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219" documentId="13_ncr:1_{9F34780A-3A8C-4BF9-BFF9-FF0927BBF0FE}" xr6:coauthVersionLast="47" xr6:coauthVersionMax="47" xr10:uidLastSave="{547F0C51-6DCC-48AD-9FC0-CD10CE4BF5B7}"/>
  <bookViews>
    <workbookView xWindow="-120" yWindow="-120" windowWidth="29040" windowHeight="15720" firstSheet="12" activeTab="16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 calcMode="autoNoTable"/>
  <pivotCaches>
    <pivotCache cacheId="31" r:id="rId19"/>
    <pivotCache cacheId="32" r:id="rId20"/>
    <pivotCache cacheId="33" r:id="rId21"/>
    <pivotCache cacheId="34" r:id="rId22"/>
    <pivotCache cacheId="35" r:id="rId23"/>
    <pivotCache cacheId="36" r:id="rId24"/>
    <pivotCache cacheId="37" r:id="rId25"/>
    <pivotCache cacheId="38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4" l="1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2" i="18"/>
  <c r="C12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A3" i="18"/>
  <c r="C3" i="18" s="1"/>
  <c r="C2" i="15"/>
  <c r="A2" i="26"/>
  <c r="D2" i="26" l="1"/>
  <c r="C2" i="26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AA240" i="24"/>
  <c r="Z240" i="24"/>
  <c r="Y240" i="24"/>
  <c r="X240" i="24"/>
  <c r="W240" i="24"/>
  <c r="V240" i="24"/>
  <c r="U240" i="24"/>
  <c r="T240" i="24"/>
  <c r="S240" i="24"/>
  <c r="R240" i="24"/>
  <c r="Q240" i="24"/>
  <c r="P240" i="24"/>
  <c r="O240" i="24"/>
  <c r="N240" i="24"/>
  <c r="M240" i="24"/>
  <c r="L240" i="24"/>
  <c r="K240" i="24"/>
  <c r="J240" i="24"/>
  <c r="I240" i="24"/>
  <c r="H240" i="24"/>
  <c r="G240" i="24"/>
  <c r="F240" i="24"/>
  <c r="E240" i="24"/>
  <c r="D240" i="24"/>
  <c r="C240" i="24"/>
  <c r="B240" i="24"/>
  <c r="A240" i="24"/>
  <c r="AA239" i="24"/>
  <c r="Z239" i="24"/>
  <c r="Y239" i="24"/>
  <c r="X239" i="24"/>
  <c r="W239" i="24"/>
  <c r="V239" i="24"/>
  <c r="U239" i="24"/>
  <c r="T239" i="24"/>
  <c r="S239" i="24"/>
  <c r="R239" i="24"/>
  <c r="Q239" i="24"/>
  <c r="P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AA238" i="24"/>
  <c r="Z238" i="24"/>
  <c r="Y238" i="24"/>
  <c r="X238" i="24"/>
  <c r="W238" i="24"/>
  <c r="V238" i="24"/>
  <c r="U238" i="24"/>
  <c r="T238" i="24"/>
  <c r="S238" i="24"/>
  <c r="R238" i="24"/>
  <c r="Q238" i="24"/>
  <c r="P238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AA237" i="24"/>
  <c r="Z237" i="24"/>
  <c r="Y237" i="24"/>
  <c r="X237" i="24"/>
  <c r="W237" i="24"/>
  <c r="V237" i="24"/>
  <c r="U237" i="24"/>
  <c r="T237" i="24"/>
  <c r="S237" i="24"/>
  <c r="R237" i="24"/>
  <c r="Q237" i="24"/>
  <c r="P237" i="24"/>
  <c r="O237" i="24"/>
  <c r="N237" i="24"/>
  <c r="M237" i="24"/>
  <c r="L237" i="24"/>
  <c r="K237" i="24"/>
  <c r="J237" i="24"/>
  <c r="I237" i="24"/>
  <c r="H237" i="24"/>
  <c r="G237" i="24"/>
  <c r="F237" i="24"/>
  <c r="E237" i="24"/>
  <c r="D237" i="24"/>
  <c r="C237" i="24"/>
  <c r="B237" i="24"/>
  <c r="A237" i="24"/>
  <c r="AA236" i="24"/>
  <c r="Z236" i="24"/>
  <c r="Y236" i="24"/>
  <c r="X236" i="24"/>
  <c r="W236" i="24"/>
  <c r="V236" i="24"/>
  <c r="U236" i="24"/>
  <c r="T236" i="24"/>
  <c r="S236" i="24"/>
  <c r="R236" i="24"/>
  <c r="Q236" i="24"/>
  <c r="P236" i="24"/>
  <c r="N236" i="24"/>
  <c r="M236" i="24"/>
  <c r="L236" i="24"/>
  <c r="K236" i="24"/>
  <c r="O236" i="24" s="1"/>
  <c r="J236" i="24"/>
  <c r="I236" i="24"/>
  <c r="H236" i="24"/>
  <c r="G236" i="24"/>
  <c r="F236" i="24"/>
  <c r="E236" i="24"/>
  <c r="D236" i="24"/>
  <c r="C236" i="24"/>
  <c r="B236" i="24"/>
  <c r="A236" i="24"/>
  <c r="AA235" i="24"/>
  <c r="Z235" i="24"/>
  <c r="Y235" i="24"/>
  <c r="X235" i="24"/>
  <c r="W235" i="24"/>
  <c r="V235" i="24"/>
  <c r="U235" i="24"/>
  <c r="T235" i="24"/>
  <c r="S235" i="24"/>
  <c r="R235" i="24"/>
  <c r="Q235" i="24"/>
  <c r="P235" i="24"/>
  <c r="N235" i="24"/>
  <c r="M235" i="24"/>
  <c r="L235" i="24"/>
  <c r="O235" i="24" s="1"/>
  <c r="K235" i="24"/>
  <c r="J235" i="24"/>
  <c r="I235" i="24"/>
  <c r="H235" i="24"/>
  <c r="G235" i="24"/>
  <c r="F235" i="24"/>
  <c r="E235" i="24"/>
  <c r="D235" i="24"/>
  <c r="C235" i="24"/>
  <c r="B235" i="24"/>
  <c r="A235" i="24"/>
  <c r="AA234" i="24"/>
  <c r="Z234" i="24"/>
  <c r="Y234" i="24"/>
  <c r="X234" i="24"/>
  <c r="W234" i="24"/>
  <c r="V234" i="24"/>
  <c r="U234" i="24"/>
  <c r="T234" i="24"/>
  <c r="S234" i="24"/>
  <c r="R234" i="24"/>
  <c r="Q234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B234" i="24"/>
  <c r="A234" i="24"/>
  <c r="AA233" i="24"/>
  <c r="Z233" i="24"/>
  <c r="Y233" i="24"/>
  <c r="X233" i="24"/>
  <c r="W233" i="24"/>
  <c r="V233" i="24"/>
  <c r="U233" i="24"/>
  <c r="T233" i="24"/>
  <c r="S233" i="24"/>
  <c r="R233" i="24"/>
  <c r="Q233" i="24"/>
  <c r="P233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AA232" i="24"/>
  <c r="Z232" i="24"/>
  <c r="Y232" i="24"/>
  <c r="X232" i="24"/>
  <c r="W232" i="24"/>
  <c r="V232" i="24"/>
  <c r="U232" i="24"/>
  <c r="T232" i="24"/>
  <c r="S232" i="24"/>
  <c r="R232" i="24"/>
  <c r="Q232" i="24"/>
  <c r="P232" i="24"/>
  <c r="O232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B232" i="24"/>
  <c r="A232" i="24"/>
  <c r="AA231" i="24"/>
  <c r="Z231" i="24"/>
  <c r="Y231" i="24"/>
  <c r="X231" i="24"/>
  <c r="W231" i="24"/>
  <c r="V231" i="24"/>
  <c r="U231" i="24"/>
  <c r="T231" i="24"/>
  <c r="S231" i="24"/>
  <c r="R231" i="24"/>
  <c r="Q231" i="24"/>
  <c r="P231" i="24"/>
  <c r="N231" i="24"/>
  <c r="M231" i="24"/>
  <c r="L231" i="24"/>
  <c r="K231" i="24"/>
  <c r="O231" i="24" s="1"/>
  <c r="J231" i="24"/>
  <c r="I231" i="24"/>
  <c r="H231" i="24"/>
  <c r="G231" i="24"/>
  <c r="F231" i="24"/>
  <c r="E231" i="24"/>
  <c r="D231" i="24"/>
  <c r="C231" i="24"/>
  <c r="B231" i="24"/>
  <c r="A231" i="24"/>
  <c r="AA230" i="24"/>
  <c r="Z230" i="24"/>
  <c r="Y230" i="24"/>
  <c r="X230" i="24"/>
  <c r="W230" i="24"/>
  <c r="V230" i="24"/>
  <c r="U230" i="24"/>
  <c r="T230" i="24"/>
  <c r="S230" i="24"/>
  <c r="R230" i="24"/>
  <c r="Q230" i="24"/>
  <c r="P230" i="24"/>
  <c r="N230" i="24"/>
  <c r="M230" i="24"/>
  <c r="L230" i="24"/>
  <c r="K230" i="24"/>
  <c r="O230" i="24" s="1"/>
  <c r="J230" i="24"/>
  <c r="I230" i="24"/>
  <c r="H230" i="24"/>
  <c r="G230" i="24"/>
  <c r="F230" i="24"/>
  <c r="E230" i="24"/>
  <c r="D230" i="24"/>
  <c r="C230" i="24"/>
  <c r="B230" i="24"/>
  <c r="A230" i="24"/>
  <c r="AA229" i="24"/>
  <c r="Z229" i="24"/>
  <c r="Y229" i="24"/>
  <c r="X229" i="24"/>
  <c r="W229" i="24"/>
  <c r="V229" i="24"/>
  <c r="U229" i="24"/>
  <c r="T229" i="24"/>
  <c r="S229" i="24"/>
  <c r="R229" i="24"/>
  <c r="Q229" i="24"/>
  <c r="P229" i="24"/>
  <c r="O229" i="24"/>
  <c r="N229" i="24"/>
  <c r="M229" i="24"/>
  <c r="L229" i="24"/>
  <c r="K229" i="24"/>
  <c r="J229" i="24"/>
  <c r="I229" i="24"/>
  <c r="H229" i="24"/>
  <c r="G229" i="24"/>
  <c r="F229" i="24"/>
  <c r="E229" i="24"/>
  <c r="D229" i="24"/>
  <c r="C229" i="24"/>
  <c r="B229" i="24"/>
  <c r="A229" i="24"/>
  <c r="AA228" i="24"/>
  <c r="Z228" i="24"/>
  <c r="Y228" i="24"/>
  <c r="X228" i="24"/>
  <c r="W228" i="24"/>
  <c r="V228" i="24"/>
  <c r="U228" i="24"/>
  <c r="T228" i="24"/>
  <c r="S228" i="24"/>
  <c r="R228" i="24"/>
  <c r="Q228" i="24"/>
  <c r="P228" i="24"/>
  <c r="N228" i="24"/>
  <c r="M228" i="24"/>
  <c r="L228" i="24"/>
  <c r="K228" i="24"/>
  <c r="O228" i="24" s="1"/>
  <c r="J228" i="24"/>
  <c r="I228" i="24"/>
  <c r="H228" i="24"/>
  <c r="G228" i="24"/>
  <c r="F228" i="24"/>
  <c r="E228" i="24"/>
  <c r="D228" i="24"/>
  <c r="C228" i="24"/>
  <c r="B228" i="24"/>
  <c r="A228" i="24"/>
  <c r="AA227" i="24"/>
  <c r="Z227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A227" i="24"/>
  <c r="AA226" i="24"/>
  <c r="Z226" i="24"/>
  <c r="Y226" i="24"/>
  <c r="X226" i="24"/>
  <c r="W226" i="24"/>
  <c r="V226" i="24"/>
  <c r="U226" i="24"/>
  <c r="T226" i="24"/>
  <c r="S226" i="24"/>
  <c r="R226" i="24"/>
  <c r="Q226" i="24"/>
  <c r="P226" i="24"/>
  <c r="O226" i="24"/>
  <c r="N226" i="24"/>
  <c r="M226" i="24"/>
  <c r="L226" i="24"/>
  <c r="K226" i="24"/>
  <c r="J226" i="24"/>
  <c r="I226" i="24"/>
  <c r="H226" i="24"/>
  <c r="G226" i="24"/>
  <c r="F226" i="24"/>
  <c r="E226" i="24"/>
  <c r="D226" i="24"/>
  <c r="C226" i="24"/>
  <c r="B226" i="24"/>
  <c r="A226" i="24"/>
  <c r="AA225" i="24"/>
  <c r="Z225" i="24"/>
  <c r="Y225" i="24"/>
  <c r="X225" i="24"/>
  <c r="W225" i="24"/>
  <c r="V225" i="24"/>
  <c r="U225" i="24"/>
  <c r="T225" i="24"/>
  <c r="S225" i="24"/>
  <c r="R225" i="24"/>
  <c r="Q225" i="24"/>
  <c r="P225" i="24"/>
  <c r="N225" i="24"/>
  <c r="M225" i="24"/>
  <c r="L225" i="24"/>
  <c r="K225" i="24"/>
  <c r="O225" i="24" s="1"/>
  <c r="J225" i="24"/>
  <c r="I225" i="24"/>
  <c r="H225" i="24"/>
  <c r="G225" i="24"/>
  <c r="F225" i="24"/>
  <c r="E225" i="24"/>
  <c r="D225" i="24"/>
  <c r="C225" i="24"/>
  <c r="B225" i="24"/>
  <c r="A225" i="24"/>
  <c r="AA224" i="24"/>
  <c r="Z224" i="24"/>
  <c r="Y224" i="24"/>
  <c r="X224" i="24"/>
  <c r="W224" i="24"/>
  <c r="V224" i="24"/>
  <c r="U224" i="24"/>
  <c r="T224" i="24"/>
  <c r="S224" i="24"/>
  <c r="R224" i="24"/>
  <c r="Q224" i="24"/>
  <c r="P224" i="24"/>
  <c r="O224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B224" i="24"/>
  <c r="A224" i="24"/>
  <c r="Z223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AA222" i="24"/>
  <c r="S222" i="24"/>
  <c r="N222" i="24"/>
  <c r="M222" i="24"/>
  <c r="L222" i="24"/>
  <c r="K222" i="24"/>
  <c r="V222" i="24" s="1"/>
  <c r="J222" i="24"/>
  <c r="I222" i="24"/>
  <c r="H222" i="24"/>
  <c r="G222" i="24"/>
  <c r="F222" i="24"/>
  <c r="E222" i="24"/>
  <c r="D222" i="24"/>
  <c r="C222" i="24"/>
  <c r="B222" i="24"/>
  <c r="A222" i="24"/>
  <c r="Y221" i="24"/>
  <c r="X221" i="24"/>
  <c r="V221" i="24"/>
  <c r="Q221" i="24"/>
  <c r="P221" i="24"/>
  <c r="N221" i="24"/>
  <c r="M221" i="24"/>
  <c r="L221" i="24"/>
  <c r="O221" i="24" s="1"/>
  <c r="W221" i="24" s="1"/>
  <c r="K221" i="24"/>
  <c r="U221" i="24" s="1"/>
  <c r="J221" i="24"/>
  <c r="I221" i="24"/>
  <c r="H221" i="24"/>
  <c r="G221" i="24"/>
  <c r="F221" i="24"/>
  <c r="E221" i="24"/>
  <c r="D221" i="24"/>
  <c r="C221" i="24"/>
  <c r="B221" i="24"/>
  <c r="A221" i="24"/>
  <c r="AA220" i="24"/>
  <c r="R220" i="24"/>
  <c r="Q220" i="24"/>
  <c r="N220" i="24"/>
  <c r="M220" i="24"/>
  <c r="L220" i="24"/>
  <c r="K220" i="24"/>
  <c r="T220" i="24" s="1"/>
  <c r="J220" i="24"/>
  <c r="I220" i="24"/>
  <c r="H220" i="24"/>
  <c r="G220" i="24"/>
  <c r="F220" i="24"/>
  <c r="E220" i="24"/>
  <c r="D220" i="24"/>
  <c r="C220" i="24"/>
  <c r="B220" i="24"/>
  <c r="A220" i="24"/>
  <c r="W219" i="24"/>
  <c r="V219" i="24"/>
  <c r="U219" i="24"/>
  <c r="T219" i="24"/>
  <c r="N219" i="24"/>
  <c r="M219" i="24"/>
  <c r="L219" i="24"/>
  <c r="K219" i="24"/>
  <c r="AA219" i="24" s="1"/>
  <c r="J219" i="24"/>
  <c r="I219" i="24"/>
  <c r="H219" i="24"/>
  <c r="G219" i="24"/>
  <c r="F219" i="24"/>
  <c r="E219" i="24"/>
  <c r="D219" i="24"/>
  <c r="C219" i="24"/>
  <c r="B219" i="24"/>
  <c r="A219" i="24"/>
  <c r="Z218" i="24"/>
  <c r="Y218" i="24"/>
  <c r="W218" i="24"/>
  <c r="R218" i="24"/>
  <c r="Q218" i="24"/>
  <c r="P218" i="24"/>
  <c r="N218" i="24"/>
  <c r="M218" i="24"/>
  <c r="L218" i="24"/>
  <c r="K218" i="24"/>
  <c r="V218" i="24" s="1"/>
  <c r="J218" i="24"/>
  <c r="I218" i="24"/>
  <c r="H218" i="24"/>
  <c r="G218" i="24"/>
  <c r="F218" i="24"/>
  <c r="E218" i="24"/>
  <c r="D218" i="24"/>
  <c r="C218" i="24"/>
  <c r="B218" i="24"/>
  <c r="A218" i="24"/>
  <c r="Z217" i="24"/>
  <c r="N217" i="24"/>
  <c r="M217" i="24"/>
  <c r="L217" i="24"/>
  <c r="K217" i="24"/>
  <c r="U217" i="24" s="1"/>
  <c r="J217" i="24"/>
  <c r="I217" i="24"/>
  <c r="H217" i="24"/>
  <c r="G217" i="24"/>
  <c r="F217" i="24"/>
  <c r="E217" i="24"/>
  <c r="D217" i="24"/>
  <c r="C217" i="24"/>
  <c r="B217" i="24"/>
  <c r="A217" i="24"/>
  <c r="X216" i="24"/>
  <c r="W216" i="24"/>
  <c r="U216" i="24"/>
  <c r="P216" i="24"/>
  <c r="O216" i="24"/>
  <c r="V216" i="24" s="1"/>
  <c r="N216" i="24"/>
  <c r="M216" i="24"/>
  <c r="L216" i="24"/>
  <c r="K216" i="24"/>
  <c r="T216" i="24" s="1"/>
  <c r="J216" i="24"/>
  <c r="I216" i="24"/>
  <c r="H216" i="24"/>
  <c r="G216" i="24"/>
  <c r="F216" i="24"/>
  <c r="E216" i="24"/>
  <c r="D216" i="24"/>
  <c r="C216" i="24"/>
  <c r="B216" i="24"/>
  <c r="A216" i="24"/>
  <c r="AA215" i="24"/>
  <c r="Z215" i="24"/>
  <c r="Y215" i="24"/>
  <c r="S215" i="24"/>
  <c r="P215" i="24"/>
  <c r="N215" i="24"/>
  <c r="M215" i="24"/>
  <c r="L215" i="24"/>
  <c r="K215" i="24"/>
  <c r="R215" i="24" s="1"/>
  <c r="J215" i="24"/>
  <c r="I215" i="24"/>
  <c r="H215" i="24"/>
  <c r="G215" i="24"/>
  <c r="F215" i="24"/>
  <c r="E215" i="24"/>
  <c r="D215" i="24"/>
  <c r="C215" i="24"/>
  <c r="B215" i="24"/>
  <c r="A215" i="24"/>
  <c r="U214" i="24"/>
  <c r="T214" i="24"/>
  <c r="S214" i="24"/>
  <c r="N214" i="24"/>
  <c r="M214" i="24"/>
  <c r="L214" i="24"/>
  <c r="K214" i="24"/>
  <c r="J214" i="24"/>
  <c r="I214" i="24"/>
  <c r="H214" i="24"/>
  <c r="G214" i="24"/>
  <c r="F214" i="24"/>
  <c r="E214" i="24"/>
  <c r="D214" i="24"/>
  <c r="C214" i="24"/>
  <c r="B214" i="24"/>
  <c r="A214" i="24"/>
  <c r="Y213" i="24"/>
  <c r="X213" i="24"/>
  <c r="W213" i="24"/>
  <c r="Q213" i="24"/>
  <c r="P213" i="24"/>
  <c r="O213" i="24"/>
  <c r="V213" i="24" s="1"/>
  <c r="N213" i="24"/>
  <c r="M213" i="24"/>
  <c r="L213" i="24"/>
  <c r="K213" i="24"/>
  <c r="U213" i="24" s="1"/>
  <c r="J213" i="24"/>
  <c r="I213" i="24"/>
  <c r="H213" i="24"/>
  <c r="G213" i="24"/>
  <c r="F213" i="24"/>
  <c r="E213" i="24"/>
  <c r="D213" i="24"/>
  <c r="C213" i="24"/>
  <c r="B213" i="24"/>
  <c r="A213" i="24"/>
  <c r="T212" i="24"/>
  <c r="S212" i="24"/>
  <c r="N212" i="24"/>
  <c r="M212" i="24"/>
  <c r="L212" i="24"/>
  <c r="Z212" i="24" s="1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Z210" i="24"/>
  <c r="Y210" i="24"/>
  <c r="X210" i="24"/>
  <c r="W210" i="24"/>
  <c r="R210" i="24"/>
  <c r="Q210" i="24"/>
  <c r="P210" i="24"/>
  <c r="N210" i="24"/>
  <c r="M210" i="24"/>
  <c r="L210" i="24"/>
  <c r="K210" i="24"/>
  <c r="V210" i="24" s="1"/>
  <c r="J210" i="24"/>
  <c r="I210" i="24"/>
  <c r="H210" i="24"/>
  <c r="G210" i="24"/>
  <c r="F210" i="24"/>
  <c r="E210" i="24"/>
  <c r="D210" i="24"/>
  <c r="C210" i="24"/>
  <c r="B210" i="24"/>
  <c r="A210" i="24"/>
  <c r="T209" i="24"/>
  <c r="S209" i="24"/>
  <c r="R209" i="24"/>
  <c r="N209" i="24"/>
  <c r="M209" i="24"/>
  <c r="L209" i="24"/>
  <c r="AA209" i="24" s="1"/>
  <c r="K209" i="24"/>
  <c r="U209" i="24" s="1"/>
  <c r="J209" i="24"/>
  <c r="I209" i="24"/>
  <c r="H209" i="24"/>
  <c r="G209" i="24"/>
  <c r="F209" i="24"/>
  <c r="E209" i="24"/>
  <c r="D209" i="24"/>
  <c r="C209" i="24"/>
  <c r="B209" i="24"/>
  <c r="A209" i="24"/>
  <c r="X208" i="24"/>
  <c r="W208" i="24"/>
  <c r="V208" i="24"/>
  <c r="U208" i="24"/>
  <c r="P208" i="24"/>
  <c r="N208" i="24"/>
  <c r="M208" i="24"/>
  <c r="L208" i="24"/>
  <c r="K208" i="24"/>
  <c r="T208" i="24" s="1"/>
  <c r="J208" i="24"/>
  <c r="I208" i="24"/>
  <c r="H208" i="24"/>
  <c r="G208" i="24"/>
  <c r="F208" i="24"/>
  <c r="E208" i="24"/>
  <c r="D208" i="24"/>
  <c r="C208" i="24"/>
  <c r="B208" i="24"/>
  <c r="A208" i="24"/>
  <c r="R207" i="24"/>
  <c r="Q207" i="24"/>
  <c r="N207" i="24"/>
  <c r="M207" i="24"/>
  <c r="L207" i="24"/>
  <c r="K207" i="24"/>
  <c r="S207" i="24" s="1"/>
  <c r="J207" i="24"/>
  <c r="I207" i="24"/>
  <c r="H207" i="24"/>
  <c r="G207" i="24"/>
  <c r="F207" i="24"/>
  <c r="E207" i="24"/>
  <c r="D207" i="24"/>
  <c r="C207" i="24"/>
  <c r="B207" i="24"/>
  <c r="A207" i="24"/>
  <c r="AA206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A206" i="24"/>
  <c r="Y205" i="24"/>
  <c r="W205" i="24"/>
  <c r="V205" i="24"/>
  <c r="Q205" i="24"/>
  <c r="P205" i="24"/>
  <c r="N205" i="24"/>
  <c r="M205" i="24"/>
  <c r="L205" i="24"/>
  <c r="K205" i="24"/>
  <c r="U205" i="24" s="1"/>
  <c r="J205" i="24"/>
  <c r="I205" i="24"/>
  <c r="H205" i="24"/>
  <c r="G205" i="24"/>
  <c r="F205" i="24"/>
  <c r="E205" i="24"/>
  <c r="D205" i="24"/>
  <c r="C205" i="24"/>
  <c r="B205" i="24"/>
  <c r="A205" i="24"/>
  <c r="AA204" i="24"/>
  <c r="R204" i="24"/>
  <c r="Q204" i="24"/>
  <c r="N204" i="24"/>
  <c r="M204" i="24"/>
  <c r="L204" i="24"/>
  <c r="K204" i="24"/>
  <c r="T204" i="24" s="1"/>
  <c r="J204" i="24"/>
  <c r="I204" i="24"/>
  <c r="H204" i="24"/>
  <c r="G204" i="24"/>
  <c r="F204" i="24"/>
  <c r="E204" i="24"/>
  <c r="D204" i="24"/>
  <c r="C204" i="24"/>
  <c r="B204" i="24"/>
  <c r="A204" i="24"/>
  <c r="W203" i="24"/>
  <c r="V203" i="24"/>
  <c r="U203" i="24"/>
  <c r="T203" i="24"/>
  <c r="O203" i="24"/>
  <c r="N203" i="24"/>
  <c r="M203" i="24"/>
  <c r="L203" i="24"/>
  <c r="K203" i="24"/>
  <c r="AA203" i="24" s="1"/>
  <c r="J203" i="24"/>
  <c r="I203" i="24"/>
  <c r="H203" i="24"/>
  <c r="G203" i="24"/>
  <c r="F203" i="24"/>
  <c r="E203" i="24"/>
  <c r="D203" i="24"/>
  <c r="C203" i="24"/>
  <c r="B203" i="24"/>
  <c r="A203" i="24"/>
  <c r="Z202" i="24"/>
  <c r="Y202" i="24"/>
  <c r="W202" i="24"/>
  <c r="R202" i="24"/>
  <c r="Q202" i="24"/>
  <c r="P202" i="24"/>
  <c r="N202" i="24"/>
  <c r="M202" i="24"/>
  <c r="L202" i="24"/>
  <c r="U202" i="24" s="1"/>
  <c r="K202" i="24"/>
  <c r="V202" i="24" s="1"/>
  <c r="J202" i="24"/>
  <c r="I202" i="24"/>
  <c r="H202" i="24"/>
  <c r="G202" i="24"/>
  <c r="F202" i="24"/>
  <c r="E202" i="24"/>
  <c r="D202" i="24"/>
  <c r="C202" i="24"/>
  <c r="B202" i="24"/>
  <c r="A202" i="24"/>
  <c r="Z201" i="24"/>
  <c r="N201" i="24"/>
  <c r="M201" i="24"/>
  <c r="L201" i="24"/>
  <c r="K201" i="24"/>
  <c r="U201" i="24" s="1"/>
  <c r="J201" i="24"/>
  <c r="I201" i="24"/>
  <c r="H201" i="24"/>
  <c r="G201" i="24"/>
  <c r="F201" i="24"/>
  <c r="E201" i="24"/>
  <c r="D201" i="24"/>
  <c r="C201" i="24"/>
  <c r="B201" i="24"/>
  <c r="A201" i="24"/>
  <c r="W200" i="24"/>
  <c r="V200" i="24"/>
  <c r="U200" i="24"/>
  <c r="P200" i="24"/>
  <c r="O200" i="24"/>
  <c r="X200" i="24" s="1"/>
  <c r="N200" i="24"/>
  <c r="M200" i="24"/>
  <c r="L200" i="24"/>
  <c r="K200" i="24"/>
  <c r="T200" i="24" s="1"/>
  <c r="J200" i="24"/>
  <c r="I200" i="24"/>
  <c r="H200" i="24"/>
  <c r="G200" i="24"/>
  <c r="F200" i="24"/>
  <c r="E200" i="24"/>
  <c r="D200" i="24"/>
  <c r="C200" i="24"/>
  <c r="B200" i="24"/>
  <c r="A200" i="24"/>
  <c r="AA199" i="24"/>
  <c r="Z199" i="24"/>
  <c r="Y199" i="24"/>
  <c r="S199" i="24"/>
  <c r="P199" i="24"/>
  <c r="N199" i="24"/>
  <c r="M199" i="24"/>
  <c r="L199" i="24"/>
  <c r="K199" i="24"/>
  <c r="R199" i="24" s="1"/>
  <c r="J199" i="24"/>
  <c r="I199" i="24"/>
  <c r="H199" i="24"/>
  <c r="G199" i="24"/>
  <c r="F199" i="24"/>
  <c r="E199" i="24"/>
  <c r="D199" i="24"/>
  <c r="C199" i="24"/>
  <c r="B199" i="24"/>
  <c r="A199" i="24"/>
  <c r="V198" i="24"/>
  <c r="U198" i="24"/>
  <c r="T198" i="24"/>
  <c r="S198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198" i="24"/>
  <c r="Y197" i="24"/>
  <c r="W197" i="24"/>
  <c r="V197" i="24"/>
  <c r="Q197" i="24"/>
  <c r="P197" i="24"/>
  <c r="O197" i="24"/>
  <c r="X197" i="24" s="1"/>
  <c r="N197" i="24"/>
  <c r="M197" i="24"/>
  <c r="L197" i="24"/>
  <c r="K197" i="24"/>
  <c r="U197" i="24" s="1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Z194" i="24"/>
  <c r="Y194" i="24"/>
  <c r="X194" i="24"/>
  <c r="W194" i="24"/>
  <c r="R194" i="24"/>
  <c r="Q194" i="24"/>
  <c r="P194" i="24"/>
  <c r="N194" i="24"/>
  <c r="M194" i="24"/>
  <c r="L194" i="24"/>
  <c r="U194" i="24" s="1"/>
  <c r="K194" i="24"/>
  <c r="V194" i="24" s="1"/>
  <c r="J194" i="24"/>
  <c r="I194" i="24"/>
  <c r="H194" i="24"/>
  <c r="G194" i="24"/>
  <c r="F194" i="24"/>
  <c r="E194" i="24"/>
  <c r="D194" i="24"/>
  <c r="C194" i="24"/>
  <c r="B194" i="24"/>
  <c r="A194" i="24"/>
  <c r="T193" i="24"/>
  <c r="S193" i="24"/>
  <c r="R193" i="24"/>
  <c r="N193" i="24"/>
  <c r="M193" i="24"/>
  <c r="L193" i="24"/>
  <c r="AA193" i="24" s="1"/>
  <c r="K193" i="24"/>
  <c r="U193" i="24" s="1"/>
  <c r="J193" i="24"/>
  <c r="I193" i="24"/>
  <c r="H193" i="24"/>
  <c r="G193" i="24"/>
  <c r="F193" i="24"/>
  <c r="E193" i="24"/>
  <c r="D193" i="24"/>
  <c r="C193" i="24"/>
  <c r="B193" i="24"/>
  <c r="A193" i="24"/>
  <c r="X192" i="24"/>
  <c r="U192" i="24"/>
  <c r="P192" i="24"/>
  <c r="N192" i="24"/>
  <c r="M192" i="24"/>
  <c r="L192" i="24"/>
  <c r="O192" i="24" s="1"/>
  <c r="K192" i="24"/>
  <c r="T192" i="24" s="1"/>
  <c r="J192" i="24"/>
  <c r="I192" i="24"/>
  <c r="H192" i="24"/>
  <c r="G192" i="24"/>
  <c r="F192" i="24"/>
  <c r="E192" i="24"/>
  <c r="W192" i="24" s="1"/>
  <c r="D192" i="24"/>
  <c r="C192" i="24"/>
  <c r="B192" i="24"/>
  <c r="A192" i="24"/>
  <c r="X191" i="24"/>
  <c r="R191" i="24"/>
  <c r="Q191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AA190" i="24" s="1"/>
  <c r="J190" i="24"/>
  <c r="I190" i="24"/>
  <c r="H190" i="24"/>
  <c r="G190" i="24"/>
  <c r="F190" i="24"/>
  <c r="E190" i="24"/>
  <c r="D190" i="24"/>
  <c r="C190" i="24"/>
  <c r="B190" i="24"/>
  <c r="A190" i="24"/>
  <c r="Y189" i="24"/>
  <c r="X189" i="24"/>
  <c r="W189" i="24"/>
  <c r="V189" i="24"/>
  <c r="Q189" i="24"/>
  <c r="P189" i="24"/>
  <c r="N189" i="24"/>
  <c r="M189" i="24"/>
  <c r="L189" i="24"/>
  <c r="O189" i="24" s="1"/>
  <c r="K189" i="24"/>
  <c r="U189" i="24" s="1"/>
  <c r="J189" i="24"/>
  <c r="I189" i="24"/>
  <c r="H189" i="24"/>
  <c r="G189" i="24"/>
  <c r="F189" i="24"/>
  <c r="E189" i="24"/>
  <c r="D189" i="24"/>
  <c r="C189" i="24"/>
  <c r="B189" i="24"/>
  <c r="A189" i="24"/>
  <c r="AA188" i="24"/>
  <c r="R188" i="24"/>
  <c r="Q188" i="24"/>
  <c r="N188" i="24"/>
  <c r="M188" i="24"/>
  <c r="L188" i="24"/>
  <c r="K188" i="24"/>
  <c r="T188" i="24" s="1"/>
  <c r="J188" i="24"/>
  <c r="I188" i="24"/>
  <c r="H188" i="24"/>
  <c r="G188" i="24"/>
  <c r="F188" i="24"/>
  <c r="E188" i="24"/>
  <c r="D188" i="24"/>
  <c r="C188" i="24"/>
  <c r="B188" i="24"/>
  <c r="A188" i="24"/>
  <c r="W187" i="24"/>
  <c r="V187" i="24"/>
  <c r="U187" i="24"/>
  <c r="T187" i="24"/>
  <c r="N187" i="24"/>
  <c r="M187" i="24"/>
  <c r="L187" i="24"/>
  <c r="K187" i="24"/>
  <c r="AA187" i="24" s="1"/>
  <c r="J187" i="24"/>
  <c r="I187" i="24"/>
  <c r="H187" i="24"/>
  <c r="G187" i="24"/>
  <c r="F187" i="24"/>
  <c r="E187" i="24"/>
  <c r="D187" i="24"/>
  <c r="C187" i="24"/>
  <c r="B187" i="24"/>
  <c r="A187" i="24"/>
  <c r="Z186" i="24"/>
  <c r="Q186" i="24"/>
  <c r="P186" i="24"/>
  <c r="O186" i="24"/>
  <c r="N186" i="24"/>
  <c r="M186" i="24"/>
  <c r="L186" i="24"/>
  <c r="W186" i="24" s="1"/>
  <c r="K186" i="24"/>
  <c r="J186" i="24"/>
  <c r="I186" i="24"/>
  <c r="H186" i="24"/>
  <c r="G186" i="24"/>
  <c r="F186" i="24"/>
  <c r="E186" i="24"/>
  <c r="D186" i="24"/>
  <c r="C186" i="24"/>
  <c r="B186" i="24"/>
  <c r="A186" i="24"/>
  <c r="AA185" i="24"/>
  <c r="Z185" i="24"/>
  <c r="R185" i="24"/>
  <c r="P185" i="24"/>
  <c r="N185" i="24"/>
  <c r="M185" i="24"/>
  <c r="L185" i="24"/>
  <c r="W185" i="24" s="1"/>
  <c r="K185" i="24"/>
  <c r="S185" i="24" s="1"/>
  <c r="J185" i="24"/>
  <c r="I185" i="24"/>
  <c r="H185" i="24"/>
  <c r="G185" i="24"/>
  <c r="F185" i="24"/>
  <c r="E185" i="24"/>
  <c r="D185" i="24"/>
  <c r="C185" i="24"/>
  <c r="B185" i="24"/>
  <c r="A185" i="24"/>
  <c r="AA184" i="24"/>
  <c r="Z184" i="24"/>
  <c r="W184" i="24"/>
  <c r="V184" i="24"/>
  <c r="R184" i="24"/>
  <c r="P184" i="24"/>
  <c r="O184" i="24"/>
  <c r="X184" i="24" s="1"/>
  <c r="N184" i="24"/>
  <c r="M184" i="24"/>
  <c r="L184" i="24"/>
  <c r="K184" i="24"/>
  <c r="S184" i="24" s="1"/>
  <c r="J184" i="24"/>
  <c r="I184" i="24"/>
  <c r="H184" i="24"/>
  <c r="G184" i="24"/>
  <c r="F184" i="24"/>
  <c r="E184" i="24"/>
  <c r="D184" i="24"/>
  <c r="C184" i="24"/>
  <c r="B184" i="24"/>
  <c r="A184" i="24"/>
  <c r="AA183" i="24"/>
  <c r="Z183" i="24"/>
  <c r="Y183" i="24"/>
  <c r="R183" i="24"/>
  <c r="Q183" i="24"/>
  <c r="P183" i="24"/>
  <c r="N183" i="24"/>
  <c r="M183" i="24"/>
  <c r="L183" i="24"/>
  <c r="K183" i="24"/>
  <c r="S183" i="24" s="1"/>
  <c r="J183" i="24"/>
  <c r="I183" i="24"/>
  <c r="H183" i="24"/>
  <c r="G183" i="24"/>
  <c r="F183" i="24"/>
  <c r="E183" i="24"/>
  <c r="D183" i="24"/>
  <c r="C183" i="24"/>
  <c r="B183" i="24"/>
  <c r="A183" i="24"/>
  <c r="AA182" i="24"/>
  <c r="Y182" i="24"/>
  <c r="X182" i="24"/>
  <c r="W182" i="24"/>
  <c r="V182" i="24"/>
  <c r="S182" i="24"/>
  <c r="Q182" i="24"/>
  <c r="P182" i="24"/>
  <c r="N182" i="24"/>
  <c r="M182" i="24"/>
  <c r="L182" i="24"/>
  <c r="U182" i="24" s="1"/>
  <c r="K182" i="24"/>
  <c r="O182" i="24" s="1"/>
  <c r="J182" i="24"/>
  <c r="I182" i="24"/>
  <c r="H182" i="24"/>
  <c r="G182" i="24"/>
  <c r="F182" i="24"/>
  <c r="E182" i="24"/>
  <c r="D182" i="24"/>
  <c r="C182" i="24"/>
  <c r="B182" i="24"/>
  <c r="A182" i="24"/>
  <c r="AA181" i="24"/>
  <c r="Z181" i="24"/>
  <c r="T181" i="24"/>
  <c r="R181" i="24"/>
  <c r="Q181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W180" i="24"/>
  <c r="U180" i="24"/>
  <c r="T180" i="24"/>
  <c r="N180" i="24"/>
  <c r="M180" i="24"/>
  <c r="L180" i="24"/>
  <c r="K180" i="24"/>
  <c r="AA180" i="24" s="1"/>
  <c r="J180" i="24"/>
  <c r="I180" i="24"/>
  <c r="H180" i="24"/>
  <c r="G180" i="24"/>
  <c r="F180" i="24"/>
  <c r="E180" i="24"/>
  <c r="D180" i="24"/>
  <c r="C180" i="24"/>
  <c r="B180" i="24"/>
  <c r="A180" i="24"/>
  <c r="Z179" i="24"/>
  <c r="Y179" i="24"/>
  <c r="W179" i="24"/>
  <c r="V179" i="24"/>
  <c r="U179" i="24"/>
  <c r="R179" i="24"/>
  <c r="Q179" i="24"/>
  <c r="P179" i="24"/>
  <c r="N179" i="24"/>
  <c r="M179" i="24"/>
  <c r="L179" i="24"/>
  <c r="T179" i="24" s="1"/>
  <c r="K179" i="24"/>
  <c r="AA179" i="24" s="1"/>
  <c r="J179" i="24"/>
  <c r="I179" i="24"/>
  <c r="H179" i="24"/>
  <c r="G179" i="24"/>
  <c r="F179" i="24"/>
  <c r="E179" i="24"/>
  <c r="D179" i="24"/>
  <c r="C179" i="24"/>
  <c r="B179" i="24"/>
  <c r="A179" i="24"/>
  <c r="S178" i="24"/>
  <c r="N178" i="24"/>
  <c r="M178" i="24"/>
  <c r="L178" i="24"/>
  <c r="K178" i="24"/>
  <c r="Z178" i="24" s="1"/>
  <c r="J178" i="24"/>
  <c r="I178" i="24"/>
  <c r="H178" i="24"/>
  <c r="G178" i="24"/>
  <c r="F178" i="24"/>
  <c r="E178" i="24"/>
  <c r="D178" i="24"/>
  <c r="C178" i="24"/>
  <c r="B178" i="24"/>
  <c r="A178" i="24"/>
  <c r="X177" i="24"/>
  <c r="W177" i="24"/>
  <c r="V177" i="24"/>
  <c r="U177" i="24"/>
  <c r="P177" i="24"/>
  <c r="O177" i="24"/>
  <c r="N177" i="24"/>
  <c r="M177" i="24"/>
  <c r="L177" i="24"/>
  <c r="K177" i="24"/>
  <c r="T177" i="24" s="1"/>
  <c r="J177" i="24"/>
  <c r="I177" i="24"/>
  <c r="H177" i="24"/>
  <c r="G177" i="24"/>
  <c r="F177" i="24"/>
  <c r="E177" i="24"/>
  <c r="D177" i="24"/>
  <c r="C177" i="24"/>
  <c r="B177" i="24"/>
  <c r="A177" i="24"/>
  <c r="AA176" i="24"/>
  <c r="Z176" i="24"/>
  <c r="S176" i="24"/>
  <c r="Q176" i="24"/>
  <c r="P176" i="24"/>
  <c r="N176" i="24"/>
  <c r="M176" i="24"/>
  <c r="L176" i="24"/>
  <c r="K176" i="24"/>
  <c r="R176" i="24" s="1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Y174" i="24"/>
  <c r="W174" i="24"/>
  <c r="V174" i="24"/>
  <c r="Q174" i="24"/>
  <c r="P174" i="24"/>
  <c r="N174" i="24"/>
  <c r="M174" i="24"/>
  <c r="L174" i="24"/>
  <c r="U174" i="24" s="1"/>
  <c r="K174" i="24"/>
  <c r="AA174" i="24" s="1"/>
  <c r="J174" i="24"/>
  <c r="I174" i="24"/>
  <c r="H174" i="24"/>
  <c r="G174" i="24"/>
  <c r="F174" i="24"/>
  <c r="E174" i="24"/>
  <c r="D174" i="24"/>
  <c r="C174" i="24"/>
  <c r="B174" i="24"/>
  <c r="A174" i="24"/>
  <c r="AA173" i="24"/>
  <c r="N173" i="24"/>
  <c r="M173" i="24"/>
  <c r="L173" i="24"/>
  <c r="Q173" i="24" s="1"/>
  <c r="K173" i="24"/>
  <c r="T173" i="24" s="1"/>
  <c r="J173" i="24"/>
  <c r="I173" i="24"/>
  <c r="H173" i="24"/>
  <c r="G173" i="24"/>
  <c r="F173" i="24"/>
  <c r="E173" i="24"/>
  <c r="D173" i="24"/>
  <c r="C173" i="24"/>
  <c r="B173" i="24"/>
  <c r="A173" i="24"/>
  <c r="W172" i="24"/>
  <c r="V172" i="24"/>
  <c r="U172" i="24"/>
  <c r="T172" i="24"/>
  <c r="O172" i="24"/>
  <c r="N172" i="24"/>
  <c r="M172" i="24"/>
  <c r="L172" i="24"/>
  <c r="K172" i="24"/>
  <c r="AA172" i="24" s="1"/>
  <c r="J172" i="24"/>
  <c r="I172" i="24"/>
  <c r="H172" i="24"/>
  <c r="G172" i="24"/>
  <c r="F172" i="24"/>
  <c r="E172" i="24"/>
  <c r="D172" i="24"/>
  <c r="C172" i="24"/>
  <c r="B172" i="24"/>
  <c r="A172" i="24"/>
  <c r="Z171" i="24"/>
  <c r="Y171" i="24"/>
  <c r="X171" i="24"/>
  <c r="V171" i="24"/>
  <c r="U171" i="24"/>
  <c r="R171" i="24"/>
  <c r="Q171" i="24"/>
  <c r="P171" i="24"/>
  <c r="O171" i="24"/>
  <c r="W171" i="24" s="1"/>
  <c r="N171" i="24"/>
  <c r="M171" i="24"/>
  <c r="L171" i="24"/>
  <c r="T171" i="24" s="1"/>
  <c r="K171" i="24"/>
  <c r="AA171" i="24" s="1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AA170" i="24" s="1"/>
  <c r="K170" i="24"/>
  <c r="J170" i="24"/>
  <c r="I170" i="24"/>
  <c r="H170" i="24"/>
  <c r="G170" i="24"/>
  <c r="F170" i="24"/>
  <c r="E170" i="24"/>
  <c r="D170" i="24"/>
  <c r="C170" i="24"/>
  <c r="B170" i="24"/>
  <c r="A170" i="24"/>
  <c r="W169" i="24"/>
  <c r="V169" i="24"/>
  <c r="U169" i="24"/>
  <c r="P169" i="24"/>
  <c r="O169" i="24"/>
  <c r="X169" i="24" s="1"/>
  <c r="N169" i="24"/>
  <c r="M169" i="24"/>
  <c r="L169" i="24"/>
  <c r="K169" i="24"/>
  <c r="T169" i="24" s="1"/>
  <c r="J169" i="24"/>
  <c r="I169" i="24"/>
  <c r="H169" i="24"/>
  <c r="G169" i="24"/>
  <c r="F169" i="24"/>
  <c r="E169" i="24"/>
  <c r="D169" i="24"/>
  <c r="C169" i="24"/>
  <c r="B169" i="24"/>
  <c r="A169" i="24"/>
  <c r="AA168" i="24"/>
  <c r="Z168" i="24"/>
  <c r="Y168" i="24"/>
  <c r="Q168" i="24"/>
  <c r="N168" i="24"/>
  <c r="M168" i="24"/>
  <c r="L168" i="24"/>
  <c r="K168" i="24"/>
  <c r="S168" i="24" s="1"/>
  <c r="J168" i="24"/>
  <c r="I168" i="24"/>
  <c r="H168" i="24"/>
  <c r="G168" i="24"/>
  <c r="F168" i="24"/>
  <c r="E168" i="24"/>
  <c r="D168" i="24"/>
  <c r="C168" i="24"/>
  <c r="B168" i="24"/>
  <c r="A168" i="24"/>
  <c r="U167" i="24"/>
  <c r="T167" i="24"/>
  <c r="S167" i="24"/>
  <c r="N167" i="24"/>
  <c r="M167" i="24"/>
  <c r="L167" i="24"/>
  <c r="K167" i="24"/>
  <c r="V167" i="24" s="1"/>
  <c r="J167" i="24"/>
  <c r="I167" i="24"/>
  <c r="H167" i="24"/>
  <c r="G167" i="24"/>
  <c r="F167" i="24"/>
  <c r="E167" i="24"/>
  <c r="D167" i="24"/>
  <c r="C167" i="24"/>
  <c r="B167" i="24"/>
  <c r="A167" i="24"/>
  <c r="Y166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Y165" i="24"/>
  <c r="N165" i="24"/>
  <c r="M165" i="24"/>
  <c r="L165" i="24"/>
  <c r="W165" i="24" s="1"/>
  <c r="K165" i="24"/>
  <c r="S165" i="24" s="1"/>
  <c r="J165" i="24"/>
  <c r="I165" i="24"/>
  <c r="H165" i="24"/>
  <c r="G165" i="24"/>
  <c r="F165" i="24"/>
  <c r="E165" i="24"/>
  <c r="D165" i="24"/>
  <c r="C165" i="24"/>
  <c r="B165" i="24"/>
  <c r="A165" i="24"/>
  <c r="U164" i="24"/>
  <c r="T164" i="24"/>
  <c r="R164" i="24"/>
  <c r="N164" i="24"/>
  <c r="M164" i="24"/>
  <c r="L164" i="24"/>
  <c r="O164" i="24" s="1"/>
  <c r="K164" i="24"/>
  <c r="J164" i="24"/>
  <c r="I164" i="24"/>
  <c r="H164" i="24"/>
  <c r="G164" i="24"/>
  <c r="F164" i="24"/>
  <c r="E164" i="24"/>
  <c r="D164" i="24"/>
  <c r="C164" i="24"/>
  <c r="B164" i="24"/>
  <c r="A164" i="24"/>
  <c r="Z163" i="24"/>
  <c r="Y163" i="24"/>
  <c r="V163" i="24"/>
  <c r="U163" i="24"/>
  <c r="R163" i="24"/>
  <c r="Q163" i="24"/>
  <c r="P163" i="24"/>
  <c r="O163" i="24"/>
  <c r="X163" i="24" s="1"/>
  <c r="N163" i="24"/>
  <c r="M163" i="24"/>
  <c r="L163" i="24"/>
  <c r="T163" i="24" s="1"/>
  <c r="K163" i="24"/>
  <c r="AA163" i="24" s="1"/>
  <c r="J163" i="24"/>
  <c r="I163" i="24"/>
  <c r="H163" i="24"/>
  <c r="G163" i="24"/>
  <c r="F163" i="24"/>
  <c r="E163" i="24"/>
  <c r="D163" i="24"/>
  <c r="C163" i="24"/>
  <c r="B163" i="24"/>
  <c r="A163" i="24"/>
  <c r="AA162" i="24"/>
  <c r="Z162" i="24"/>
  <c r="T162" i="24"/>
  <c r="R162" i="24"/>
  <c r="P162" i="24"/>
  <c r="N162" i="24"/>
  <c r="M162" i="24"/>
  <c r="L162" i="24"/>
  <c r="K162" i="24"/>
  <c r="S162" i="24" s="1"/>
  <c r="J162" i="24"/>
  <c r="I162" i="24"/>
  <c r="H162" i="24"/>
  <c r="G162" i="24"/>
  <c r="F162" i="24"/>
  <c r="E162" i="24"/>
  <c r="D162" i="24"/>
  <c r="C162" i="24"/>
  <c r="B162" i="24"/>
  <c r="A162" i="24"/>
  <c r="AA161" i="24"/>
  <c r="P161" i="24"/>
  <c r="N161" i="24"/>
  <c r="M161" i="24"/>
  <c r="L161" i="24"/>
  <c r="K161" i="24"/>
  <c r="U161" i="24" s="1"/>
  <c r="J161" i="24"/>
  <c r="I161" i="24"/>
  <c r="H161" i="24"/>
  <c r="G161" i="24"/>
  <c r="F161" i="24"/>
  <c r="E161" i="24"/>
  <c r="D161" i="24"/>
  <c r="C161" i="24"/>
  <c r="B161" i="24"/>
  <c r="A161" i="24"/>
  <c r="Y160" i="24"/>
  <c r="X160" i="24"/>
  <c r="N160" i="24"/>
  <c r="M160" i="24"/>
  <c r="L160" i="24"/>
  <c r="K160" i="24"/>
  <c r="S160" i="24" s="1"/>
  <c r="J160" i="24"/>
  <c r="I160" i="24"/>
  <c r="H160" i="24"/>
  <c r="G160" i="24"/>
  <c r="F160" i="24"/>
  <c r="E160" i="24"/>
  <c r="D160" i="24"/>
  <c r="C160" i="24"/>
  <c r="B160" i="24"/>
  <c r="A160" i="24"/>
  <c r="U159" i="24"/>
  <c r="T159" i="24"/>
  <c r="S159" i="24"/>
  <c r="N159" i="24"/>
  <c r="M159" i="24"/>
  <c r="L159" i="24"/>
  <c r="Q159" i="24" s="1"/>
  <c r="K159" i="24"/>
  <c r="J159" i="24"/>
  <c r="I159" i="24"/>
  <c r="H159" i="24"/>
  <c r="G159" i="24"/>
  <c r="F159" i="24"/>
  <c r="E159" i="24"/>
  <c r="D159" i="24"/>
  <c r="C159" i="24"/>
  <c r="B159" i="24"/>
  <c r="A159" i="24"/>
  <c r="T158" i="24"/>
  <c r="P158" i="24"/>
  <c r="N158" i="24"/>
  <c r="M158" i="24"/>
  <c r="L158" i="24"/>
  <c r="K158" i="24"/>
  <c r="AA158" i="24" s="1"/>
  <c r="J158" i="24"/>
  <c r="I158" i="24"/>
  <c r="H158" i="24"/>
  <c r="G158" i="24"/>
  <c r="F158" i="24"/>
  <c r="E158" i="24"/>
  <c r="D158" i="24"/>
  <c r="C158" i="24"/>
  <c r="B158" i="24"/>
  <c r="A158" i="24"/>
  <c r="AA157" i="24"/>
  <c r="N157" i="24"/>
  <c r="M157" i="24"/>
  <c r="L157" i="24"/>
  <c r="K157" i="24"/>
  <c r="S157" i="24" s="1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Z155" i="24"/>
  <c r="P155" i="24"/>
  <c r="O155" i="24"/>
  <c r="W155" i="24" s="1"/>
  <c r="N155" i="24"/>
  <c r="M155" i="24"/>
  <c r="L155" i="24"/>
  <c r="K155" i="24"/>
  <c r="AA155" i="24" s="1"/>
  <c r="J155" i="24"/>
  <c r="I155" i="24"/>
  <c r="H155" i="24"/>
  <c r="G155" i="24"/>
  <c r="F155" i="24"/>
  <c r="E155" i="24"/>
  <c r="D155" i="24"/>
  <c r="C155" i="24"/>
  <c r="B155" i="24"/>
  <c r="A155" i="24"/>
  <c r="U154" i="24"/>
  <c r="N154" i="24"/>
  <c r="M154" i="24"/>
  <c r="L154" i="24"/>
  <c r="K154" i="24"/>
  <c r="AA154" i="24" s="1"/>
  <c r="J154" i="24"/>
  <c r="I154" i="24"/>
  <c r="H154" i="24"/>
  <c r="G154" i="24"/>
  <c r="F154" i="24"/>
  <c r="E154" i="24"/>
  <c r="D154" i="24"/>
  <c r="C154" i="24"/>
  <c r="B154" i="24"/>
  <c r="A154" i="24"/>
  <c r="X153" i="24"/>
  <c r="V153" i="24"/>
  <c r="N153" i="24"/>
  <c r="M153" i="24"/>
  <c r="L153" i="24"/>
  <c r="U153" i="24" s="1"/>
  <c r="K153" i="24"/>
  <c r="J153" i="24"/>
  <c r="I153" i="24"/>
  <c r="H153" i="24"/>
  <c r="G153" i="24"/>
  <c r="F153" i="24"/>
  <c r="E153" i="24"/>
  <c r="D153" i="24"/>
  <c r="C153" i="24"/>
  <c r="B153" i="24"/>
  <c r="A153" i="24"/>
  <c r="N152" i="24"/>
  <c r="M152" i="24"/>
  <c r="L152" i="24"/>
  <c r="K152" i="24"/>
  <c r="J152" i="24"/>
  <c r="I152" i="24"/>
  <c r="H152" i="24"/>
  <c r="G152" i="24"/>
  <c r="F152" i="24"/>
  <c r="E152" i="24"/>
  <c r="D152" i="24"/>
  <c r="C152" i="24"/>
  <c r="B152" i="24"/>
  <c r="A152" i="24"/>
  <c r="N151" i="24"/>
  <c r="M151" i="24"/>
  <c r="L151" i="24"/>
  <c r="X151" i="24" s="1"/>
  <c r="K151" i="24"/>
  <c r="J151" i="24"/>
  <c r="I151" i="24"/>
  <c r="H151" i="24"/>
  <c r="G151" i="24"/>
  <c r="F151" i="24"/>
  <c r="E151" i="24"/>
  <c r="D151" i="24"/>
  <c r="C151" i="24"/>
  <c r="B151" i="24"/>
  <c r="A151" i="24"/>
  <c r="N150" i="24"/>
  <c r="M150" i="24"/>
  <c r="L150" i="24"/>
  <c r="K150" i="24"/>
  <c r="J150" i="24"/>
  <c r="I150" i="24"/>
  <c r="H150" i="24"/>
  <c r="G150" i="24"/>
  <c r="F150" i="24"/>
  <c r="E150" i="24"/>
  <c r="D150" i="24"/>
  <c r="C150" i="24"/>
  <c r="B150" i="24"/>
  <c r="A150" i="24"/>
  <c r="N149" i="24"/>
  <c r="M149" i="24"/>
  <c r="L149" i="24"/>
  <c r="K149" i="24"/>
  <c r="Z149" i="24" s="1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/>
  <c r="N143" i="24"/>
  <c r="M143" i="24"/>
  <c r="L143" i="24"/>
  <c r="K143" i="24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T152" i="24" l="1"/>
  <c r="S153" i="24"/>
  <c r="AA153" i="24"/>
  <c r="Q155" i="24"/>
  <c r="W157" i="24"/>
  <c r="X158" i="24"/>
  <c r="R155" i="24"/>
  <c r="Y158" i="24"/>
  <c r="R143" i="24"/>
  <c r="Y151" i="24"/>
  <c r="U155" i="24"/>
  <c r="U158" i="24"/>
  <c r="T155" i="24"/>
  <c r="V155" i="24"/>
  <c r="R157" i="24"/>
  <c r="P152" i="24"/>
  <c r="O153" i="24"/>
  <c r="W153" i="24" s="1"/>
  <c r="T154" i="24"/>
  <c r="X155" i="24"/>
  <c r="Y157" i="24"/>
  <c r="T150" i="24"/>
  <c r="Q152" i="24"/>
  <c r="R153" i="24"/>
  <c r="Y155" i="24"/>
  <c r="Z157" i="24"/>
  <c r="O158" i="24"/>
  <c r="S151" i="24"/>
  <c r="R151" i="24"/>
  <c r="Z152" i="24"/>
  <c r="Y150" i="24"/>
  <c r="V149" i="24"/>
  <c r="W152" i="24"/>
  <c r="Z151" i="24"/>
  <c r="AA151" i="24"/>
  <c r="S150" i="24"/>
  <c r="P151" i="24"/>
  <c r="X152" i="24"/>
  <c r="AA149" i="24"/>
  <c r="Q151" i="24"/>
  <c r="Y152" i="24"/>
  <c r="U143" i="24"/>
  <c r="T126" i="24"/>
  <c r="Q138" i="24"/>
  <c r="T144" i="24"/>
  <c r="X146" i="24"/>
  <c r="Y128" i="24"/>
  <c r="T141" i="24"/>
  <c r="S145" i="24"/>
  <c r="T142" i="24"/>
  <c r="S140" i="24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D2" i="25"/>
  <c r="C3" i="25"/>
  <c r="C4" i="25"/>
  <c r="C5" i="25"/>
  <c r="C2" i="25"/>
  <c r="B5" i="25"/>
  <c r="B2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Z148" i="24" l="1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R1065" i="14"/>
  <c r="S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R1066" i="14"/>
  <c r="S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R1067" i="14"/>
  <c r="S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R1068" i="14"/>
  <c r="S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R1069" i="14"/>
  <c r="S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R1070" i="14"/>
  <c r="S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R1071" i="14"/>
  <c r="S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R1072" i="14"/>
  <c r="S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R1073" i="14"/>
  <c r="S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R1074" i="14"/>
  <c r="S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R1075" i="14"/>
  <c r="S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R1076" i="14"/>
  <c r="S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R1077" i="14"/>
  <c r="S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R1078" i="14"/>
  <c r="S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R1079" i="14"/>
  <c r="S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R1080" i="14"/>
  <c r="S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R1081" i="14"/>
  <c r="S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R1082" i="14"/>
  <c r="S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R1083" i="14"/>
  <c r="S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R1084" i="14"/>
  <c r="S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R1085" i="14"/>
  <c r="S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R1086" i="14"/>
  <c r="S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R1087" i="14"/>
  <c r="S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R1088" i="14"/>
  <c r="S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R1089" i="14"/>
  <c r="S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R1090" i="14"/>
  <c r="S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R1091" i="14"/>
  <c r="S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R1092" i="14"/>
  <c r="S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R1093" i="14"/>
  <c r="S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R1094" i="14"/>
  <c r="S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R1095" i="14"/>
  <c r="S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R1096" i="14"/>
  <c r="S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R1097" i="14"/>
  <c r="S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R1098" i="14"/>
  <c r="S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R1099" i="14"/>
  <c r="S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R1100" i="14"/>
  <c r="S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R1101" i="14"/>
  <c r="S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R1102" i="14"/>
  <c r="S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R1103" i="14"/>
  <c r="S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R1104" i="14"/>
  <c r="S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R1105" i="14"/>
  <c r="S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R1106" i="14"/>
  <c r="S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R1107" i="14"/>
  <c r="S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R1108" i="14"/>
  <c r="S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R1109" i="14"/>
  <c r="S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R1110" i="14"/>
  <c r="S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R1111" i="14"/>
  <c r="S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R1112" i="14"/>
  <c r="S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R1113" i="14"/>
  <c r="S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R1114" i="14"/>
  <c r="S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R1115" i="14"/>
  <c r="S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R1116" i="14"/>
  <c r="S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R1117" i="14"/>
  <c r="S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R1118" i="14"/>
  <c r="S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R1119" i="14"/>
  <c r="S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R1120" i="14"/>
  <c r="S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Y987" i="14" l="1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AD999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Y925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AA993" i="14"/>
  <c r="U969" i="14"/>
  <c r="AC960" i="14"/>
  <c r="AA952" i="14"/>
  <c r="X922" i="14"/>
  <c r="AA856" i="14"/>
  <c r="AB821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AB1029" i="14"/>
  <c r="AA1004" i="14"/>
  <c r="AC981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F1024" i="14"/>
  <c r="AC1015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E998" i="14"/>
  <c r="AF985" i="14"/>
  <c r="AD977" i="14"/>
  <c r="Y96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AC1039" i="14"/>
  <c r="X1034" i="14"/>
  <c r="V1033" i="14"/>
  <c r="AE1010" i="14"/>
  <c r="Z995" i="14"/>
  <c r="V983" i="14"/>
  <c r="Y947" i="14"/>
  <c r="V939" i="14"/>
  <c r="W908" i="14"/>
  <c r="W898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AD1063" i="14"/>
  <c r="X1037" i="14"/>
  <c r="W1029" i="14"/>
  <c r="Z1014" i="14"/>
  <c r="V1004" i="14"/>
  <c r="W999" i="14"/>
  <c r="AF998" i="14"/>
  <c r="Z993" i="14"/>
  <c r="X983" i="14"/>
  <c r="V980" i="14"/>
  <c r="Y971" i="14"/>
  <c r="U959" i="14"/>
  <c r="AB956" i="14"/>
  <c r="Y936" i="14"/>
  <c r="X923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AC816" i="14"/>
  <c r="Z790" i="14"/>
  <c r="X763" i="14"/>
  <c r="AC761" i="14"/>
  <c r="AB1121" i="14"/>
  <c r="AC839" i="14"/>
  <c r="AD1056" i="14"/>
  <c r="X1174" i="14"/>
  <c r="Y1166" i="14"/>
  <c r="Z1156" i="14"/>
  <c r="Y1153" i="14"/>
  <c r="Y1109" i="14"/>
  <c r="W1059" i="14"/>
  <c r="Y1056" i="14"/>
  <c r="W1050" i="14"/>
  <c r="AA1045" i="14"/>
  <c r="Z1016" i="14"/>
  <c r="AB1002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AD1068" i="14"/>
  <c r="AD1066" i="14"/>
  <c r="V1056" i="14"/>
  <c r="AD1055" i="14"/>
  <c r="V1055" i="14"/>
  <c r="W1028" i="14"/>
  <c r="AC1018" i="14"/>
  <c r="AB1008" i="14"/>
  <c r="W989" i="14"/>
  <c r="AF972" i="14"/>
  <c r="Z958" i="14"/>
  <c r="Z957" i="14"/>
  <c r="Z919" i="14"/>
  <c r="AA911" i="14"/>
  <c r="V886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AC1049" i="14"/>
  <c r="AC1035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W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AE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AE1078" i="14"/>
  <c r="U1078" i="14"/>
  <c r="W1069" i="14"/>
  <c r="X1069" i="14"/>
  <c r="AE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AB850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W911" i="14"/>
  <c r="X909" i="14"/>
  <c r="AA904" i="14"/>
  <c r="Z902" i="14"/>
  <c r="AS900" i="14"/>
  <c r="Y899" i="14"/>
  <c r="V887" i="14"/>
  <c r="W884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851" i="14"/>
  <c r="AS788" i="14"/>
  <c r="AR1146" i="14"/>
  <c r="AH1200" i="14"/>
  <c r="AN1189" i="14"/>
  <c r="AM1175" i="14"/>
  <c r="AS1137" i="14"/>
  <c r="AJ1127" i="14"/>
  <c r="AP1051" i="14"/>
  <c r="AH813" i="14"/>
  <c r="AK759" i="14"/>
  <c r="AO1208" i="14"/>
  <c r="AK1201" i="14"/>
  <c r="AI1185" i="14"/>
  <c r="AK1169" i="14"/>
  <c r="AO1166" i="14"/>
  <c r="AK1112" i="14"/>
  <c r="AO1101" i="14"/>
  <c r="AS1099" i="14"/>
  <c r="AQ1067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B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AF1073" i="14"/>
  <c r="V1073" i="14"/>
  <c r="X1073" i="14"/>
  <c r="Z1073" i="14"/>
  <c r="W1053" i="14"/>
  <c r="Y1046" i="14"/>
  <c r="X1046" i="14"/>
  <c r="AF1046" i="14"/>
  <c r="AI1040" i="14"/>
  <c r="Z1040" i="14"/>
  <c r="AB1027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AA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C1045" i="14"/>
  <c r="AE1045" i="14"/>
  <c r="AD1037" i="14"/>
  <c r="AL1037" i="14"/>
  <c r="V1037" i="14"/>
  <c r="W1037" i="14"/>
  <c r="AE1037" i="14"/>
  <c r="AH1017" i="14"/>
  <c r="Y1017" i="14"/>
  <c r="AB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E107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C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AE1061" i="14"/>
  <c r="U1061" i="14"/>
  <c r="V1061" i="14"/>
  <c r="W1061" i="14"/>
  <c r="Z1060" i="14"/>
  <c r="Z1051" i="14"/>
  <c r="AE1051" i="14"/>
  <c r="V1051" i="14"/>
  <c r="W1051" i="14"/>
  <c r="AQ1048" i="14"/>
  <c r="AP1048" i="14"/>
  <c r="Z1031" i="14"/>
  <c r="AC1031" i="14"/>
  <c r="AE1031" i="14"/>
  <c r="AF1031" i="14"/>
  <c r="AK1024" i="14"/>
  <c r="U1024" i="14"/>
  <c r="V1024" i="14"/>
  <c r="Y1023" i="14"/>
  <c r="Z1023" i="14"/>
  <c r="Y1022" i="14"/>
  <c r="AE1014" i="14"/>
  <c r="AB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D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AD1053" i="14"/>
  <c r="U1053" i="14"/>
  <c r="V1050" i="14"/>
  <c r="AJ1034" i="14"/>
  <c r="AB1030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W912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D1067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Y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B1028" i="14"/>
  <c r="AA1017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Z973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W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AB980" i="14"/>
  <c r="V979" i="14"/>
  <c r="X973" i="14"/>
  <c r="W972" i="14"/>
  <c r="V969" i="14"/>
  <c r="AA961" i="14"/>
  <c r="Z961" i="14"/>
  <c r="AE931" i="14"/>
  <c r="Y825" i="14"/>
  <c r="AD825" i="14"/>
  <c r="AF825" i="14"/>
  <c r="W825" i="14"/>
  <c r="AB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P1043" i="14"/>
  <c r="AH1041" i="14"/>
  <c r="Z1037" i="14"/>
  <c r="AS1035" i="14"/>
  <c r="W1034" i="14"/>
  <c r="V1030" i="14"/>
  <c r="AS1024" i="14"/>
  <c r="AD1018" i="14"/>
  <c r="AB1013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X957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Y915" i="14"/>
  <c r="AB913" i="14"/>
  <c r="Y911" i="14"/>
  <c r="U909" i="14"/>
  <c r="AN905" i="14"/>
  <c r="V904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U870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X913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X914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C848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AC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AA821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Q1066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P1049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P101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AF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AF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E1079" i="14"/>
  <c r="AH1065" i="14"/>
  <c r="Z1065" i="14"/>
  <c r="AA1065" i="14"/>
  <c r="AB1065" i="14"/>
  <c r="U1065" i="14"/>
  <c r="AC1065" i="14"/>
  <c r="V1065" i="14"/>
  <c r="AD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AC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AD1054" i="14"/>
  <c r="W1054" i="14"/>
  <c r="AE1054" i="14"/>
  <c r="X1054" i="14"/>
  <c r="AF1054" i="14"/>
  <c r="AA1054" i="14"/>
  <c r="AB1040" i="14"/>
  <c r="U1040" i="14"/>
  <c r="AC1040" i="14"/>
  <c r="V1040" i="14"/>
  <c r="AD1040" i="14"/>
  <c r="W1040" i="14"/>
  <c r="AE1040" i="14"/>
  <c r="X1040" i="14"/>
  <c r="AF1040" i="14"/>
  <c r="X1022" i="14"/>
  <c r="AF1022" i="14"/>
  <c r="AC1022" i="14"/>
  <c r="AD1022" i="14"/>
  <c r="U1022" i="14"/>
  <c r="AE1022" i="14"/>
  <c r="V1022" i="14"/>
  <c r="W1022" i="14"/>
  <c r="AB1022" i="14"/>
  <c r="T1011" i="14"/>
  <c r="AB1011" i="14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AE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AC1047" i="14"/>
  <c r="V1047" i="14"/>
  <c r="AD1047" i="14"/>
  <c r="W1047" i="14"/>
  <c r="AE1047" i="14"/>
  <c r="X1047" i="14"/>
  <c r="AF1047" i="14"/>
  <c r="AA1047" i="14"/>
  <c r="AB1044" i="14"/>
  <c r="U1044" i="14"/>
  <c r="AC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AC1038" i="14"/>
  <c r="V1038" i="14"/>
  <c r="AD1038" i="14"/>
  <c r="W1038" i="14"/>
  <c r="AE1038" i="14"/>
  <c r="X1038" i="14"/>
  <c r="AF1038" i="14"/>
  <c r="AP1036" i="14"/>
  <c r="AB1036" i="14"/>
  <c r="AC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Q1068" i="14"/>
  <c r="AF1044" i="14"/>
  <c r="V1026" i="14"/>
  <c r="U1026" i="14"/>
  <c r="W1026" i="14"/>
  <c r="X1026" i="14"/>
  <c r="AH984" i="14"/>
  <c r="Z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AD1062" i="14"/>
  <c r="Y1062" i="14"/>
  <c r="AJ1062" i="14"/>
  <c r="AM1052" i="14"/>
  <c r="AA1052" i="14"/>
  <c r="U1052" i="14"/>
  <c r="AC1052" i="14"/>
  <c r="V1052" i="14"/>
  <c r="AD1052" i="14"/>
  <c r="W1052" i="14"/>
  <c r="AE1052" i="14"/>
  <c r="Z1052" i="14"/>
  <c r="Z1047" i="14"/>
  <c r="AB1046" i="14"/>
  <c r="U1046" i="14"/>
  <c r="AC1046" i="14"/>
  <c r="V1046" i="14"/>
  <c r="AD1046" i="14"/>
  <c r="W1046" i="14"/>
  <c r="AE1046" i="14"/>
  <c r="Z1046" i="14"/>
  <c r="AK1046" i="14"/>
  <c r="Y1044" i="14"/>
  <c r="AA1041" i="14"/>
  <c r="AB1041" i="14"/>
  <c r="U1041" i="14"/>
  <c r="AC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C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AD1064" i="14"/>
  <c r="W1064" i="14"/>
  <c r="AE1064" i="14"/>
  <c r="AQ1060" i="14"/>
  <c r="U1060" i="14"/>
  <c r="AC1060" i="14"/>
  <c r="V1060" i="14"/>
  <c r="AD1060" i="14"/>
  <c r="W1060" i="14"/>
  <c r="AE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AP1012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P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R1026" i="14"/>
  <c r="AB1023" i="14"/>
  <c r="W1023" i="14"/>
  <c r="AE1023" i="14"/>
  <c r="AO1021" i="14"/>
  <c r="W1020" i="14"/>
  <c r="AE1020" i="14"/>
  <c r="X1020" i="14"/>
  <c r="AF1020" i="14"/>
  <c r="Z1020" i="14"/>
  <c r="T1019" i="14"/>
  <c r="AA1019" i="14"/>
  <c r="AB1019" i="14"/>
  <c r="V1019" i="14"/>
  <c r="AD1019" i="14"/>
  <c r="AB1016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U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Q1062" i="14"/>
  <c r="AB1061" i="14"/>
  <c r="AB1059" i="14"/>
  <c r="AC1057" i="14"/>
  <c r="U1057" i="14"/>
  <c r="AQ1056" i="14"/>
  <c r="T1056" i="14"/>
  <c r="AB1056" i="14" s="1"/>
  <c r="AC1051" i="14"/>
  <c r="U1051" i="14"/>
  <c r="AR1050" i="14"/>
  <c r="AC1050" i="14"/>
  <c r="U1050" i="14"/>
  <c r="AL1048" i="14"/>
  <c r="AC1043" i="14"/>
  <c r="U1043" i="14"/>
  <c r="AL1042" i="14"/>
  <c r="AB1039" i="14"/>
  <c r="AC1037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AO1016" i="14"/>
  <c r="X1016" i="14"/>
  <c r="AB1012" i="14"/>
  <c r="U1012" i="14"/>
  <c r="AC1012" i="14"/>
  <c r="V1012" i="14"/>
  <c r="AD1012" i="14"/>
  <c r="W1012" i="14"/>
  <c r="AE1012" i="14"/>
  <c r="W1010" i="14"/>
  <c r="W1007" i="14"/>
  <c r="Z1005" i="14"/>
  <c r="AA1005" i="14"/>
  <c r="U1005" i="14"/>
  <c r="AC1005" i="14"/>
  <c r="V1005" i="14"/>
  <c r="AD1005" i="14"/>
  <c r="X1003" i="14"/>
  <c r="AO986" i="14"/>
  <c r="AB954" i="14"/>
  <c r="AH1090" i="14"/>
  <c r="AJ1086" i="14"/>
  <c r="AF1085" i="14"/>
  <c r="AM1085" i="14"/>
  <c r="AF1084" i="14"/>
  <c r="X1084" i="14"/>
  <c r="AF1082" i="14"/>
  <c r="X1082" i="14"/>
  <c r="AH1080" i="14"/>
  <c r="T1080" i="14"/>
  <c r="AC1080" i="14" s="1"/>
  <c r="AH1078" i="14"/>
  <c r="Y1078" i="14"/>
  <c r="AJ1078" i="14"/>
  <c r="AH1076" i="14"/>
  <c r="AL1076" i="14"/>
  <c r="AF1074" i="14"/>
  <c r="X1074" i="14"/>
  <c r="AB1073" i="14"/>
  <c r="AF1072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AF1080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AC1033" i="14"/>
  <c r="V1032" i="14"/>
  <c r="AA1031" i="14"/>
  <c r="AJ1029" i="14"/>
  <c r="Y1029" i="14"/>
  <c r="AO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AN947" i="14"/>
  <c r="Z947" i="14"/>
  <c r="AA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AC1014" i="14"/>
  <c r="V1014" i="14"/>
  <c r="AD1014" i="14"/>
  <c r="X1014" i="14"/>
  <c r="AF1014" i="14"/>
  <c r="Y1012" i="14"/>
  <c r="AR1010" i="14"/>
  <c r="X1005" i="14"/>
  <c r="AN1003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AP1041" i="14"/>
  <c r="U1034" i="14"/>
  <c r="AC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U1017" i="14"/>
  <c r="AC1017" i="14"/>
  <c r="V1017" i="14"/>
  <c r="AD1017" i="14"/>
  <c r="X1017" i="14"/>
  <c r="AF1017" i="14"/>
  <c r="AD1016" i="14"/>
  <c r="AM1016" i="14"/>
  <c r="AQ1016" i="14"/>
  <c r="Z1010" i="14"/>
  <c r="AO1010" i="14"/>
  <c r="AB1010" i="14"/>
  <c r="U1010" i="14"/>
  <c r="AC1010" i="14"/>
  <c r="V1010" i="14"/>
  <c r="AD1010" i="14"/>
  <c r="AH1007" i="14"/>
  <c r="Z1007" i="14"/>
  <c r="AA1007" i="14"/>
  <c r="U1007" i="14"/>
  <c r="AC1007" i="14"/>
  <c r="V1007" i="14"/>
  <c r="AD1007" i="14"/>
  <c r="T1003" i="14"/>
  <c r="AA1003" i="14"/>
  <c r="AB1003" i="14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X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V907" i="14"/>
  <c r="AF907" i="14"/>
  <c r="X907" i="14"/>
  <c r="Z817" i="14"/>
  <c r="U817" i="14"/>
  <c r="AC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B1009" i="14"/>
  <c r="AN1008" i="14"/>
  <c r="Z1008" i="14"/>
  <c r="AS1008" i="14"/>
  <c r="AA1002" i="14"/>
  <c r="T1001" i="14"/>
  <c r="AB1001" i="14" s="1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Y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W903" i="14"/>
  <c r="Z903" i="14"/>
  <c r="AA903" i="14"/>
  <c r="AJ903" i="14"/>
  <c r="AC1000" i="14"/>
  <c r="U1000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AC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AF999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X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AD1025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E999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A982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B935" i="14"/>
  <c r="X931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Z998" i="14"/>
  <c r="AC995" i="14"/>
  <c r="AC993" i="14"/>
  <c r="AO992" i="14"/>
  <c r="AK984" i="14"/>
  <c r="AI982" i="14"/>
  <c r="AN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Z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X932" i="14"/>
  <c r="AF926" i="14"/>
  <c r="X926" i="14"/>
  <c r="AB924" i="14"/>
  <c r="AK923" i="14"/>
  <c r="AN923" i="14"/>
  <c r="AC922" i="14"/>
  <c r="AM921" i="14"/>
  <c r="Y921" i="14"/>
  <c r="AP921" i="14"/>
  <c r="AF920" i="14"/>
  <c r="X920" i="14"/>
  <c r="AF918" i="14"/>
  <c r="X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V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U901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D823" i="14"/>
  <c r="AE823" i="14"/>
  <c r="AF823" i="14"/>
  <c r="U823" i="14"/>
  <c r="Y823" i="14"/>
  <c r="W823" i="14"/>
  <c r="X823" i="14"/>
  <c r="Z823" i="14"/>
  <c r="AC823" i="14"/>
  <c r="AA803" i="14"/>
  <c r="U803" i="14"/>
  <c r="AC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U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C847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C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B822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A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V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C852" i="14"/>
  <c r="AD850" i="14"/>
  <c r="AF849" i="14"/>
  <c r="U849" i="14"/>
  <c r="AF848" i="14"/>
  <c r="U848" i="14"/>
  <c r="X847" i="14"/>
  <c r="Y846" i="14"/>
  <c r="W845" i="14"/>
  <c r="AE845" i="14"/>
  <c r="AA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AB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U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AA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Z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Q1063" i="14"/>
  <c r="AJ1061" i="14"/>
  <c r="AR1035" i="14"/>
  <c r="AQ1027" i="14"/>
  <c r="AM1023" i="14"/>
  <c r="AH1023" i="14"/>
  <c r="AR1003" i="14"/>
  <c r="AO1002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O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R1076" i="14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P1035" i="14"/>
  <c r="AI1031" i="14"/>
  <c r="AH1028" i="14"/>
  <c r="T1028" i="14"/>
  <c r="AA1028" i="14" s="1"/>
  <c r="AN1027" i="14"/>
  <c r="AS1025" i="14"/>
  <c r="AI1024" i="14"/>
  <c r="AJ1024" i="14"/>
  <c r="AR1019" i="14"/>
  <c r="AN1016" i="14"/>
  <c r="T1016" i="14"/>
  <c r="AA1016" i="14" s="1"/>
  <c r="AO1015" i="14"/>
  <c r="AI1015" i="14"/>
  <c r="AM1010" i="14"/>
  <c r="AL1010" i="14"/>
  <c r="AI1008" i="14"/>
  <c r="AH1008" i="14"/>
  <c r="T1008" i="14"/>
  <c r="AA1008" i="14" s="1"/>
  <c r="AP1006" i="14"/>
  <c r="AH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R1078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P1025" i="14"/>
  <c r="T1025" i="14"/>
  <c r="AQ1019" i="14"/>
  <c r="AO1018" i="14"/>
  <c r="AK1017" i="14"/>
  <c r="AN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N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N940" i="14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1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A75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R1069" i="14"/>
  <c r="AJ1069" i="14"/>
  <c r="AS1069" i="14"/>
  <c r="AK1069" i="14"/>
  <c r="AL1069" i="14"/>
  <c r="AN1069" i="14"/>
  <c r="AP1069" i="14"/>
  <c r="AQ1069" i="14"/>
  <c r="T1053" i="14"/>
  <c r="AI1053" i="14"/>
  <c r="AQ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T1045" i="14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R1058" i="14"/>
  <c r="AH1055" i="14"/>
  <c r="AP1055" i="14"/>
  <c r="T1055" i="14"/>
  <c r="AM1055" i="14"/>
  <c r="AN1055" i="14"/>
  <c r="AO1055" i="14"/>
  <c r="AQ1055" i="14"/>
  <c r="AR1055" i="14"/>
  <c r="AJ1055" i="14"/>
  <c r="AH1047" i="14"/>
  <c r="AP1047" i="14"/>
  <c r="AI1047" i="14"/>
  <c r="AQ1047" i="14"/>
  <c r="T1047" i="14"/>
  <c r="AN1047" i="14"/>
  <c r="AO1047" i="14"/>
  <c r="AR1047" i="14"/>
  <c r="AL1047" i="14"/>
  <c r="AM1042" i="14"/>
  <c r="AN1042" i="14"/>
  <c r="AH1042" i="14"/>
  <c r="AP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P1038" i="14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P1033" i="14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K1059" i="14"/>
  <c r="AL1059" i="14"/>
  <c r="AM1059" i="14"/>
  <c r="AN1059" i="14"/>
  <c r="AP1059" i="14"/>
  <c r="AI1059" i="14"/>
  <c r="AR1059" i="14"/>
  <c r="T1013" i="14"/>
  <c r="AL1013" i="14"/>
  <c r="AH1013" i="14"/>
  <c r="AP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R1060" i="14"/>
  <c r="AH1059" i="14"/>
  <c r="AK1052" i="14"/>
  <c r="AS1052" i="14"/>
  <c r="AL1052" i="14"/>
  <c r="AN1052" i="14"/>
  <c r="AO1052" i="14"/>
  <c r="AP1052" i="14"/>
  <c r="AQ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K1071" i="14"/>
  <c r="AS1071" i="14"/>
  <c r="AM1071" i="14"/>
  <c r="AH1071" i="14"/>
  <c r="AP1071" i="14"/>
  <c r="AM1061" i="14"/>
  <c r="T1061" i="14"/>
  <c r="AK1061" i="14"/>
  <c r="AL1061" i="14"/>
  <c r="AN1061" i="14"/>
  <c r="AO1061" i="14"/>
  <c r="AP1061" i="14"/>
  <c r="AI1061" i="14"/>
  <c r="AR1061" i="14"/>
  <c r="AK1044" i="14"/>
  <c r="AS1044" i="14"/>
  <c r="AL1044" i="14"/>
  <c r="AN1044" i="14"/>
  <c r="AO1044" i="14"/>
  <c r="AP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K1079" i="14"/>
  <c r="AS1079" i="14"/>
  <c r="AM1079" i="14"/>
  <c r="AH1079" i="14"/>
  <c r="AP1079" i="14"/>
  <c r="AI1072" i="14"/>
  <c r="AQ1072" i="14"/>
  <c r="AJ1072" i="14"/>
  <c r="AR1072" i="14"/>
  <c r="AK1072" i="14"/>
  <c r="AS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P1039" i="14"/>
  <c r="AI1039" i="14"/>
  <c r="AQ1039" i="14"/>
  <c r="T1039" i="14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L1053" i="14"/>
  <c r="AM1034" i="14"/>
  <c r="AN1034" i="14"/>
  <c r="AH1034" i="14"/>
  <c r="AP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AO1030" i="14"/>
  <c r="T1021" i="14"/>
  <c r="AL1021" i="14"/>
  <c r="AH1021" i="14"/>
  <c r="AP1021" i="14"/>
  <c r="AI1021" i="14"/>
  <c r="AQ1021" i="14"/>
  <c r="AK1004" i="14"/>
  <c r="AS1004" i="14"/>
  <c r="AL1004" i="14"/>
  <c r="AM1004" i="14"/>
  <c r="AN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S1082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S1074" i="14"/>
  <c r="AK1074" i="14"/>
  <c r="T1074" i="14"/>
  <c r="AB1074" i="14" s="1"/>
  <c r="AL1073" i="14"/>
  <c r="AN1071" i="14"/>
  <c r="AL1065" i="14"/>
  <c r="T1065" i="14"/>
  <c r="AK1063" i="14"/>
  <c r="AS1063" i="14"/>
  <c r="AM1057" i="14"/>
  <c r="AP1053" i="14"/>
  <c r="T1052" i="14"/>
  <c r="AB1052" i="14" s="1"/>
  <c r="AN1051" i="14"/>
  <c r="AR1049" i="14"/>
  <c r="AP1045" i="14"/>
  <c r="T1044" i="14"/>
  <c r="AA1044" i="14" s="1"/>
  <c r="AN1043" i="14"/>
  <c r="T1037" i="14"/>
  <c r="AN1037" i="14"/>
  <c r="AH1037" i="14"/>
  <c r="AP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S1073" i="14"/>
  <c r="AK1073" i="14"/>
  <c r="AK1065" i="14"/>
  <c r="T1063" i="14"/>
  <c r="AL1057" i="14"/>
  <c r="AI1054" i="14"/>
  <c r="AQ1054" i="14"/>
  <c r="AJ1054" i="14"/>
  <c r="AR1054" i="14"/>
  <c r="AL1054" i="14"/>
  <c r="AO1053" i="14"/>
  <c r="AK1051" i="14"/>
  <c r="T1051" i="14"/>
  <c r="AI1046" i="14"/>
  <c r="AQ1046" i="14"/>
  <c r="AJ1046" i="14"/>
  <c r="AR1046" i="14"/>
  <c r="AL1046" i="14"/>
  <c r="AO1045" i="14"/>
  <c r="AK1043" i="14"/>
  <c r="T1043" i="14"/>
  <c r="AN1041" i="14"/>
  <c r="AO1041" i="14"/>
  <c r="AI1041" i="14"/>
  <c r="AQ1041" i="14"/>
  <c r="AL1041" i="14"/>
  <c r="AK1012" i="14"/>
  <c r="AS1012" i="14"/>
  <c r="AL1012" i="14"/>
  <c r="AM1012" i="14"/>
  <c r="AN1012" i="14"/>
  <c r="AO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Q1064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AP1031" i="14"/>
  <c r="T1031" i="14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Q1065" i="14"/>
  <c r="AO1063" i="14"/>
  <c r="AS1054" i="14"/>
  <c r="AL1049" i="14"/>
  <c r="T1049" i="14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AR1020" i="14"/>
  <c r="T1005" i="14"/>
  <c r="AB1005" i="14" s="1"/>
  <c r="AL1005" i="14"/>
  <c r="AH1005" i="14"/>
  <c r="AP1005" i="14"/>
  <c r="AI1005" i="14"/>
  <c r="AQ1005" i="14"/>
  <c r="AK988" i="14"/>
  <c r="AS988" i="14"/>
  <c r="AL988" i="14"/>
  <c r="AM988" i="14"/>
  <c r="AO988" i="14"/>
  <c r="AI988" i="14"/>
  <c r="AQ988" i="14"/>
  <c r="AJ988" i="14"/>
  <c r="AR988" i="14"/>
  <c r="AN1057" i="14"/>
  <c r="AI1057" i="14"/>
  <c r="AQ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O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O1014" i="14"/>
  <c r="AS1010" i="14"/>
  <c r="AK1010" i="14"/>
  <c r="T1010" i="14"/>
  <c r="AA1010" i="14" s="1"/>
  <c r="AL1009" i="14"/>
  <c r="AN1007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M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Q1018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N1005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Q986" i="14"/>
  <c r="AI986" i="14"/>
  <c r="AR985" i="14"/>
  <c r="AJ985" i="14"/>
  <c r="AH980" i="14"/>
  <c r="AP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O1027" i="14"/>
  <c r="AP1026" i="14"/>
  <c r="AH1026" i="14"/>
  <c r="AQ1025" i="14"/>
  <c r="AI1025" i="14"/>
  <c r="AR1024" i="14"/>
  <c r="AS1023" i="14"/>
  <c r="AK1023" i="14"/>
  <c r="T1023" i="14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O1007" i="14" s="1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O999" i="14" s="1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R1023" i="14"/>
  <c r="AJ1023" i="14"/>
  <c r="AS1022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N946" i="14"/>
  <c r="AO946" i="14"/>
  <c r="AP946" i="14"/>
  <c r="AH946" i="14"/>
  <c r="AS946" i="14"/>
  <c r="AS1037" i="14"/>
  <c r="AK1037" i="14"/>
  <c r="AM1035" i="14"/>
  <c r="AP1032" i="14"/>
  <c r="AQ1031" i="14"/>
  <c r="AS1029" i="14"/>
  <c r="AK1029" i="14"/>
  <c r="AM1027" i="14"/>
  <c r="AN1026" i="14"/>
  <c r="AO1025" i="14"/>
  <c r="AP1024" i="14"/>
  <c r="AQ1023" i="14"/>
  <c r="AR1022" i="14"/>
  <c r="AJ1022" i="14"/>
  <c r="AS1021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N1002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O985" i="14"/>
  <c r="AN983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P1015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M958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N955" i="14"/>
  <c r="AO954" i="14"/>
  <c r="AP953" i="14"/>
  <c r="AH951" i="14"/>
  <c r="AP951" i="14"/>
  <c r="AO950" i="14"/>
  <c r="AO947" i="14"/>
  <c r="AL946" i="14"/>
  <c r="AI945" i="14"/>
  <c r="AN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B1007" i="14" l="1"/>
  <c r="AC998" i="14"/>
  <c r="AO1005" i="14"/>
  <c r="AO1004" i="14"/>
  <c r="AO1006" i="14"/>
  <c r="AT1006" i="14" s="1"/>
  <c r="AB1006" i="14"/>
  <c r="AO1001" i="14"/>
  <c r="AB1004" i="14"/>
  <c r="AN988" i="14"/>
  <c r="AN989" i="14"/>
  <c r="AO1000" i="14"/>
  <c r="AP998" i="14"/>
  <c r="AT998" i="14" s="1"/>
  <c r="AB999" i="14"/>
  <c r="AB1000" i="14"/>
  <c r="AM956" i="14"/>
  <c r="AT956" i="14" s="1"/>
  <c r="AA940" i="14"/>
  <c r="AN986" i="14"/>
  <c r="AA984" i="14"/>
  <c r="AN984" i="14"/>
  <c r="AE996" i="14"/>
  <c r="AR996" i="14"/>
  <c r="AK948" i="14"/>
  <c r="AT948" i="14" s="1"/>
  <c r="AN985" i="14"/>
  <c r="AT985" i="14" s="1"/>
  <c r="AQ993" i="14"/>
  <c r="AR993" i="14"/>
  <c r="AK954" i="14"/>
  <c r="AT954" i="14" s="1"/>
  <c r="AN987" i="14"/>
  <c r="AT987" i="14" s="1"/>
  <c r="AE995" i="14"/>
  <c r="AS995" i="14"/>
  <c r="AS996" i="14"/>
  <c r="AQ995" i="14"/>
  <c r="AQ994" i="14"/>
  <c r="AA991" i="14"/>
  <c r="AD997" i="14"/>
  <c r="AS994" i="14"/>
  <c r="AQ996" i="14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T946" i="14" s="1"/>
  <c r="AC973" i="14"/>
  <c r="AC975" i="14"/>
  <c r="AC980" i="14"/>
  <c r="AC979" i="14"/>
  <c r="AP977" i="14"/>
  <c r="AT977" i="14" s="1"/>
  <c r="AL963" i="14"/>
  <c r="AT963" i="14" s="1"/>
  <c r="AO972" i="14"/>
  <c r="AT972" i="14" s="1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T958" i="14" s="1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A2" i="15"/>
  <c r="B2" i="15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AE600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1003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T981" i="14"/>
  <c r="AR338" i="14"/>
  <c r="T22" i="14"/>
  <c r="AF22" i="14" s="1"/>
  <c r="AQ34" i="14"/>
  <c r="AL70" i="14"/>
  <c r="AI73" i="14"/>
  <c r="AI376" i="14"/>
  <c r="AJ575" i="14"/>
  <c r="AT982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B215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AE388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V683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984" i="14"/>
  <c r="AT992" i="14"/>
  <c r="AT1078" i="14"/>
  <c r="AT1167" i="14"/>
  <c r="AT1183" i="14"/>
  <c r="AT1115" i="14"/>
  <c r="AT1141" i="14"/>
  <c r="AT1011" i="14"/>
  <c r="AT1000" i="14"/>
  <c r="AT1199" i="14"/>
  <c r="AT1017" i="14"/>
  <c r="AT1040" i="14"/>
  <c r="AT1041" i="14"/>
  <c r="AT1131" i="14"/>
  <c r="AT752" i="14"/>
  <c r="AT1027" i="14"/>
  <c r="AT1091" i="14"/>
  <c r="AT1143" i="14"/>
  <c r="AT900" i="14"/>
  <c r="AT1001" i="14"/>
  <c r="AT1024" i="14"/>
  <c r="AT825" i="14"/>
  <c r="AT1185" i="14"/>
  <c r="AT1120" i="14"/>
  <c r="AT853" i="14"/>
  <c r="AT1007" i="14"/>
  <c r="AT1016" i="14"/>
  <c r="AT1026" i="14"/>
  <c r="AT1033" i="14"/>
  <c r="AT1070" i="14"/>
  <c r="AT1154" i="14"/>
  <c r="AT1181" i="14"/>
  <c r="AT1208" i="14"/>
  <c r="AT1207" i="14"/>
  <c r="AT1075" i="14"/>
  <c r="AT1162" i="14"/>
  <c r="AT781" i="14"/>
  <c r="AT887" i="14"/>
  <c r="AT909" i="14"/>
  <c r="AT949" i="14"/>
  <c r="AT1019" i="14"/>
  <c r="AT1054" i="14"/>
  <c r="AT1052" i="14"/>
  <c r="AT1060" i="14"/>
  <c r="AT1096" i="14"/>
  <c r="AT1123" i="14"/>
  <c r="AT1203" i="14"/>
  <c r="AT1148" i="14"/>
  <c r="AT1172" i="14"/>
  <c r="AT973" i="14"/>
  <c r="AT983" i="14"/>
  <c r="AT1015" i="14"/>
  <c r="AT1051" i="14"/>
  <c r="AT1064" i="14"/>
  <c r="AT1098" i="14"/>
  <c r="AT1106" i="14"/>
  <c r="AT1093" i="14"/>
  <c r="AT1146" i="14"/>
  <c r="AT1186" i="14"/>
  <c r="AT1190" i="14"/>
  <c r="AT1196" i="14"/>
  <c r="AT1126" i="14"/>
  <c r="AT1014" i="14"/>
  <c r="AT991" i="14"/>
  <c r="AT1038" i="14"/>
  <c r="AT1058" i="14"/>
  <c r="AT1192" i="14"/>
  <c r="AT865" i="14"/>
  <c r="AT1022" i="14"/>
  <c r="AT1025" i="14"/>
  <c r="AT1032" i="14"/>
  <c r="AT1020" i="14"/>
  <c r="AT1065" i="14"/>
  <c r="AT1046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945" i="14"/>
  <c r="AT1037" i="14"/>
  <c r="AT1077" i="14"/>
  <c r="AT1109" i="14"/>
  <c r="AT1149" i="14"/>
  <c r="AT1189" i="14"/>
  <c r="AT1009" i="14"/>
  <c r="AT1053" i="14"/>
  <c r="AT988" i="14"/>
  <c r="AT1082" i="14"/>
  <c r="AT1139" i="14"/>
  <c r="AT1165" i="14"/>
  <c r="AT1164" i="14"/>
  <c r="AT1204" i="14"/>
  <c r="AT1178" i="14"/>
  <c r="AT1136" i="14"/>
  <c r="AT962" i="14"/>
  <c r="AT953" i="14"/>
  <c r="AT1035" i="14"/>
  <c r="AT1023" i="14"/>
  <c r="AT1045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1028" i="14"/>
  <c r="AT1043" i="14"/>
  <c r="AT1114" i="14"/>
  <c r="AT1159" i="14"/>
  <c r="AT771" i="14"/>
  <c r="AT885" i="14"/>
  <c r="AT925" i="14"/>
  <c r="AT961" i="14"/>
  <c r="AT986" i="14"/>
  <c r="AT959" i="14"/>
  <c r="AT1004" i="14"/>
  <c r="AT1084" i="14"/>
  <c r="AT1117" i="14"/>
  <c r="AT989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M747" i="14"/>
  <c r="AT747" i="14" s="1"/>
  <c r="AT760" i="14"/>
  <c r="Z746" i="14"/>
  <c r="AT902" i="14"/>
  <c r="AT940" i="14"/>
  <c r="AT921" i="14"/>
  <c r="AT1010" i="14"/>
  <c r="AT1031" i="14"/>
  <c r="AT1074" i="14"/>
  <c r="AT1090" i="14"/>
  <c r="AT1102" i="14"/>
  <c r="AT1137" i="14"/>
  <c r="AT1152" i="14"/>
  <c r="AT1089" i="14"/>
  <c r="AT1170" i="14"/>
  <c r="AT1042" i="14"/>
  <c r="AT1095" i="14"/>
  <c r="AT1147" i="14"/>
  <c r="AT1073" i="14"/>
  <c r="AT1166" i="14"/>
  <c r="AT809" i="14"/>
  <c r="AT793" i="14"/>
  <c r="AT1005" i="14"/>
  <c r="AT964" i="14"/>
  <c r="AT1012" i="14"/>
  <c r="AT1085" i="14"/>
  <c r="AT1021" i="14"/>
  <c r="AT1175" i="14"/>
  <c r="AT1044" i="14"/>
  <c r="AT1103" i="14"/>
  <c r="AT1116" i="14"/>
  <c r="AT1145" i="14"/>
  <c r="AT1160" i="14"/>
  <c r="AT1066" i="14"/>
  <c r="AT1155" i="14"/>
  <c r="AT1150" i="14"/>
  <c r="AT1201" i="14"/>
  <c r="AT1187" i="14"/>
  <c r="AT777" i="14"/>
  <c r="AT746" i="14"/>
  <c r="AT813" i="14"/>
  <c r="AT1122" i="14"/>
  <c r="AT1030" i="14"/>
  <c r="AT1063" i="14"/>
  <c r="AT971" i="14"/>
  <c r="AT1057" i="14"/>
  <c r="AT1087" i="14"/>
  <c r="AT1104" i="14"/>
  <c r="AT1079" i="14"/>
  <c r="AT1086" i="14"/>
  <c r="AT1153" i="14"/>
  <c r="AT1168" i="14"/>
  <c r="AT1013" i="14"/>
  <c r="AT1119" i="14"/>
  <c r="AT1163" i="14"/>
  <c r="AT1088" i="14"/>
  <c r="AT1158" i="14"/>
  <c r="AT1188" i="14"/>
  <c r="AT1156" i="14"/>
  <c r="AT1140" i="14"/>
  <c r="AT901" i="14"/>
  <c r="AT931" i="14"/>
  <c r="AT947" i="14"/>
  <c r="AT935" i="14"/>
  <c r="AT1018" i="14"/>
  <c r="AT980" i="14"/>
  <c r="AT1056" i="14"/>
  <c r="AT1062" i="14"/>
  <c r="AT1110" i="14"/>
  <c r="AT1039" i="14"/>
  <c r="AT1161" i="14"/>
  <c r="AT1176" i="14"/>
  <c r="AT1047" i="14"/>
  <c r="AT1108" i="14"/>
  <c r="AT1171" i="14"/>
  <c r="AT1206" i="14"/>
  <c r="AM745" i="14"/>
  <c r="AT745" i="14" s="1"/>
  <c r="AT905" i="14"/>
  <c r="AT1048" i="14"/>
  <c r="AT1092" i="14"/>
  <c r="AT1100" i="14"/>
  <c r="AT1036" i="14"/>
  <c r="AT1076" i="14"/>
  <c r="AT1101" i="14"/>
  <c r="AT1029" i="14"/>
  <c r="AT1049" i="14"/>
  <c r="AT1034" i="14"/>
  <c r="AT1124" i="14"/>
  <c r="AT1113" i="14"/>
  <c r="AT1169" i="14"/>
  <c r="AT1055" i="14"/>
  <c r="AT1174" i="14"/>
  <c r="AT1121" i="14"/>
  <c r="AT1105" i="14"/>
  <c r="AT785" i="14"/>
  <c r="AT843" i="14"/>
  <c r="AT841" i="14"/>
  <c r="AT955" i="14"/>
  <c r="AT979" i="14"/>
  <c r="AT975" i="14"/>
  <c r="AT1002" i="14"/>
  <c r="AT1050" i="14"/>
  <c r="AT1133" i="14"/>
  <c r="AT1068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W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W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A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E215" i="14"/>
  <c r="AR215" i="14"/>
  <c r="AD215" i="14"/>
  <c r="AC215" i="14"/>
  <c r="AM215" i="14"/>
  <c r="AA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B273" i="14"/>
  <c r="AS274" i="14"/>
  <c r="AA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F209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Y265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A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E189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A299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C299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B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F285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X399" i="14"/>
  <c r="AO399" i="14"/>
  <c r="AC399" i="14"/>
  <c r="T399" i="14"/>
  <c r="U399" i="14" s="1"/>
  <c r="AJ401" i="14"/>
  <c r="U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AF343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B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X439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X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AF630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X728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09" i="14"/>
  <c r="AD209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A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B209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C209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A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F215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AE343" i="14"/>
  <c r="W343" i="14"/>
  <c r="AD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C288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AA305" i="14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D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E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A329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B329" i="14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U395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D388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Y393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V389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U391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V429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X436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V470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AB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AB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AE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W643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W681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W678" i="14"/>
  <c r="AM678" i="14"/>
  <c r="AL678" i="14"/>
  <c r="U678" i="14"/>
  <c r="AS678" i="14"/>
  <c r="AK678" i="14"/>
  <c r="AB678" i="14"/>
  <c r="T678" i="14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V676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V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W713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AT993" i="14" l="1"/>
  <c r="AT995" i="14"/>
  <c r="AT994" i="14"/>
  <c r="AT996" i="14"/>
  <c r="AT997" i="14"/>
  <c r="D2" i="18"/>
  <c r="Y160" i="14"/>
  <c r="P106" i="7"/>
  <c r="Y19" i="9"/>
  <c r="Q82" i="7"/>
  <c r="Y260" i="7"/>
  <c r="R35" i="22"/>
  <c r="W19" i="9"/>
  <c r="Z260" i="7"/>
  <c r="AA241" i="7"/>
  <c r="Q48" i="7"/>
  <c r="D5" i="18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D4" i="18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10" i="18" l="1"/>
  <c r="AT710" i="14"/>
  <c r="AT715" i="14"/>
  <c r="AT662" i="14"/>
  <c r="AT663" i="14"/>
  <c r="AT661" i="14"/>
  <c r="AT637" i="14"/>
  <c r="AT660" i="14"/>
  <c r="D13" i="18" s="1"/>
  <c r="AT641" i="14"/>
  <c r="AT639" i="14"/>
  <c r="D9" i="18" s="1"/>
  <c r="D3" i="18" l="1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<sst xmlns="http://schemas.openxmlformats.org/spreadsheetml/2006/main" count="34582" uniqueCount="3077">
  <si>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</si>
  <si>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</si>
  <si>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</si>
  <si>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</si>
  <si>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</si>
  <si>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</si>
  <si>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</si>
  <si>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</si>
  <si>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</si>
  <si>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</si>
  <si>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</si>
  <si>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</si>
  <si>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</si>
  <si>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</si>
  <si>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</si>
  <si>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</si>
  <si>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</si>
  <si>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</si>
  <si>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</si>
  <si>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</si>
  <si>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</si>
  <si>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</si>
  <si>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</si>
  <si>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</si>
  <si>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</si>
  <si>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</si>
  <si>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</si>
  <si>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</si>
  <si>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</si>
  <si>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</si>
  <si>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</si>
  <si>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</si>
  <si>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</si>
  <si>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</si>
  <si>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</si>
  <si>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</si>
  <si>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</si>
  <si>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</si>
  <si>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</si>
  <si>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</si>
  <si>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</si>
  <si>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</si>
  <si>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</si>
  <si>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</si>
  <si>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</si>
  <si>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</si>
  <si>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</si>
  <si>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</si>
  <si>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</si>
  <si>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</si>
  <si>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</si>
  <si>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</si>
  <si>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</si>
  <si>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</si>
  <si>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</si>
  <si>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</si>
  <si>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</si>
  <si>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</si>
  <si>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</si>
  <si>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</si>
  <si>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</si>
  <si>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</si>
  <si>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</si>
  <si>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</si>
  <si>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</si>
  <si>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</si>
  <si>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</si>
  <si>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</si>
  <si>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</si>
  <si>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</si>
  <si>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</si>
  <si>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</si>
  <si>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</si>
  <si>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</si>
  <si>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</si>
  <si>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</si>
  <si>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</si>
  <si>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</si>
  <si>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</si>
  <si>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</si>
  <si>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</si>
  <si>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</si>
  <si>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</si>
  <si>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</si>
  <si>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</si>
  <si>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</si>
  <si>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</si>
  <si>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</si>
  <si>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</si>
  <si>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</si>
  <si>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</si>
  <si>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</si>
  <si>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</si>
  <si>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</si>
  <si>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</si>
  <si>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</si>
  <si>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</si>
  <si>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</si>
  <si>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</si>
  <si>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</si>
  <si>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</si>
  <si>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</si>
  <si>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</si>
  <si>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</si>
  <si>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</si>
  <si>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</si>
  <si>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</si>
  <si>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</si>
  <si>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</si>
  <si>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</si>
  <si>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</si>
  <si>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</si>
  <si>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</si>
  <si>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</si>
  <si>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</si>
  <si>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</si>
  <si>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</si>
  <si>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</si>
  <si>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</si>
  <si>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</si>
  <si>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</si>
  <si>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</si>
  <si>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</si>
  <si>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</si>
  <si>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</si>
  <si>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</si>
  <si>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</si>
  <si>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</si>
  <si>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</si>
  <si>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</si>
  <si>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</si>
  <si>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</si>
  <si>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</si>
  <si>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</si>
  <si>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</si>
  <si>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</si>
  <si>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</si>
  <si>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</si>
  <si>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</si>
  <si>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</si>
  <si>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</si>
  <si>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</si>
  <si>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</si>
  <si>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</si>
  <si>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</si>
  <si>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</si>
  <si>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</si>
  <si>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</si>
  <si>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</si>
  <si>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</si>
  <si>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</si>
  <si>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</si>
  <si>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</si>
  <si>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</si>
  <si>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</si>
  <si>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</si>
  <si>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</si>
  <si>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</si>
  <si>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</si>
  <si>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</si>
  <si>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</si>
  <si>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</si>
  <si>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</si>
  <si>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</si>
  <si>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</si>
  <si>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</si>
  <si>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</si>
  <si>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</si>
  <si>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</si>
  <si>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</si>
  <si>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</si>
  <si>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</si>
  <si>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</si>
  <si>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</si>
  <si>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</si>
  <si>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</si>
  <si>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</si>
  <si>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</si>
  <si>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</si>
  <si>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</si>
  <si>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</si>
  <si>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</si>
  <si>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</si>
  <si>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</si>
  <si>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</si>
  <si>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</si>
  <si>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</si>
  <si>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</si>
  <si>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</si>
  <si>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</si>
  <si>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</si>
  <si>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</si>
  <si>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</si>
  <si>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</si>
  <si>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</si>
  <si>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</si>
  <si>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</si>
  <si>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</si>
  <si>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</si>
  <si>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</si>
  <si>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</si>
  <si>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</si>
  <si>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</si>
  <si>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</si>
  <si>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</si>
  <si>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</si>
  <si>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</si>
  <si>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</si>
  <si>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</si>
  <si>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</si>
  <si>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</si>
  <si>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</si>
  <si>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</si>
  <si>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</si>
  <si>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</si>
  <si>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</si>
  <si>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</si>
  <si>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</si>
  <si>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</si>
  <si>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</si>
  <si>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</si>
  <si>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</si>
  <si>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</si>
  <si>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</si>
  <si>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</si>
  <si>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</si>
  <si>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</si>
  <si>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</si>
  <si>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</si>
  <si>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</si>
  <si>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</si>
  <si>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</si>
  <si>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</si>
  <si>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</si>
  <si>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</si>
  <si>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</si>
  <si>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</si>
  <si>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</si>
  <si>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</si>
  <si>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</si>
  <si>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</si>
  <si>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</si>
  <si>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</si>
  <si>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</si>
  <si>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</si>
  <si>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</si>
  <si>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</si>
  <si>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</si>
  <si>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</si>
  <si>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</si>
  <si>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</si>
  <si>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</si>
  <si>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</si>
  <si>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</si>
  <si>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</si>
  <si>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</si>
  <si>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</si>
  <si>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</si>
  <si>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</si>
  <si>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</si>
  <si>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</si>
  <si>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</si>
  <si>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</si>
  <si>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</si>
  <si>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</si>
  <si>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</si>
  <si>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</si>
  <si>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</si>
  <si>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</si>
  <si>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</si>
  <si>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</si>
  <si>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</si>
  <si>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</si>
  <si>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</si>
  <si>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</si>
  <si>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</si>
  <si>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</si>
  <si>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</si>
  <si>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</si>
  <si>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</si>
  <si>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</si>
  <si>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</si>
  <si>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</si>
  <si>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</si>
  <si>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</si>
  <si>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</si>
  <si>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</si>
  <si>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</si>
  <si>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</si>
  <si>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</si>
  <si>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</si>
  <si>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</si>
  <si>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</si>
  <si>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</si>
  <si>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</si>
  <si>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</si>
  <si>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</si>
  <si>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</si>
  <si>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</si>
  <si>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</si>
  <si>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</si>
  <si>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</si>
  <si>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</si>
  <si>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</si>
  <si>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</si>
  <si>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</si>
  <si>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</si>
  <si>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</si>
  <si>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</si>
  <si>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</si>
  <si>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</si>
  <si>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</si>
  <si>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</si>
  <si>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</si>
  <si>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</si>
  <si>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</si>
  <si>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</si>
  <si>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</si>
  <si>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</si>
  <si>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</si>
  <si>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</si>
  <si>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</si>
  <si>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</si>
  <si>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</si>
  <si>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</si>
  <si>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</si>
  <si>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</si>
  <si>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</si>
  <si>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</si>
  <si>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</si>
  <si>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</si>
  <si>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</si>
  <si>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</si>
  <si>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</si>
  <si>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</si>
  <si>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</si>
  <si>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</si>
  <si>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</si>
  <si>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</si>
  <si>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</si>
  <si>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</si>
  <si>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</si>
  <si>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</si>
  <si>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</si>
  <si>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</si>
  <si>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</si>
  <si>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</si>
  <si>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</si>
  <si>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</si>
  <si>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</si>
  <si>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</si>
  <si>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</si>
  <si>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</si>
  <si>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</si>
  <si>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</si>
  <si>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</si>
  <si>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</si>
  <si>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</si>
  <si>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</si>
  <si>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</si>
  <si>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</si>
  <si>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</si>
  <si>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</si>
  <si>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</si>
  <si>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</si>
  <si>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</si>
  <si>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</si>
  <si>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</si>
  <si>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</si>
  <si>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</si>
  <si>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</si>
  <si>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</si>
  <si>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</si>
  <si>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</si>
  <si>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</si>
  <si>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</si>
  <si>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</si>
  <si>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</si>
  <si>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</si>
  <si>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</si>
  <si>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</si>
  <si>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</si>
  <si>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</si>
  <si>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</si>
  <si>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</si>
  <si>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</si>
  <si>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</si>
  <si>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</si>
  <si>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</si>
  <si>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</si>
  <si>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</si>
  <si>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</si>
  <si>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</si>
  <si>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</si>
  <si>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</si>
  <si>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</si>
  <si>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</si>
  <si>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</si>
  <si>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</si>
  <si>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</si>
  <si>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</si>
  <si>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</si>
  <si>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</si>
  <si>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</si>
  <si>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</si>
  <si>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</si>
  <si>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</si>
  <si>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</si>
  <si>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</si>
  <si>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</si>
  <si>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</si>
  <si>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</si>
  <si>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</si>
  <si>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</si>
  <si>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</si>
  <si>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</si>
  <si>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</si>
  <si>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</si>
  <si>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</si>
  <si>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</si>
  <si>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</si>
  <si>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</si>
  <si>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</si>
  <si>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</si>
  <si>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</si>
  <si>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</si>
  <si>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</si>
  <si>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</si>
  <si>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</si>
  <si>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</si>
  <si>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</si>
  <si>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</si>
  <si>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</si>
  <si>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</si>
  <si>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</si>
  <si>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</si>
  <si>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</si>
  <si>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</si>
  <si>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</si>
  <si>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</si>
  <si>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</si>
  <si>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</si>
  <si>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</si>
  <si>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</si>
  <si>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</si>
  <si>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</si>
  <si>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</si>
  <si>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</si>
  <si>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</si>
  <si>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</si>
  <si>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</si>
  <si>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</si>
  <si>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</si>
  <si>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</si>
  <si>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</si>
  <si>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</si>
  <si>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</si>
  <si>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</si>
  <si>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</si>
  <si>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</si>
  <si>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</si>
  <si>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</si>
  <si>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</si>
  <si>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</si>
  <si>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</si>
  <si>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</si>
  <si>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</si>
  <si>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</si>
  <si>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</si>
  <si>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</si>
  <si>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</si>
  <si>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</si>
  <si>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</si>
  <si>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</si>
  <si>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</si>
  <si>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</si>
  <si>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</si>
  <si>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</si>
  <si>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</si>
  <si>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</si>
  <si>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</si>
  <si>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</si>
  <si>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</si>
  <si>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</si>
  <si>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</si>
  <si>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</si>
  <si>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</si>
  <si>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</si>
  <si>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</si>
  <si>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</si>
  <si>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</si>
  <si>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</si>
  <si>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</si>
  <si>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</si>
  <si>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</si>
  <si>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</si>
  <si>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</si>
  <si>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</si>
  <si>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</si>
  <si>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</si>
  <si>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</si>
  <si>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</si>
  <si>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</si>
  <si>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</si>
  <si>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</si>
  <si>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</si>
  <si>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</si>
  <si>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</si>
  <si>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</si>
  <si>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</si>
  <si>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</si>
  <si>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</si>
  <si>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</si>
  <si>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</si>
  <si>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</si>
  <si>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</si>
  <si>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</si>
  <si>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</si>
  <si>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</si>
  <si>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</si>
  <si>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</si>
  <si>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</si>
  <si>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</si>
  <si>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</si>
  <si>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</si>
  <si>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</si>
  <si>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</si>
  <si>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</si>
  <si>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</si>
  <si>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</si>
  <si>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</si>
  <si>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</si>
  <si>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</si>
  <si>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</si>
  <si>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</si>
  <si>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</si>
  <si>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</si>
  <si>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</si>
  <si>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</si>
  <si>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</si>
  <si>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</si>
  <si>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</si>
  <si>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</si>
  <si>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</si>
  <si>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</si>
  <si>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</si>
  <si>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</si>
  <si>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</si>
  <si>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</si>
  <si>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</si>
  <si>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</si>
  <si>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</si>
  <si>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</si>
  <si>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</si>
  <si>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</si>
  <si>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</si>
  <si>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</si>
  <si>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</si>
  <si>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</si>
  <si>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</si>
  <si>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</si>
  <si>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</si>
  <si>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</si>
  <si>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</si>
  <si>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</si>
  <si>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</si>
  <si>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</si>
  <si>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</si>
  <si>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</si>
  <si>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</si>
  <si>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</si>
  <si>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</si>
  <si>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</si>
  <si>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</si>
  <si>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</si>
  <si>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</si>
  <si>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</si>
  <si>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</si>
  <si>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</si>
  <si>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</si>
  <si>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</si>
  <si>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</si>
  <si>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</si>
  <si>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</si>
  <si>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</si>
  <si>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</si>
  <si>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</si>
  <si>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</si>
  <si>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</si>
  <si>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</si>
  <si>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</si>
  <si>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</si>
  <si>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</si>
  <si>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</si>
  <si>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</si>
  <si>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</si>
  <si>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</si>
  <si>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</si>
  <si>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</si>
  <si>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</si>
  <si>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</si>
  <si>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</si>
  <si>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</si>
  <si>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</si>
  <si>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</si>
  <si>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</si>
  <si>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</si>
  <si>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</si>
  <si>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</si>
  <si>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</si>
  <si>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</si>
  <si>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</si>
  <si>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</si>
  <si>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</si>
  <si>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</si>
  <si>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</si>
  <si>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</si>
  <si>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</si>
  <si>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</si>
  <si>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</si>
  <si>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</si>
  <si>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</si>
  <si>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</si>
  <si>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</si>
  <si>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</si>
  <si>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</si>
  <si>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</si>
  <si>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</si>
  <si>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</si>
  <si>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</si>
  <si>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</si>
  <si>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</si>
  <si>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</si>
  <si>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</si>
  <si>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</si>
  <si>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</si>
  <si>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</si>
  <si>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</si>
  <si>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</si>
  <si>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</si>
  <si>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</si>
  <si>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</si>
  <si>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</si>
  <si>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</si>
  <si>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</si>
  <si>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</si>
  <si>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</si>
  <si>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</si>
  <si>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</si>
  <si>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</si>
  <si>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</si>
  <si>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</si>
  <si>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</si>
  <si>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</si>
  <si>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</si>
  <si>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</si>
  <si>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</si>
  <si>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</si>
  <si>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</si>
  <si>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</si>
  <si>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</si>
  <si>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</si>
  <si>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</si>
  <si>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</si>
  <si>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</si>
  <si>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</si>
  <si>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</si>
  <si>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</si>
  <si>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</si>
  <si>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</si>
  <si>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</si>
  <si>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</si>
  <si>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</si>
  <si>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</si>
  <si>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</si>
  <si>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</si>
  <si>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</si>
  <si>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</si>
  <si>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</si>
  <si>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</si>
  <si>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</si>
  <si>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</si>
  <si>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</si>
  <si>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</si>
  <si>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</si>
  <si>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</si>
  <si>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</si>
  <si>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</si>
  <si>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</si>
  <si>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</si>
  <si>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</si>
  <si>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</si>
  <si>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</si>
  <si>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</si>
  <si>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</si>
  <si>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</si>
  <si>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</si>
  <si>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</si>
  <si>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</si>
  <si>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</si>
  <si>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</si>
  <si>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</si>
  <si>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</si>
  <si>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</si>
  <si>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</si>
  <si>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</si>
  <si>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</si>
  <si>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</si>
  <si>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</si>
  <si>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</si>
  <si>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</si>
  <si>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</si>
  <si>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</si>
  <si>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</si>
  <si>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</si>
  <si>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</si>
  <si>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</si>
  <si>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</si>
  <si>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</si>
  <si>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</si>
  <si>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</si>
  <si>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</si>
  <si>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</si>
  <si>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</si>
  <si>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</si>
  <si>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</si>
  <si>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</si>
  <si>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</si>
  <si>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</si>
  <si>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</si>
  <si>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</si>
  <si>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</si>
  <si>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</si>
  <si>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</si>
  <si>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</si>
  <si>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</si>
  <si>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</si>
  <si>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</si>
  <si>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</si>
  <si>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</si>
  <si>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</si>
  <si>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</si>
  <si>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</si>
  <si>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</si>
  <si>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</si>
  <si>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</si>
  <si>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</si>
  <si>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</si>
  <si>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</si>
  <si>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</si>
  <si>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</si>
  <si>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</si>
  <si>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</si>
  <si>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</si>
  <si>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</si>
  <si>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</si>
  <si>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</si>
  <si>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</si>
  <si>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</si>
  <si>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</si>
  <si>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</si>
  <si>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</si>
  <si>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</si>
  <si>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</si>
  <si>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</si>
  <si>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</si>
  <si>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</si>
  <si>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</si>
  <si>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</si>
  <si>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</si>
  <si>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</si>
  <si>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</si>
  <si>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</si>
  <si>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</si>
  <si>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</si>
  <si>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</si>
  <si>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</si>
  <si>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</si>
  <si>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</si>
  <si>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</si>
  <si>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</si>
  <si>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</si>
  <si>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</si>
  <si>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</si>
  <si>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</si>
  <si>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</si>
  <si>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</si>
  <si>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</si>
  <si>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</si>
  <si>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</si>
  <si>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</si>
  <si>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</si>
  <si>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</si>
  <si>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</si>
  <si>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</si>
  <si>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</si>
  <si>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</si>
  <si>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</si>
  <si>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</si>
  <si>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</si>
  <si>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</si>
  <si>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</si>
  <si>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</si>
  <si>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</si>
  <si>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</si>
  <si>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</si>
  <si>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</si>
  <si>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</si>
  <si>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</si>
  <si>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</si>
  <si>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</si>
  <si>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</si>
  <si>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</si>
  <si>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</si>
  <si>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</si>
  <si>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</si>
  <si>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</si>
  <si>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</si>
  <si>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</si>
  <si>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</si>
  <si>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</si>
  <si>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</si>
  <si>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</si>
  <si>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</si>
  <si>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</si>
  <si>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</si>
  <si>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</si>
  <si>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</si>
  <si>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</si>
  <si>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</si>
  <si>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</si>
  <si>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</si>
  <si>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</si>
  <si>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</si>
  <si>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</si>
  <si>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</si>
  <si>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</si>
  <si>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</si>
  <si>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</si>
  <si>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</si>
  <si>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</si>
  <si>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</si>
  <si>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</si>
  <si>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</si>
  <si>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</si>
  <si>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</si>
  <si>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</si>
  <si>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</si>
  <si>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</si>
  <si>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</si>
  <si>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</si>
  <si>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</si>
  <si>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</si>
  <si>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</si>
  <si>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</si>
  <si>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</si>
  <si>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</si>
  <si>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</si>
  <si>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</si>
  <si>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</si>
  <si>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</si>
  <si>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</si>
  <si>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</si>
  <si>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</si>
  <si>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</si>
  <si>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</si>
  <si>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</si>
  <si>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</si>
  <si>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</si>
  <si>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</si>
  <si>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</si>
  <si>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</si>
  <si>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</si>
  <si>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</si>
  <si>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</si>
  <si>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</si>
  <si>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</si>
  <si>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</si>
  <si>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</si>
  <si>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</si>
  <si>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</si>
  <si>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</si>
  <si>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</si>
  <si>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</si>
  <si>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</si>
  <si>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</si>
  <si>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</si>
  <si>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</si>
  <si>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</si>
  <si>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</si>
  <si>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</si>
  <si>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</si>
  <si>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</si>
  <si>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</si>
  <si>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</si>
  <si>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</si>
  <si>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</si>
  <si>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</si>
  <si>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</si>
  <si>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</si>
  <si>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</si>
  <si>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</si>
  <si>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</si>
  <si>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</si>
  <si>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</si>
  <si>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</si>
  <si>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</si>
  <si>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</si>
  <si>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</si>
  <si>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</si>
  <si>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</si>
  <si>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</si>
  <si>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</si>
  <si>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</si>
  <si>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</si>
  <si>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</si>
  <si>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</si>
  <si>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</si>
  <si>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</si>
  <si>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</si>
  <si>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</si>
  <si>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</si>
  <si>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</si>
  <si>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</si>
  <si>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</si>
  <si>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</si>
  <si>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</si>
  <si>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</si>
  <si>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</si>
  <si>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</si>
  <si>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</si>
  <si>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</si>
  <si>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</si>
  <si>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</si>
  <si>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</si>
  <si>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</si>
  <si>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</si>
  <si>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</si>
  <si>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</si>
  <si>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</si>
  <si>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</si>
  <si>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</si>
  <si>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</si>
  <si>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</si>
  <si>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</si>
  <si>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</si>
  <si>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</si>
  <si>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</si>
  <si>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</si>
  <si>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</si>
  <si>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</si>
  <si>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</si>
  <si>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</si>
  <si>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</si>
  <si>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</si>
  <si>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</si>
  <si>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</si>
  <si>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</si>
  <si>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</si>
  <si>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</si>
  <si>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</si>
  <si>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</si>
  <si>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</si>
  <si>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</si>
  <si>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</si>
  <si>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</si>
  <si>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</si>
  <si>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</si>
  <si>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</si>
  <si>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</si>
  <si>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</si>
  <si>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</si>
  <si>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</si>
  <si>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</si>
  <si>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</si>
  <si>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</si>
  <si>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</si>
  <si>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</si>
  <si>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</si>
  <si>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</si>
  <si>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</si>
  <si>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</si>
  <si>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</si>
  <si>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</si>
  <si>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</si>
  <si>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</si>
  <si>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</si>
  <si>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</si>
  <si>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</si>
  <si>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</si>
  <si>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</si>
  <si>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</si>
  <si>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</si>
  <si>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</si>
  <si>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</si>
  <si>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</si>
  <si>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</si>
  <si>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</si>
  <si>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</si>
  <si>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</si>
  <si>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</si>
  <si>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</si>
  <si>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</si>
  <si>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</si>
  <si>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</si>
  <si>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</si>
  <si>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</si>
  <si>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</si>
  <si>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</si>
  <si>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</si>
  <si>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</si>
  <si>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</si>
  <si>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</si>
  <si>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</si>
  <si>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</si>
  <si>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</si>
  <si>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</si>
  <si>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</si>
  <si>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</si>
  <si>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</si>
  <si>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</si>
  <si>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</si>
  <si>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</si>
  <si>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</si>
  <si>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</si>
  <si>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</si>
  <si>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</si>
  <si>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</si>
  <si>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</si>
  <si>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</si>
  <si>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</si>
  <si>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</si>
  <si>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</si>
  <si>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</si>
  <si>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</si>
  <si>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</si>
  <si>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</si>
  <si>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</si>
  <si>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</si>
  <si>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</si>
  <si>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</si>
  <si>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</si>
  <si>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</si>
  <si>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</si>
  <si>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</si>
  <si>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</si>
  <si>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</si>
  <si>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</si>
  <si>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</si>
  <si>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</si>
  <si>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</si>
  <si>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</si>
  <si>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</si>
  <si>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</si>
  <si>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</si>
  <si>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</si>
  <si>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</si>
  <si>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</si>
  <si>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</si>
  <si>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</si>
  <si>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</si>
  <si>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</si>
  <si>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</si>
  <si>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</si>
  <si>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</si>
  <si>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</si>
  <si>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</si>
  <si>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</si>
  <si>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</si>
  <si>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</si>
  <si>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</si>
  <si>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</si>
  <si>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</si>
  <si>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</si>
  <si>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</si>
  <si>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</si>
  <si>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</si>
  <si>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</si>
  <si>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</si>
  <si>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</si>
  <si>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</si>
  <si>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</si>
  <si>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</si>
  <si>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</si>
  <si>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</si>
  <si>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</si>
  <si>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</si>
  <si>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</si>
  <si>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</si>
  <si>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</si>
  <si>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</si>
  <si>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</si>
  <si>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</si>
  <si>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</si>
  <si>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</si>
  <si>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</si>
  <si>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</si>
  <si>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</si>
  <si>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</si>
  <si>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</si>
  <si>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</si>
  <si>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</si>
  <si>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</si>
  <si>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</si>
  <si>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</si>
  <si>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</si>
  <si>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</si>
  <si>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</si>
  <si>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</si>
  <si>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</si>
  <si>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</si>
  <si>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</si>
  <si>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</si>
  <si>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</si>
  <si>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</si>
  <si>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</si>
  <si>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</si>
  <si>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</si>
  <si>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</si>
  <si>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</si>
  <si>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</si>
  <si>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</si>
  <si>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</si>
  <si>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</si>
  <si>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</si>
  <si>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</si>
  <si>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</si>
  <si>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</si>
  <si>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</si>
  <si>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</si>
  <si>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</si>
  <si>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</si>
  <si>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</si>
  <si>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</si>
  <si>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</si>
  <si>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</si>
  <si>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</si>
  <si>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</si>
  <si>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</si>
  <si>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</si>
  <si>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</si>
  <si>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</si>
  <si>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</si>
  <si>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</si>
  <si>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</si>
  <si>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</si>
  <si>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</si>
  <si>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</si>
  <si>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</si>
  <si>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</si>
  <si>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</si>
  <si>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</si>
  <si>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</si>
  <si>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</si>
  <si>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</si>
  <si>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</si>
  <si>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</si>
  <si>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</si>
  <si>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</si>
  <si>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</si>
  <si>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</si>
  <si>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</si>
  <si>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</si>
  <si>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</si>
  <si>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</si>
  <si>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</si>
  <si>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</si>
  <si>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</si>
  <si>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</si>
  <si>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</si>
  <si>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</si>
  <si>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</si>
  <si>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</si>
  <si>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</si>
  <si>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</si>
  <si>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</si>
  <si>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</si>
  <si>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</si>
  <si>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</si>
  <si>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</si>
  <si>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</si>
  <si>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</si>
  <si>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</si>
  <si>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</si>
  <si>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</si>
  <si>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</si>
  <si>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</si>
  <si>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</si>
  <si>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</si>
  <si>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</si>
  <si>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</si>
  <si>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</si>
  <si>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</si>
  <si>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</si>
  <si>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</si>
  <si>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</si>
  <si>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</si>
  <si>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</si>
  <si>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</si>
  <si>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</si>
  <si>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</si>
  <si>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</si>
  <si>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</si>
  <si>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</si>
  <si>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</si>
  <si>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</si>
  <si>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</si>
  <si>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</si>
  <si>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</si>
  <si>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</si>
  <si>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</si>
  <si>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</si>
  <si>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</si>
  <si>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</si>
  <si>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</si>
  <si>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</si>
  <si>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</si>
  <si>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</si>
  <si>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</si>
  <si>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</si>
  <si>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</si>
  <si>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</si>
  <si>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</si>
  <si>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</si>
  <si>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</si>
  <si>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</si>
  <si>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</si>
  <si>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</si>
  <si>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</si>
  <si>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</si>
  <si>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</si>
  <si>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</si>
  <si>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</si>
  <si>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</si>
  <si>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</si>
  <si>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</si>
  <si>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</si>
  <si>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</si>
  <si>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</si>
  <si>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</si>
  <si>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</si>
  <si>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</si>
  <si>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</si>
  <si>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</si>
  <si>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</si>
  <si>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</si>
  <si>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</si>
  <si>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</si>
  <si>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</si>
  <si>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</si>
  <si>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</si>
  <si>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</si>
  <si>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</si>
  <si>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</si>
  <si>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</si>
  <si>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</si>
  <si>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</si>
  <si>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</si>
  <si>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</si>
  <si>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</si>
  <si>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</si>
  <si>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</si>
  <si>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</si>
  <si>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</si>
  <si>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</si>
  <si>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</si>
  <si>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</si>
  <si>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</si>
  <si>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</si>
  <si>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</si>
  <si>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</si>
  <si>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</si>
  <si>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</si>
  <si>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</si>
  <si>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</si>
  <si>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</si>
  <si>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</si>
  <si>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</si>
  <si>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</si>
  <si>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</si>
  <si>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</si>
  <si>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</si>
  <si>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</si>
  <si>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</si>
  <si>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</si>
  <si>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</si>
  <si>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</si>
  <si>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</si>
  <si>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</si>
  <si>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</si>
  <si>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</si>
  <si>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</si>
  <si>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</si>
  <si>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</si>
  <si>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</si>
  <si>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</si>
  <si>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</si>
  <si>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</si>
  <si>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</si>
  <si>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</si>
  <si>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</si>
  <si>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</si>
  <si>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</si>
  <si>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</si>
  <si>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</si>
  <si>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</si>
  <si>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</si>
  <si>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</si>
  <si>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</si>
  <si>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</si>
  <si>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</si>
  <si>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</si>
  <si>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</si>
  <si>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</si>
  <si>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</si>
  <si>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</si>
  <si>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</si>
  <si>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</si>
  <si>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</si>
  <si>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</si>
  <si>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</si>
  <si>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</si>
  <si>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</si>
  <si>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</si>
  <si>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</si>
  <si>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</si>
  <si>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</si>
  <si>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</si>
  <si>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</si>
  <si>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</si>
  <si>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</si>
  <si>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</si>
  <si>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</si>
  <si>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</si>
  <si>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</si>
  <si>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</si>
  <si>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</si>
  <si>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</si>
  <si>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</si>
  <si>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</si>
  <si>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</si>
  <si>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</si>
  <si>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</si>
  <si>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</si>
  <si>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</si>
  <si>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</si>
  <si>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</si>
  <si>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</si>
  <si>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</si>
  <si>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</si>
  <si>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</si>
  <si>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</si>
  <si>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</si>
  <si>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</si>
  <si>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</si>
  <si>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</si>
  <si>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</si>
  <si>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</si>
  <si>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</si>
  <si>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</si>
  <si>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</si>
  <si>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</si>
  <si>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</si>
  <si>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</si>
  <si>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</si>
  <si>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</si>
  <si>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</si>
  <si>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</si>
  <si>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</si>
  <si>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</si>
  <si>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</si>
  <si>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</si>
  <si>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</si>
  <si>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</si>
  <si>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</si>
  <si>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</si>
  <si>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</si>
  <si>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</si>
  <si>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</si>
  <si>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</si>
  <si>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</si>
  <si>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</si>
  <si>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</si>
  <si>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</si>
  <si>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</si>
  <si>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</si>
  <si>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</si>
  <si>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</si>
  <si>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</si>
  <si>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</si>
  <si>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</si>
  <si>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</si>
  <si>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</si>
  <si>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</si>
  <si>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</si>
  <si>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</si>
  <si>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</si>
  <si>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</si>
  <si>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</si>
  <si>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</si>
  <si>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</si>
  <si>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</si>
  <si>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</si>
  <si>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</si>
  <si>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</si>
  <si>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</si>
  <si>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</si>
  <si>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</si>
  <si>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</si>
  <si>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</si>
  <si>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</si>
  <si>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</si>
  <si>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</si>
  <si>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</si>
  <si>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</si>
  <si>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</si>
  <si>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</si>
  <si>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</si>
  <si>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</si>
  <si>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</si>
  <si>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</si>
  <si>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</si>
  <si>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</si>
  <si>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</si>
  <si>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</si>
  <si>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</si>
  <si>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</si>
  <si>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</si>
  <si>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</si>
  <si>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</si>
  <si>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</si>
  <si>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</si>
  <si>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</si>
  <si>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</si>
  <si>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</si>
  <si>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</si>
  <si>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</si>
  <si>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</si>
  <si>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</si>
  <si>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</si>
  <si>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</si>
  <si>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</si>
  <si>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</si>
  <si>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</si>
  <si>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</si>
  <si>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</si>
  <si>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</si>
  <si>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</si>
  <si>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</si>
  <si>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</si>
  <si>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</si>
  <si>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</si>
  <si>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</si>
  <si>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</si>
  <si>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</si>
  <si>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</si>
  <si>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</si>
  <si>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</si>
  <si>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</si>
  <si>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</si>
  <si>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</si>
  <si>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</si>
  <si>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</si>
  <si>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</si>
  <si>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</si>
  <si>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</si>
  <si>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</si>
  <si>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</si>
  <si>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</si>
  <si>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</si>
  <si>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</si>
  <si>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</si>
  <si>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</si>
  <si>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</si>
  <si>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</si>
  <si>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</si>
  <si>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</si>
  <si>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</si>
  <si>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</si>
  <si>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</si>
  <si>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</si>
  <si>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</si>
  <si>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</si>
  <si>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</si>
  <si>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</si>
  <si>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</si>
  <si>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</si>
  <si>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</si>
  <si>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</si>
  <si>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</si>
  <si>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</si>
  <si>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</si>
  <si>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</si>
  <si>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</si>
  <si>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</si>
  <si>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</si>
  <si>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</si>
  <si>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</si>
  <si>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</si>
  <si>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</si>
  <si>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</si>
  <si>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</si>
  <si>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</si>
  <si>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</si>
  <si>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</si>
  <si>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</si>
  <si>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</si>
  <si>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</si>
  <si>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</si>
  <si>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</si>
  <si>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</si>
  <si>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</si>
  <si>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</si>
  <si>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</si>
  <si>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</si>
  <si>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</si>
  <si>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</si>
  <si>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</si>
  <si>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</si>
  <si>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</si>
  <si>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</si>
  <si>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</si>
  <si>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</si>
  <si>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</si>
  <si>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</si>
  <si>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</si>
  <si>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</si>
  <si>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</si>
  <si>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</si>
  <si>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</si>
  <si>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</si>
  <si>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</si>
  <si>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</si>
  <si>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</si>
  <si>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</si>
  <si>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</si>
  <si>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</si>
  <si>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</si>
  <si>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</si>
  <si>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</si>
  <si>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</si>
  <si>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</si>
  <si>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</si>
  <si>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</si>
  <si>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</si>
  <si>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</si>
  <si>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</si>
  <si>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</si>
  <si>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</si>
  <si>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</si>
  <si>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</si>
  <si>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</si>
  <si>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</si>
  <si>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</si>
  <si>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</si>
  <si>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</si>
  <si>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</si>
  <si>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</si>
  <si>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</si>
  <si>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</si>
  <si>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</si>
  <si>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</si>
  <si>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</si>
  <si>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</si>
  <si>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</si>
  <si>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</si>
  <si>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</si>
  <si>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</si>
  <si>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</si>
  <si>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</si>
  <si>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</si>
  <si>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</si>
  <si>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</si>
  <si>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</si>
  <si>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</si>
  <si>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</si>
  <si>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</si>
  <si>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</si>
  <si>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</si>
  <si>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</si>
  <si>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</si>
  <si>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</si>
  <si>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</si>
  <si>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</si>
  <si>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</si>
  <si>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</si>
  <si>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</si>
  <si>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</si>
  <si>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</si>
  <si>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</si>
  <si>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</si>
  <si>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</si>
  <si>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</si>
  <si>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</si>
  <si>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</si>
  <si>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</si>
  <si>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</si>
  <si>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</si>
  <si>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</si>
  <si>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</si>
  <si>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</si>
  <si>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</si>
  <si>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</si>
  <si>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</si>
  <si>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</si>
  <si>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</si>
  <si>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</si>
  <si>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</si>
  <si>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</si>
  <si>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</si>
  <si>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</si>
  <si>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</si>
  <si>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</si>
  <si>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</si>
  <si>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</si>
  <si>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</si>
  <si>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</si>
  <si>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</si>
  <si>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</si>
  <si>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</si>
  <si>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</si>
  <si>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</si>
  <si>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</si>
  <si>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</si>
  <si>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</si>
  <si>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</si>
  <si>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</si>
  <si>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</si>
  <si>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</si>
  <si>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</si>
  <si>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</si>
  <si>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</si>
  <si>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</si>
  <si>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</si>
  <si>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</si>
  <si>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</si>
  <si>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</si>
  <si>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</si>
  <si>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</si>
  <si>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</si>
  <si>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</si>
  <si>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</si>
  <si>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</si>
  <si>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</si>
  <si>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</si>
  <si>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</si>
  <si>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</si>
  <si>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</si>
  <si>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</si>
  <si>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</si>
  <si>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</si>
  <si>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</si>
  <si>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</si>
  <si>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</si>
  <si>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</si>
  <si>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</si>
  <si>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</si>
  <si>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</si>
  <si>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</si>
  <si>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</si>
  <si>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</si>
  <si>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</si>
  <si>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</si>
  <si>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</si>
  <si>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</si>
  <si>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</si>
  <si>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</si>
  <si>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</si>
  <si>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</si>
  <si>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</si>
  <si>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</si>
  <si>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</si>
  <si>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</si>
  <si>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</si>
  <si>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</si>
  <si>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</si>
  <si>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</si>
  <si>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</si>
  <si>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</si>
  <si>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</si>
  <si>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</si>
  <si>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</si>
  <si>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</si>
  <si>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</si>
  <si>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</si>
  <si>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</si>
  <si>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</si>
  <si>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</si>
  <si>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</si>
  <si>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</si>
  <si>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</si>
  <si>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</si>
  <si>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</si>
  <si>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</si>
  <si>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</si>
  <si>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</si>
  <si>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</si>
  <si>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</si>
  <si>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</si>
  <si>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</si>
  <si>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</si>
  <si>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</si>
  <si>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</si>
  <si>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</si>
  <si>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</si>
  <si>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</si>
  <si>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</si>
  <si>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</si>
  <si>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</si>
  <si>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</si>
  <si>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</si>
  <si>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</si>
  <si>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</si>
  <si>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</si>
  <si>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</si>
  <si>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</si>
  <si>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</si>
  <si>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</si>
  <si>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</si>
  <si>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</si>
  <si>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</si>
  <si>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</si>
  <si>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</si>
  <si>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</si>
  <si>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</si>
  <si>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</si>
  <si>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</si>
  <si>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</si>
  <si>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</si>
  <si>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</si>
  <si>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</si>
  <si>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</si>
  <si>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</si>
  <si>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</si>
  <si>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</si>
  <si>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</si>
  <si>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</si>
  <si>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</si>
  <si>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</si>
  <si>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</si>
  <si>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</si>
  <si>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</si>
  <si>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</si>
  <si>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</si>
  <si>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</si>
  <si>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</si>
  <si>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</si>
  <si>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</si>
  <si>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</si>
  <si>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</si>
  <si>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</si>
  <si>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</si>
  <si>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</si>
  <si>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</si>
  <si>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</si>
  <si>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</si>
  <si>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</si>
  <si>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</si>
  <si>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</si>
  <si>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</si>
  <si>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</si>
  <si>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</si>
  <si>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</si>
  <si>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</si>
  <si>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</si>
  <si>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</si>
  <si>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</si>
  <si>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</si>
  <si>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</si>
  <si>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</si>
  <si>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</si>
  <si>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</si>
  <si>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</si>
  <si>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</si>
  <si>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</si>
  <si>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</si>
  <si>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</si>
  <si>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</si>
  <si>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</si>
  <si>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</si>
  <si>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</si>
  <si>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</si>
  <si>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</si>
  <si>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</si>
  <si>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</si>
  <si>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</si>
  <si>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</si>
  <si>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</si>
  <si>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</si>
  <si>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</si>
  <si>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</si>
  <si>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</si>
  <si>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</si>
  <si>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</si>
  <si>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</si>
  <si>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</si>
  <si>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</si>
  <si>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</si>
  <si>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</si>
  <si>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</si>
  <si>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</si>
  <si>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</si>
  <si>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</si>
  <si>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</si>
  <si>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</si>
  <si>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</si>
  <si>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</si>
  <si>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</si>
  <si>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</si>
  <si>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</si>
  <si>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</si>
  <si>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</si>
  <si>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</si>
  <si>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</si>
  <si>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</si>
  <si>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</si>
  <si>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</si>
  <si>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</si>
  <si>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</si>
  <si>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</si>
  <si>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</si>
  <si>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</si>
  <si>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</si>
  <si>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</si>
  <si>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</si>
  <si>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</si>
  <si>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</si>
  <si>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</si>
  <si>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</si>
  <si>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</si>
  <si>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</si>
  <si>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</si>
  <si>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</si>
  <si>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</si>
  <si>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</si>
  <si>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</si>
  <si>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</si>
  <si>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</si>
  <si>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</si>
  <si>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</si>
  <si>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</si>
  <si>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</si>
  <si>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</si>
  <si>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</si>
  <si>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</si>
  <si>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</si>
  <si>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</si>
  <si>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</si>
  <si>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</si>
  <si>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</si>
  <si>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</si>
  <si>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</si>
  <si>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</si>
  <si>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</si>
  <si>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</si>
  <si>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</si>
  <si>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</si>
  <si>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</si>
  <si>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</si>
  <si>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</si>
  <si>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</si>
  <si>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</si>
  <si>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</si>
  <si>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</si>
  <si>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</si>
  <si>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</si>
  <si>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</si>
  <si>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</si>
  <si>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</si>
  <si>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</si>
  <si>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</si>
  <si>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</si>
  <si>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</si>
  <si>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</si>
  <si>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</si>
  <si>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</si>
  <si>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</si>
  <si>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</si>
  <si>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</si>
  <si>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</si>
  <si>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</si>
  <si>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</si>
  <si>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</si>
  <si>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</si>
  <si>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</si>
  <si>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</si>
  <si>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</si>
  <si>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</si>
  <si>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</si>
  <si>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</si>
  <si>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</si>
  <si>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</si>
  <si>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</si>
  <si>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</si>
  <si>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</si>
  <si>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</si>
  <si>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</si>
  <si>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</si>
  <si>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</si>
  <si>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</si>
  <si>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</si>
  <si>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</si>
  <si>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</si>
  <si>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</si>
  <si>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</si>
  <si>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</si>
  <si>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</si>
  <si>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</si>
  <si>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</si>
  <si>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</si>
  <si>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</si>
  <si>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</si>
  <si>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</si>
  <si>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</si>
  <si>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</si>
  <si>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</si>
  <si>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</si>
  <si>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</si>
  <si>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</si>
  <si>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</si>
  <si>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</si>
  <si>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</si>
  <si>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</si>
  <si>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</si>
  <si>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</si>
  <si>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</si>
  <si>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</si>
  <si>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</si>
  <si>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</si>
  <si>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</si>
  <si>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</si>
  <si>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</si>
  <si>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</si>
  <si>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</si>
  <si>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</si>
  <si>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</si>
  <si>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</si>
  <si>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</si>
  <si>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</si>
  <si>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</si>
  <si>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</si>
  <si>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</si>
  <si>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</si>
  <si>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</si>
  <si>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</si>
  <si>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</si>
  <si>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</si>
  <si>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</si>
  <si>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</si>
  <si>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</si>
  <si>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</si>
  <si>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</si>
  <si>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</si>
  <si>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</si>
  <si>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</si>
  <si>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</si>
  <si>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</si>
  <si>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</si>
  <si>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</si>
  <si>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</si>
  <si>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</si>
  <si>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</si>
  <si>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</si>
  <si>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</si>
  <si>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</si>
  <si>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</si>
  <si>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</si>
  <si>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</si>
  <si>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</si>
  <si>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</si>
  <si>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</si>
  <si>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</si>
  <si>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</si>
  <si>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</si>
  <si>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</si>
  <si>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</si>
  <si>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</si>
  <si>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</si>
  <si>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</si>
  <si>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</si>
  <si>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</si>
  <si>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</si>
  <si>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</si>
  <si>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</si>
  <si>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</si>
  <si>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</si>
  <si>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</si>
  <si>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</si>
  <si>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</si>
  <si>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</si>
  <si>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</si>
  <si>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</si>
  <si>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</si>
  <si>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</si>
  <si>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</si>
  <si>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</si>
  <si>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</si>
  <si>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</si>
  <si>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</si>
  <si>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</si>
  <si>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</si>
  <si>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</si>
  <si>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</si>
  <si>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</si>
  <si>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</si>
  <si>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</si>
  <si>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</si>
  <si>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</si>
  <si>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</si>
  <si>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</si>
  <si>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</si>
  <si>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</si>
  <si>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</si>
  <si>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</si>
  <si>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</si>
  <si>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</si>
  <si>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</si>
  <si>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</si>
  <si>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</si>
  <si>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</si>
  <si>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</si>
  <si>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</si>
  <si>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</si>
  <si>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</si>
  <si>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</si>
  <si>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</si>
  <si>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</si>
  <si>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</si>
  <si>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</si>
  <si>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</si>
  <si>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</si>
  <si>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</si>
  <si>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</si>
  <si>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</si>
  <si>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</si>
  <si>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</si>
  <si>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</si>
  <si>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</si>
  <si>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</si>
  <si>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</si>
  <si>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</si>
  <si>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</si>
  <si>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</si>
  <si>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</si>
  <si>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</si>
  <si>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</si>
  <si>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</si>
  <si>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</si>
  <si>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</si>
  <si>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</si>
  <si>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</si>
  <si>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</si>
  <si>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</si>
  <si>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</si>
  <si>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</si>
  <si>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</si>
  <si>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</si>
  <si>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</si>
  <si>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</si>
  <si>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</si>
  <si>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</si>
  <si>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</si>
  <si>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</si>
  <si>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</si>
  <si>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</si>
  <si>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</si>
  <si>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</si>
  <si>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</si>
  <si>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</si>
  <si>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</si>
  <si>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</si>
  <si>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</si>
  <si>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</si>
  <si>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</si>
  <si>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</si>
  <si>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</si>
  <si>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</si>
  <si>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</si>
  <si>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</si>
  <si>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</si>
  <si>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</si>
  <si>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</si>
  <si>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</si>
  <si>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</si>
  <si>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</si>
  <si>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</si>
  <si>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</si>
  <si>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</si>
  <si>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</si>
  <si>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</si>
  <si>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</si>
  <si>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</si>
  <si>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</si>
  <si>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</si>
  <si>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</si>
  <si>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</si>
  <si>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</si>
  <si>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</si>
  <si>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</si>
  <si>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</si>
  <si>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</si>
  <si>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</si>
  <si>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</si>
  <si>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</si>
  <si>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</si>
  <si>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</si>
  <si>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</si>
  <si>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</si>
  <si>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</si>
  <si>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</si>
  <si>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</si>
  <si>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</si>
  <si>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</si>
  <si>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</si>
  <si>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</si>
  <si>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</si>
  <si>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</si>
  <si>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</si>
  <si>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</si>
  <si>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</si>
  <si>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</si>
  <si>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</si>
  <si>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</si>
  <si>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</si>
  <si>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</si>
  <si>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</si>
  <si>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</si>
  <si>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</si>
  <si>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</si>
  <si>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</si>
  <si>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</si>
  <si>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</si>
  <si>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</si>
  <si>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</si>
  <si>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</si>
  <si>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</si>
  <si>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</si>
  <si>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</si>
  <si>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</si>
  <si>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</si>
  <si>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</si>
  <si>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</si>
  <si>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</si>
  <si>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</si>
  <si>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</si>
  <si>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</si>
  <si>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</si>
  <si>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</si>
  <si>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</si>
  <si>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</si>
  <si>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</si>
  <si>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</si>
  <si>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</si>
  <si>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</si>
  <si>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</si>
  <si>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</si>
  <si>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</si>
  <si>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</si>
  <si>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</si>
  <si>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</si>
  <si>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</si>
  <si>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</si>
  <si>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</si>
  <si>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</si>
  <si>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</si>
  <si>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</si>
  <si>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</si>
  <si>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</si>
  <si>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</si>
  <si>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</si>
  <si>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</si>
  <si>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</si>
  <si>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</si>
  <si>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</si>
  <si>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</si>
  <si>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</si>
  <si>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</si>
  <si>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</si>
  <si>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</si>
  <si>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</si>
  <si>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</si>
  <si>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</si>
  <si>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</si>
  <si>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</si>
  <si>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</si>
  <si>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</si>
  <si>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</si>
  <si>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</si>
  <si>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</si>
  <si>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</si>
  <si>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</si>
  <si>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</si>
  <si>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</si>
  <si>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</si>
  <si>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</si>
  <si>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</si>
  <si>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</si>
  <si>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</si>
  <si>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</si>
  <si>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</si>
  <si>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</si>
  <si>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</si>
  <si>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</si>
  <si>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</si>
  <si>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</si>
  <si>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</si>
  <si>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</si>
  <si>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</si>
  <si>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</si>
  <si>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</si>
  <si>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</si>
  <si>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</si>
  <si>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</si>
  <si>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</si>
  <si>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</si>
  <si>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</si>
  <si>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</si>
  <si>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</si>
  <si>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</si>
  <si>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</si>
  <si>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</si>
  <si>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</si>
  <si>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</si>
  <si>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</si>
  <si>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</si>
  <si>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</si>
  <si>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</si>
  <si>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</si>
  <si>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</si>
  <si>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</si>
  <si>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</si>
  <si>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</si>
  <si>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</si>
  <si>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</si>
  <si>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</si>
  <si>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</si>
  <si>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</si>
  <si>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</si>
  <si>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</si>
  <si>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</si>
  <si>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</si>
  <si>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</si>
  <si>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</si>
  <si>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</si>
  <si>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</si>
  <si>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</si>
  <si>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</si>
  <si>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</si>
  <si>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</si>
  <si>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</si>
  <si>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</si>
  <si>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</si>
  <si>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</si>
  <si>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</si>
  <si>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</si>
  <si>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</si>
  <si>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</si>
  <si>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</si>
  <si>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</si>
  <si>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</si>
  <si>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</si>
  <si>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</si>
  <si>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</si>
  <si>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</si>
  <si>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</si>
  <si>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</si>
  <si>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</si>
  <si>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</si>
  <si>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</si>
  <si>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</si>
  <si>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</si>
  <si>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</si>
  <si>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</si>
  <si>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</si>
  <si>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</si>
  <si>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</si>
  <si>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</si>
  <si>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</si>
  <si>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</si>
  <si>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</si>
  <si>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</si>
  <si>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</si>
  <si>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</si>
  <si>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</si>
  <si>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</si>
  <si>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</si>
  <si>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</si>
  <si>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</si>
  <si>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</si>
  <si>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</si>
  <si>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</si>
  <si>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</si>
  <si>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</si>
  <si>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</si>
  <si>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</si>
  <si>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</si>
  <si>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</si>
  <si>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</si>
  <si>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</si>
  <si>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</si>
  <si>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</si>
  <si>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</si>
  <si>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</si>
  <si>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</si>
  <si>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</si>
  <si>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</si>
  <si>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</si>
  <si>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</si>
  <si>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</si>
  <si>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</si>
  <si>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</si>
  <si>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</si>
  <si>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</si>
  <si>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</si>
  <si>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</si>
  <si>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</si>
  <si>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</si>
  <si>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</si>
  <si>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</si>
  <si>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</si>
  <si>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</si>
  <si>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</si>
  <si>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</si>
  <si>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</si>
  <si>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</si>
  <si>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</si>
  <si>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</si>
  <si>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</si>
  <si>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</si>
  <si>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</si>
  <si>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</si>
  <si>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</si>
  <si>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</si>
  <si>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</si>
  <si>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</si>
  <si>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</si>
  <si>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</si>
  <si>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</si>
  <si>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</si>
  <si>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</si>
  <si>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</si>
  <si>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</si>
  <si>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</si>
  <si>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</si>
  <si>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</si>
  <si>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</si>
  <si>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</si>
  <si>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</si>
  <si>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</si>
  <si>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</si>
  <si>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</si>
  <si>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</si>
  <si>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</si>
  <si>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</si>
  <si>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</si>
  <si>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</si>
  <si>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</si>
  <si>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</si>
  <si>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</si>
  <si>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</si>
  <si>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</si>
  <si>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</si>
  <si>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</si>
  <si>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</si>
  <si>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</si>
  <si>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</si>
  <si>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</si>
  <si>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</si>
  <si>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</si>
  <si>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</si>
  <si>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</si>
  <si>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</si>
  <si>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</si>
  <si>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</si>
  <si>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</si>
  <si>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</si>
  <si>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</si>
  <si>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</si>
  <si>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</si>
  <si>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</si>
  <si>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</si>
  <si>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</si>
  <si>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</si>
  <si>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</si>
  <si>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</si>
  <si>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</si>
  <si>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</si>
  <si>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</si>
  <si>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</si>
  <si>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</si>
  <si>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</si>
  <si>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</si>
  <si>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</si>
  <si>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</si>
  <si>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</si>
  <si>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</si>
  <si>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</si>
  <si>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</si>
  <si>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</si>
  <si>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</si>
  <si>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</si>
  <si>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</si>
  <si>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</si>
  <si>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</si>
  <si>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</si>
  <si>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</si>
  <si>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</si>
  <si>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</si>
  <si>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</si>
  <si>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</si>
  <si>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</si>
  <si>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</si>
  <si>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</si>
  <si>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</si>
  <si>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</si>
  <si>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</si>
  <si>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</si>
  <si>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</si>
  <si>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</si>
  <si>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</si>
  <si>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</si>
  <si>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</si>
  <si>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</si>
  <si>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</si>
  <si>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</si>
  <si>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</si>
  <si>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</si>
  <si>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</si>
  <si>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</si>
  <si>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</si>
  <si>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</si>
  <si>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</si>
  <si>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</si>
  <si>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</si>
  <si>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</si>
  <si>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</si>
  <si>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</si>
  <si>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</si>
  <si>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</si>
  <si>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</si>
  <si>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30000000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</si>
  <si>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</si>
  <si>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</si>
  <si>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</si>
  <si>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</si>
  <si>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</si>
  <si>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</si>
  <si>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</si>
  <si>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</si>
  <si>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</si>
  <si>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</si>
  <si>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</si>
  <si>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</si>
  <si>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</si>
  <si>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</si>
  <si>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</si>
  <si>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</si>
  <si>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</si>
  <si>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</si>
  <si>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</si>
  <si>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</si>
  <si>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</si>
  <si>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</si>
  <si>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</si>
  <si>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</si>
  <si>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</si>
  <si>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</si>
  <si>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</si>
  <si>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</si>
  <si>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</si>
  <si>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</si>
  <si>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</si>
  <si>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</si>
  <si>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</si>
  <si>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</si>
  <si>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</si>
  <si>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</si>
  <si>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</si>
  <si>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</si>
  <si>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</si>
  <si>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</si>
  <si>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</si>
  <si>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</si>
  <si>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</si>
  <si>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</si>
  <si>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</si>
  <si>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</si>
  <si>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</si>
  <si>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</si>
  <si>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</si>
  <si>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</si>
  <si>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</si>
  <si>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</si>
  <si>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</si>
  <si>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</si>
  <si>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</si>
  <si>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</si>
  <si>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</si>
  <si>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</si>
  <si>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</si>
  <si>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</si>
  <si>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</si>
  <si>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</si>
  <si>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</si>
  <si>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</si>
  <si>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</si>
  <si>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59000000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</si>
  <si>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</si>
  <si>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</si>
  <si>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</si>
  <si>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</si>
  <si>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</si>
  <si>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</si>
  <si>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</si>
  <si>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</si>
  <si>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</si>
  <si>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</si>
  <si>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</si>
  <si>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</si>
  <si>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</si>
  <si>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</si>
  <si>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</si>
  <si>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</si>
  <si>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</si>
  <si>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</si>
  <si>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</si>
  <si>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</si>
  <si>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</si>
  <si>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</si>
  <si>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</si>
  <si>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</si>
  <si>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</si>
  <si>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</si>
  <si>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</si>
  <si>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</si>
  <si>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</si>
  <si>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</si>
  <si>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</si>
  <si>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</si>
  <si>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</si>
  <si>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</si>
  <si>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</si>
  <si>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</si>
  <si>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</si>
  <si>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</si>
  <si>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</si>
  <si>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</si>
  <si>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</si>
  <si>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</si>
  <si>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</si>
  <si>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</si>
  <si>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</si>
  <si>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</si>
  <si>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</si>
  <si>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</si>
  <si>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</si>
  <si>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</si>
  <si>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</si>
  <si>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</si>
  <si>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</si>
  <si>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</si>
  <si>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</si>
  <si>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</si>
  <si>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</si>
  <si>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</si>
  <si>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</si>
  <si>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</si>
  <si>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</si>
  <si>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</si>
  <si>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</si>
  <si>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</si>
  <si>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</si>
  <si>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</si>
  <si>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</si>
  <si>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</si>
  <si>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</si>
  <si>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</si>
  <si>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</si>
  <si>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</si>
  <si>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</si>
  <si>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</si>
  <si>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</si>
  <si>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</si>
  <si>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</si>
  <si>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</si>
  <si>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</si>
  <si>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</si>
  <si>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</si>
  <si>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</si>
  <si>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</si>
  <si>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</si>
  <si>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</si>
  <si>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</si>
  <si>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</si>
  <si>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</si>
  <si>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</si>
  <si>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</si>
  <si>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</si>
  <si>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</si>
  <si>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</si>
  <si>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</si>
  <si>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</si>
  <si>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</si>
  <si>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</si>
  <si>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</si>
  <si>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</si>
  <si>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</si>
  <si>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</si>
  <si>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</si>
  <si>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</si>
  <si>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</si>
  <si>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</si>
  <si>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</si>
  <si>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</si>
  <si>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</si>
  <si>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</si>
  <si>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</si>
  <si>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58500000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</si>
  <si>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</si>
  <si>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</si>
  <si>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</si>
  <si>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</si>
  <si>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</si>
  <si>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</si>
  <si>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</si>
  <si>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</si>
  <si>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</si>
  <si>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</si>
  <si>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</si>
  <si>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</si>
  <si>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</si>
  <si>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</si>
  <si>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</si>
  <si>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</si>
  <si>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</si>
  <si>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</si>
  <si>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</si>
  <si>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</si>
  <si>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</si>
  <si>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</si>
  <si>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</si>
  <si>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</si>
  <si>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</si>
  <si>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</si>
  <si>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</si>
  <si>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</si>
  <si>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</si>
  <si>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</si>
  <si>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</si>
  <si>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</si>
  <si>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</si>
  <si>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</si>
  <si>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</si>
  <si>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</si>
  <si>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</si>
  <si>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</si>
  <si>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</si>
  <si>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</si>
  <si>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</si>
  <si>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</si>
  <si>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</si>
  <si>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</si>
  <si>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</si>
  <si>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</si>
  <si>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</si>
  <si>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</si>
  <si>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</si>
  <si>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</si>
  <si>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</si>
  <si>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</si>
  <si>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</si>
  <si>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</si>
  <si>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</si>
  <si>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</si>
  <si>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</si>
  <si>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</si>
  <si>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</si>
  <si>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</si>
  <si>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</si>
  <si>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</si>
  <si>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</si>
  <si>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</si>
  <si>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</si>
  <si>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</si>
  <si>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</si>
  <si>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</si>
  <si>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</si>
  <si>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</si>
  <si>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</si>
  <si>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</si>
  <si>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</si>
  <si>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</si>
  <si>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</si>
  <si>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</si>
  <si>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</si>
  <si>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</si>
  <si>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</si>
  <si>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</si>
  <si>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</si>
  <si>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</si>
  <si>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</si>
  <si>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</si>
  <si>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</si>
  <si>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</si>
  <si>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</si>
  <si>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</si>
  <si>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</si>
  <si>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</si>
  <si>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</si>
  <si>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</si>
  <si>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</si>
  <si>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</si>
  <si>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</si>
  <si>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</si>
  <si>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</si>
  <si>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</si>
  <si>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</si>
  <si>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</si>
  <si>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</si>
  <si>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</si>
  <si>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</si>
  <si>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</si>
  <si>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</si>
  <si>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</si>
  <si>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</si>
  <si>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</si>
  <si>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</si>
  <si>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</si>
  <si>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</si>
  <si>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</si>
  <si>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</si>
  <si>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</si>
  <si>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</si>
  <si>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</si>
  <si>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</si>
  <si>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</si>
  <si>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</si>
  <si>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</si>
  <si>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</si>
  <si>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</si>
  <si>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</si>
  <si>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</si>
  <si>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</si>
  <si>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</si>
  <si>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</si>
  <si>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</si>
  <si>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</si>
  <si>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</si>
  <si>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</si>
  <si>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</si>
  <si>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</si>
  <si>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</si>
  <si>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</si>
  <si>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</si>
  <si>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</si>
  <si>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</si>
  <si>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</si>
  <si>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</si>
  <si>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</si>
  <si>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</si>
  <si>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</si>
  <si>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</si>
  <si>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</si>
  <si>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</si>
  <si>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</si>
  <si>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</si>
  <si>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</si>
  <si>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</si>
  <si>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</si>
  <si>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</si>
  <si>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</si>
  <si>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</si>
  <si>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</si>
  <si>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</si>
  <si>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</si>
  <si>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</si>
  <si>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</si>
  <si>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</si>
  <si>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</si>
  <si>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</si>
  <si>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</si>
  <si>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</si>
  <si>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</si>
  <si>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</si>
  <si>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</si>
  <si>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</si>
  <si>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</si>
  <si>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</si>
  <si>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</si>
  <si>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</si>
  <si>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</si>
  <si>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</si>
  <si>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</si>
  <si>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</si>
  <si>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</si>
  <si>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</si>
  <si>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</si>
  <si>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</si>
  <si>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</si>
  <si>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</si>
  <si>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</si>
  <si>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</si>
  <si>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</si>
  <si>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</si>
  <si>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</si>
  <si>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</si>
  <si>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</si>
  <si>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</si>
  <si>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</si>
  <si>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</si>
  <si>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</si>
  <si>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</si>
  <si>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</si>
  <si>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</si>
  <si>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</si>
  <si>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</si>
  <si>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</si>
  <si>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</si>
  <si>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</si>
  <si>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</si>
  <si>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</si>
  <si>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</si>
  <si>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</si>
  <si>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</si>
  <si>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</si>
  <si>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</si>
  <si>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</si>
  <si>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</si>
  <si>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</si>
  <si>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</si>
  <si>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</si>
  <si>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</si>
  <si>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</si>
  <si>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</si>
  <si>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</si>
  <si>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</si>
  <si>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</si>
  <si>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</si>
  <si>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</si>
  <si>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</si>
  <si>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</si>
  <si>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</si>
  <si>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</si>
  <si>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</si>
  <si>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</si>
  <si>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</si>
  <si>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</si>
  <si>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</si>
  <si>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</si>
  <si>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</si>
  <si>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</si>
  <si>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</si>
  <si>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</si>
  <si>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</si>
  <si>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</si>
  <si>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</si>
  <si>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</si>
  <si>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</si>
  <si>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</si>
  <si>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</si>
  <si>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</si>
  <si>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</si>
  <si>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</si>
  <si>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</si>
  <si>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</si>
  <si>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</si>
  <si>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</si>
  <si>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</si>
  <si>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</si>
  <si>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</si>
  <si>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</si>
  <si>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</si>
  <si>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</si>
  <si>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</si>
  <si>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</si>
  <si>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</si>
  <si>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</si>
  <si>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</si>
  <si>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</si>
  <si>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</si>
  <si>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</si>
  <si>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</si>
  <si>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</si>
  <si>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</si>
  <si>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</si>
  <si>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</si>
  <si>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</si>
  <si>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</si>
  <si>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</si>
  <si>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</si>
  <si>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</si>
  <si>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</si>
  <si>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</si>
  <si>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</si>
  <si>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</si>
  <si>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</si>
  <si>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</si>
  <si>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</si>
  <si>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</si>
  <si>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</si>
  <si>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</si>
  <si>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</si>
  <si>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</si>
  <si>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</si>
  <si>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</si>
  <si>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</si>
  <si>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</si>
  <si>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</si>
  <si>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</si>
  <si>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</si>
  <si>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</si>
  <si>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</si>
  <si>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</si>
  <si>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</si>
  <si>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</si>
  <si>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</si>
  <si>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</si>
  <si>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</si>
  <si>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</si>
  <si>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</si>
  <si>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</si>
  <si>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</si>
  <si>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</si>
  <si>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</si>
  <si>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</si>
  <si>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</si>
  <si>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</si>
  <si>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</si>
  <si>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</si>
  <si>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</si>
  <si>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</si>
  <si>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</si>
  <si>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</si>
  <si>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</si>
  <si>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</si>
  <si>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</si>
  <si>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</si>
  <si>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</si>
  <si>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</si>
  <si>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</si>
  <si>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</si>
  <si>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</si>
  <si>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</si>
  <si>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</si>
  <si>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</si>
  <si>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</si>
  <si>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</si>
  <si>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</si>
  <si>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</si>
  <si>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</si>
  <si>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</si>
  <si>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</si>
  <si>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</si>
  <si>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</si>
  <si>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</si>
  <si>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</si>
  <si>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</si>
  <si>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</si>
  <si>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</si>
  <si>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</si>
  <si>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</si>
  <si>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</si>
  <si>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</si>
  <si>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</si>
  <si>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</si>
  <si>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</si>
  <si>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</si>
  <si>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</si>
  <si>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</si>
  <si>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</si>
  <si>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</si>
  <si>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</si>
  <si>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</si>
  <si>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</si>
  <si>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</si>
  <si>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</si>
  <si>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</si>
  <si>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</si>
  <si>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</si>
  <si>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</si>
  <si>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</si>
  <si>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</si>
  <si>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</si>
  <si>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</si>
  <si>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</si>
  <si>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</si>
  <si>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</si>
  <si>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</si>
  <si>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</si>
  <si>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</si>
  <si>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</si>
  <si>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</si>
  <si>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</si>
  <si>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</si>
  <si>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</si>
  <si>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</si>
  <si>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</si>
  <si>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</si>
  <si>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</si>
  <si>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</si>
  <si>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</si>
  <si>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</si>
  <si>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</si>
  <si>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</si>
  <si>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</si>
  <si>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</si>
  <si>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</si>
  <si>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</si>
  <si>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</si>
  <si>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</si>
  <si>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</si>
  <si>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</si>
  <si>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</si>
  <si>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</si>
  <si>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</si>
  <si>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</si>
  <si>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</si>
  <si>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</si>
  <si>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</si>
  <si>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</si>
  <si>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</si>
  <si>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</si>
  <si>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</si>
  <si>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</si>
  <si>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</si>
  <si>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</si>
  <si>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</si>
  <si>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</si>
  <si>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</si>
  <si>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</si>
  <si>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</si>
  <si>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</si>
  <si>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</si>
  <si>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57500000</t>
  </si>
  <si>
    <t>2500000</t>
  </si>
  <si>
    <t>46500000</t>
  </si>
  <si>
    <t>58000000</t>
  </si>
  <si>
    <t>2000000</t>
  </si>
  <si>
    <t>29700000</t>
  </si>
  <si>
    <t>55000000</t>
  </si>
  <si>
    <t>5000000</t>
  </si>
  <si>
    <t>25500000</t>
  </si>
  <si>
    <t>4500000</t>
  </si>
  <si>
    <t>4900000</t>
  </si>
  <si>
    <t>3500000</t>
  </si>
  <si>
    <t>34500000</t>
  </si>
  <si>
    <t>25-0406-2506-25JPMC-PS-HZ-148</t>
  </si>
  <si>
    <t>25 June 2025</t>
  </si>
  <si>
    <t>04 June 2025</t>
  </si>
  <si>
    <t>25-0406-2506-25MLIL-PS-HZ-149</t>
  </si>
  <si>
    <t>26 June 2025</t>
  </si>
  <si>
    <t>25-0506-2606-25CIMI-PS-DS-151</t>
  </si>
  <si>
    <t>05 June 2025</t>
  </si>
  <si>
    <t>64.3</t>
  </si>
  <si>
    <t>64.65</t>
  </si>
  <si>
    <t>64.57</t>
  </si>
  <si>
    <t>64.5</t>
  </si>
  <si>
    <t>25-0506-2606-25TOTS-PS-DS-150</t>
  </si>
  <si>
    <t>25-1206-0707-25SCBB-PS-DS-152</t>
  </si>
  <si>
    <t>0.02</t>
  </si>
  <si>
    <t>07 July 2025</t>
  </si>
  <si>
    <t>12 June 2025</t>
  </si>
  <si>
    <t>68.25</t>
  </si>
  <si>
    <t>25-1206-0707-25ANZB-PS-DS-153</t>
  </si>
  <si>
    <t>0.03</t>
  </si>
  <si>
    <t>68.3</t>
  </si>
  <si>
    <t>25-1206-0707-25CITI-PS-DS-154</t>
  </si>
  <si>
    <t>67.66</t>
  </si>
  <si>
    <t>25-1206-0707-25JPMC-PS-DS-155</t>
  </si>
  <si>
    <t>67.95</t>
  </si>
  <si>
    <t>25-1206-0707-25CIMI-PS-DS-156</t>
  </si>
  <si>
    <t>67.85</t>
  </si>
  <si>
    <t>25-1206-0707-25MLIL-PS-DS-157</t>
  </si>
  <si>
    <t>0.08</t>
  </si>
  <si>
    <t>67.9</t>
  </si>
  <si>
    <t>16 June 2025</t>
  </si>
  <si>
    <t>01:03:29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</si>
</sst>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[$-14409]d\ mmmm\,\ yyyy;@"/>
    <numFmt numFmtId="166" formatCode="dd/mm/yyyy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  <xf numFmtId="166" fontId="0" fillId="0" borderId="0" xfId="0" applyNumberFormat="1"/>
  </cellXfs>
  <cellStyles count="2">
    <cellStyle name="Comma" xfId="1" builtinId="3"/>
    <cellStyle name="Normal" xfId="0" builtinId="0"/>
  </cellStyles>
  <dxfs count="13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BDH|13484741598305179288</stp>
        <tr r="C2" s="15"/>
      </tp>
      <tp t="b">
        <v>0</v>
        <stp/>
        <stp>BDH|10944606178526936965</stp>
        <tr r="A2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17.439343402781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59000000]" c="59000000"/>
        <s v="[DASHBOARD RL].[RL.AvailableVolumeLimit].&amp;[57500000]" c="57500000"/>
        <s v="[DASHBOARD RL].[RL.AvailableVolumeLimit].&amp;[60000000]" c="60000000"/>
        <s v="[DASHBOARD RL].[RL.AvailableVolumeLimit].&amp;[58000000]" c="58000000"/>
        <s v="[DASHBOARD RL].[RL.AvailableVolumeLimit].&amp;[29700000]" c="29700000"/>
        <s v="[DASHBOARD RL].[RL.AvailableVolumeLimit].&amp;[31200000]" c="31200000"/>
        <s v="[DASHBOARD RL].[RL.AvailableVolumeLimit].&amp;[58500000]" c="58500000"/>
        <s v="[DASHBOARD RL].[RL.AvailableVolumeLimit].&amp;[46500000]" c="46500000"/>
        <s v="[DASHBOARD RL].[RL.AvailableVolumeLimit].&amp;[48000000]" c="48000000"/>
        <s v="[DASHBOARD RL].[RL.AvailableVolumeLimit].&amp;[55000000]" c="55000000"/>
        <s v="[DASHBOARD RL].[RL.AvailableVolumeLimit].&amp;[25500000]" c="25500000"/>
        <s v="[DASHBOARD RL].[RL.AvailableVolumeLimit].&amp;[30000000]" c="30000000"/>
        <s v="[DASHBOARD RL].[RL.AvailableVolumeLimit].&amp;[4900000]" c="4900000"/>
        <s v="[DASHBOARD RL].[RL.AvailableVolumeLimit].&amp;[34500000]" c="3450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2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8">
        <s v="[DASHBOARD RL].[RL.VolumeUtilisationCurrentYear].&amp;[1000000]" c="1000000"/>
        <s v="[DASHBOARD RL].[RL.VolumeUtilisationCurrentYear].&amp;[2500000]" c="2500000"/>
        <s v="[DASHBOARD RL].[RL.VolumeUtilisationCurrentYear].&amp;" c=""/>
        <s v="[DASHBOARD RL].[RL.VolumeUtilisationCurrentYear].&amp;[2000000]" c="2000000"/>
        <s v="[DASHBOARD RL].[RL.VolumeUtilisationCurrentYear].&amp;[1500000]" c="1500000"/>
        <s v="[DASHBOARD RL].[RL.VolumeUtilisationCurrentYear].&amp;[5000000]" c="5000000"/>
        <s v="[DASHBOARD RL].[RL.VolumeUtilisationCurrentYear].&amp;[4500000]" c="4500000"/>
        <s v="[DASHBOARD RL].[RL.VolumeUtilisationCurrentYear].&amp;[3500000]" c="350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7983796298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</sharedItems>
    </cacheField>
    <cacheField name="[DASHBOARD FO].[FO.NetPremium].[FO.NetPremium]" caption="FO.NetPremium" numFmtId="0" hierarchy="63" level="1">
      <sharedItems count="35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1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</sharedItems>
    </cacheField>
    <cacheField name="[DASHBOARD FO].[FO.PremiumStrike2].[FO.PremiumStrike2]" caption="FO.PremiumStrike2" numFmtId="0" hierarchy="74" level="1">
      <sharedItems count="227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8.E-2]" c="0.08"/>
      </sharedItems>
    </cacheField>
    <cacheField name="[DASHBOARD FO].[FO.StartFixDate].[FO.StartFixDate]" caption="FO.StartFixDate" numFmtId="0" hierarchy="87" level="1">
      <sharedItems count="37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180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10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  <s v="[DASHBOARD FO].[FO.StrikePrice2].&amp;[50]" c="50"/>
      </sharedItems>
    </cacheField>
    <cacheField name="[DASHBOARD FO].[FO.TradeDate].[FO.TradeDate]" caption="FO.TradeDate" numFmtId="0" hierarchy="106" level="1">
      <sharedItems count="187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</sharedItems>
    </cacheField>
    <cacheField name="[DASHBOARD FO].[FO.TransactionNumber].[FO.TransactionNumber]" caption="FO.TransactionNumber" numFmtId="0" hierarchy="110" level="1">
      <sharedItems count="1006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38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2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590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  <s v="[DASHBOARD FO].[FO.SwapRef].&amp;[64.3]" c="64.3"/>
        <s v="[DASHBOARD FO].[FO.SwapRef].&amp;[64.65]" c="64.65"/>
        <s v="[DASHBOARD FO].[FO.SwapRef].&amp;[64.57]" c="64.57"/>
        <s v="[DASHBOARD FO].[FO.SwapRef].&amp;[64.5]" c="64.5"/>
        <s v="[DASHBOARD FO].[FO.SwapRef].&amp;[68.25]" c="68.25"/>
        <s v="[DASHBOARD FO].[FO.SwapRef].&amp;[68.3]" c="68.3"/>
        <s v="[DASHBOARD FO].[FO.SwapRef].&amp;[67.66]" c="67.66"/>
        <s v="[DASHBOARD FO].[FO.SwapRef].&amp;[67.95]" c="67.95"/>
        <s v="[DASHBOARD FO].[FO.SwapRef].&amp;[67.85]" c="67.85"/>
        <s v="[DASHBOARD FO].[FO.SwapRef].&amp;[67.9]" c="67.9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021875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046296294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072685188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104513886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</sharedItems>
    </cacheField>
    <cacheField name="[DASHBOARD FO].[FO.NetPremium].[FO.NetPremium]" caption="FO.NetPremium" numFmtId="0" hierarchy="63" level="1">
      <sharedItems count="100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</sharedItems>
    </cacheField>
    <cacheField name="[DASHBOARD FO].[FO.Position_Quantity].[FO.Position_Quantity]" caption="FO.Position_Quantity" numFmtId="0" hierarchy="72" level="1">
      <sharedItems count="3">
        <s v="[DASHBOARD FO].[FO.Position_Quantity].&amp;[500000]" c="500000"/>
        <s v="[DASHBOARD FO].[FO.Position_Quantity].&amp;[1000000]" c="100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11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57]" c="1.57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</sharedItems>
    </cacheField>
    <cacheField name="[DASHBOARD FO].[FO.PremiumStrike2].[FO.PremiumStrike2]" caption="FO.PremiumStrike2" numFmtId="0" hierarchy="74" level="1">
      <sharedItems count="91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1.4E-1]" c="0.14"/>
        <s v="[DASHBOARD FO].[FO.PremiumStrike2].&amp;[1.E-1]" c="0.1"/>
        <s v="[DASHBOARD FO].[FO.PremiumStrike2].&amp;[1.3E-1]" c="0.13"/>
        <s v="[DASHBOARD FO].[FO.PremiumStrike2].&amp;[8.E-2]" c="0.08"/>
      </sharedItems>
    </cacheField>
    <cacheField name="[DASHBOARD FO].[FO.StartFixDate].[FO.StartFixDate]" caption="FO.StartFixDate" numFmtId="0" hierarchy="87" level="1">
      <sharedItems count="10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32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</sharedItems>
    </cacheField>
    <cacheField name="[DASHBOARD FO].[FO.StrikePrice1].[FO.StrikePrice1]" caption="FO.StrikePrice1" numFmtId="0" hierarchy="91" level="1">
      <sharedItems count="2">
        <s v="[DASHBOARD FO].[FO.StrikePrice1].&amp;[77]" c="77"/>
        <s v="[DASHBOARD FO].[FO.StrikePrice1].&amp;[60]" c="60"/>
      </sharedItems>
    </cacheField>
    <cacheField name="[DASHBOARD FO].[FO.StrikePrice2].[FO.StrikePrice2]" caption="FO.StrikePrice2" numFmtId="0" hierarchy="92" level="1">
      <sharedItems count="2">
        <s v="[DASHBOARD FO].[FO.StrikePrice2].&amp;[64]" c="64"/>
        <s v="[DASHBOARD FO].[FO.StrikePrice2].&amp;[50]" c="50"/>
      </sharedItems>
    </cacheField>
    <cacheField name="[DASHBOARD FO].[FO.TradeDate].[FO.TradeDate]" caption="FO.TradeDate" numFmtId="0" hierarchy="106" level="1">
      <sharedItems count="32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</sharedItems>
    </cacheField>
    <cacheField name="[DASHBOARD FO].[FO.TransactionNumber].[FO.TransactionNumber]" caption="FO.TransactionNumber" numFmtId="0" hierarchy="110" level="1">
      <sharedItems count="158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7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146527776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6-16T00:00:00]" c="16 June 2025"/>
      </sharedItems>
    </cacheField>
    <cacheField name="[Last Refreshed Date].[DateTime].[DateTime]" caption="DateTime" numFmtId="0" hierarchy="183" level="1">
      <sharedItems count="1">
        <s v="[Last Refreshed Date].[DateTime].&amp;[2025-06-16T01:03:29.016667]" c="16 June 2025"/>
      </sharedItems>
    </cacheField>
    <cacheField name="[Last Refreshed Date].[Time].[Time]" caption="Time" numFmtId="0" hierarchy="184" level="1">
      <sharedItems count="1">
        <s v="[Last Refreshed Date].[Time].&amp;[1899-12-30T01:03:29.016667]" c="01:03:29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174884256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3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3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60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axis="axisRow" allDrilled="1" outline="0" subtotalTop="0" showAll="0" dataSourceSort="1" defaultSubtotal="0" defaultAttributeDrillState="1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</items>
    </pivotField>
    <pivotField axis="axisRow" allDrilled="1" outline="0" subtotalTop="0" showAll="0" dataSourceSort="1" defaultSubtotal="0" defaultAttributeDrillState="1">
      <items count="1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7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  <i>
      <x v="147"/>
      <x v="147"/>
      <x/>
      <x v="4"/>
      <x/>
      <x v="1"/>
      <x v="1"/>
      <x v="102"/>
      <x v="37"/>
      <x v="92"/>
      <x v="8"/>
      <x v="8"/>
      <x v="29"/>
      <x v="29"/>
    </i>
    <i>
      <x v="148"/>
      <x v="148"/>
      <x/>
      <x v="3"/>
      <x/>
      <x v="1"/>
      <x v="1"/>
      <x v="103"/>
      <x v="65"/>
      <x v="93"/>
      <x v="7"/>
      <x v="7"/>
      <x v="29"/>
      <x v="29"/>
    </i>
    <i>
      <x v="149"/>
      <x v="149"/>
      <x v="3"/>
      <x v="5"/>
      <x/>
      <x v="1"/>
      <x v="1"/>
      <x v="104"/>
      <x v="36"/>
      <x v="94"/>
      <x v="7"/>
      <x v="7"/>
      <x v="30"/>
      <x v="30"/>
    </i>
    <i>
      <x v="150"/>
      <x v="150"/>
      <x v="3"/>
      <x v="10"/>
      <x/>
      <x v="1"/>
      <x v="1"/>
      <x v="105"/>
      <x v="65"/>
      <x v="94"/>
      <x v="7"/>
      <x v="7"/>
      <x v="30"/>
      <x v="30"/>
    </i>
    <i>
      <x v="151"/>
      <x v="151"/>
      <x v="3"/>
      <x v="2"/>
      <x/>
      <x v="1"/>
      <x v="1"/>
      <x v="106"/>
      <x v="85"/>
      <x v="95"/>
      <x v="6"/>
      <x v="6"/>
      <x v="31"/>
      <x v="31"/>
    </i>
    <i>
      <x v="152"/>
      <x v="152"/>
      <x v="3"/>
      <x v="1"/>
      <x/>
      <x v="1"/>
      <x v="1"/>
      <x v="107"/>
      <x v="86"/>
      <x v="96"/>
      <x v="6"/>
      <x v="6"/>
      <x v="31"/>
      <x v="31"/>
    </i>
    <i>
      <x v="153"/>
      <x v="153"/>
      <x v="3"/>
      <x v="9"/>
      <x/>
      <x v="1"/>
      <x v="1"/>
      <x v="108"/>
      <x v="87"/>
      <x v="97"/>
      <x v="7"/>
      <x v="7"/>
      <x v="31"/>
      <x v="31"/>
    </i>
    <i>
      <x v="154"/>
      <x v="154"/>
      <x v="3"/>
      <x v="4"/>
      <x/>
      <x v="1"/>
      <x v="1"/>
      <x v="109"/>
      <x v="88"/>
      <x v="98"/>
      <x v="7"/>
      <x v="7"/>
      <x v="31"/>
      <x v="31"/>
    </i>
    <i>
      <x v="155"/>
      <x v="155"/>
      <x v="3"/>
      <x v="10"/>
      <x/>
      <x v="1"/>
      <x v="1"/>
      <x v="110"/>
      <x v="89"/>
      <x v="98"/>
      <x v="7"/>
      <x v="7"/>
      <x v="31"/>
      <x v="31"/>
    </i>
    <i>
      <x v="156"/>
      <x v="156"/>
      <x v="3"/>
      <x v="3"/>
      <x/>
      <x v="1"/>
      <x v="1"/>
      <x v="109"/>
      <x v="90"/>
      <x v="99"/>
      <x v="7"/>
      <x v="7"/>
      <x v="31"/>
      <x v="31"/>
    </i>
  </rowItems>
  <pageFields count="1">
    <pageField fld="0" hier="71" name="[DASHBOARD FO].[FO.PortfolioName].&amp;[FY2025 PCHP]" cap="FY2025 PCHP"/>
  </pageFields>
  <formats count="1">
    <format dxfId="12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157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1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3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3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3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3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1009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3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</items>
    </pivotField>
    <pivotField axis="axisRow" allDrilled="1" outline="0" subtotalTop="0" showAll="0" dataSourceSort="1" defaultSubtotal="0" defaultAttributeDrillState="1">
      <items count="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</items>
    </pivotField>
    <pivotField axis="axisRow" allDrilled="1" outline="0" subtotalTop="0" showAll="0" dataSourceSort="1" defaultSubtotal="0" defaultAttributeDrillState="1">
      <items count="10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2">
        <item x="1"/>
        <item x="2"/>
        <item x="3"/>
        <item x="4"/>
        <item x="5"/>
        <item x="6"/>
        <item x="7"/>
        <item x="8"/>
        <item x="0"/>
        <item x="9"/>
        <item x="10"/>
        <item x="11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5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1006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  <i r="1">
      <x v="147"/>
      <x v="996"/>
      <x v="3"/>
      <x v="2"/>
      <x v="9"/>
      <x v="1"/>
      <x v="9"/>
      <x v="406"/>
      <x v="56"/>
      <x v="343"/>
      <x v="35"/>
      <x v="36"/>
      <x v="177"/>
      <x v="184"/>
      <x/>
      <x v="1"/>
      <x/>
      <x v="6"/>
      <x v="580"/>
    </i>
    <i r="1">
      <x v="148"/>
      <x v="997"/>
      <x v="3"/>
      <x v="5"/>
      <x v="9"/>
      <x v="1"/>
      <x v="9"/>
      <x v="407"/>
      <x v="3"/>
      <x v="344"/>
      <x v="34"/>
      <x v="35"/>
      <x v="177"/>
      <x v="184"/>
      <x/>
      <x v="4"/>
      <x/>
      <x v="5"/>
      <x v="581"/>
    </i>
    <i r="1">
      <x v="149"/>
      <x v="998"/>
      <x v="4"/>
      <x v="8"/>
      <x v="9"/>
      <x v="1"/>
      <x v="9"/>
      <x v="342"/>
      <x v="5"/>
      <x v="345"/>
      <x v="34"/>
      <x v="35"/>
      <x v="178"/>
      <x v="185"/>
      <x/>
      <x v="7"/>
      <x/>
      <x v="5"/>
      <x v="582"/>
    </i>
    <i r="1">
      <x v="150"/>
      <x v="999"/>
      <x v="4"/>
      <x v="9"/>
      <x v="9"/>
      <x v="1"/>
      <x v="9"/>
      <x v="408"/>
      <x v="3"/>
      <x v="345"/>
      <x v="34"/>
      <x v="35"/>
      <x v="178"/>
      <x v="185"/>
      <x/>
      <x v="9"/>
      <x/>
      <x v="5"/>
      <x v="583"/>
    </i>
    <i r="1">
      <x v="151"/>
      <x v="1000"/>
      <x v="4"/>
      <x/>
      <x v="9"/>
      <x v="1"/>
      <x v="9"/>
      <x v="409"/>
      <x v="224"/>
      <x v="346"/>
      <x v="33"/>
      <x v="34"/>
      <x v="179"/>
      <x v="186"/>
      <x/>
      <x v="8"/>
      <x/>
      <x v="3"/>
      <x v="584"/>
    </i>
    <i r="1">
      <x v="152"/>
      <x v="1001"/>
      <x v="4"/>
      <x v="11"/>
      <x v="9"/>
      <x v="1"/>
      <x v="9"/>
      <x v="410"/>
      <x v="225"/>
      <x v="347"/>
      <x v="33"/>
      <x v="34"/>
      <x v="179"/>
      <x v="186"/>
      <x/>
      <x v="11"/>
      <x/>
      <x v="3"/>
      <x v="585"/>
    </i>
    <i r="1">
      <x v="153"/>
      <x v="1002"/>
      <x v="4"/>
      <x v="4"/>
      <x v="9"/>
      <x v="1"/>
      <x v="9"/>
      <x v="411"/>
      <x v="30"/>
      <x v="348"/>
      <x v="34"/>
      <x v="35"/>
      <x v="179"/>
      <x v="186"/>
      <x/>
      <x v="3"/>
      <x/>
      <x v="5"/>
      <x v="586"/>
    </i>
    <i r="1">
      <x v="154"/>
      <x v="1003"/>
      <x v="4"/>
      <x v="2"/>
      <x v="9"/>
      <x v="1"/>
      <x v="9"/>
      <x v="412"/>
      <x v="24"/>
      <x v="349"/>
      <x v="34"/>
      <x v="35"/>
      <x v="179"/>
      <x v="186"/>
      <x/>
      <x v="1"/>
      <x/>
      <x v="5"/>
      <x v="587"/>
    </i>
    <i r="1">
      <x v="155"/>
      <x v="1004"/>
      <x v="4"/>
      <x v="9"/>
      <x v="9"/>
      <x v="1"/>
      <x v="9"/>
      <x v="413"/>
      <x v="25"/>
      <x v="349"/>
      <x v="34"/>
      <x v="35"/>
      <x v="179"/>
      <x v="186"/>
      <x/>
      <x v="9"/>
      <x/>
      <x v="5"/>
      <x v="588"/>
    </i>
    <i r="1">
      <x v="156"/>
      <x v="1005"/>
      <x v="4"/>
      <x v="5"/>
      <x v="9"/>
      <x v="1"/>
      <x v="9"/>
      <x v="412"/>
      <x v="226"/>
      <x v="350"/>
      <x v="34"/>
      <x v="35"/>
      <x v="179"/>
      <x v="186"/>
      <x/>
      <x v="4"/>
      <x/>
      <x v="5"/>
      <x v="589"/>
    </i>
  </rowItem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3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3">
    <field x="1"/>
    <field x="0"/>
    <field x="2"/>
  </rowFields>
  <rowItems count="22">
    <i>
      <x/>
      <x/>
      <x/>
    </i>
    <i>
      <x v="1"/>
      <x v="1"/>
      <x v="1"/>
    </i>
    <i r="1">
      <x v="2"/>
      <x v="2"/>
    </i>
    <i>
      <x v="2"/>
      <x/>
      <x/>
    </i>
    <i r="1">
      <x v="2"/>
      <x v="2"/>
    </i>
    <i>
      <x v="3"/>
      <x v="3"/>
      <x v="3"/>
    </i>
    <i r="1">
      <x v="2"/>
      <x v="2"/>
    </i>
    <i>
      <x v="4"/>
      <x v="4"/>
      <x v="4"/>
    </i>
    <i r="1">
      <x v="5"/>
      <x v="2"/>
    </i>
    <i>
      <x v="5"/>
      <x v="6"/>
      <x v="4"/>
    </i>
    <i r="1">
      <x v="2"/>
      <x v="2"/>
    </i>
    <i>
      <x v="6"/>
      <x v="7"/>
      <x v="4"/>
    </i>
    <i r="1">
      <x v="8"/>
      <x v="2"/>
    </i>
    <i>
      <x v="7"/>
      <x v="9"/>
      <x v="5"/>
    </i>
    <i r="1">
      <x v="2"/>
      <x v="2"/>
    </i>
    <i>
      <x v="8"/>
      <x v="9"/>
      <x v="5"/>
    </i>
    <i r="1">
      <x v="2"/>
      <x v="2"/>
    </i>
    <i>
      <x v="9"/>
      <x v="10"/>
      <x v="6"/>
    </i>
    <i r="1">
      <x v="11"/>
      <x v="2"/>
    </i>
    <i>
      <x v="10"/>
      <x v="12"/>
      <x v="7"/>
    </i>
    <i>
      <x v="11"/>
      <x v="13"/>
      <x v="4"/>
    </i>
    <i r="1">
      <x v="14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1" width="13.85546875" bestFit="1" customWidth="1"/>
    <col min="2" max="2" width="15.42578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3075</v>
      </c>
      <c r="B2" s="12" t="s">
        <v>3075</v>
      </c>
      <c r="C2" s="12" t="s">
        <v>3076</v>
      </c>
      <c r="D2" s="19">
        <f ca="1">NOW()</f>
        <v>45824.415140277779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160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49.42578125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2645</v>
      </c>
      <c r="L4" t="s">
        <v>2646</v>
      </c>
      <c r="M4" t="s">
        <v>2647</v>
      </c>
      <c r="N4" t="s">
        <v>2648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2645</v>
      </c>
      <c r="L5" t="s">
        <v>2646</v>
      </c>
      <c r="M5" t="s">
        <v>2647</v>
      </c>
      <c r="N5" t="s">
        <v>2648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2645</v>
      </c>
      <c r="L6" t="s">
        <v>2646</v>
      </c>
      <c r="M6" t="s">
        <v>2647</v>
      </c>
      <c r="N6" t="s">
        <v>2648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2645</v>
      </c>
      <c r="L7" t="s">
        <v>2646</v>
      </c>
      <c r="M7" t="s">
        <v>2647</v>
      </c>
      <c r="N7" t="s">
        <v>2648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2645</v>
      </c>
      <c r="L8" t="s">
        <v>2646</v>
      </c>
      <c r="M8" t="s">
        <v>2647</v>
      </c>
      <c r="N8" t="s">
        <v>2648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2645</v>
      </c>
      <c r="L9" t="s">
        <v>2646</v>
      </c>
      <c r="M9" t="s">
        <v>2647</v>
      </c>
      <c r="N9" t="s">
        <v>2648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2645</v>
      </c>
      <c r="L10" t="s">
        <v>2646</v>
      </c>
      <c r="M10" t="s">
        <v>2647</v>
      </c>
      <c r="N10" t="s">
        <v>2648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2645</v>
      </c>
      <c r="L11" t="s">
        <v>2646</v>
      </c>
      <c r="M11" t="s">
        <v>2649</v>
      </c>
      <c r="N11" t="s">
        <v>2650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2645</v>
      </c>
      <c r="L12" t="s">
        <v>2646</v>
      </c>
      <c r="M12" t="s">
        <v>2649</v>
      </c>
      <c r="N12" t="s">
        <v>2650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2645</v>
      </c>
      <c r="L13" t="s">
        <v>2646</v>
      </c>
      <c r="M13" t="s">
        <v>2649</v>
      </c>
      <c r="N13" t="s">
        <v>2650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2645</v>
      </c>
      <c r="L14" t="s">
        <v>2646</v>
      </c>
      <c r="M14" t="s">
        <v>2649</v>
      </c>
      <c r="N14" t="s">
        <v>2650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2645</v>
      </c>
      <c r="L15" t="s">
        <v>2646</v>
      </c>
      <c r="M15" t="s">
        <v>2649</v>
      </c>
      <c r="N15" t="s">
        <v>2650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2645</v>
      </c>
      <c r="L16" t="s">
        <v>2646</v>
      </c>
      <c r="M16" t="s">
        <v>2649</v>
      </c>
      <c r="N16" t="s">
        <v>2650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2645</v>
      </c>
      <c r="L17" t="s">
        <v>2646</v>
      </c>
      <c r="M17" t="s">
        <v>2651</v>
      </c>
      <c r="N17" t="s">
        <v>2652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2653</v>
      </c>
      <c r="L18" t="s">
        <v>2654</v>
      </c>
      <c r="M18" t="s">
        <v>2651</v>
      </c>
      <c r="N18" t="s">
        <v>2652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2645</v>
      </c>
      <c r="L19" t="s">
        <v>2646</v>
      </c>
      <c r="M19" t="s">
        <v>2651</v>
      </c>
      <c r="N19" t="s">
        <v>2652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2653</v>
      </c>
      <c r="L20" t="s">
        <v>2654</v>
      </c>
      <c r="M20" t="s">
        <v>2651</v>
      </c>
      <c r="N20" t="s">
        <v>2652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2645</v>
      </c>
      <c r="L21" t="s">
        <v>2646</v>
      </c>
      <c r="M21" t="s">
        <v>2651</v>
      </c>
      <c r="N21" t="s">
        <v>2652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2653</v>
      </c>
      <c r="L22" t="s">
        <v>2654</v>
      </c>
      <c r="M22" t="s">
        <v>2651</v>
      </c>
      <c r="N22" t="s">
        <v>2652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2653</v>
      </c>
      <c r="L23" t="s">
        <v>2654</v>
      </c>
      <c r="M23" t="s">
        <v>2651</v>
      </c>
      <c r="N23" t="s">
        <v>2652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2653</v>
      </c>
      <c r="L24" t="s">
        <v>2654</v>
      </c>
      <c r="M24" t="s">
        <v>2651</v>
      </c>
      <c r="N24" t="s">
        <v>2652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2653</v>
      </c>
      <c r="L25" t="s">
        <v>2654</v>
      </c>
      <c r="M25" t="s">
        <v>2651</v>
      </c>
      <c r="N25" t="s">
        <v>2652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2653</v>
      </c>
      <c r="L26" t="s">
        <v>2654</v>
      </c>
      <c r="M26" t="s">
        <v>2655</v>
      </c>
      <c r="N26" t="s">
        <v>2656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2653</v>
      </c>
      <c r="L27" t="s">
        <v>2654</v>
      </c>
      <c r="M27" t="s">
        <v>2655</v>
      </c>
      <c r="N27" t="s">
        <v>2656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2653</v>
      </c>
      <c r="L28" t="s">
        <v>2654</v>
      </c>
      <c r="M28" t="s">
        <v>2655</v>
      </c>
      <c r="N28" t="s">
        <v>2656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2653</v>
      </c>
      <c r="L29" t="s">
        <v>2654</v>
      </c>
      <c r="M29" t="s">
        <v>2655</v>
      </c>
      <c r="N29" t="s">
        <v>2656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2653</v>
      </c>
      <c r="L30" t="s">
        <v>2654</v>
      </c>
      <c r="M30" t="s">
        <v>2655</v>
      </c>
      <c r="N30" t="s">
        <v>2656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2653</v>
      </c>
      <c r="L31" t="s">
        <v>2654</v>
      </c>
      <c r="M31" t="s">
        <v>2655</v>
      </c>
      <c r="N31" t="s">
        <v>2656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2657</v>
      </c>
      <c r="L32" t="s">
        <v>2658</v>
      </c>
      <c r="M32" t="s">
        <v>2659</v>
      </c>
      <c r="N32" t="s">
        <v>2660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2653</v>
      </c>
      <c r="L33" t="s">
        <v>2654</v>
      </c>
      <c r="M33" t="s">
        <v>2659</v>
      </c>
      <c r="N33" t="s">
        <v>2660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2657</v>
      </c>
      <c r="L34" t="s">
        <v>2658</v>
      </c>
      <c r="M34" t="s">
        <v>2659</v>
      </c>
      <c r="N34" t="s">
        <v>2660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2657</v>
      </c>
      <c r="L35" t="s">
        <v>2658</v>
      </c>
      <c r="M35" t="s">
        <v>2659</v>
      </c>
      <c r="N35" t="s">
        <v>2660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2653</v>
      </c>
      <c r="L36" t="s">
        <v>2654</v>
      </c>
      <c r="M36" t="s">
        <v>2659</v>
      </c>
      <c r="N36" t="s">
        <v>2660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2653</v>
      </c>
      <c r="L37" t="s">
        <v>2654</v>
      </c>
      <c r="M37" t="s">
        <v>2659</v>
      </c>
      <c r="N37" t="s">
        <v>2660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2653</v>
      </c>
      <c r="L38" t="s">
        <v>2654</v>
      </c>
      <c r="M38" t="s">
        <v>2659</v>
      </c>
      <c r="N38" t="s">
        <v>2660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2657</v>
      </c>
      <c r="L39" t="s">
        <v>2658</v>
      </c>
      <c r="M39" t="s">
        <v>2659</v>
      </c>
      <c r="N39" t="s">
        <v>2660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2657</v>
      </c>
      <c r="L40" t="s">
        <v>2658</v>
      </c>
      <c r="M40" t="s">
        <v>2661</v>
      </c>
      <c r="N40" t="s">
        <v>2662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2657</v>
      </c>
      <c r="L41" t="s">
        <v>2658</v>
      </c>
      <c r="M41" t="s">
        <v>2661</v>
      </c>
      <c r="N41" t="s">
        <v>2662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2657</v>
      </c>
      <c r="L42" t="s">
        <v>2658</v>
      </c>
      <c r="M42" t="s">
        <v>2661</v>
      </c>
      <c r="N42" t="s">
        <v>2662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2657</v>
      </c>
      <c r="L43" t="s">
        <v>2658</v>
      </c>
      <c r="M43" t="s">
        <v>2661</v>
      </c>
      <c r="N43" t="s">
        <v>2662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2657</v>
      </c>
      <c r="L44" t="s">
        <v>2658</v>
      </c>
      <c r="M44" t="s">
        <v>2663</v>
      </c>
      <c r="N44" t="s">
        <v>2664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2657</v>
      </c>
      <c r="L45" t="s">
        <v>2658</v>
      </c>
      <c r="M45" t="s">
        <v>2663</v>
      </c>
      <c r="N45" t="s">
        <v>2664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2657</v>
      </c>
      <c r="L46" t="s">
        <v>2658</v>
      </c>
      <c r="M46" t="s">
        <v>2665</v>
      </c>
      <c r="N46" t="s">
        <v>2666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2657</v>
      </c>
      <c r="L47" t="s">
        <v>2658</v>
      </c>
      <c r="M47" t="s">
        <v>2665</v>
      </c>
      <c r="N47" t="s">
        <v>2666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2657</v>
      </c>
      <c r="L48" t="s">
        <v>2658</v>
      </c>
      <c r="M48" t="s">
        <v>2665</v>
      </c>
      <c r="N48" t="s">
        <v>2666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2657</v>
      </c>
      <c r="L49" t="s">
        <v>2658</v>
      </c>
      <c r="M49" t="s">
        <v>2665</v>
      </c>
      <c r="N49" t="s">
        <v>2666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2657</v>
      </c>
      <c r="L50" t="s">
        <v>2658</v>
      </c>
      <c r="M50" t="s">
        <v>2667</v>
      </c>
      <c r="N50" t="s">
        <v>2668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2653</v>
      </c>
      <c r="L51" t="s">
        <v>2654</v>
      </c>
      <c r="M51" t="s">
        <v>2667</v>
      </c>
      <c r="N51" t="s">
        <v>2668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2645</v>
      </c>
      <c r="L52" t="s">
        <v>2646</v>
      </c>
      <c r="M52" t="s">
        <v>2667</v>
      </c>
      <c r="N52" t="s">
        <v>2668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2645</v>
      </c>
      <c r="L53" t="s">
        <v>2646</v>
      </c>
      <c r="M53" t="s">
        <v>2667</v>
      </c>
      <c r="N53" t="s">
        <v>2668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2657</v>
      </c>
      <c r="L54" t="s">
        <v>2658</v>
      </c>
      <c r="M54" t="s">
        <v>2667</v>
      </c>
      <c r="N54" t="s">
        <v>2668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2653</v>
      </c>
      <c r="L55" t="s">
        <v>2654</v>
      </c>
      <c r="M55" t="s">
        <v>2667</v>
      </c>
      <c r="N55" t="s">
        <v>2668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2645</v>
      </c>
      <c r="L56" t="s">
        <v>2646</v>
      </c>
      <c r="M56" t="s">
        <v>2669</v>
      </c>
      <c r="N56" t="s">
        <v>2670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2645</v>
      </c>
      <c r="L57" t="s">
        <v>2646</v>
      </c>
      <c r="M57" t="s">
        <v>2669</v>
      </c>
      <c r="N57" t="s">
        <v>2670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2653</v>
      </c>
      <c r="L58" t="s">
        <v>2654</v>
      </c>
      <c r="M58" t="s">
        <v>2671</v>
      </c>
      <c r="N58" t="s">
        <v>2661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2657</v>
      </c>
      <c r="L59" t="s">
        <v>2658</v>
      </c>
      <c r="M59" t="s">
        <v>2671</v>
      </c>
      <c r="N59" t="s">
        <v>2661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2657</v>
      </c>
      <c r="L60" t="s">
        <v>2658</v>
      </c>
      <c r="M60" t="s">
        <v>2671</v>
      </c>
      <c r="N60" t="s">
        <v>2661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2653</v>
      </c>
      <c r="L61" t="s">
        <v>2654</v>
      </c>
      <c r="M61" t="s">
        <v>2671</v>
      </c>
      <c r="N61" t="s">
        <v>2661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2657</v>
      </c>
      <c r="L62" t="s">
        <v>2658</v>
      </c>
      <c r="M62" t="s">
        <v>2671</v>
      </c>
      <c r="N62" t="s">
        <v>2661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2657</v>
      </c>
      <c r="L63" t="s">
        <v>2658</v>
      </c>
      <c r="M63" t="s">
        <v>2671</v>
      </c>
      <c r="N63" t="s">
        <v>2661</v>
      </c>
    </row>
    <row r="64" spans="1:14" x14ac:dyDescent="0.25">
      <c r="A64" t="s">
        <v>804</v>
      </c>
      <c r="B64" t="s">
        <v>2442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2443</v>
      </c>
      <c r="I64" t="s">
        <v>342</v>
      </c>
      <c r="J64" t="s">
        <v>257</v>
      </c>
      <c r="K64" t="s">
        <v>2672</v>
      </c>
      <c r="L64" t="s">
        <v>2673</v>
      </c>
      <c r="M64" t="s">
        <v>2674</v>
      </c>
      <c r="N64" t="s">
        <v>2675</v>
      </c>
    </row>
    <row r="65" spans="1:14" x14ac:dyDescent="0.25">
      <c r="A65" t="s">
        <v>814</v>
      </c>
      <c r="B65" t="s">
        <v>2444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2443</v>
      </c>
      <c r="I65" t="s">
        <v>342</v>
      </c>
      <c r="J65" t="s">
        <v>257</v>
      </c>
      <c r="K65" t="s">
        <v>2672</v>
      </c>
      <c r="L65" t="s">
        <v>2673</v>
      </c>
      <c r="M65" t="s">
        <v>2674</v>
      </c>
      <c r="N65" t="s">
        <v>2675</v>
      </c>
    </row>
    <row r="66" spans="1:14" x14ac:dyDescent="0.25">
      <c r="A66" t="s">
        <v>398</v>
      </c>
      <c r="B66" t="s">
        <v>2445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2446</v>
      </c>
      <c r="I66" t="s">
        <v>290</v>
      </c>
      <c r="J66" t="s">
        <v>173</v>
      </c>
      <c r="K66" t="s">
        <v>2676</v>
      </c>
      <c r="L66" t="s">
        <v>2677</v>
      </c>
      <c r="M66" t="s">
        <v>2674</v>
      </c>
      <c r="N66" t="s">
        <v>2675</v>
      </c>
    </row>
    <row r="67" spans="1:14" x14ac:dyDescent="0.25">
      <c r="A67" t="s">
        <v>397</v>
      </c>
      <c r="B67" t="s">
        <v>2447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2448</v>
      </c>
      <c r="J67" t="s">
        <v>1121</v>
      </c>
      <c r="K67" t="s">
        <v>2676</v>
      </c>
      <c r="L67" t="s">
        <v>2677</v>
      </c>
      <c r="M67" t="s">
        <v>2674</v>
      </c>
      <c r="N67" t="s">
        <v>2675</v>
      </c>
    </row>
    <row r="68" spans="1:14" x14ac:dyDescent="0.25">
      <c r="A68" t="s">
        <v>787</v>
      </c>
      <c r="B68" t="s">
        <v>2450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2672</v>
      </c>
      <c r="L68" t="s">
        <v>2673</v>
      </c>
      <c r="M68" t="s">
        <v>2678</v>
      </c>
      <c r="N68" t="s">
        <v>2679</v>
      </c>
    </row>
    <row r="69" spans="1:14" x14ac:dyDescent="0.25">
      <c r="A69" t="s">
        <v>782</v>
      </c>
      <c r="B69" t="s">
        <v>2451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2672</v>
      </c>
      <c r="L69" t="s">
        <v>2673</v>
      </c>
      <c r="M69" t="s">
        <v>2678</v>
      </c>
      <c r="N69" t="s">
        <v>2679</v>
      </c>
    </row>
    <row r="70" spans="1:14" x14ac:dyDescent="0.25">
      <c r="A70" t="s">
        <v>776</v>
      </c>
      <c r="B70" t="s">
        <v>2453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2454</v>
      </c>
      <c r="J70" t="s">
        <v>108</v>
      </c>
      <c r="K70" t="s">
        <v>2676</v>
      </c>
      <c r="L70" t="s">
        <v>2677</v>
      </c>
      <c r="M70" t="s">
        <v>2678</v>
      </c>
      <c r="N70" t="s">
        <v>2679</v>
      </c>
    </row>
    <row r="71" spans="1:14" x14ac:dyDescent="0.25">
      <c r="A71" t="s">
        <v>775</v>
      </c>
      <c r="B71" t="s">
        <v>2456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2676</v>
      </c>
      <c r="L71" t="s">
        <v>2677</v>
      </c>
      <c r="M71" t="s">
        <v>2678</v>
      </c>
      <c r="N71" t="s">
        <v>2679</v>
      </c>
    </row>
    <row r="72" spans="1:14" x14ac:dyDescent="0.25">
      <c r="A72" t="s">
        <v>774</v>
      </c>
      <c r="B72" t="s">
        <v>2457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2458</v>
      </c>
      <c r="K72" t="s">
        <v>2672</v>
      </c>
      <c r="L72" t="s">
        <v>2673</v>
      </c>
      <c r="M72" t="s">
        <v>2680</v>
      </c>
      <c r="N72" t="s">
        <v>2681</v>
      </c>
    </row>
    <row r="73" spans="1:14" x14ac:dyDescent="0.25">
      <c r="A73" t="s">
        <v>803</v>
      </c>
      <c r="B73" t="s">
        <v>2459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2676</v>
      </c>
      <c r="L73" t="s">
        <v>2677</v>
      </c>
      <c r="M73" t="s">
        <v>2680</v>
      </c>
      <c r="N73" t="s">
        <v>2681</v>
      </c>
    </row>
    <row r="74" spans="1:14" x14ac:dyDescent="0.25">
      <c r="A74" t="s">
        <v>815</v>
      </c>
      <c r="B74" t="s">
        <v>2460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2672</v>
      </c>
      <c r="L74" t="s">
        <v>2673</v>
      </c>
      <c r="M74" t="s">
        <v>2680</v>
      </c>
      <c r="N74" t="s">
        <v>2681</v>
      </c>
    </row>
    <row r="75" spans="1:14" x14ac:dyDescent="0.25">
      <c r="A75" t="s">
        <v>777</v>
      </c>
      <c r="B75" t="s">
        <v>2461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2676</v>
      </c>
      <c r="L75" t="s">
        <v>2677</v>
      </c>
      <c r="M75" t="s">
        <v>2680</v>
      </c>
      <c r="N75" t="s">
        <v>2681</v>
      </c>
    </row>
    <row r="76" spans="1:14" x14ac:dyDescent="0.25">
      <c r="A76" t="s">
        <v>716</v>
      </c>
      <c r="B76" t="s">
        <v>2462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2676</v>
      </c>
      <c r="L76" t="s">
        <v>2677</v>
      </c>
      <c r="M76" t="s">
        <v>2680</v>
      </c>
      <c r="N76" t="s">
        <v>2681</v>
      </c>
    </row>
    <row r="77" spans="1:14" x14ac:dyDescent="0.25">
      <c r="A77" t="s">
        <v>793</v>
      </c>
      <c r="B77" t="s">
        <v>2464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2672</v>
      </c>
      <c r="L77" t="s">
        <v>2673</v>
      </c>
      <c r="M77" t="s">
        <v>2682</v>
      </c>
      <c r="N77" t="s">
        <v>2683</v>
      </c>
    </row>
    <row r="78" spans="1:14" x14ac:dyDescent="0.25">
      <c r="A78" t="s">
        <v>642</v>
      </c>
      <c r="B78" t="s">
        <v>2465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2672</v>
      </c>
      <c r="L78" t="s">
        <v>2673</v>
      </c>
      <c r="M78" t="s">
        <v>2682</v>
      </c>
      <c r="N78" t="s">
        <v>2683</v>
      </c>
    </row>
    <row r="79" spans="1:14" x14ac:dyDescent="0.25">
      <c r="A79" t="s">
        <v>794</v>
      </c>
      <c r="B79" t="s">
        <v>2467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2676</v>
      </c>
      <c r="L79" t="s">
        <v>2677</v>
      </c>
      <c r="M79" t="s">
        <v>2682</v>
      </c>
      <c r="N79" t="s">
        <v>2683</v>
      </c>
    </row>
    <row r="80" spans="1:14" x14ac:dyDescent="0.25">
      <c r="A80" t="s">
        <v>393</v>
      </c>
      <c r="B80" t="s">
        <v>2469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2676</v>
      </c>
      <c r="L80" t="s">
        <v>2677</v>
      </c>
      <c r="M80" t="s">
        <v>2682</v>
      </c>
      <c r="N80" t="s">
        <v>2683</v>
      </c>
    </row>
    <row r="81" spans="1:14" x14ac:dyDescent="0.25">
      <c r="A81" t="s">
        <v>395</v>
      </c>
      <c r="B81" t="s">
        <v>2470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2676</v>
      </c>
      <c r="L81" t="s">
        <v>2677</v>
      </c>
      <c r="M81" t="s">
        <v>2682</v>
      </c>
      <c r="N81" t="s">
        <v>2683</v>
      </c>
    </row>
    <row r="82" spans="1:14" x14ac:dyDescent="0.25">
      <c r="A82" t="s">
        <v>396</v>
      </c>
      <c r="B82" t="s">
        <v>2472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2672</v>
      </c>
      <c r="L82" t="s">
        <v>2673</v>
      </c>
      <c r="M82" t="s">
        <v>2682</v>
      </c>
      <c r="N82" t="s">
        <v>2683</v>
      </c>
    </row>
    <row r="83" spans="1:14" x14ac:dyDescent="0.25">
      <c r="A83" t="s">
        <v>394</v>
      </c>
      <c r="B83" t="s">
        <v>2474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2475</v>
      </c>
      <c r="J83" t="s">
        <v>63</v>
      </c>
      <c r="K83" t="s">
        <v>2672</v>
      </c>
      <c r="L83" t="s">
        <v>2673</v>
      </c>
      <c r="M83" t="s">
        <v>2682</v>
      </c>
      <c r="N83" t="s">
        <v>2683</v>
      </c>
    </row>
    <row r="84" spans="1:14" x14ac:dyDescent="0.25">
      <c r="A84" t="s">
        <v>643</v>
      </c>
      <c r="B84" t="s">
        <v>2477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2684</v>
      </c>
      <c r="L84" t="s">
        <v>2685</v>
      </c>
      <c r="M84" t="s">
        <v>2686</v>
      </c>
      <c r="N84" t="s">
        <v>2687</v>
      </c>
    </row>
    <row r="85" spans="1:14" x14ac:dyDescent="0.25">
      <c r="A85" t="s">
        <v>696</v>
      </c>
      <c r="B85" t="s">
        <v>2478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2684</v>
      </c>
      <c r="L85" t="s">
        <v>2685</v>
      </c>
      <c r="M85" t="s">
        <v>2686</v>
      </c>
      <c r="N85" t="s">
        <v>2687</v>
      </c>
    </row>
    <row r="86" spans="1:14" x14ac:dyDescent="0.25">
      <c r="A86" t="s">
        <v>750</v>
      </c>
      <c r="B86" t="s">
        <v>2479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2684</v>
      </c>
      <c r="L86" t="s">
        <v>2685</v>
      </c>
      <c r="M86" t="s">
        <v>2686</v>
      </c>
      <c r="N86" t="s">
        <v>2687</v>
      </c>
    </row>
    <row r="87" spans="1:14" x14ac:dyDescent="0.25">
      <c r="A87" t="s">
        <v>653</v>
      </c>
      <c r="B87" t="s">
        <v>2480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2684</v>
      </c>
      <c r="L87" t="s">
        <v>2685</v>
      </c>
      <c r="M87" t="s">
        <v>2686</v>
      </c>
      <c r="N87" t="s">
        <v>2687</v>
      </c>
    </row>
    <row r="88" spans="1:14" x14ac:dyDescent="0.25">
      <c r="A88" t="s">
        <v>742</v>
      </c>
      <c r="B88" t="s">
        <v>2485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2684</v>
      </c>
      <c r="L88" t="s">
        <v>2685</v>
      </c>
      <c r="M88" t="s">
        <v>2688</v>
      </c>
      <c r="N88" t="s">
        <v>2689</v>
      </c>
    </row>
    <row r="89" spans="1:14" x14ac:dyDescent="0.25">
      <c r="A89" t="s">
        <v>825</v>
      </c>
      <c r="B89" t="s">
        <v>2487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2684</v>
      </c>
      <c r="L89" t="s">
        <v>2685</v>
      </c>
      <c r="M89" t="s">
        <v>2688</v>
      </c>
      <c r="N89" t="s">
        <v>2689</v>
      </c>
    </row>
    <row r="90" spans="1:14" x14ac:dyDescent="0.25">
      <c r="A90" t="s">
        <v>726</v>
      </c>
      <c r="B90" t="s">
        <v>2489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2684</v>
      </c>
      <c r="L90" t="s">
        <v>2685</v>
      </c>
      <c r="M90" t="s">
        <v>2688</v>
      </c>
      <c r="N90" t="s">
        <v>2689</v>
      </c>
    </row>
    <row r="91" spans="1:14" x14ac:dyDescent="0.25">
      <c r="A91" t="s">
        <v>645</v>
      </c>
      <c r="B91" t="s">
        <v>2490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2491</v>
      </c>
      <c r="I91" t="s">
        <v>313</v>
      </c>
      <c r="J91" t="s">
        <v>1183</v>
      </c>
      <c r="K91" t="s">
        <v>2684</v>
      </c>
      <c r="L91" t="s">
        <v>2685</v>
      </c>
      <c r="M91" t="s">
        <v>2688</v>
      </c>
      <c r="N91" t="s">
        <v>2689</v>
      </c>
    </row>
    <row r="92" spans="1:14" x14ac:dyDescent="0.25">
      <c r="A92" t="s">
        <v>800</v>
      </c>
      <c r="B92" t="s">
        <v>2493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2494</v>
      </c>
      <c r="I92" t="s">
        <v>318</v>
      </c>
      <c r="J92" t="s">
        <v>1300</v>
      </c>
      <c r="K92" t="s">
        <v>2684</v>
      </c>
      <c r="L92" t="s">
        <v>2685</v>
      </c>
      <c r="M92" t="s">
        <v>2688</v>
      </c>
      <c r="N92" t="s">
        <v>2689</v>
      </c>
    </row>
    <row r="93" spans="1:14" x14ac:dyDescent="0.25">
      <c r="A93" t="s">
        <v>773</v>
      </c>
      <c r="B93" t="s">
        <v>2496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2690</v>
      </c>
      <c r="L93" t="s">
        <v>2691</v>
      </c>
      <c r="M93" t="s">
        <v>2692</v>
      </c>
      <c r="N93" t="s">
        <v>2693</v>
      </c>
    </row>
    <row r="94" spans="1:14" x14ac:dyDescent="0.25">
      <c r="A94" t="s">
        <v>784</v>
      </c>
      <c r="B94" t="s">
        <v>2497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2684</v>
      </c>
      <c r="L94" t="s">
        <v>2685</v>
      </c>
      <c r="M94" t="s">
        <v>2692</v>
      </c>
      <c r="N94" t="s">
        <v>2693</v>
      </c>
    </row>
    <row r="95" spans="1:14" x14ac:dyDescent="0.25">
      <c r="A95" t="s">
        <v>789</v>
      </c>
      <c r="B95" t="s">
        <v>2498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2690</v>
      </c>
      <c r="L95" t="s">
        <v>2691</v>
      </c>
      <c r="M95" t="s">
        <v>2692</v>
      </c>
      <c r="N95" t="s">
        <v>2693</v>
      </c>
    </row>
    <row r="96" spans="1:14" x14ac:dyDescent="0.25">
      <c r="A96" t="s">
        <v>646</v>
      </c>
      <c r="B96" t="s">
        <v>2499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2690</v>
      </c>
      <c r="L96" t="s">
        <v>2691</v>
      </c>
      <c r="M96" t="s">
        <v>2692</v>
      </c>
      <c r="N96" t="s">
        <v>2693</v>
      </c>
    </row>
    <row r="97" spans="1:14" x14ac:dyDescent="0.25">
      <c r="A97" t="s">
        <v>682</v>
      </c>
      <c r="B97" t="s">
        <v>2507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2690</v>
      </c>
      <c r="L97" t="s">
        <v>2691</v>
      </c>
      <c r="M97" t="s">
        <v>2692</v>
      </c>
      <c r="N97" t="s">
        <v>2693</v>
      </c>
    </row>
    <row r="98" spans="1:14" x14ac:dyDescent="0.25">
      <c r="A98" t="s">
        <v>671</v>
      </c>
      <c r="B98" t="s">
        <v>2500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2690</v>
      </c>
      <c r="L98" t="s">
        <v>2691</v>
      </c>
      <c r="M98" t="s">
        <v>2692</v>
      </c>
      <c r="N98" t="s">
        <v>2693</v>
      </c>
    </row>
    <row r="99" spans="1:14" x14ac:dyDescent="0.25">
      <c r="A99" t="s">
        <v>746</v>
      </c>
      <c r="B99" t="s">
        <v>2508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2509</v>
      </c>
      <c r="K99" t="s">
        <v>2672</v>
      </c>
      <c r="L99" t="s">
        <v>2673</v>
      </c>
      <c r="M99" t="s">
        <v>2694</v>
      </c>
      <c r="N99" t="s">
        <v>2695</v>
      </c>
    </row>
    <row r="100" spans="1:14" x14ac:dyDescent="0.25">
      <c r="A100" t="s">
        <v>813</v>
      </c>
      <c r="B100" t="s">
        <v>2510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2672</v>
      </c>
      <c r="L100" t="s">
        <v>2673</v>
      </c>
      <c r="M100" t="s">
        <v>2694</v>
      </c>
      <c r="N100" t="s">
        <v>2695</v>
      </c>
    </row>
    <row r="101" spans="1:14" x14ac:dyDescent="0.25">
      <c r="A101" t="s">
        <v>659</v>
      </c>
      <c r="B101" t="s">
        <v>2511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2672</v>
      </c>
      <c r="L101" t="s">
        <v>2673</v>
      </c>
      <c r="M101" t="s">
        <v>2694</v>
      </c>
      <c r="N101" t="s">
        <v>2695</v>
      </c>
    </row>
    <row r="102" spans="1:14" x14ac:dyDescent="0.25">
      <c r="A102" t="s">
        <v>695</v>
      </c>
      <c r="B102" t="s">
        <v>2512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2672</v>
      </c>
      <c r="L102" t="s">
        <v>2673</v>
      </c>
      <c r="M102" t="s">
        <v>2694</v>
      </c>
      <c r="N102" t="s">
        <v>2695</v>
      </c>
    </row>
    <row r="103" spans="1:14" x14ac:dyDescent="0.25">
      <c r="A103" t="s">
        <v>672</v>
      </c>
      <c r="B103" t="s">
        <v>2513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2509</v>
      </c>
      <c r="K103" t="s">
        <v>2672</v>
      </c>
      <c r="L103" t="s">
        <v>2673</v>
      </c>
      <c r="M103" t="s">
        <v>2694</v>
      </c>
      <c r="N103" t="s">
        <v>2695</v>
      </c>
    </row>
    <row r="104" spans="1:14" x14ac:dyDescent="0.25">
      <c r="A104" t="s">
        <v>799</v>
      </c>
      <c r="B104" t="s">
        <v>2516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2517</v>
      </c>
      <c r="I104" t="s">
        <v>1115</v>
      </c>
      <c r="J104" t="s">
        <v>2518</v>
      </c>
      <c r="K104" t="s">
        <v>2672</v>
      </c>
      <c r="L104" t="s">
        <v>2673</v>
      </c>
      <c r="M104" t="s">
        <v>2696</v>
      </c>
      <c r="N104" t="s">
        <v>2697</v>
      </c>
    </row>
    <row r="105" spans="1:14" x14ac:dyDescent="0.25">
      <c r="A105" t="s">
        <v>715</v>
      </c>
      <c r="B105" t="s">
        <v>2520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2521</v>
      </c>
      <c r="I105" t="s">
        <v>304</v>
      </c>
      <c r="J105" t="s">
        <v>2522</v>
      </c>
      <c r="K105" t="s">
        <v>2672</v>
      </c>
      <c r="L105" t="s">
        <v>2673</v>
      </c>
      <c r="M105" t="s">
        <v>2696</v>
      </c>
      <c r="N105" t="s">
        <v>2697</v>
      </c>
    </row>
    <row r="106" spans="1:14" x14ac:dyDescent="0.25">
      <c r="A106" t="s">
        <v>725</v>
      </c>
      <c r="B106" t="s">
        <v>2524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2517</v>
      </c>
      <c r="I106" t="s">
        <v>383</v>
      </c>
      <c r="J106" t="s">
        <v>2522</v>
      </c>
      <c r="K106" t="s">
        <v>2672</v>
      </c>
      <c r="L106" t="s">
        <v>2673</v>
      </c>
      <c r="M106" t="s">
        <v>2696</v>
      </c>
      <c r="N106" t="s">
        <v>2697</v>
      </c>
    </row>
    <row r="107" spans="1:14" x14ac:dyDescent="0.25">
      <c r="A107" t="s">
        <v>819</v>
      </c>
      <c r="B107" t="s">
        <v>2526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2517</v>
      </c>
      <c r="I107" t="s">
        <v>1138</v>
      </c>
      <c r="J107" t="s">
        <v>2527</v>
      </c>
      <c r="K107" t="s">
        <v>2672</v>
      </c>
      <c r="L107" t="s">
        <v>2673</v>
      </c>
      <c r="M107" t="s">
        <v>2696</v>
      </c>
      <c r="N107" t="s">
        <v>2697</v>
      </c>
    </row>
    <row r="108" spans="1:14" x14ac:dyDescent="0.25">
      <c r="A108" t="s">
        <v>670</v>
      </c>
      <c r="B108" t="s">
        <v>2529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2530</v>
      </c>
      <c r="I108" t="s">
        <v>1115</v>
      </c>
      <c r="J108" t="s">
        <v>2531</v>
      </c>
      <c r="K108" t="s">
        <v>2672</v>
      </c>
      <c r="L108" t="s">
        <v>2673</v>
      </c>
      <c r="M108" t="s">
        <v>2696</v>
      </c>
      <c r="N108" t="s">
        <v>2697</v>
      </c>
    </row>
    <row r="109" spans="1:14" x14ac:dyDescent="0.25">
      <c r="A109" t="s">
        <v>693</v>
      </c>
      <c r="B109" t="s">
        <v>2533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2534</v>
      </c>
      <c r="I109" t="s">
        <v>329</v>
      </c>
      <c r="J109" t="s">
        <v>2535</v>
      </c>
      <c r="K109" t="s">
        <v>2684</v>
      </c>
      <c r="L109" t="s">
        <v>2685</v>
      </c>
      <c r="M109" t="s">
        <v>2698</v>
      </c>
      <c r="N109" t="s">
        <v>2688</v>
      </c>
    </row>
    <row r="110" spans="1:14" x14ac:dyDescent="0.25">
      <c r="A110" t="s">
        <v>817</v>
      </c>
      <c r="B110" t="s">
        <v>2537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2538</v>
      </c>
      <c r="I110" t="s">
        <v>2428</v>
      </c>
      <c r="J110" t="s">
        <v>159</v>
      </c>
      <c r="K110" t="s">
        <v>2676</v>
      </c>
      <c r="L110" t="s">
        <v>2677</v>
      </c>
      <c r="M110" t="s">
        <v>2698</v>
      </c>
      <c r="N110" t="s">
        <v>2688</v>
      </c>
    </row>
    <row r="111" spans="1:14" x14ac:dyDescent="0.25">
      <c r="A111" t="s">
        <v>807</v>
      </c>
      <c r="B111" t="s">
        <v>2540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2541</v>
      </c>
      <c r="I111" t="s">
        <v>268</v>
      </c>
      <c r="J111" t="s">
        <v>168</v>
      </c>
      <c r="K111" t="s">
        <v>2676</v>
      </c>
      <c r="L111" t="s">
        <v>2677</v>
      </c>
      <c r="M111" t="s">
        <v>2699</v>
      </c>
      <c r="N111" t="s">
        <v>2700</v>
      </c>
    </row>
    <row r="112" spans="1:14" x14ac:dyDescent="0.25">
      <c r="A112" t="s">
        <v>769</v>
      </c>
      <c r="B112" t="s">
        <v>2542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2543</v>
      </c>
      <c r="K112" t="s">
        <v>2676</v>
      </c>
      <c r="L112" t="s">
        <v>2677</v>
      </c>
      <c r="M112" t="s">
        <v>2699</v>
      </c>
      <c r="N112" t="s">
        <v>2700</v>
      </c>
    </row>
    <row r="113" spans="1:14" x14ac:dyDescent="0.25">
      <c r="A113" t="s">
        <v>731</v>
      </c>
      <c r="B113" t="s">
        <v>2544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2543</v>
      </c>
      <c r="K113" t="s">
        <v>2676</v>
      </c>
      <c r="L113" t="s">
        <v>2677</v>
      </c>
      <c r="M113" t="s">
        <v>2699</v>
      </c>
      <c r="N113" t="s">
        <v>2700</v>
      </c>
    </row>
    <row r="114" spans="1:14" x14ac:dyDescent="0.25">
      <c r="A114" t="s">
        <v>797</v>
      </c>
      <c r="B114" t="s">
        <v>2545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2546</v>
      </c>
      <c r="I114" t="s">
        <v>342</v>
      </c>
      <c r="J114" t="s">
        <v>2547</v>
      </c>
      <c r="K114" t="s">
        <v>2676</v>
      </c>
      <c r="L114" t="s">
        <v>2677</v>
      </c>
      <c r="M114" t="s">
        <v>2699</v>
      </c>
      <c r="N114" t="s">
        <v>2700</v>
      </c>
    </row>
    <row r="115" spans="1:14" x14ac:dyDescent="0.25">
      <c r="A115" t="s">
        <v>677</v>
      </c>
      <c r="B115" t="s">
        <v>2548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2549</v>
      </c>
      <c r="I115" t="s">
        <v>1633</v>
      </c>
      <c r="J115" t="s">
        <v>2550</v>
      </c>
      <c r="K115" t="s">
        <v>2676</v>
      </c>
      <c r="L115" t="s">
        <v>2677</v>
      </c>
      <c r="M115" t="s">
        <v>2699</v>
      </c>
      <c r="N115" t="s">
        <v>2700</v>
      </c>
    </row>
    <row r="116" spans="1:14" x14ac:dyDescent="0.25">
      <c r="A116" t="s">
        <v>663</v>
      </c>
      <c r="B116" t="s">
        <v>2551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2552</v>
      </c>
      <c r="I116" t="s">
        <v>318</v>
      </c>
      <c r="J116" t="s">
        <v>2547</v>
      </c>
      <c r="K116" t="s">
        <v>2676</v>
      </c>
      <c r="L116" t="s">
        <v>2677</v>
      </c>
      <c r="M116" t="s">
        <v>2699</v>
      </c>
      <c r="N116" t="s">
        <v>2700</v>
      </c>
    </row>
    <row r="117" spans="1:14" x14ac:dyDescent="0.25">
      <c r="A117" t="s">
        <v>783</v>
      </c>
      <c r="B117" t="s">
        <v>2553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2554</v>
      </c>
      <c r="I117" t="s">
        <v>342</v>
      </c>
      <c r="J117" t="s">
        <v>2550</v>
      </c>
      <c r="K117" t="s">
        <v>2676</v>
      </c>
      <c r="L117" t="s">
        <v>2677</v>
      </c>
      <c r="M117" t="s">
        <v>2699</v>
      </c>
      <c r="N117" t="s">
        <v>2700</v>
      </c>
    </row>
    <row r="118" spans="1:14" x14ac:dyDescent="0.25">
      <c r="A118" t="s">
        <v>763</v>
      </c>
      <c r="B118" t="s">
        <v>2555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2676</v>
      </c>
      <c r="L118" t="s">
        <v>2677</v>
      </c>
      <c r="M118" t="s">
        <v>2699</v>
      </c>
      <c r="N118" t="s">
        <v>2700</v>
      </c>
    </row>
    <row r="119" spans="1:14" x14ac:dyDescent="0.25">
      <c r="A119" t="s">
        <v>822</v>
      </c>
      <c r="B119" t="s">
        <v>2556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2554</v>
      </c>
      <c r="I119" t="s">
        <v>342</v>
      </c>
      <c r="J119" t="s">
        <v>2550</v>
      </c>
      <c r="K119" t="s">
        <v>2676</v>
      </c>
      <c r="L119" t="s">
        <v>2677</v>
      </c>
      <c r="M119" t="s">
        <v>2699</v>
      </c>
      <c r="N119" t="s">
        <v>2700</v>
      </c>
    </row>
    <row r="120" spans="1:14" x14ac:dyDescent="0.25">
      <c r="A120" t="s">
        <v>741</v>
      </c>
      <c r="B120" t="s">
        <v>2557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2558</v>
      </c>
      <c r="I120" t="s">
        <v>290</v>
      </c>
      <c r="J120" t="s">
        <v>182</v>
      </c>
      <c r="K120" t="s">
        <v>2684</v>
      </c>
      <c r="L120" t="s">
        <v>2685</v>
      </c>
      <c r="M120" t="s">
        <v>2701</v>
      </c>
      <c r="N120" t="s">
        <v>2702</v>
      </c>
    </row>
    <row r="121" spans="1:14" x14ac:dyDescent="0.25">
      <c r="A121" t="s">
        <v>826</v>
      </c>
      <c r="B121" t="s">
        <v>2559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2560</v>
      </c>
      <c r="I121" t="s">
        <v>311</v>
      </c>
      <c r="J121" t="s">
        <v>182</v>
      </c>
      <c r="K121" t="s">
        <v>2684</v>
      </c>
      <c r="L121" t="s">
        <v>2685</v>
      </c>
      <c r="M121" t="s">
        <v>2701</v>
      </c>
      <c r="N121" t="s">
        <v>2702</v>
      </c>
    </row>
    <row r="122" spans="1:14" x14ac:dyDescent="0.25">
      <c r="A122" t="s">
        <v>802</v>
      </c>
      <c r="B122" t="s">
        <v>2574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2561</v>
      </c>
      <c r="I122" t="s">
        <v>2333</v>
      </c>
      <c r="J122" t="s">
        <v>2562</v>
      </c>
      <c r="K122" t="s">
        <v>2684</v>
      </c>
      <c r="L122" t="s">
        <v>2685</v>
      </c>
      <c r="M122" t="s">
        <v>2701</v>
      </c>
      <c r="N122" t="s">
        <v>2702</v>
      </c>
    </row>
    <row r="123" spans="1:14" x14ac:dyDescent="0.25">
      <c r="A123" t="s">
        <v>745</v>
      </c>
      <c r="B123" t="s">
        <v>2563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2561</v>
      </c>
      <c r="I123" t="s">
        <v>347</v>
      </c>
      <c r="J123" t="s">
        <v>182</v>
      </c>
      <c r="K123" t="s">
        <v>2684</v>
      </c>
      <c r="L123" t="s">
        <v>2685</v>
      </c>
      <c r="M123" t="s">
        <v>2701</v>
      </c>
      <c r="N123" t="s">
        <v>2702</v>
      </c>
    </row>
    <row r="124" spans="1:14" x14ac:dyDescent="0.25">
      <c r="A124" t="s">
        <v>786</v>
      </c>
      <c r="B124" t="s">
        <v>2564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2565</v>
      </c>
      <c r="I124" t="s">
        <v>284</v>
      </c>
      <c r="J124" t="s">
        <v>2562</v>
      </c>
      <c r="K124" t="s">
        <v>2684</v>
      </c>
      <c r="L124" t="s">
        <v>2685</v>
      </c>
      <c r="M124" t="s">
        <v>2701</v>
      </c>
      <c r="N124" t="s">
        <v>2702</v>
      </c>
    </row>
    <row r="125" spans="1:14" x14ac:dyDescent="0.25">
      <c r="A125" t="s">
        <v>823</v>
      </c>
      <c r="B125" t="s">
        <v>2575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2576</v>
      </c>
      <c r="I125" t="s">
        <v>895</v>
      </c>
      <c r="J125" t="s">
        <v>2577</v>
      </c>
      <c r="K125" t="s">
        <v>2703</v>
      </c>
      <c r="L125" t="s">
        <v>2704</v>
      </c>
      <c r="M125" t="s">
        <v>2705</v>
      </c>
      <c r="N125" t="s">
        <v>2706</v>
      </c>
    </row>
    <row r="126" spans="1:14" x14ac:dyDescent="0.25">
      <c r="A126" t="s">
        <v>818</v>
      </c>
      <c r="B126" t="s">
        <v>2579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2580</v>
      </c>
      <c r="I126" t="s">
        <v>222</v>
      </c>
      <c r="J126" t="s">
        <v>182</v>
      </c>
      <c r="K126" t="s">
        <v>2707</v>
      </c>
      <c r="L126" t="s">
        <v>2708</v>
      </c>
      <c r="M126" t="s">
        <v>2705</v>
      </c>
      <c r="N126" t="s">
        <v>2706</v>
      </c>
    </row>
    <row r="127" spans="1:14" x14ac:dyDescent="0.25">
      <c r="A127" t="s">
        <v>735</v>
      </c>
      <c r="B127" t="s">
        <v>2582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2583</v>
      </c>
      <c r="I127" t="s">
        <v>2584</v>
      </c>
      <c r="J127" t="s">
        <v>2354</v>
      </c>
      <c r="K127" t="s">
        <v>2703</v>
      </c>
      <c r="L127" t="s">
        <v>2704</v>
      </c>
      <c r="M127" t="s">
        <v>2705</v>
      </c>
      <c r="N127" t="s">
        <v>2706</v>
      </c>
    </row>
    <row r="128" spans="1:14" x14ac:dyDescent="0.25">
      <c r="A128" t="s">
        <v>714</v>
      </c>
      <c r="B128" t="s">
        <v>2586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2587</v>
      </c>
      <c r="I128" t="s">
        <v>116</v>
      </c>
      <c r="J128" t="s">
        <v>2380</v>
      </c>
      <c r="K128" t="s">
        <v>2707</v>
      </c>
      <c r="L128" t="s">
        <v>2708</v>
      </c>
      <c r="M128" t="s">
        <v>2705</v>
      </c>
      <c r="N128" t="s">
        <v>2706</v>
      </c>
    </row>
    <row r="129" spans="1:14" x14ac:dyDescent="0.25">
      <c r="A129" t="s">
        <v>689</v>
      </c>
      <c r="B129" t="s">
        <v>2589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2590</v>
      </c>
      <c r="I129" t="s">
        <v>938</v>
      </c>
      <c r="J129" t="s">
        <v>248</v>
      </c>
      <c r="K129" t="s">
        <v>2703</v>
      </c>
      <c r="L129" t="s">
        <v>2704</v>
      </c>
      <c r="M129" t="s">
        <v>2705</v>
      </c>
      <c r="N129" t="s">
        <v>2706</v>
      </c>
    </row>
    <row r="130" spans="1:14" x14ac:dyDescent="0.25">
      <c r="A130" t="s">
        <v>680</v>
      </c>
      <c r="B130" t="s">
        <v>2592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2587</v>
      </c>
      <c r="I130" t="s">
        <v>116</v>
      </c>
      <c r="J130" t="s">
        <v>2380</v>
      </c>
      <c r="K130" t="s">
        <v>2707</v>
      </c>
      <c r="L130" t="s">
        <v>2708</v>
      </c>
      <c r="M130" t="s">
        <v>2705</v>
      </c>
      <c r="N130" t="s">
        <v>2706</v>
      </c>
    </row>
    <row r="131" spans="1:14" x14ac:dyDescent="0.25">
      <c r="A131" t="s">
        <v>644</v>
      </c>
      <c r="B131" t="s">
        <v>2594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2583</v>
      </c>
      <c r="I131" t="s">
        <v>2584</v>
      </c>
      <c r="J131" t="s">
        <v>2354</v>
      </c>
      <c r="K131" t="s">
        <v>2703</v>
      </c>
      <c r="L131" t="s">
        <v>2704</v>
      </c>
      <c r="M131" t="s">
        <v>2705</v>
      </c>
      <c r="N131" t="s">
        <v>2706</v>
      </c>
    </row>
    <row r="132" spans="1:14" x14ac:dyDescent="0.25">
      <c r="A132" t="s">
        <v>798</v>
      </c>
      <c r="B132" t="s">
        <v>2595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2580</v>
      </c>
      <c r="I132" t="s">
        <v>262</v>
      </c>
      <c r="J132" t="s">
        <v>2380</v>
      </c>
      <c r="K132" t="s">
        <v>2707</v>
      </c>
      <c r="L132" t="s">
        <v>2708</v>
      </c>
      <c r="M132" t="s">
        <v>2705</v>
      </c>
      <c r="N132" t="s">
        <v>2706</v>
      </c>
    </row>
    <row r="133" spans="1:14" x14ac:dyDescent="0.25">
      <c r="A133" t="s">
        <v>691</v>
      </c>
      <c r="B133" t="s">
        <v>2596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2597</v>
      </c>
      <c r="I133" t="s">
        <v>149</v>
      </c>
      <c r="J133" t="s">
        <v>2380</v>
      </c>
      <c r="K133" t="s">
        <v>2707</v>
      </c>
      <c r="L133" t="s">
        <v>2708</v>
      </c>
      <c r="M133" t="s">
        <v>2705</v>
      </c>
      <c r="N133" t="s">
        <v>2706</v>
      </c>
    </row>
    <row r="134" spans="1:14" x14ac:dyDescent="0.25">
      <c r="A134" t="s">
        <v>667</v>
      </c>
      <c r="B134" t="s">
        <v>2599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2600</v>
      </c>
      <c r="I134" t="s">
        <v>337</v>
      </c>
      <c r="J134" t="s">
        <v>248</v>
      </c>
      <c r="K134" t="s">
        <v>2703</v>
      </c>
      <c r="L134" t="s">
        <v>2704</v>
      </c>
      <c r="M134" t="s">
        <v>2705</v>
      </c>
      <c r="N134" t="s">
        <v>2706</v>
      </c>
    </row>
    <row r="135" spans="1:14" x14ac:dyDescent="0.25">
      <c r="A135" t="s">
        <v>736</v>
      </c>
      <c r="B135" t="s">
        <v>2602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2603</v>
      </c>
      <c r="I135" t="s">
        <v>297</v>
      </c>
      <c r="J135" t="s">
        <v>2604</v>
      </c>
      <c r="K135" t="s">
        <v>2690</v>
      </c>
      <c r="L135" t="s">
        <v>2691</v>
      </c>
      <c r="M135" t="s">
        <v>2709</v>
      </c>
      <c r="N135" t="s">
        <v>2694</v>
      </c>
    </row>
    <row r="136" spans="1:14" x14ac:dyDescent="0.25">
      <c r="A136" t="s">
        <v>821</v>
      </c>
      <c r="B136" t="s">
        <v>2605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2606</v>
      </c>
      <c r="I136" t="s">
        <v>290</v>
      </c>
      <c r="J136" t="s">
        <v>238</v>
      </c>
      <c r="K136" t="s">
        <v>2690</v>
      </c>
      <c r="L136" t="s">
        <v>2691</v>
      </c>
      <c r="M136" t="s">
        <v>2709</v>
      </c>
      <c r="N136" t="s">
        <v>2694</v>
      </c>
    </row>
    <row r="137" spans="1:14" x14ac:dyDescent="0.25">
      <c r="A137" t="s">
        <v>658</v>
      </c>
      <c r="B137" t="s">
        <v>2607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2608</v>
      </c>
      <c r="I137" t="s">
        <v>290</v>
      </c>
      <c r="J137" t="s">
        <v>2609</v>
      </c>
      <c r="K137" t="s">
        <v>2690</v>
      </c>
      <c r="L137" t="s">
        <v>2691</v>
      </c>
      <c r="M137" t="s">
        <v>2710</v>
      </c>
      <c r="N137" t="s">
        <v>2711</v>
      </c>
    </row>
    <row r="138" spans="1:14" x14ac:dyDescent="0.25">
      <c r="A138" t="s">
        <v>772</v>
      </c>
      <c r="B138" t="s">
        <v>2610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2518</v>
      </c>
      <c r="I138" t="s">
        <v>342</v>
      </c>
      <c r="J138" t="s">
        <v>2609</v>
      </c>
      <c r="K138" t="s">
        <v>2690</v>
      </c>
      <c r="L138" t="s">
        <v>2691</v>
      </c>
      <c r="M138" t="s">
        <v>2710</v>
      </c>
      <c r="N138" t="s">
        <v>2711</v>
      </c>
    </row>
    <row r="139" spans="1:14" x14ac:dyDescent="0.25">
      <c r="A139" t="s">
        <v>801</v>
      </c>
      <c r="B139" t="s">
        <v>2611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2612</v>
      </c>
      <c r="I139" t="s">
        <v>2394</v>
      </c>
      <c r="J139" t="s">
        <v>2613</v>
      </c>
      <c r="K139" t="s">
        <v>2690</v>
      </c>
      <c r="L139" t="s">
        <v>2691</v>
      </c>
      <c r="M139" t="s">
        <v>2710</v>
      </c>
      <c r="N139" t="s">
        <v>2711</v>
      </c>
    </row>
    <row r="140" spans="1:14" x14ac:dyDescent="0.25">
      <c r="A140" t="s">
        <v>785</v>
      </c>
      <c r="B140" t="s">
        <v>2618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2619</v>
      </c>
      <c r="I140" t="s">
        <v>2620</v>
      </c>
      <c r="J140" t="s">
        <v>1208</v>
      </c>
      <c r="K140" t="s">
        <v>2690</v>
      </c>
      <c r="L140" t="s">
        <v>2691</v>
      </c>
      <c r="M140" t="s">
        <v>2712</v>
      </c>
      <c r="N140" t="s">
        <v>2698</v>
      </c>
    </row>
    <row r="141" spans="1:14" x14ac:dyDescent="0.25">
      <c r="A141" t="s">
        <v>824</v>
      </c>
      <c r="B141" t="s">
        <v>2622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2619</v>
      </c>
      <c r="I141" t="s">
        <v>2620</v>
      </c>
      <c r="J141" t="s">
        <v>1208</v>
      </c>
      <c r="K141" t="s">
        <v>2690</v>
      </c>
      <c r="L141" t="s">
        <v>2691</v>
      </c>
      <c r="M141" t="s">
        <v>2712</v>
      </c>
      <c r="N141" t="s">
        <v>2698</v>
      </c>
    </row>
    <row r="142" spans="1:14" x14ac:dyDescent="0.25">
      <c r="A142" t="s">
        <v>791</v>
      </c>
      <c r="B142" t="s">
        <v>2624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2518</v>
      </c>
      <c r="I142" t="s">
        <v>346</v>
      </c>
      <c r="J142" t="s">
        <v>2625</v>
      </c>
      <c r="K142" t="s">
        <v>2690</v>
      </c>
      <c r="L142" t="s">
        <v>2691</v>
      </c>
      <c r="M142" t="s">
        <v>2712</v>
      </c>
      <c r="N142" t="s">
        <v>2698</v>
      </c>
    </row>
    <row r="143" spans="1:14" x14ac:dyDescent="0.25">
      <c r="A143" t="s">
        <v>738</v>
      </c>
      <c r="B143" t="s">
        <v>2626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2518</v>
      </c>
      <c r="I143" t="s">
        <v>346</v>
      </c>
      <c r="J143" t="s">
        <v>2625</v>
      </c>
      <c r="K143" t="s">
        <v>2690</v>
      </c>
      <c r="L143" t="s">
        <v>2691</v>
      </c>
      <c r="M143" t="s">
        <v>2712</v>
      </c>
      <c r="N143" t="s">
        <v>2698</v>
      </c>
    </row>
    <row r="144" spans="1:14" x14ac:dyDescent="0.25">
      <c r="A144" t="s">
        <v>690</v>
      </c>
      <c r="B144" t="s">
        <v>2628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2527</v>
      </c>
      <c r="I144" t="s">
        <v>346</v>
      </c>
      <c r="J144" t="s">
        <v>254</v>
      </c>
      <c r="K144" t="s">
        <v>2690</v>
      </c>
      <c r="L144" t="s">
        <v>2691</v>
      </c>
      <c r="M144" t="s">
        <v>2712</v>
      </c>
      <c r="N144" t="s">
        <v>2698</v>
      </c>
    </row>
    <row r="145" spans="1:14" x14ac:dyDescent="0.25">
      <c r="A145" t="s">
        <v>809</v>
      </c>
      <c r="B145" t="s">
        <v>2629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2522</v>
      </c>
      <c r="I145" t="s">
        <v>369</v>
      </c>
      <c r="J145" t="s">
        <v>2625</v>
      </c>
      <c r="K145" t="s">
        <v>2690</v>
      </c>
      <c r="L145" t="s">
        <v>2691</v>
      </c>
      <c r="M145" t="s">
        <v>2712</v>
      </c>
      <c r="N145" t="s">
        <v>2698</v>
      </c>
    </row>
    <row r="146" spans="1:14" x14ac:dyDescent="0.25">
      <c r="A146" t="s">
        <v>812</v>
      </c>
      <c r="B146" t="s">
        <v>2630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2631</v>
      </c>
      <c r="I146" t="s">
        <v>392</v>
      </c>
      <c r="J146" t="s">
        <v>2632</v>
      </c>
      <c r="K146" t="s">
        <v>2713</v>
      </c>
      <c r="L146" t="s">
        <v>2714</v>
      </c>
      <c r="M146" t="s">
        <v>2715</v>
      </c>
      <c r="N146" t="s">
        <v>2709</v>
      </c>
    </row>
    <row r="147" spans="1:14" x14ac:dyDescent="0.25">
      <c r="A147" t="s">
        <v>744</v>
      </c>
      <c r="B147" t="s">
        <v>2634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2635</v>
      </c>
      <c r="J147" t="s">
        <v>2632</v>
      </c>
      <c r="K147" t="s">
        <v>2713</v>
      </c>
      <c r="L147" t="s">
        <v>2714</v>
      </c>
      <c r="M147" t="s">
        <v>2715</v>
      </c>
      <c r="N147" t="s">
        <v>2709</v>
      </c>
    </row>
    <row r="148" spans="1:14" x14ac:dyDescent="0.25">
      <c r="A148" t="s">
        <v>697</v>
      </c>
      <c r="B148" t="s">
        <v>2636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2635</v>
      </c>
      <c r="J148" t="s">
        <v>2632</v>
      </c>
      <c r="K148" t="s">
        <v>2713</v>
      </c>
      <c r="L148" t="s">
        <v>2714</v>
      </c>
      <c r="M148" t="s">
        <v>2715</v>
      </c>
      <c r="N148" t="s">
        <v>2709</v>
      </c>
    </row>
    <row r="149" spans="1:14" x14ac:dyDescent="0.25">
      <c r="A149" t="s">
        <v>694</v>
      </c>
      <c r="B149" t="s">
        <v>2637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2638</v>
      </c>
      <c r="I149" t="s">
        <v>392</v>
      </c>
      <c r="J149" t="s">
        <v>2639</v>
      </c>
      <c r="K149" t="s">
        <v>2713</v>
      </c>
      <c r="L149" t="s">
        <v>2714</v>
      </c>
      <c r="M149" t="s">
        <v>2716</v>
      </c>
      <c r="N149" t="s">
        <v>2710</v>
      </c>
    </row>
    <row r="150" spans="1:14" x14ac:dyDescent="0.25">
      <c r="A150" t="s">
        <v>762</v>
      </c>
      <c r="B150" t="s">
        <v>2641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2642</v>
      </c>
      <c r="J150" t="s">
        <v>2643</v>
      </c>
      <c r="K150" t="s">
        <v>2713</v>
      </c>
      <c r="L150" t="s">
        <v>2714</v>
      </c>
      <c r="M150" t="s">
        <v>2716</v>
      </c>
      <c r="N150" t="s">
        <v>2710</v>
      </c>
    </row>
    <row r="151" spans="1:14" x14ac:dyDescent="0.25">
      <c r="A151" t="s">
        <v>788</v>
      </c>
      <c r="B151" t="s">
        <v>3046</v>
      </c>
      <c r="C151" t="s">
        <v>8</v>
      </c>
      <c r="D151" t="s">
        <v>11</v>
      </c>
      <c r="E151" t="s">
        <v>140</v>
      </c>
      <c r="F151" t="s">
        <v>399</v>
      </c>
      <c r="G151" t="s">
        <v>669</v>
      </c>
      <c r="H151" t="s">
        <v>2584</v>
      </c>
      <c r="I151" t="s">
        <v>287</v>
      </c>
      <c r="J151" t="s">
        <v>322</v>
      </c>
      <c r="K151" t="s">
        <v>2707</v>
      </c>
      <c r="L151" t="s">
        <v>2708</v>
      </c>
      <c r="M151" t="s">
        <v>3047</v>
      </c>
      <c r="N151" t="s">
        <v>3048</v>
      </c>
    </row>
    <row r="152" spans="1:14" x14ac:dyDescent="0.25">
      <c r="A152" t="s">
        <v>770</v>
      </c>
      <c r="B152" t="s">
        <v>3049</v>
      </c>
      <c r="C152" t="s">
        <v>8</v>
      </c>
      <c r="D152" t="s">
        <v>13</v>
      </c>
      <c r="E152" t="s">
        <v>140</v>
      </c>
      <c r="F152" t="s">
        <v>399</v>
      </c>
      <c r="G152" t="s">
        <v>669</v>
      </c>
      <c r="H152" t="s">
        <v>2448</v>
      </c>
      <c r="I152" t="s">
        <v>267</v>
      </c>
      <c r="J152" t="s">
        <v>2394</v>
      </c>
      <c r="K152" t="s">
        <v>2703</v>
      </c>
      <c r="L152" t="s">
        <v>2704</v>
      </c>
      <c r="M152" t="s">
        <v>3047</v>
      </c>
      <c r="N152" t="s">
        <v>3048</v>
      </c>
    </row>
    <row r="153" spans="1:14" x14ac:dyDescent="0.25">
      <c r="A153" t="s">
        <v>722</v>
      </c>
      <c r="B153" t="s">
        <v>3057</v>
      </c>
      <c r="C153" t="s">
        <v>5</v>
      </c>
      <c r="D153" t="s">
        <v>16</v>
      </c>
      <c r="E153" t="s">
        <v>140</v>
      </c>
      <c r="F153" t="s">
        <v>399</v>
      </c>
      <c r="G153" t="s">
        <v>669</v>
      </c>
      <c r="H153" t="s">
        <v>329</v>
      </c>
      <c r="I153" t="s">
        <v>364</v>
      </c>
      <c r="J153" t="s">
        <v>270</v>
      </c>
      <c r="K153" t="s">
        <v>2703</v>
      </c>
      <c r="L153" t="s">
        <v>2704</v>
      </c>
      <c r="M153" t="s">
        <v>3050</v>
      </c>
      <c r="N153" t="s">
        <v>3052</v>
      </c>
    </row>
    <row r="154" spans="1:14" x14ac:dyDescent="0.25">
      <c r="A154" t="s">
        <v>664</v>
      </c>
      <c r="B154" t="s">
        <v>3051</v>
      </c>
      <c r="C154" t="s">
        <v>5</v>
      </c>
      <c r="D154" t="s">
        <v>1676</v>
      </c>
      <c r="E154" t="s">
        <v>140</v>
      </c>
      <c r="F154" t="s">
        <v>399</v>
      </c>
      <c r="G154" t="s">
        <v>669</v>
      </c>
      <c r="H154" t="s">
        <v>1802</v>
      </c>
      <c r="I154" t="s">
        <v>267</v>
      </c>
      <c r="J154" t="s">
        <v>270</v>
      </c>
      <c r="K154" t="s">
        <v>2703</v>
      </c>
      <c r="L154" t="s">
        <v>2704</v>
      </c>
      <c r="M154" t="s">
        <v>3050</v>
      </c>
      <c r="N154" t="s">
        <v>3052</v>
      </c>
    </row>
    <row r="155" spans="1:14" x14ac:dyDescent="0.25">
      <c r="A155" t="s">
        <v>656</v>
      </c>
      <c r="B155" t="s">
        <v>3058</v>
      </c>
      <c r="C155" t="s">
        <v>5</v>
      </c>
      <c r="D155" t="s">
        <v>15</v>
      </c>
      <c r="E155" t="s">
        <v>140</v>
      </c>
      <c r="F155" t="s">
        <v>399</v>
      </c>
      <c r="G155" t="s">
        <v>669</v>
      </c>
      <c r="H155" t="s">
        <v>302</v>
      </c>
      <c r="I155" t="s">
        <v>3059</v>
      </c>
      <c r="J155" t="s">
        <v>2475</v>
      </c>
      <c r="K155" t="s">
        <v>2690</v>
      </c>
      <c r="L155" t="s">
        <v>2691</v>
      </c>
      <c r="M155" t="s">
        <v>3060</v>
      </c>
      <c r="N155" t="s">
        <v>3061</v>
      </c>
    </row>
    <row r="156" spans="1:14" x14ac:dyDescent="0.25">
      <c r="A156" t="s">
        <v>855</v>
      </c>
      <c r="B156" t="s">
        <v>3063</v>
      </c>
      <c r="C156" t="s">
        <v>5</v>
      </c>
      <c r="D156" t="s">
        <v>2288</v>
      </c>
      <c r="E156" t="s">
        <v>140</v>
      </c>
      <c r="F156" t="s">
        <v>399</v>
      </c>
      <c r="G156" t="s">
        <v>669</v>
      </c>
      <c r="H156" t="s">
        <v>1766</v>
      </c>
      <c r="I156" t="s">
        <v>3064</v>
      </c>
      <c r="J156" t="s">
        <v>382</v>
      </c>
      <c r="K156" t="s">
        <v>2690</v>
      </c>
      <c r="L156" t="s">
        <v>2691</v>
      </c>
      <c r="M156" t="s">
        <v>3060</v>
      </c>
      <c r="N156" t="s">
        <v>3061</v>
      </c>
    </row>
    <row r="157" spans="1:14" x14ac:dyDescent="0.25">
      <c r="A157" t="s">
        <v>848</v>
      </c>
      <c r="B157" t="s">
        <v>3066</v>
      </c>
      <c r="C157" t="s">
        <v>5</v>
      </c>
      <c r="D157" t="s">
        <v>10</v>
      </c>
      <c r="E157" t="s">
        <v>140</v>
      </c>
      <c r="F157" t="s">
        <v>399</v>
      </c>
      <c r="G157" t="s">
        <v>669</v>
      </c>
      <c r="H157" t="s">
        <v>318</v>
      </c>
      <c r="I157" t="s">
        <v>1050</v>
      </c>
      <c r="J157" t="s">
        <v>1621</v>
      </c>
      <c r="K157" t="s">
        <v>2703</v>
      </c>
      <c r="L157" t="s">
        <v>2704</v>
      </c>
      <c r="M157" t="s">
        <v>3060</v>
      </c>
      <c r="N157" t="s">
        <v>3061</v>
      </c>
    </row>
    <row r="158" spans="1:14" x14ac:dyDescent="0.25">
      <c r="A158" t="s">
        <v>655</v>
      </c>
      <c r="B158" t="s">
        <v>3068</v>
      </c>
      <c r="C158" t="s">
        <v>5</v>
      </c>
      <c r="D158" t="s">
        <v>11</v>
      </c>
      <c r="E158" t="s">
        <v>140</v>
      </c>
      <c r="F158" t="s">
        <v>399</v>
      </c>
      <c r="G158" t="s">
        <v>669</v>
      </c>
      <c r="H158" t="s">
        <v>342</v>
      </c>
      <c r="I158" t="s">
        <v>1012</v>
      </c>
      <c r="J158" t="s">
        <v>353</v>
      </c>
      <c r="K158" t="s">
        <v>2703</v>
      </c>
      <c r="L158" t="s">
        <v>2704</v>
      </c>
      <c r="M158" t="s">
        <v>3060</v>
      </c>
      <c r="N158" t="s">
        <v>3061</v>
      </c>
    </row>
    <row r="159" spans="1:14" x14ac:dyDescent="0.25">
      <c r="A159" t="s">
        <v>733</v>
      </c>
      <c r="B159" t="s">
        <v>3070</v>
      </c>
      <c r="C159" t="s">
        <v>5</v>
      </c>
      <c r="D159" t="s">
        <v>1676</v>
      </c>
      <c r="E159" t="s">
        <v>140</v>
      </c>
      <c r="F159" t="s">
        <v>399</v>
      </c>
      <c r="G159" t="s">
        <v>669</v>
      </c>
      <c r="H159" t="s">
        <v>1585</v>
      </c>
      <c r="I159" t="s">
        <v>1017</v>
      </c>
      <c r="J159" t="s">
        <v>353</v>
      </c>
      <c r="K159" t="s">
        <v>2703</v>
      </c>
      <c r="L159" t="s">
        <v>2704</v>
      </c>
      <c r="M159" t="s">
        <v>3060</v>
      </c>
      <c r="N159" t="s">
        <v>3061</v>
      </c>
    </row>
    <row r="160" spans="1:14" x14ac:dyDescent="0.25">
      <c r="A160" t="s">
        <v>760</v>
      </c>
      <c r="B160" t="s">
        <v>3072</v>
      </c>
      <c r="C160" t="s">
        <v>5</v>
      </c>
      <c r="D160" t="s">
        <v>13</v>
      </c>
      <c r="E160" t="s">
        <v>140</v>
      </c>
      <c r="F160" t="s">
        <v>399</v>
      </c>
      <c r="G160" t="s">
        <v>669</v>
      </c>
      <c r="H160" t="s">
        <v>342</v>
      </c>
      <c r="I160" t="s">
        <v>3073</v>
      </c>
      <c r="J160" t="s">
        <v>1019</v>
      </c>
      <c r="K160" t="s">
        <v>2703</v>
      </c>
      <c r="L160" t="s">
        <v>2704</v>
      </c>
      <c r="M160" t="s">
        <v>3060</v>
      </c>
      <c r="N160" t="s">
        <v>3061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>
        <f>IF('FY2025'!A151&lt;&gt;"", VALUE('FY2025'!A151), "")</f>
        <v>148</v>
      </c>
      <c r="B149" s="5" t="str">
        <f>IF('FY2025'!A151&lt;&gt;"",_xlfn.VALUETOTEXT('FY2025'!B151),"")</f>
        <v>25-0406-2506-25JPMC-PS-HZ-148</v>
      </c>
      <c r="C149" s="5" t="str">
        <f>_xlfn.VALUETOTEXT('FY2025'!C151)</f>
        <v>HZ</v>
      </c>
      <c r="D149" s="5" t="str">
        <f>IF('FY2025'!A151&lt;&gt;"",_xlfn.VALUETOTEXT('FY2025'!D151),"")</f>
        <v>JP Morgan Chase Bank NA</v>
      </c>
      <c r="E149" s="6">
        <f>IF('FY2025'!A151&lt;&gt;"",VALUE('FY2025'!E151),"")</f>
        <v>500000</v>
      </c>
      <c r="F149" s="6">
        <f>IF('FY2025'!A151&lt;&gt;"",VALUE('FY2025'!F151),"")</f>
        <v>60</v>
      </c>
      <c r="G149" s="6">
        <f>IF('FY2025'!A151&lt;&gt;"",VALUE('FY2025'!G151),"")</f>
        <v>50</v>
      </c>
      <c r="H149" s="6">
        <f>IF('FY2025'!A151&lt;&gt;"",VALUE('FY2025'!H151),"")</f>
        <v>2.25</v>
      </c>
      <c r="I149" s="6">
        <f>IF('FY2025'!A151&lt;&gt;"",VALUE('FY2025'!I151),"")</f>
        <v>0.5</v>
      </c>
      <c r="J149" s="6">
        <f>IF('FY2025'!A151&lt;&gt;"",VALUE('FY2025'!J151),"")</f>
        <v>1.75</v>
      </c>
      <c r="K149" s="7" t="e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>#VALUE!</v>
      </c>
      <c r="L149" s="7" t="e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>#VALUE!</v>
      </c>
      <c r="M149" s="7" t="e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>#VALUE!</v>
      </c>
      <c r="N149" s="7" t="e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>#VALUE!</v>
      </c>
      <c r="O149" s="5" t="e">
        <f t="shared" si="2"/>
        <v>#VALUE!</v>
      </c>
      <c r="P149" s="10" t="e">
        <f>IF('FY2025'!$A151&lt;&gt;"",IF(AND(MONTH($K149) &lt;= 1, MONTH($L149) &gt;= 1), IF($O149 &lt;&gt; "", $E149/$O149, ""), ""),"")</f>
        <v>#VALUE!</v>
      </c>
      <c r="Q149" s="10" t="e">
        <f>IF('FY2025'!$A151&lt;&gt;"",IF(AND(MONTH($K149) &lt;= 2, MONTH($L149) &gt;= 2), IF($O149 &lt;&gt; "", $E149/$O149, ""), ""),"")</f>
        <v>#VALUE!</v>
      </c>
      <c r="R149" s="10" t="e">
        <f>IF('FY2025'!$A151&lt;&gt;"",IF(AND(MONTH($K149) &lt;= 3, MONTH($L149) &gt;= 3), IF($O149 &lt;&gt; "", $E149/$O149, ""), ""),"")</f>
        <v>#VALUE!</v>
      </c>
      <c r="S149" s="10" t="e">
        <f>IF('FY2025'!$A151&lt;&gt;"",IF(AND(MONTH($K149) &lt;= 4, MONTH($L149) &gt;= 4), IF($O149 &lt;&gt; "", $E149/$O149, ""), ""),"")</f>
        <v>#VALUE!</v>
      </c>
      <c r="T149" s="10" t="e">
        <f>IF('FY2025'!$A151&lt;&gt;"",IF(AND(MONTH($K149) &lt;= 5, MONTH($L149) &gt;= 5), IF($O149 &lt;&gt; "", $E149/$O149, ""), ""),"")</f>
        <v>#VALUE!</v>
      </c>
      <c r="U149" s="10" t="e">
        <f>IF('FY2025'!$A151&lt;&gt;"",IF(AND(MONTH($K149) &lt;= 6, MONTH($L149) &gt;= 6), IF($O149 &lt;&gt; "", $E149/$O149, ""), ""),"")</f>
        <v>#VALUE!</v>
      </c>
      <c r="V149" s="10" t="e">
        <f>IF('FY2025'!$A151&lt;&gt;"",IF(AND(MONTH($K149) &lt;= 7, MONTH($L149) &gt;= 7 ), IF($O149 &lt;&gt; "", $E149/$O149, ""), ""),"")</f>
        <v>#VALUE!</v>
      </c>
      <c r="W149" s="10" t="e">
        <f>IF('FY2025'!$A151&lt;&gt;"",IF(AND(MONTH($K149) &lt;= 8, MONTH($L149) &gt;= 8), IF($O149 &lt;&gt; "", $E149/$O149, ""), ""),"")</f>
        <v>#VALUE!</v>
      </c>
      <c r="X149" s="10" t="e">
        <f>IF('FY2025'!$A151&lt;&gt;"",IF(AND(MONTH($K149) &lt;= 9, MONTH($L149) &gt;= 9), IF($O149 &lt;&gt; "", $E149/$O149, ""), ""),"")</f>
        <v>#VALUE!</v>
      </c>
      <c r="Y149" s="10" t="e">
        <f>IF('FY2025'!$A151&lt;&gt;"",IF(AND(MONTH($K149) &lt;= 10, MONTH($L149) &gt;= 10), IF($O149 &lt;&gt; "", $E149/$O149, ""), ""),"")</f>
        <v>#VALUE!</v>
      </c>
      <c r="Z149" s="10" t="e">
        <f>IF('FY2025'!$A151&lt;&gt;"",IF(AND(MONTH($K149) &lt;= 11, MONTH($L149) &gt;= 11), IF($O149 &lt;&gt; "", $E149/$O149, ""), ""),"")</f>
        <v>#VALUE!</v>
      </c>
      <c r="AA149" s="10" t="e">
        <f>IF('FY2025'!$A151&lt;&gt;"",IF(AND(MONTH($K149) &lt;= 12, MONTH($L149) &gt;= 12), IF($O149 &lt;&gt; "", $E149/$O149, ""), ""),"")</f>
        <v>#VALUE!</v>
      </c>
    </row>
    <row r="150" spans="1:27" x14ac:dyDescent="0.25">
      <c r="A150" s="8">
        <f>IF('FY2025'!A152&lt;&gt;"", VALUE('FY2025'!A152), "")</f>
        <v>149</v>
      </c>
      <c r="B150" s="5" t="str">
        <f>IF('FY2025'!A152&lt;&gt;"",_xlfn.VALUETOTEXT('FY2025'!B152),"")</f>
        <v>25-0406-2506-25MLIL-PS-HZ-149</v>
      </c>
      <c r="C150" s="5" t="str">
        <f>_xlfn.VALUETOTEXT('FY2025'!C152)</f>
        <v>HZ</v>
      </c>
      <c r="D150" s="5" t="str">
        <f>IF('FY2025'!A152&lt;&gt;"",_xlfn.VALUETOTEXT('FY2025'!D152),"")</f>
        <v>Merrill Lynch International</v>
      </c>
      <c r="E150" s="6">
        <f>IF('FY2025'!A152&lt;&gt;"",VALUE('FY2025'!E152),"")</f>
        <v>500000</v>
      </c>
      <c r="F150" s="6">
        <f>IF('FY2025'!A152&lt;&gt;"",VALUE('FY2025'!F152),"")</f>
        <v>60</v>
      </c>
      <c r="G150" s="6">
        <f>IF('FY2025'!A152&lt;&gt;"",VALUE('FY2025'!G152),"")</f>
        <v>50</v>
      </c>
      <c r="H150" s="6">
        <f>IF('FY2025'!A152&lt;&gt;"",VALUE('FY2025'!H152),"")</f>
        <v>1.69</v>
      </c>
      <c r="I150" s="6">
        <f>IF('FY2025'!A152&lt;&gt;"",VALUE('FY2025'!I152),"")</f>
        <v>0.3</v>
      </c>
      <c r="J150" s="6">
        <f>IF('FY2025'!A152&lt;&gt;"",VALUE('FY2025'!J152),"")</f>
        <v>1.39</v>
      </c>
      <c r="K150" s="7" t="e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>#VALUE!</v>
      </c>
      <c r="L150" s="7" t="e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>#VALUE!</v>
      </c>
      <c r="M150" s="7" t="e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>#VALUE!</v>
      </c>
      <c r="N150" s="7" t="e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>#VALUE!</v>
      </c>
      <c r="O150" s="5" t="e">
        <f t="shared" si="2"/>
        <v>#VALUE!</v>
      </c>
      <c r="P150" s="10" t="e">
        <f>IF('FY2025'!$A152&lt;&gt;"",IF(AND(MONTH($K150) &lt;= 1, MONTH($L150) &gt;= 1), IF($O150 &lt;&gt; "", $E150/$O150, ""), ""),"")</f>
        <v>#VALUE!</v>
      </c>
      <c r="Q150" s="10" t="e">
        <f>IF('FY2025'!$A152&lt;&gt;"",IF(AND(MONTH($K150) &lt;= 2, MONTH($L150) &gt;= 2), IF($O150 &lt;&gt; "", $E150/$O150, ""), ""),"")</f>
        <v>#VALUE!</v>
      </c>
      <c r="R150" s="10" t="e">
        <f>IF('FY2025'!$A152&lt;&gt;"",IF(AND(MONTH($K150) &lt;= 3, MONTH($L150) &gt;= 3), IF($O150 &lt;&gt; "", $E150/$O150, ""), ""),"")</f>
        <v>#VALUE!</v>
      </c>
      <c r="S150" s="10" t="e">
        <f>IF('FY2025'!$A152&lt;&gt;"",IF(AND(MONTH($K150) &lt;= 4, MONTH($L150) &gt;= 4), IF($O150 &lt;&gt; "", $E150/$O150, ""), ""),"")</f>
        <v>#VALUE!</v>
      </c>
      <c r="T150" s="10" t="e">
        <f>IF('FY2025'!$A152&lt;&gt;"",IF(AND(MONTH($K150) &lt;= 5, MONTH($L150) &gt;= 5), IF($O150 &lt;&gt; "", $E150/$O150, ""), ""),"")</f>
        <v>#VALUE!</v>
      </c>
      <c r="U150" s="10" t="e">
        <f>IF('FY2025'!$A152&lt;&gt;"",IF(AND(MONTH($K150) &lt;= 6, MONTH($L150) &gt;= 6), IF($O150 &lt;&gt; "", $E150/$O150, ""), ""),"")</f>
        <v>#VALUE!</v>
      </c>
      <c r="V150" s="10" t="e">
        <f>IF('FY2025'!$A152&lt;&gt;"",IF(AND(MONTH($K150) &lt;= 7, MONTH($L150) &gt;= 7 ), IF($O150 &lt;&gt; "", $E150/$O150, ""), ""),"")</f>
        <v>#VALUE!</v>
      </c>
      <c r="W150" s="10" t="e">
        <f>IF('FY2025'!$A152&lt;&gt;"",IF(AND(MONTH($K150) &lt;= 8, MONTH($L150) &gt;= 8), IF($O150 &lt;&gt; "", $E150/$O150, ""), ""),"")</f>
        <v>#VALUE!</v>
      </c>
      <c r="X150" s="10" t="e">
        <f>IF('FY2025'!$A152&lt;&gt;"",IF(AND(MONTH($K150) &lt;= 9, MONTH($L150) &gt;= 9), IF($O150 &lt;&gt; "", $E150/$O150, ""), ""),"")</f>
        <v>#VALUE!</v>
      </c>
      <c r="Y150" s="10" t="e">
        <f>IF('FY2025'!$A152&lt;&gt;"",IF(AND(MONTH($K150) &lt;= 10, MONTH($L150) &gt;= 10), IF($O150 &lt;&gt; "", $E150/$O150, ""), ""),"")</f>
        <v>#VALUE!</v>
      </c>
      <c r="Z150" s="10" t="e">
        <f>IF('FY2025'!$A152&lt;&gt;"",IF(AND(MONTH($K150) &lt;= 11, MONTH($L150) &gt;= 11), IF($O150 &lt;&gt; "", $E150/$O150, ""), ""),"")</f>
        <v>#VALUE!</v>
      </c>
      <c r="AA150" s="10" t="e">
        <f>IF('FY2025'!$A152&lt;&gt;"",IF(AND(MONTH($K150) &lt;= 12, MONTH($L150) &gt;= 12), IF($O150 &lt;&gt; "", $E150/$O150, ""), ""),"")</f>
        <v>#VALUE!</v>
      </c>
    </row>
    <row r="151" spans="1:27" x14ac:dyDescent="0.25">
      <c r="A151" s="8">
        <f>IF('FY2025'!A153&lt;&gt;"", VALUE('FY2025'!A153), "")</f>
        <v>150</v>
      </c>
      <c r="B151" s="5" t="str">
        <f>IF('FY2025'!A153&lt;&gt;"",_xlfn.VALUETOTEXT('FY2025'!B153),"")</f>
        <v>25-0506-2606-25TOTS-PS-DS-150</v>
      </c>
      <c r="C151" s="5" t="str">
        <f>_xlfn.VALUETOTEXT('FY2025'!C153)</f>
        <v>DS</v>
      </c>
      <c r="D151" s="5" t="str">
        <f>IF('FY2025'!A153&lt;&gt;"",_xlfn.VALUETOTEXT('FY2025'!D153),"")</f>
        <v>TOTSA TotalEnergies Trading SA</v>
      </c>
      <c r="E151" s="6">
        <f>IF('FY2025'!A153&lt;&gt;"",VALUE('FY2025'!E153),"")</f>
        <v>500000</v>
      </c>
      <c r="F151" s="6">
        <f>IF('FY2025'!A153&lt;&gt;"",VALUE('FY2025'!F153),"")</f>
        <v>60</v>
      </c>
      <c r="G151" s="6">
        <f>IF('FY2025'!A153&lt;&gt;"",VALUE('FY2025'!G153),"")</f>
        <v>50</v>
      </c>
      <c r="H151" s="6">
        <f>IF('FY2025'!A153&lt;&gt;"",VALUE('FY2025'!H153),"")</f>
        <v>1.57</v>
      </c>
      <c r="I151" s="6">
        <f>IF('FY2025'!A153&lt;&gt;"",VALUE('FY2025'!I153),"")</f>
        <v>0.2</v>
      </c>
      <c r="J151" s="6">
        <f>IF('FY2025'!A153&lt;&gt;"",VALUE('FY2025'!J153),"")</f>
        <v>1.37</v>
      </c>
      <c r="K151" s="7" t="e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>#VALUE!</v>
      </c>
      <c r="L151" s="7" t="e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>#VALUE!</v>
      </c>
      <c r="M151" s="7" t="e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>#VALUE!</v>
      </c>
      <c r="N151" s="7" t="e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>#VALUE!</v>
      </c>
      <c r="O151" s="5" t="e">
        <f t="shared" si="2"/>
        <v>#VALUE!</v>
      </c>
      <c r="P151" s="10" t="e">
        <f>IF('FY2025'!$A153&lt;&gt;"",IF(AND(MONTH($K151) &lt;= 1, MONTH($L151) &gt;= 1), IF($O151 &lt;&gt; "", $E151/$O151, ""), ""),"")</f>
        <v>#VALUE!</v>
      </c>
      <c r="Q151" s="10" t="e">
        <f>IF('FY2025'!$A153&lt;&gt;"",IF(AND(MONTH($K151) &lt;= 2, MONTH($L151) &gt;= 2), IF($O151 &lt;&gt; "", $E151/$O151, ""), ""),"")</f>
        <v>#VALUE!</v>
      </c>
      <c r="R151" s="10" t="e">
        <f>IF('FY2025'!$A153&lt;&gt;"",IF(AND(MONTH($K151) &lt;= 3, MONTH($L151) &gt;= 3), IF($O151 &lt;&gt; "", $E151/$O151, ""), ""),"")</f>
        <v>#VALUE!</v>
      </c>
      <c r="S151" s="10" t="e">
        <f>IF('FY2025'!$A153&lt;&gt;"",IF(AND(MONTH($K151) &lt;= 4, MONTH($L151) &gt;= 4), IF($O151 &lt;&gt; "", $E151/$O151, ""), ""),"")</f>
        <v>#VALUE!</v>
      </c>
      <c r="T151" s="10" t="e">
        <f>IF('FY2025'!$A153&lt;&gt;"",IF(AND(MONTH($K151) &lt;= 5, MONTH($L151) &gt;= 5), IF($O151 &lt;&gt; "", $E151/$O151, ""), ""),"")</f>
        <v>#VALUE!</v>
      </c>
      <c r="U151" s="10" t="e">
        <f>IF('FY2025'!$A153&lt;&gt;"",IF(AND(MONTH($K151) &lt;= 6, MONTH($L151) &gt;= 6), IF($O151 &lt;&gt; "", $E151/$O151, ""), ""),"")</f>
        <v>#VALUE!</v>
      </c>
      <c r="V151" s="10" t="e">
        <f>IF('FY2025'!$A153&lt;&gt;"",IF(AND(MONTH($K151) &lt;= 7, MONTH($L151) &gt;= 7 ), IF($O151 &lt;&gt; "", $E151/$O151, ""), ""),"")</f>
        <v>#VALUE!</v>
      </c>
      <c r="W151" s="10" t="e">
        <f>IF('FY2025'!$A153&lt;&gt;"",IF(AND(MONTH($K151) &lt;= 8, MONTH($L151) &gt;= 8), IF($O151 &lt;&gt; "", $E151/$O151, ""), ""),"")</f>
        <v>#VALUE!</v>
      </c>
      <c r="X151" s="10" t="e">
        <f>IF('FY2025'!$A153&lt;&gt;"",IF(AND(MONTH($K151) &lt;= 9, MONTH($L151) &gt;= 9), IF($O151 &lt;&gt; "", $E151/$O151, ""), ""),"")</f>
        <v>#VALUE!</v>
      </c>
      <c r="Y151" s="10" t="e">
        <f>IF('FY2025'!$A153&lt;&gt;"",IF(AND(MONTH($K151) &lt;= 10, MONTH($L151) &gt;= 10), IF($O151 &lt;&gt; "", $E151/$O151, ""), ""),"")</f>
        <v>#VALUE!</v>
      </c>
      <c r="Z151" s="10" t="e">
        <f>IF('FY2025'!$A153&lt;&gt;"",IF(AND(MONTH($K151) &lt;= 11, MONTH($L151) &gt;= 11), IF($O151 &lt;&gt; "", $E151/$O151, ""), ""),"")</f>
        <v>#VALUE!</v>
      </c>
      <c r="AA151" s="10" t="e">
        <f>IF('FY2025'!$A153&lt;&gt;"",IF(AND(MONTH($K151) &lt;= 12, MONTH($L151) &gt;= 12), IF($O151 &lt;&gt; "", $E151/$O151, ""), ""),"")</f>
        <v>#VALUE!</v>
      </c>
    </row>
    <row r="152" spans="1:27" x14ac:dyDescent="0.25">
      <c r="A152" s="8">
        <f>IF('FY2025'!A154&lt;&gt;"", VALUE('FY2025'!A154), "")</f>
        <v>151</v>
      </c>
      <c r="B152" s="5" t="str">
        <f>IF('FY2025'!A154&lt;&gt;"",_xlfn.VALUETOTEXT('FY2025'!B154),"")</f>
        <v>25-0506-2606-25CIMI-PS-DS-151</v>
      </c>
      <c r="C152" s="5" t="str">
        <f>_xlfn.VALUETOTEXT('FY2025'!C154)</f>
        <v>DS</v>
      </c>
      <c r="D152" s="5" t="str">
        <f>IF('FY2025'!A154&lt;&gt;"",_xlfn.VALUETOTEXT('FY2025'!D154),"")</f>
        <v>CIMB Islamic Bank Berhad</v>
      </c>
      <c r="E152" s="6">
        <f>IF('FY2025'!A154&lt;&gt;"",VALUE('FY2025'!E154),"")</f>
        <v>500000</v>
      </c>
      <c r="F152" s="6">
        <f>IF('FY2025'!A154&lt;&gt;"",VALUE('FY2025'!F154),"")</f>
        <v>60</v>
      </c>
      <c r="G152" s="6">
        <f>IF('FY2025'!A154&lt;&gt;"",VALUE('FY2025'!G154),"")</f>
        <v>50</v>
      </c>
      <c r="H152" s="6">
        <f>IF('FY2025'!A154&lt;&gt;"",VALUE('FY2025'!H154),"")</f>
        <v>1.67</v>
      </c>
      <c r="I152" s="6">
        <f>IF('FY2025'!A154&lt;&gt;"",VALUE('FY2025'!I154),"")</f>
        <v>0.3</v>
      </c>
      <c r="J152" s="6">
        <f>IF('FY2025'!A154&lt;&gt;"",VALUE('FY2025'!J154),"")</f>
        <v>1.37</v>
      </c>
      <c r="K152" s="7" t="e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>#VALUE!</v>
      </c>
      <c r="L152" s="7" t="e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>#VALUE!</v>
      </c>
      <c r="M152" s="7" t="e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>#VALUE!</v>
      </c>
      <c r="N152" s="7" t="e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>#VALUE!</v>
      </c>
      <c r="O152" s="5" t="e">
        <f t="shared" si="2"/>
        <v>#VALUE!</v>
      </c>
      <c r="P152" s="10" t="e">
        <f>IF('FY2025'!$A154&lt;&gt;"",IF(AND(MONTH($K152) &lt;= 1, MONTH($L152) &gt;= 1), IF($O152 &lt;&gt; "", $E152/$O152, ""), ""),"")</f>
        <v>#VALUE!</v>
      </c>
      <c r="Q152" s="10" t="e">
        <f>IF('FY2025'!$A154&lt;&gt;"",IF(AND(MONTH($K152) &lt;= 2, MONTH($L152) &gt;= 2), IF($O152 &lt;&gt; "", $E152/$O152, ""), ""),"")</f>
        <v>#VALUE!</v>
      </c>
      <c r="R152" s="10" t="e">
        <f>IF('FY2025'!$A154&lt;&gt;"",IF(AND(MONTH($K152) &lt;= 3, MONTH($L152) &gt;= 3), IF($O152 &lt;&gt; "", $E152/$O152, ""), ""),"")</f>
        <v>#VALUE!</v>
      </c>
      <c r="S152" s="10" t="e">
        <f>IF('FY2025'!$A154&lt;&gt;"",IF(AND(MONTH($K152) &lt;= 4, MONTH($L152) &gt;= 4), IF($O152 &lt;&gt; "", $E152/$O152, ""), ""),"")</f>
        <v>#VALUE!</v>
      </c>
      <c r="T152" s="10" t="e">
        <f>IF('FY2025'!$A154&lt;&gt;"",IF(AND(MONTH($K152) &lt;= 5, MONTH($L152) &gt;= 5), IF($O152 &lt;&gt; "", $E152/$O152, ""), ""),"")</f>
        <v>#VALUE!</v>
      </c>
      <c r="U152" s="10" t="e">
        <f>IF('FY2025'!$A154&lt;&gt;"",IF(AND(MONTH($K152) &lt;= 6, MONTH($L152) &gt;= 6), IF($O152 &lt;&gt; "", $E152/$O152, ""), ""),"")</f>
        <v>#VALUE!</v>
      </c>
      <c r="V152" s="10" t="e">
        <f>IF('FY2025'!$A154&lt;&gt;"",IF(AND(MONTH($K152) &lt;= 7, MONTH($L152) &gt;= 7 ), IF($O152 &lt;&gt; "", $E152/$O152, ""), ""),"")</f>
        <v>#VALUE!</v>
      </c>
      <c r="W152" s="10" t="e">
        <f>IF('FY2025'!$A154&lt;&gt;"",IF(AND(MONTH($K152) &lt;= 8, MONTH($L152) &gt;= 8), IF($O152 &lt;&gt; "", $E152/$O152, ""), ""),"")</f>
        <v>#VALUE!</v>
      </c>
      <c r="X152" s="10" t="e">
        <f>IF('FY2025'!$A154&lt;&gt;"",IF(AND(MONTH($K152) &lt;= 9, MONTH($L152) &gt;= 9), IF($O152 &lt;&gt; "", $E152/$O152, ""), ""),"")</f>
        <v>#VALUE!</v>
      </c>
      <c r="Y152" s="10" t="e">
        <f>IF('FY2025'!$A154&lt;&gt;"",IF(AND(MONTH($K152) &lt;= 10, MONTH($L152) &gt;= 10), IF($O152 &lt;&gt; "", $E152/$O152, ""), ""),"")</f>
        <v>#VALUE!</v>
      </c>
      <c r="Z152" s="10" t="e">
        <f>IF('FY2025'!$A154&lt;&gt;"",IF(AND(MONTH($K152) &lt;= 11, MONTH($L152) &gt;= 11), IF($O152 &lt;&gt; "", $E152/$O152, ""), ""),"")</f>
        <v>#VALUE!</v>
      </c>
      <c r="AA152" s="10" t="e">
        <f>IF('FY2025'!$A154&lt;&gt;"",IF(AND(MONTH($K152) &lt;= 12, MONTH($L152) &gt;= 12), IF($O152 &lt;&gt; "", $E152/$O152, ""), ""),"")</f>
        <v>#VALUE!</v>
      </c>
    </row>
    <row r="153" spans="1:27" x14ac:dyDescent="0.25">
      <c r="A153" s="8">
        <f>IF('FY2025'!A155&lt;&gt;"", VALUE('FY2025'!A155), "")</f>
        <v>152</v>
      </c>
      <c r="B153" s="5" t="str">
        <f>IF('FY2025'!A155&lt;&gt;"",_xlfn.VALUETOTEXT('FY2025'!B155),"")</f>
        <v>25-1206-0707-25SCBB-PS-DS-152</v>
      </c>
      <c r="C153" s="5" t="str">
        <f>_xlfn.VALUETOTEXT('FY2025'!C155)</f>
        <v>DS</v>
      </c>
      <c r="D153" s="5" t="str">
        <f>IF('FY2025'!A155&lt;&gt;"",_xlfn.VALUETOTEXT('FY2025'!D155),"")</f>
        <v>Standard Chartered Bank (M) Bhd</v>
      </c>
      <c r="E153" s="6">
        <f>IF('FY2025'!A155&lt;&gt;"",VALUE('FY2025'!E155),"")</f>
        <v>500000</v>
      </c>
      <c r="F153" s="6">
        <f>IF('FY2025'!A155&lt;&gt;"",VALUE('FY2025'!F155),"")</f>
        <v>60</v>
      </c>
      <c r="G153" s="6">
        <f>IF('FY2025'!A155&lt;&gt;"",VALUE('FY2025'!G155),"")</f>
        <v>50</v>
      </c>
      <c r="H153" s="6">
        <f>IF('FY2025'!A155&lt;&gt;"",VALUE('FY2025'!H155),"")</f>
        <v>0.4</v>
      </c>
      <c r="I153" s="6">
        <f>IF('FY2025'!A155&lt;&gt;"",VALUE('FY2025'!I155),"")</f>
        <v>0.02</v>
      </c>
      <c r="J153" s="6">
        <f>IF('FY2025'!A155&lt;&gt;"",VALUE('FY2025'!J155),"")</f>
        <v>0.38</v>
      </c>
      <c r="K153" s="7" t="e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>#VALUE!</v>
      </c>
      <c r="L153" s="7" t="e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>#VALUE!</v>
      </c>
      <c r="M153" s="7" t="e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>#VALUE!</v>
      </c>
      <c r="N153" s="7" t="e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>#VALUE!</v>
      </c>
      <c r="O153" s="5" t="e">
        <f t="shared" si="2"/>
        <v>#VALUE!</v>
      </c>
      <c r="P153" s="10" t="e">
        <f>IF('FY2025'!$A155&lt;&gt;"",IF(AND(MONTH($K153) &lt;= 1, MONTH($L153) &gt;= 1), IF($O153 &lt;&gt; "", $E153/$O153, ""), ""),"")</f>
        <v>#VALUE!</v>
      </c>
      <c r="Q153" s="10" t="e">
        <f>IF('FY2025'!$A155&lt;&gt;"",IF(AND(MONTH($K153) &lt;= 2, MONTH($L153) &gt;= 2), IF($O153 &lt;&gt; "", $E153/$O153, ""), ""),"")</f>
        <v>#VALUE!</v>
      </c>
      <c r="R153" s="10" t="e">
        <f>IF('FY2025'!$A155&lt;&gt;"",IF(AND(MONTH($K153) &lt;= 3, MONTH($L153) &gt;= 3), IF($O153 &lt;&gt; "", $E153/$O153, ""), ""),"")</f>
        <v>#VALUE!</v>
      </c>
      <c r="S153" s="10" t="e">
        <f>IF('FY2025'!$A155&lt;&gt;"",IF(AND(MONTH($K153) &lt;= 4, MONTH($L153) &gt;= 4), IF($O153 &lt;&gt; "", $E153/$O153, ""), ""),"")</f>
        <v>#VALUE!</v>
      </c>
      <c r="T153" s="10" t="e">
        <f>IF('FY2025'!$A155&lt;&gt;"",IF(AND(MONTH($K153) &lt;= 5, MONTH($L153) &gt;= 5), IF($O153 &lt;&gt; "", $E153/$O153, ""), ""),"")</f>
        <v>#VALUE!</v>
      </c>
      <c r="U153" s="10" t="e">
        <f>IF('FY2025'!$A155&lt;&gt;"",IF(AND(MONTH($K153) &lt;= 6, MONTH($L153) &gt;= 6), IF($O153 &lt;&gt; "", $E153/$O153, ""), ""),"")</f>
        <v>#VALUE!</v>
      </c>
      <c r="V153" s="10" t="e">
        <f>IF('FY2025'!$A155&lt;&gt;"",IF(AND(MONTH($K153) &lt;= 7, MONTH($L153) &gt;= 7 ), IF($O153 &lt;&gt; "", $E153/$O153, ""), ""),"")</f>
        <v>#VALUE!</v>
      </c>
      <c r="W153" s="10" t="e">
        <f>IF('FY2025'!$A155&lt;&gt;"",IF(AND(MONTH($K153) &lt;= 8, MONTH($L153) &gt;= 8), IF($O153 &lt;&gt; "", $E153/$O153, ""), ""),"")</f>
        <v>#VALUE!</v>
      </c>
      <c r="X153" s="10" t="e">
        <f>IF('FY2025'!$A155&lt;&gt;"",IF(AND(MONTH($K153) &lt;= 9, MONTH($L153) &gt;= 9), IF($O153 &lt;&gt; "", $E153/$O153, ""), ""),"")</f>
        <v>#VALUE!</v>
      </c>
      <c r="Y153" s="10" t="e">
        <f>IF('FY2025'!$A155&lt;&gt;"",IF(AND(MONTH($K153) &lt;= 10, MONTH($L153) &gt;= 10), IF($O153 &lt;&gt; "", $E153/$O153, ""), ""),"")</f>
        <v>#VALUE!</v>
      </c>
      <c r="Z153" s="10" t="e">
        <f>IF('FY2025'!$A155&lt;&gt;"",IF(AND(MONTH($K153) &lt;= 11, MONTH($L153) &gt;= 11), IF($O153 &lt;&gt; "", $E153/$O153, ""), ""),"")</f>
        <v>#VALUE!</v>
      </c>
      <c r="AA153" s="10" t="e">
        <f>IF('FY2025'!$A155&lt;&gt;"",IF(AND(MONTH($K153) &lt;= 12, MONTH($L153) &gt;= 12), IF($O153 &lt;&gt; "", $E153/$O153, ""), ""),"")</f>
        <v>#VALUE!</v>
      </c>
    </row>
    <row r="154" spans="1:27" x14ac:dyDescent="0.25">
      <c r="A154" s="8">
        <f>IF('FY2025'!A156&lt;&gt;"", VALUE('FY2025'!A156), "")</f>
        <v>153</v>
      </c>
      <c r="B154" s="5" t="str">
        <f>IF('FY2025'!A156&lt;&gt;"",_xlfn.VALUETOTEXT('FY2025'!B156),"")</f>
        <v>25-1206-0707-25ANZB-PS-DS-153</v>
      </c>
      <c r="C154" s="5" t="str">
        <f>_xlfn.VALUETOTEXT('FY2025'!C156)</f>
        <v>DS</v>
      </c>
      <c r="D154" s="5" t="str">
        <f>IF('FY2025'!A156&lt;&gt;"",_xlfn.VALUETOTEXT('FY2025'!D156),"")</f>
        <v>Australia And New Zealand Banking Group Limited</v>
      </c>
      <c r="E154" s="6">
        <f>IF('FY2025'!A156&lt;&gt;"",VALUE('FY2025'!E156),"")</f>
        <v>500000</v>
      </c>
      <c r="F154" s="6">
        <f>IF('FY2025'!A156&lt;&gt;"",VALUE('FY2025'!F156),"")</f>
        <v>60</v>
      </c>
      <c r="G154" s="6">
        <f>IF('FY2025'!A156&lt;&gt;"",VALUE('FY2025'!G156),"")</f>
        <v>50</v>
      </c>
      <c r="H154" s="6">
        <f>IF('FY2025'!A156&lt;&gt;"",VALUE('FY2025'!H156),"")</f>
        <v>0.39</v>
      </c>
      <c r="I154" s="6">
        <f>IF('FY2025'!A156&lt;&gt;"",VALUE('FY2025'!I156),"")</f>
        <v>0.03</v>
      </c>
      <c r="J154" s="6">
        <f>IF('FY2025'!A156&lt;&gt;"",VALUE('FY2025'!J156),"")</f>
        <v>0.36</v>
      </c>
      <c r="K154" s="7" t="e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>#VALUE!</v>
      </c>
      <c r="L154" s="7" t="e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>#VALUE!</v>
      </c>
      <c r="M154" s="7" t="e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>#VALUE!</v>
      </c>
      <c r="N154" s="7" t="e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>#VALUE!</v>
      </c>
      <c r="O154" s="5" t="e">
        <f t="shared" si="2"/>
        <v>#VALUE!</v>
      </c>
      <c r="P154" s="10" t="e">
        <f>IF('FY2025'!$A156&lt;&gt;"",IF(AND(MONTH($K154) &lt;= 1, MONTH($L154) &gt;= 1), IF($O154 &lt;&gt; "", $E154/$O154, ""), ""),"")</f>
        <v>#VALUE!</v>
      </c>
      <c r="Q154" s="10" t="e">
        <f>IF('FY2025'!$A156&lt;&gt;"",IF(AND(MONTH($K154) &lt;= 2, MONTH($L154) &gt;= 2), IF($O154 &lt;&gt; "", $E154/$O154, ""), ""),"")</f>
        <v>#VALUE!</v>
      </c>
      <c r="R154" s="10" t="e">
        <f>IF('FY2025'!$A156&lt;&gt;"",IF(AND(MONTH($K154) &lt;= 3, MONTH($L154) &gt;= 3), IF($O154 &lt;&gt; "", $E154/$O154, ""), ""),"")</f>
        <v>#VALUE!</v>
      </c>
      <c r="S154" s="10" t="e">
        <f>IF('FY2025'!$A156&lt;&gt;"",IF(AND(MONTH($K154) &lt;= 4, MONTH($L154) &gt;= 4), IF($O154 &lt;&gt; "", $E154/$O154, ""), ""),"")</f>
        <v>#VALUE!</v>
      </c>
      <c r="T154" s="10" t="e">
        <f>IF('FY2025'!$A156&lt;&gt;"",IF(AND(MONTH($K154) &lt;= 5, MONTH($L154) &gt;= 5), IF($O154 &lt;&gt; "", $E154/$O154, ""), ""),"")</f>
        <v>#VALUE!</v>
      </c>
      <c r="U154" s="10" t="e">
        <f>IF('FY2025'!$A156&lt;&gt;"",IF(AND(MONTH($K154) &lt;= 6, MONTH($L154) &gt;= 6), IF($O154 &lt;&gt; "", $E154/$O154, ""), ""),"")</f>
        <v>#VALUE!</v>
      </c>
      <c r="V154" s="10" t="e">
        <f>IF('FY2025'!$A156&lt;&gt;"",IF(AND(MONTH($K154) &lt;= 7, MONTH($L154) &gt;= 7 ), IF($O154 &lt;&gt; "", $E154/$O154, ""), ""),"")</f>
        <v>#VALUE!</v>
      </c>
      <c r="W154" s="10" t="e">
        <f>IF('FY2025'!$A156&lt;&gt;"",IF(AND(MONTH($K154) &lt;= 8, MONTH($L154) &gt;= 8), IF($O154 &lt;&gt; "", $E154/$O154, ""), ""),"")</f>
        <v>#VALUE!</v>
      </c>
      <c r="X154" s="10" t="e">
        <f>IF('FY2025'!$A156&lt;&gt;"",IF(AND(MONTH($K154) &lt;= 9, MONTH($L154) &gt;= 9), IF($O154 &lt;&gt; "", $E154/$O154, ""), ""),"")</f>
        <v>#VALUE!</v>
      </c>
      <c r="Y154" s="10" t="e">
        <f>IF('FY2025'!$A156&lt;&gt;"",IF(AND(MONTH($K154) &lt;= 10, MONTH($L154) &gt;= 10), IF($O154 &lt;&gt; "", $E154/$O154, ""), ""),"")</f>
        <v>#VALUE!</v>
      </c>
      <c r="Z154" s="10" t="e">
        <f>IF('FY2025'!$A156&lt;&gt;"",IF(AND(MONTH($K154) &lt;= 11, MONTH($L154) &gt;= 11), IF($O154 &lt;&gt; "", $E154/$O154, ""), ""),"")</f>
        <v>#VALUE!</v>
      </c>
      <c r="AA154" s="10" t="e">
        <f>IF('FY2025'!$A156&lt;&gt;"",IF(AND(MONTH($K154) &lt;= 12, MONTH($L154) &gt;= 12), IF($O154 &lt;&gt; "", $E154/$O154, ""), ""),"")</f>
        <v>#VALUE!</v>
      </c>
    </row>
    <row r="155" spans="1:27" x14ac:dyDescent="0.25">
      <c r="A155" s="8">
        <f>IF('FY2025'!A157&lt;&gt;"", VALUE('FY2025'!A157), "")</f>
        <v>154</v>
      </c>
      <c r="B155" s="5" t="str">
        <f>IF('FY2025'!A157&lt;&gt;"",_xlfn.VALUETOTEXT('FY2025'!B157),"")</f>
        <v>25-1206-0707-25CITI-PS-DS-154</v>
      </c>
      <c r="C155" s="5" t="str">
        <f>_xlfn.VALUETOTEXT('FY2025'!C157)</f>
        <v>DS</v>
      </c>
      <c r="D155" s="5" t="str">
        <f>IF('FY2025'!A157&lt;&gt;"",_xlfn.VALUETOTEXT('FY2025'!D157),"")</f>
        <v>Citibank Bhd</v>
      </c>
      <c r="E155" s="6">
        <f>IF('FY2025'!A157&lt;&gt;"",VALUE('FY2025'!E157),"")</f>
        <v>500000</v>
      </c>
      <c r="F155" s="6">
        <f>IF('FY2025'!A157&lt;&gt;"",VALUE('FY2025'!F157),"")</f>
        <v>60</v>
      </c>
      <c r="G155" s="6">
        <f>IF('FY2025'!A157&lt;&gt;"",VALUE('FY2025'!G157),"")</f>
        <v>50</v>
      </c>
      <c r="H155" s="6">
        <f>IF('FY2025'!A157&lt;&gt;"",VALUE('FY2025'!H157),"")</f>
        <v>1.05</v>
      </c>
      <c r="I155" s="6">
        <f>IF('FY2025'!A157&lt;&gt;"",VALUE('FY2025'!I157),"")</f>
        <v>0.14000000000000001</v>
      </c>
      <c r="J155" s="6">
        <f>IF('FY2025'!A157&lt;&gt;"",VALUE('FY2025'!J157),"")</f>
        <v>0.91</v>
      </c>
      <c r="K155" s="7" t="e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>#VALUE!</v>
      </c>
      <c r="L155" s="7" t="e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>#VALUE!</v>
      </c>
      <c r="M155" s="7" t="e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>#VALUE!</v>
      </c>
      <c r="N155" s="7" t="e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>#VALUE!</v>
      </c>
      <c r="O155" s="5" t="e">
        <f t="shared" si="2"/>
        <v>#VALUE!</v>
      </c>
      <c r="P155" s="10" t="e">
        <f>IF('FY2025'!$A157&lt;&gt;"",IF(AND(MONTH($K155) &lt;= 1, MONTH($L155) &gt;= 1), IF($O155 &lt;&gt; "", $E155/$O155, ""), ""),"")</f>
        <v>#VALUE!</v>
      </c>
      <c r="Q155" s="10" t="e">
        <f>IF('FY2025'!$A157&lt;&gt;"",IF(AND(MONTH($K155) &lt;= 2, MONTH($L155) &gt;= 2), IF($O155 &lt;&gt; "", $E155/$O155, ""), ""),"")</f>
        <v>#VALUE!</v>
      </c>
      <c r="R155" s="10" t="e">
        <f>IF('FY2025'!$A157&lt;&gt;"",IF(AND(MONTH($K155) &lt;= 3, MONTH($L155) &gt;= 3), IF($O155 &lt;&gt; "", $E155/$O155, ""), ""),"")</f>
        <v>#VALUE!</v>
      </c>
      <c r="S155" s="10" t="e">
        <f>IF('FY2025'!$A157&lt;&gt;"",IF(AND(MONTH($K155) &lt;= 4, MONTH($L155) &gt;= 4), IF($O155 &lt;&gt; "", $E155/$O155, ""), ""),"")</f>
        <v>#VALUE!</v>
      </c>
      <c r="T155" s="10" t="e">
        <f>IF('FY2025'!$A157&lt;&gt;"",IF(AND(MONTH($K155) &lt;= 5, MONTH($L155) &gt;= 5), IF($O155 &lt;&gt; "", $E155/$O155, ""), ""),"")</f>
        <v>#VALUE!</v>
      </c>
      <c r="U155" s="10" t="e">
        <f>IF('FY2025'!$A157&lt;&gt;"",IF(AND(MONTH($K155) &lt;= 6, MONTH($L155) &gt;= 6), IF($O155 &lt;&gt; "", $E155/$O155, ""), ""),"")</f>
        <v>#VALUE!</v>
      </c>
      <c r="V155" s="10" t="e">
        <f>IF('FY2025'!$A157&lt;&gt;"",IF(AND(MONTH($K155) &lt;= 7, MONTH($L155) &gt;= 7 ), IF($O155 &lt;&gt; "", $E155/$O155, ""), ""),"")</f>
        <v>#VALUE!</v>
      </c>
      <c r="W155" s="10" t="e">
        <f>IF('FY2025'!$A157&lt;&gt;"",IF(AND(MONTH($K155) &lt;= 8, MONTH($L155) &gt;= 8), IF($O155 &lt;&gt; "", $E155/$O155, ""), ""),"")</f>
        <v>#VALUE!</v>
      </c>
      <c r="X155" s="10" t="e">
        <f>IF('FY2025'!$A157&lt;&gt;"",IF(AND(MONTH($K155) &lt;= 9, MONTH($L155) &gt;= 9), IF($O155 &lt;&gt; "", $E155/$O155, ""), ""),"")</f>
        <v>#VALUE!</v>
      </c>
      <c r="Y155" s="10" t="e">
        <f>IF('FY2025'!$A157&lt;&gt;"",IF(AND(MONTH($K155) &lt;= 10, MONTH($L155) &gt;= 10), IF($O155 &lt;&gt; "", $E155/$O155, ""), ""),"")</f>
        <v>#VALUE!</v>
      </c>
      <c r="Z155" s="10" t="e">
        <f>IF('FY2025'!$A157&lt;&gt;"",IF(AND(MONTH($K155) &lt;= 11, MONTH($L155) &gt;= 11), IF($O155 &lt;&gt; "", $E155/$O155, ""), ""),"")</f>
        <v>#VALUE!</v>
      </c>
      <c r="AA155" s="10" t="e">
        <f>IF('FY2025'!$A157&lt;&gt;"",IF(AND(MONTH($K155) &lt;= 12, MONTH($L155) &gt;= 12), IF($O155 &lt;&gt; "", $E155/$O155, ""), ""),"")</f>
        <v>#VALUE!</v>
      </c>
    </row>
    <row r="156" spans="1:27" x14ac:dyDescent="0.25">
      <c r="A156" s="8">
        <f>IF('FY2025'!A158&lt;&gt;"", VALUE('FY2025'!A158), "")</f>
        <v>155</v>
      </c>
      <c r="B156" s="5" t="str">
        <f>IF('FY2025'!A158&lt;&gt;"",_xlfn.VALUETOTEXT('FY2025'!B158),"")</f>
        <v>25-1206-0707-25JPMC-PS-DS-155</v>
      </c>
      <c r="C156" s="5" t="str">
        <f>_xlfn.VALUETOTEXT('FY2025'!C158)</f>
        <v>DS</v>
      </c>
      <c r="D156" s="5" t="str">
        <f>IF('FY2025'!A158&lt;&gt;"",_xlfn.VALUETOTEXT('FY2025'!D158),"")</f>
        <v>JP Morgan Chase Bank NA</v>
      </c>
      <c r="E156" s="6">
        <f>IF('FY2025'!A158&lt;&gt;"",VALUE('FY2025'!E158),"")</f>
        <v>500000</v>
      </c>
      <c r="F156" s="6">
        <f>IF('FY2025'!A158&lt;&gt;"",VALUE('FY2025'!F158),"")</f>
        <v>60</v>
      </c>
      <c r="G156" s="6">
        <f>IF('FY2025'!A158&lt;&gt;"",VALUE('FY2025'!G158),"")</f>
        <v>50</v>
      </c>
      <c r="H156" s="6">
        <f>IF('FY2025'!A158&lt;&gt;"",VALUE('FY2025'!H158),"")</f>
        <v>1</v>
      </c>
      <c r="I156" s="6">
        <f>IF('FY2025'!A158&lt;&gt;"",VALUE('FY2025'!I158),"")</f>
        <v>0.1</v>
      </c>
      <c r="J156" s="6">
        <f>IF('FY2025'!A158&lt;&gt;"",VALUE('FY2025'!J158),"")</f>
        <v>0.9</v>
      </c>
      <c r="K156" s="7" t="e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>#VALUE!</v>
      </c>
      <c r="L156" s="7" t="e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>#VALUE!</v>
      </c>
      <c r="M156" s="7" t="e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>#VALUE!</v>
      </c>
      <c r="N156" s="7" t="e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>#VALUE!</v>
      </c>
      <c r="O156" s="5" t="e">
        <f t="shared" si="2"/>
        <v>#VALUE!</v>
      </c>
      <c r="P156" s="10" t="e">
        <f>IF('FY2025'!$A158&lt;&gt;"",IF(AND(MONTH($K156) &lt;= 1, MONTH($L156) &gt;= 1), IF($O156 &lt;&gt; "", $E156/$O156, ""), ""),"")</f>
        <v>#VALUE!</v>
      </c>
      <c r="Q156" s="10" t="e">
        <f>IF('FY2025'!$A158&lt;&gt;"",IF(AND(MONTH($K156) &lt;= 2, MONTH($L156) &gt;= 2), IF($O156 &lt;&gt; "", $E156/$O156, ""), ""),"")</f>
        <v>#VALUE!</v>
      </c>
      <c r="R156" s="10" t="e">
        <f>IF('FY2025'!$A158&lt;&gt;"",IF(AND(MONTH($K156) &lt;= 3, MONTH($L156) &gt;= 3), IF($O156 &lt;&gt; "", $E156/$O156, ""), ""),"")</f>
        <v>#VALUE!</v>
      </c>
      <c r="S156" s="10" t="e">
        <f>IF('FY2025'!$A158&lt;&gt;"",IF(AND(MONTH($K156) &lt;= 4, MONTH($L156) &gt;= 4), IF($O156 &lt;&gt; "", $E156/$O156, ""), ""),"")</f>
        <v>#VALUE!</v>
      </c>
      <c r="T156" s="10" t="e">
        <f>IF('FY2025'!$A158&lt;&gt;"",IF(AND(MONTH($K156) &lt;= 5, MONTH($L156) &gt;= 5), IF($O156 &lt;&gt; "", $E156/$O156, ""), ""),"")</f>
        <v>#VALUE!</v>
      </c>
      <c r="U156" s="10" t="e">
        <f>IF('FY2025'!$A158&lt;&gt;"",IF(AND(MONTH($K156) &lt;= 6, MONTH($L156) &gt;= 6), IF($O156 &lt;&gt; "", $E156/$O156, ""), ""),"")</f>
        <v>#VALUE!</v>
      </c>
      <c r="V156" s="10" t="e">
        <f>IF('FY2025'!$A158&lt;&gt;"",IF(AND(MONTH($K156) &lt;= 7, MONTH($L156) &gt;= 7 ), IF($O156 &lt;&gt; "", $E156/$O156, ""), ""),"")</f>
        <v>#VALUE!</v>
      </c>
      <c r="W156" s="10" t="e">
        <f>IF('FY2025'!$A158&lt;&gt;"",IF(AND(MONTH($K156) &lt;= 8, MONTH($L156) &gt;= 8), IF($O156 &lt;&gt; "", $E156/$O156, ""), ""),"")</f>
        <v>#VALUE!</v>
      </c>
      <c r="X156" s="10" t="e">
        <f>IF('FY2025'!$A158&lt;&gt;"",IF(AND(MONTH($K156) &lt;= 9, MONTH($L156) &gt;= 9), IF($O156 &lt;&gt; "", $E156/$O156, ""), ""),"")</f>
        <v>#VALUE!</v>
      </c>
      <c r="Y156" s="10" t="e">
        <f>IF('FY2025'!$A158&lt;&gt;"",IF(AND(MONTH($K156) &lt;= 10, MONTH($L156) &gt;= 10), IF($O156 &lt;&gt; "", $E156/$O156, ""), ""),"")</f>
        <v>#VALUE!</v>
      </c>
      <c r="Z156" s="10" t="e">
        <f>IF('FY2025'!$A158&lt;&gt;"",IF(AND(MONTH($K156) &lt;= 11, MONTH($L156) &gt;= 11), IF($O156 &lt;&gt; "", $E156/$O156, ""), ""),"")</f>
        <v>#VALUE!</v>
      </c>
      <c r="AA156" s="10" t="e">
        <f>IF('FY2025'!$A158&lt;&gt;"",IF(AND(MONTH($K156) &lt;= 12, MONTH($L156) &gt;= 12), IF($O156 &lt;&gt; "", $E156/$O156, ""), ""),"")</f>
        <v>#VALUE!</v>
      </c>
    </row>
    <row r="157" spans="1:27" x14ac:dyDescent="0.25">
      <c r="A157" s="8">
        <f>IF('FY2025'!A159&lt;&gt;"", VALUE('FY2025'!A159), "")</f>
        <v>156</v>
      </c>
      <c r="B157" s="5" t="str">
        <f>IF('FY2025'!A159&lt;&gt;"",_xlfn.VALUETOTEXT('FY2025'!B159),"")</f>
        <v>25-1206-0707-25CIMI-PS-DS-156</v>
      </c>
      <c r="C157" s="5" t="str">
        <f>_xlfn.VALUETOTEXT('FY2025'!C159)</f>
        <v>DS</v>
      </c>
      <c r="D157" s="5" t="str">
        <f>IF('FY2025'!A159&lt;&gt;"",_xlfn.VALUETOTEXT('FY2025'!D159),"")</f>
        <v>CIMB Islamic Bank Berhad</v>
      </c>
      <c r="E157" s="6">
        <f>IF('FY2025'!A159&lt;&gt;"",VALUE('FY2025'!E159),"")</f>
        <v>500000</v>
      </c>
      <c r="F157" s="6">
        <f>IF('FY2025'!A159&lt;&gt;"",VALUE('FY2025'!F159),"")</f>
        <v>60</v>
      </c>
      <c r="G157" s="6">
        <f>IF('FY2025'!A159&lt;&gt;"",VALUE('FY2025'!G159),"")</f>
        <v>50</v>
      </c>
      <c r="H157" s="6">
        <f>IF('FY2025'!A159&lt;&gt;"",VALUE('FY2025'!H159),"")</f>
        <v>1.03</v>
      </c>
      <c r="I157" s="6">
        <f>IF('FY2025'!A159&lt;&gt;"",VALUE('FY2025'!I159),"")</f>
        <v>0.13</v>
      </c>
      <c r="J157" s="6">
        <f>IF('FY2025'!A159&lt;&gt;"",VALUE('FY2025'!J159),"")</f>
        <v>0.9</v>
      </c>
      <c r="K157" s="7" t="e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>#VALUE!</v>
      </c>
      <c r="L157" s="7" t="e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>#VALUE!</v>
      </c>
      <c r="M157" s="7" t="e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>#VALUE!</v>
      </c>
      <c r="N157" s="7" t="e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>#VALUE!</v>
      </c>
      <c r="O157" s="5" t="e">
        <f t="shared" si="2"/>
        <v>#VALUE!</v>
      </c>
      <c r="P157" s="10" t="e">
        <f>IF('FY2025'!$A159&lt;&gt;"",IF(AND(MONTH($K157) &lt;= 1, MONTH($L157) &gt;= 1), IF($O157 &lt;&gt; "", $E157/$O157, ""), ""),"")</f>
        <v>#VALUE!</v>
      </c>
      <c r="Q157" s="10" t="e">
        <f>IF('FY2025'!$A159&lt;&gt;"",IF(AND(MONTH($K157) &lt;= 2, MONTH($L157) &gt;= 2), IF($O157 &lt;&gt; "", $E157/$O157, ""), ""),"")</f>
        <v>#VALUE!</v>
      </c>
      <c r="R157" s="10" t="e">
        <f>IF('FY2025'!$A159&lt;&gt;"",IF(AND(MONTH($K157) &lt;= 3, MONTH($L157) &gt;= 3), IF($O157 &lt;&gt; "", $E157/$O157, ""), ""),"")</f>
        <v>#VALUE!</v>
      </c>
      <c r="S157" s="10" t="e">
        <f>IF('FY2025'!$A159&lt;&gt;"",IF(AND(MONTH($K157) &lt;= 4, MONTH($L157) &gt;= 4), IF($O157 &lt;&gt; "", $E157/$O157, ""), ""),"")</f>
        <v>#VALUE!</v>
      </c>
      <c r="T157" s="10" t="e">
        <f>IF('FY2025'!$A159&lt;&gt;"",IF(AND(MONTH($K157) &lt;= 5, MONTH($L157) &gt;= 5), IF($O157 &lt;&gt; "", $E157/$O157, ""), ""),"")</f>
        <v>#VALUE!</v>
      </c>
      <c r="U157" s="10" t="e">
        <f>IF('FY2025'!$A159&lt;&gt;"",IF(AND(MONTH($K157) &lt;= 6, MONTH($L157) &gt;= 6), IF($O157 &lt;&gt; "", $E157/$O157, ""), ""),"")</f>
        <v>#VALUE!</v>
      </c>
      <c r="V157" s="10" t="e">
        <f>IF('FY2025'!$A159&lt;&gt;"",IF(AND(MONTH($K157) &lt;= 7, MONTH($L157) &gt;= 7 ), IF($O157 &lt;&gt; "", $E157/$O157, ""), ""),"")</f>
        <v>#VALUE!</v>
      </c>
      <c r="W157" s="10" t="e">
        <f>IF('FY2025'!$A159&lt;&gt;"",IF(AND(MONTH($K157) &lt;= 8, MONTH($L157) &gt;= 8), IF($O157 &lt;&gt; "", $E157/$O157, ""), ""),"")</f>
        <v>#VALUE!</v>
      </c>
      <c r="X157" s="10" t="e">
        <f>IF('FY2025'!$A159&lt;&gt;"",IF(AND(MONTH($K157) &lt;= 9, MONTH($L157) &gt;= 9), IF($O157 &lt;&gt; "", $E157/$O157, ""), ""),"")</f>
        <v>#VALUE!</v>
      </c>
      <c r="Y157" s="10" t="e">
        <f>IF('FY2025'!$A159&lt;&gt;"",IF(AND(MONTH($K157) &lt;= 10, MONTH($L157) &gt;= 10), IF($O157 &lt;&gt; "", $E157/$O157, ""), ""),"")</f>
        <v>#VALUE!</v>
      </c>
      <c r="Z157" s="10" t="e">
        <f>IF('FY2025'!$A159&lt;&gt;"",IF(AND(MONTH($K157) &lt;= 11, MONTH($L157) &gt;= 11), IF($O157 &lt;&gt; "", $E157/$O157, ""), ""),"")</f>
        <v>#VALUE!</v>
      </c>
      <c r="AA157" s="10" t="e">
        <f>IF('FY2025'!$A159&lt;&gt;"",IF(AND(MONTH($K157) &lt;= 12, MONTH($L157) &gt;= 12), IF($O157 &lt;&gt; "", $E157/$O157, ""), ""),"")</f>
        <v>#VALUE!</v>
      </c>
    </row>
    <row r="158" spans="1:27" x14ac:dyDescent="0.25">
      <c r="A158" s="8">
        <f>IF('FY2025'!A160&lt;&gt;"", VALUE('FY2025'!A160), "")</f>
        <v>157</v>
      </c>
      <c r="B158" s="5" t="str">
        <f>IF('FY2025'!A160&lt;&gt;"",_xlfn.VALUETOTEXT('FY2025'!B160),"")</f>
        <v>25-1206-0707-25MLIL-PS-DS-157</v>
      </c>
      <c r="C158" s="5" t="str">
        <f>_xlfn.VALUETOTEXT('FY2025'!C160)</f>
        <v>DS</v>
      </c>
      <c r="D158" s="5" t="str">
        <f>IF('FY2025'!A160&lt;&gt;"",_xlfn.VALUETOTEXT('FY2025'!D160),"")</f>
        <v>Merrill Lynch International</v>
      </c>
      <c r="E158" s="6">
        <f>IF('FY2025'!A160&lt;&gt;"",VALUE('FY2025'!E160),"")</f>
        <v>500000</v>
      </c>
      <c r="F158" s="6">
        <f>IF('FY2025'!A160&lt;&gt;"",VALUE('FY2025'!F160),"")</f>
        <v>60</v>
      </c>
      <c r="G158" s="6">
        <f>IF('FY2025'!A160&lt;&gt;"",VALUE('FY2025'!G160),"")</f>
        <v>50</v>
      </c>
      <c r="H158" s="6">
        <f>IF('FY2025'!A160&lt;&gt;"",VALUE('FY2025'!H160),"")</f>
        <v>1</v>
      </c>
      <c r="I158" s="6">
        <f>IF('FY2025'!A160&lt;&gt;"",VALUE('FY2025'!I160),"")</f>
        <v>0.08</v>
      </c>
      <c r="J158" s="6">
        <f>IF('FY2025'!A160&lt;&gt;"",VALUE('FY2025'!J160),"")</f>
        <v>0.92</v>
      </c>
      <c r="K158" s="7" t="e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>#VALUE!</v>
      </c>
      <c r="L158" s="7" t="e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>#VALUE!</v>
      </c>
      <c r="M158" s="7" t="e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>#VALUE!</v>
      </c>
      <c r="N158" s="7" t="e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>#VALUE!</v>
      </c>
      <c r="O158" s="5" t="e">
        <f t="shared" si="2"/>
        <v>#VALUE!</v>
      </c>
      <c r="P158" s="10" t="e">
        <f>IF('FY2025'!$A160&lt;&gt;"",IF(AND(MONTH($K158) &lt;= 1, MONTH($L158) &gt;= 1), IF($O158 &lt;&gt; "", $E158/$O158, ""), ""),"")</f>
        <v>#VALUE!</v>
      </c>
      <c r="Q158" s="10" t="e">
        <f>IF('FY2025'!$A160&lt;&gt;"",IF(AND(MONTH($K158) &lt;= 2, MONTH($L158) &gt;= 2), IF($O158 &lt;&gt; "", $E158/$O158, ""), ""),"")</f>
        <v>#VALUE!</v>
      </c>
      <c r="R158" s="10" t="e">
        <f>IF('FY2025'!$A160&lt;&gt;"",IF(AND(MONTH($K158) &lt;= 3, MONTH($L158) &gt;= 3), IF($O158 &lt;&gt; "", $E158/$O158, ""), ""),"")</f>
        <v>#VALUE!</v>
      </c>
      <c r="S158" s="10" t="e">
        <f>IF('FY2025'!$A160&lt;&gt;"",IF(AND(MONTH($K158) &lt;= 4, MONTH($L158) &gt;= 4), IF($O158 &lt;&gt; "", $E158/$O158, ""), ""),"")</f>
        <v>#VALUE!</v>
      </c>
      <c r="T158" s="10" t="e">
        <f>IF('FY2025'!$A160&lt;&gt;"",IF(AND(MONTH($K158) &lt;= 5, MONTH($L158) &gt;= 5), IF($O158 &lt;&gt; "", $E158/$O158, ""), ""),"")</f>
        <v>#VALUE!</v>
      </c>
      <c r="U158" s="10" t="e">
        <f>IF('FY2025'!$A160&lt;&gt;"",IF(AND(MONTH($K158) &lt;= 6, MONTH($L158) &gt;= 6), IF($O158 &lt;&gt; "", $E158/$O158, ""), ""),"")</f>
        <v>#VALUE!</v>
      </c>
      <c r="V158" s="10" t="e">
        <f>IF('FY2025'!$A160&lt;&gt;"",IF(AND(MONTH($K158) &lt;= 7, MONTH($L158) &gt;= 7 ), IF($O158 &lt;&gt; "", $E158/$O158, ""), ""),"")</f>
        <v>#VALUE!</v>
      </c>
      <c r="W158" s="10" t="e">
        <f>IF('FY2025'!$A160&lt;&gt;"",IF(AND(MONTH($K158) &lt;= 8, MONTH($L158) &gt;= 8), IF($O158 &lt;&gt; "", $E158/$O158, ""), ""),"")</f>
        <v>#VALUE!</v>
      </c>
      <c r="X158" s="10" t="e">
        <f>IF('FY2025'!$A160&lt;&gt;"",IF(AND(MONTH($K158) &lt;= 9, MONTH($L158) &gt;= 9), IF($O158 &lt;&gt; "", $E158/$O158, ""), ""),"")</f>
        <v>#VALUE!</v>
      </c>
      <c r="Y158" s="10" t="e">
        <f>IF('FY2025'!$A160&lt;&gt;"",IF(AND(MONTH($K158) &lt;= 10, MONTH($L158) &gt;= 10), IF($O158 &lt;&gt; "", $E158/$O158, ""), ""),"")</f>
        <v>#VALUE!</v>
      </c>
      <c r="Z158" s="10" t="e">
        <f>IF('FY2025'!$A160&lt;&gt;"",IF(AND(MONTH($K158) &lt;= 11, MONTH($L158) &gt;= 11), IF($O158 &lt;&gt; "", $E158/$O158, ""), ""),"")</f>
        <v>#VALUE!</v>
      </c>
      <c r="AA158" s="10" t="e">
        <f>IF('FY2025'!$A160&lt;&gt;"",IF(AND(MONTH($K158) &lt;= 12, MONTH($L158) &gt;= 12), IF($O158 &lt;&gt; "", $E158/$O158, ""), ""),"")</f>
        <v>#VALUE!</v>
      </c>
    </row>
    <row r="159" spans="1:27" x14ac:dyDescent="0.25">
      <c r="A159" s="8" t="str">
        <f>IF('FY2025'!A161&lt;&gt;"", VALUE('FY2025'!A161), "")</f>
        <v/>
      </c>
      <c r="B159" s="5" t="str">
        <f>IF('FY2025'!A161&lt;&gt;"",_xlfn.VALUETOTEXT('FY2025'!B161),"")</f>
        <v/>
      </c>
      <c r="C159" s="5" t="str">
        <f>_xlfn.VALUETOTEXT('FY2025'!C161)</f>
        <v/>
      </c>
      <c r="D159" s="5" t="str">
        <f>IF('FY2025'!A161&lt;&gt;"",_xlfn.VALUETOTEXT('FY2025'!D161),"")</f>
        <v/>
      </c>
      <c r="E159" s="6" t="str">
        <f>IF('FY2025'!A161&lt;&gt;"",VALUE('FY2025'!E161),"")</f>
        <v/>
      </c>
      <c r="F159" s="6" t="str">
        <f>IF('FY2025'!A161&lt;&gt;"",VALUE('FY2025'!F161),"")</f>
        <v/>
      </c>
      <c r="G159" s="6" t="str">
        <f>IF('FY2025'!A161&lt;&gt;"",VALUE('FY2025'!G161),"")</f>
        <v/>
      </c>
      <c r="H159" s="6" t="str">
        <f>IF('FY2025'!A161&lt;&gt;"",VALUE('FY2025'!H161),"")</f>
        <v/>
      </c>
      <c r="I159" s="6" t="str">
        <f>IF('FY2025'!A161&lt;&gt;"",VALUE('FY2025'!I161),"")</f>
        <v/>
      </c>
      <c r="J159" s="6" t="str">
        <f>IF('FY2025'!A161&lt;&gt;"",VALUE('FY2025'!J161),"")</f>
        <v/>
      </c>
      <c r="K159" s="7" t="str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/>
      </c>
      <c r="L159" s="7" t="str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/>
      </c>
      <c r="M159" s="7" t="str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/>
      </c>
      <c r="N159" s="7" t="str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/>
      </c>
      <c r="O159" s="5" t="str">
        <f t="shared" si="2"/>
        <v/>
      </c>
      <c r="P159" s="10" t="str">
        <f>IF('FY2025'!$A161&lt;&gt;"",IF(AND(MONTH($K159) &lt;= 1, MONTH($L159) &gt;= 1), IF($O159 &lt;&gt; "", $E159/$O159, ""), ""),"")</f>
        <v/>
      </c>
      <c r="Q159" s="10" t="str">
        <f>IF('FY2025'!$A161&lt;&gt;"",IF(AND(MONTH($K159) &lt;= 2, MONTH($L159) &gt;= 2), IF($O159 &lt;&gt; "", $E159/$O159, ""), ""),"")</f>
        <v/>
      </c>
      <c r="R159" s="10" t="str">
        <f>IF('FY2025'!$A161&lt;&gt;"",IF(AND(MONTH($K159) &lt;= 3, MONTH($L159) &gt;= 3), IF($O159 &lt;&gt; "", $E159/$O159, ""), ""),"")</f>
        <v/>
      </c>
      <c r="S159" s="10" t="str">
        <f>IF('FY2025'!$A161&lt;&gt;"",IF(AND(MONTH($K159) &lt;= 4, MONTH($L159) &gt;= 4), IF($O159 &lt;&gt; "", $E159/$O159, ""), ""),"")</f>
        <v/>
      </c>
      <c r="T159" s="10" t="str">
        <f>IF('FY2025'!$A161&lt;&gt;"",IF(AND(MONTH($K159) &lt;= 5, MONTH($L159) &gt;= 5), IF($O159 &lt;&gt; "", $E159/$O159, ""), ""),"")</f>
        <v/>
      </c>
      <c r="U159" s="10" t="str">
        <f>IF('FY2025'!$A161&lt;&gt;"",IF(AND(MONTH($K159) &lt;= 6, MONTH($L159) &gt;= 6), IF($O159 &lt;&gt; "", $E159/$O159, ""), ""),"")</f>
        <v/>
      </c>
      <c r="V159" s="10" t="str">
        <f>IF('FY2025'!$A161&lt;&gt;"",IF(AND(MONTH($K159) &lt;= 7, MONTH($L159) &gt;= 7 ), IF($O159 &lt;&gt; "", $E159/$O159, ""), ""),"")</f>
        <v/>
      </c>
      <c r="W159" s="10" t="str">
        <f>IF('FY2025'!$A161&lt;&gt;"",IF(AND(MONTH($K159) &lt;= 8, MONTH($L159) &gt;= 8), IF($O159 &lt;&gt; "", $E159/$O159, ""), ""),"")</f>
        <v/>
      </c>
      <c r="X159" s="10" t="str">
        <f>IF('FY2025'!$A161&lt;&gt;"",IF(AND(MONTH($K159) &lt;= 9, MONTH($L159) &gt;= 9), IF($O159 &lt;&gt; "", $E159/$O159, ""), ""),"")</f>
        <v/>
      </c>
      <c r="Y159" s="10" t="str">
        <f>IF('FY2025'!$A161&lt;&gt;"",IF(AND(MONTH($K159) &lt;= 10, MONTH($L159) &gt;= 10), IF($O159 &lt;&gt; "", $E159/$O159, ""), ""),"")</f>
        <v/>
      </c>
      <c r="Z159" s="10" t="str">
        <f>IF('FY2025'!$A161&lt;&gt;"",IF(AND(MONTH($K159) &lt;= 11, MONTH($L159) &gt;= 11), IF($O159 &lt;&gt; "", $E159/$O159, ""), ""),"")</f>
        <v/>
      </c>
      <c r="AA159" s="10" t="str">
        <f>IF('FY2025'!$A161&lt;&gt;"",IF(AND(MONTH($K159) &lt;= 12, MONTH($L159) &gt;= 12), IF($O159 &lt;&gt; "", $E159/$O159, ""), ""),"")</f>
        <v/>
      </c>
    </row>
    <row r="160" spans="1:27" x14ac:dyDescent="0.25">
      <c r="A160" s="8" t="str">
        <f>IF('FY2025'!A162&lt;&gt;"", VALUE('FY2025'!A162), "")</f>
        <v/>
      </c>
      <c r="B160" s="5" t="str">
        <f>IF('FY2025'!A162&lt;&gt;"",_xlfn.VALUETOTEXT('FY2025'!B162),"")</f>
        <v/>
      </c>
      <c r="C160" s="5" t="str">
        <f>_xlfn.VALUETOTEXT('FY2025'!C162)</f>
        <v/>
      </c>
      <c r="D160" s="5" t="str">
        <f>IF('FY2025'!A162&lt;&gt;"",_xlfn.VALUETOTEXT('FY2025'!D162),"")</f>
        <v/>
      </c>
      <c r="E160" s="6" t="str">
        <f>IF('FY2025'!A162&lt;&gt;"",VALUE('FY2025'!E162),"")</f>
        <v/>
      </c>
      <c r="F160" s="6" t="str">
        <f>IF('FY2025'!A162&lt;&gt;"",VALUE('FY2025'!F162),"")</f>
        <v/>
      </c>
      <c r="G160" s="6" t="str">
        <f>IF('FY2025'!A162&lt;&gt;"",VALUE('FY2025'!G162),"")</f>
        <v/>
      </c>
      <c r="H160" s="6" t="str">
        <f>IF('FY2025'!A162&lt;&gt;"",VALUE('FY2025'!H162),"")</f>
        <v/>
      </c>
      <c r="I160" s="6" t="str">
        <f>IF('FY2025'!A162&lt;&gt;"",VALUE('FY2025'!I162),"")</f>
        <v/>
      </c>
      <c r="J160" s="6" t="str">
        <f>IF('FY2025'!A162&lt;&gt;"",VALUE('FY2025'!J162),"")</f>
        <v/>
      </c>
      <c r="K160" s="7" t="str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/>
      </c>
      <c r="L160" s="7" t="str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/>
      </c>
      <c r="M160" s="7" t="str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/>
      </c>
      <c r="N160" s="7" t="str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/>
      </c>
      <c r="O160" s="5" t="str">
        <f t="shared" si="2"/>
        <v/>
      </c>
      <c r="P160" s="10" t="str">
        <f>IF('FY2025'!$A162&lt;&gt;"",IF(AND(MONTH($K160) &lt;= 1, MONTH($L160) &gt;= 1), IF($O160 &lt;&gt; "", $E160/$O160, ""), ""),"")</f>
        <v/>
      </c>
      <c r="Q160" s="10" t="str">
        <f>IF('FY2025'!$A162&lt;&gt;"",IF(AND(MONTH($K160) &lt;= 2, MONTH($L160) &gt;= 2), IF($O160 &lt;&gt; "", $E160/$O160, ""), ""),"")</f>
        <v/>
      </c>
      <c r="R160" s="10" t="str">
        <f>IF('FY2025'!$A162&lt;&gt;"",IF(AND(MONTH($K160) &lt;= 3, MONTH($L160) &gt;= 3), IF($O160 &lt;&gt; "", $E160/$O160, ""), ""),"")</f>
        <v/>
      </c>
      <c r="S160" s="10" t="str">
        <f>IF('FY2025'!$A162&lt;&gt;"",IF(AND(MONTH($K160) &lt;= 4, MONTH($L160) &gt;= 4), IF($O160 &lt;&gt; "", $E160/$O160, ""), ""),"")</f>
        <v/>
      </c>
      <c r="T160" s="10" t="str">
        <f>IF('FY2025'!$A162&lt;&gt;"",IF(AND(MONTH($K160) &lt;= 5, MONTH($L160) &gt;= 5), IF($O160 &lt;&gt; "", $E160/$O160, ""), ""),"")</f>
        <v/>
      </c>
      <c r="U160" s="10" t="str">
        <f>IF('FY2025'!$A162&lt;&gt;"",IF(AND(MONTH($K160) &lt;= 6, MONTH($L160) &gt;= 6), IF($O160 &lt;&gt; "", $E160/$O160, ""), ""),"")</f>
        <v/>
      </c>
      <c r="V160" s="10" t="str">
        <f>IF('FY2025'!$A162&lt;&gt;"",IF(AND(MONTH($K160) &lt;= 7, MONTH($L160) &gt;= 7 ), IF($O160 &lt;&gt; "", $E160/$O160, ""), ""),"")</f>
        <v/>
      </c>
      <c r="W160" s="10" t="str">
        <f>IF('FY2025'!$A162&lt;&gt;"",IF(AND(MONTH($K160) &lt;= 8, MONTH($L160) &gt;= 8), IF($O160 &lt;&gt; "", $E160/$O160, ""), ""),"")</f>
        <v/>
      </c>
      <c r="X160" s="10" t="str">
        <f>IF('FY2025'!$A162&lt;&gt;"",IF(AND(MONTH($K160) &lt;= 9, MONTH($L160) &gt;= 9), IF($O160 &lt;&gt; "", $E160/$O160, ""), ""),"")</f>
        <v/>
      </c>
      <c r="Y160" s="10" t="str">
        <f>IF('FY2025'!$A162&lt;&gt;"",IF(AND(MONTH($K160) &lt;= 10, MONTH($L160) &gt;= 10), IF($O160 &lt;&gt; "", $E160/$O160, ""), ""),"")</f>
        <v/>
      </c>
      <c r="Z160" s="10" t="str">
        <f>IF('FY2025'!$A162&lt;&gt;"",IF(AND(MONTH($K160) &lt;= 11, MONTH($L160) &gt;= 11), IF($O160 &lt;&gt; "", $E160/$O160, ""), ""),"")</f>
        <v/>
      </c>
      <c r="AA160" s="10" t="str">
        <f>IF('FY2025'!$A162&lt;&gt;"",IF(AND(MONTH($K160) &lt;= 12, MONTH($L160) &gt;= 12), IF($O160 &lt;&gt; "", $E160/$O160, ""), ""),"")</f>
        <v/>
      </c>
    </row>
    <row r="161" spans="1:27" x14ac:dyDescent="0.25">
      <c r="A161" s="8" t="str">
        <f>IF('FY2025'!A163&lt;&gt;"", VALUE('FY2025'!A163), "")</f>
        <v/>
      </c>
      <c r="B161" s="5" t="str">
        <f>IF('FY2025'!A163&lt;&gt;"",_xlfn.VALUETOTEXT('FY2025'!B163),"")</f>
        <v/>
      </c>
      <c r="C161" s="5" t="str">
        <f>_xlfn.VALUETOTEXT('FY2025'!C163)</f>
        <v/>
      </c>
      <c r="D161" s="5" t="str">
        <f>IF('FY2025'!A163&lt;&gt;"",_xlfn.VALUETOTEXT('FY2025'!D163),"")</f>
        <v/>
      </c>
      <c r="E161" s="6" t="str">
        <f>IF('FY2025'!A163&lt;&gt;"",VALUE('FY2025'!E163),"")</f>
        <v/>
      </c>
      <c r="F161" s="6" t="str">
        <f>IF('FY2025'!A163&lt;&gt;"",VALUE('FY2025'!F163),"")</f>
        <v/>
      </c>
      <c r="G161" s="6" t="str">
        <f>IF('FY2025'!A163&lt;&gt;"",VALUE('FY2025'!G163),"")</f>
        <v/>
      </c>
      <c r="H161" s="6" t="str">
        <f>IF('FY2025'!A163&lt;&gt;"",VALUE('FY2025'!H163),"")</f>
        <v/>
      </c>
      <c r="I161" s="6" t="str">
        <f>IF('FY2025'!A163&lt;&gt;"",VALUE('FY2025'!I163),"")</f>
        <v/>
      </c>
      <c r="J161" s="6" t="str">
        <f>IF('FY2025'!A163&lt;&gt;"",VALUE('FY2025'!J163),"")</f>
        <v/>
      </c>
      <c r="K161" s="7" t="str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/>
      </c>
      <c r="L161" s="7" t="str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/>
      </c>
      <c r="M161" s="7" t="str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/>
      </c>
      <c r="N161" s="7" t="str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/>
      </c>
      <c r="O161" s="5" t="str">
        <f t="shared" si="2"/>
        <v/>
      </c>
      <c r="P161" s="10" t="str">
        <f>IF('FY2025'!$A163&lt;&gt;"",IF(AND(MONTH($K161) &lt;= 1, MONTH($L161) &gt;= 1), IF($O161 &lt;&gt; "", $E161/$O161, ""), ""),"")</f>
        <v/>
      </c>
      <c r="Q161" s="10" t="str">
        <f>IF('FY2025'!$A163&lt;&gt;"",IF(AND(MONTH($K161) &lt;= 2, MONTH($L161) &gt;= 2), IF($O161 &lt;&gt; "", $E161/$O161, ""), ""),"")</f>
        <v/>
      </c>
      <c r="R161" s="10" t="str">
        <f>IF('FY2025'!$A163&lt;&gt;"",IF(AND(MONTH($K161) &lt;= 3, MONTH($L161) &gt;= 3), IF($O161 &lt;&gt; "", $E161/$O161, ""), ""),"")</f>
        <v/>
      </c>
      <c r="S161" s="10" t="str">
        <f>IF('FY2025'!$A163&lt;&gt;"",IF(AND(MONTH($K161) &lt;= 4, MONTH($L161) &gt;= 4), IF($O161 &lt;&gt; "", $E161/$O161, ""), ""),"")</f>
        <v/>
      </c>
      <c r="T161" s="10" t="str">
        <f>IF('FY2025'!$A163&lt;&gt;"",IF(AND(MONTH($K161) &lt;= 5, MONTH($L161) &gt;= 5), IF($O161 &lt;&gt; "", $E161/$O161, ""), ""),"")</f>
        <v/>
      </c>
      <c r="U161" s="10" t="str">
        <f>IF('FY2025'!$A163&lt;&gt;"",IF(AND(MONTH($K161) &lt;= 6, MONTH($L161) &gt;= 6), IF($O161 &lt;&gt; "", $E161/$O161, ""), ""),"")</f>
        <v/>
      </c>
      <c r="V161" s="10" t="str">
        <f>IF('FY2025'!$A163&lt;&gt;"",IF(AND(MONTH($K161) &lt;= 7, MONTH($L161) &gt;= 7 ), IF($O161 &lt;&gt; "", $E161/$O161, ""), ""),"")</f>
        <v/>
      </c>
      <c r="W161" s="10" t="str">
        <f>IF('FY2025'!$A163&lt;&gt;"",IF(AND(MONTH($K161) &lt;= 8, MONTH($L161) &gt;= 8), IF($O161 &lt;&gt; "", $E161/$O161, ""), ""),"")</f>
        <v/>
      </c>
      <c r="X161" s="10" t="str">
        <f>IF('FY2025'!$A163&lt;&gt;"",IF(AND(MONTH($K161) &lt;= 9, MONTH($L161) &gt;= 9), IF($O161 &lt;&gt; "", $E161/$O161, ""), ""),"")</f>
        <v/>
      </c>
      <c r="Y161" s="10" t="str">
        <f>IF('FY2025'!$A163&lt;&gt;"",IF(AND(MONTH($K161) &lt;= 10, MONTH($L161) &gt;= 10), IF($O161 &lt;&gt; "", $E161/$O161, ""), ""),"")</f>
        <v/>
      </c>
      <c r="Z161" s="10" t="str">
        <f>IF('FY2025'!$A163&lt;&gt;"",IF(AND(MONTH($K161) &lt;= 11, MONTH($L161) &gt;= 11), IF($O161 &lt;&gt; "", $E161/$O161, ""), ""),"")</f>
        <v/>
      </c>
      <c r="AA161" s="10" t="str">
        <f>IF('FY2025'!$A163&lt;&gt;"",IF(AND(MONTH($K161) &lt;= 12, MONTH($L161) &gt;= 12), IF($O161 &lt;&gt; "", $E161/$O161, ""), ""),"")</f>
        <v/>
      </c>
    </row>
    <row r="162" spans="1:27" x14ac:dyDescent="0.25">
      <c r="A162" s="8" t="str">
        <f>IF('FY2025'!A164&lt;&gt;"", VALUE('FY2025'!A164), "")</f>
        <v/>
      </c>
      <c r="B162" s="5" t="str">
        <f>IF('FY2025'!A164&lt;&gt;"",_xlfn.VALUETOTEXT('FY2025'!B164),"")</f>
        <v/>
      </c>
      <c r="C162" s="5" t="str">
        <f>_xlfn.VALUETOTEXT('FY2025'!C164)</f>
        <v/>
      </c>
      <c r="D162" s="5" t="str">
        <f>IF('FY2025'!A164&lt;&gt;"",_xlfn.VALUETOTEXT('FY2025'!D164),"")</f>
        <v/>
      </c>
      <c r="E162" s="6" t="str">
        <f>IF('FY2025'!A164&lt;&gt;"",VALUE('FY2025'!E164),"")</f>
        <v/>
      </c>
      <c r="F162" s="6" t="str">
        <f>IF('FY2025'!A164&lt;&gt;"",VALUE('FY2025'!F164),"")</f>
        <v/>
      </c>
      <c r="G162" s="6" t="str">
        <f>IF('FY2025'!A164&lt;&gt;"",VALUE('FY2025'!G164),"")</f>
        <v/>
      </c>
      <c r="H162" s="6" t="str">
        <f>IF('FY2025'!A164&lt;&gt;"",VALUE('FY2025'!H164),"")</f>
        <v/>
      </c>
      <c r="I162" s="6" t="str">
        <f>IF('FY2025'!A164&lt;&gt;"",VALUE('FY2025'!I164),"")</f>
        <v/>
      </c>
      <c r="J162" s="6" t="str">
        <f>IF('FY2025'!A164&lt;&gt;"",VALUE('FY2025'!J164),"")</f>
        <v/>
      </c>
      <c r="K162" s="7" t="str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/>
      </c>
      <c r="L162" s="7" t="str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/>
      </c>
      <c r="M162" s="7" t="str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/>
      </c>
      <c r="N162" s="7" t="str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/>
      </c>
      <c r="O162" s="5" t="str">
        <f t="shared" si="2"/>
        <v/>
      </c>
      <c r="P162" s="10" t="str">
        <f>IF('FY2025'!$A164&lt;&gt;"",IF(AND(MONTH($K162) &lt;= 1, MONTH($L162) &gt;= 1), IF($O162 &lt;&gt; "", $E162/$O162, ""), ""),"")</f>
        <v/>
      </c>
      <c r="Q162" s="10" t="str">
        <f>IF('FY2025'!$A164&lt;&gt;"",IF(AND(MONTH($K162) &lt;= 2, MONTH($L162) &gt;= 2), IF($O162 &lt;&gt; "", $E162/$O162, ""), ""),"")</f>
        <v/>
      </c>
      <c r="R162" s="10" t="str">
        <f>IF('FY2025'!$A164&lt;&gt;"",IF(AND(MONTH($K162) &lt;= 3, MONTH($L162) &gt;= 3), IF($O162 &lt;&gt; "", $E162/$O162, ""), ""),"")</f>
        <v/>
      </c>
      <c r="S162" s="10" t="str">
        <f>IF('FY2025'!$A164&lt;&gt;"",IF(AND(MONTH($K162) &lt;= 4, MONTH($L162) &gt;= 4), IF($O162 &lt;&gt; "", $E162/$O162, ""), ""),"")</f>
        <v/>
      </c>
      <c r="T162" s="10" t="str">
        <f>IF('FY2025'!$A164&lt;&gt;"",IF(AND(MONTH($K162) &lt;= 5, MONTH($L162) &gt;= 5), IF($O162 &lt;&gt; "", $E162/$O162, ""), ""),"")</f>
        <v/>
      </c>
      <c r="U162" s="10" t="str">
        <f>IF('FY2025'!$A164&lt;&gt;"",IF(AND(MONTH($K162) &lt;= 6, MONTH($L162) &gt;= 6), IF($O162 &lt;&gt; "", $E162/$O162, ""), ""),"")</f>
        <v/>
      </c>
      <c r="V162" s="10" t="str">
        <f>IF('FY2025'!$A164&lt;&gt;"",IF(AND(MONTH($K162) &lt;= 7, MONTH($L162) &gt;= 7 ), IF($O162 &lt;&gt; "", $E162/$O162, ""), ""),"")</f>
        <v/>
      </c>
      <c r="W162" s="10" t="str">
        <f>IF('FY2025'!$A164&lt;&gt;"",IF(AND(MONTH($K162) &lt;= 8, MONTH($L162) &gt;= 8), IF($O162 &lt;&gt; "", $E162/$O162, ""), ""),"")</f>
        <v/>
      </c>
      <c r="X162" s="10" t="str">
        <f>IF('FY2025'!$A164&lt;&gt;"",IF(AND(MONTH($K162) &lt;= 9, MONTH($L162) &gt;= 9), IF($O162 &lt;&gt; "", $E162/$O162, ""), ""),"")</f>
        <v/>
      </c>
      <c r="Y162" s="10" t="str">
        <f>IF('FY2025'!$A164&lt;&gt;"",IF(AND(MONTH($K162) &lt;= 10, MONTH($L162) &gt;= 10), IF($O162 &lt;&gt; "", $E162/$O162, ""), ""),"")</f>
        <v/>
      </c>
      <c r="Z162" s="10" t="str">
        <f>IF('FY2025'!$A164&lt;&gt;"",IF(AND(MONTH($K162) &lt;= 11, MONTH($L162) &gt;= 11), IF($O162 &lt;&gt; "", $E162/$O162, ""), ""),"")</f>
        <v/>
      </c>
      <c r="AA162" s="10" t="str">
        <f>IF('FY2025'!$A164&lt;&gt;"",IF(AND(MONTH($K162) &lt;= 12, MONTH($L162) &gt;= 12), IF($O162 &lt;&gt; "", $E162/$O162, ""), ""),"")</f>
        <v/>
      </c>
    </row>
    <row r="163" spans="1:27" x14ac:dyDescent="0.25">
      <c r="A163" s="8" t="str">
        <f>IF('FY2025'!A165&lt;&gt;"", VALUE('FY2025'!A165), "")</f>
        <v/>
      </c>
      <c r="B163" s="5" t="str">
        <f>IF('FY2025'!A165&lt;&gt;"",_xlfn.VALUETOTEXT('FY2025'!B165),"")</f>
        <v/>
      </c>
      <c r="C163" s="5" t="str">
        <f>_xlfn.VALUETOTEXT('FY2025'!C165)</f>
        <v/>
      </c>
      <c r="D163" s="5" t="str">
        <f>IF('FY2025'!A165&lt;&gt;"",_xlfn.VALUETOTEXT('FY2025'!D165),"")</f>
        <v/>
      </c>
      <c r="E163" s="6" t="str">
        <f>IF('FY2025'!A165&lt;&gt;"",VALUE('FY2025'!E165),"")</f>
        <v/>
      </c>
      <c r="F163" s="6" t="str">
        <f>IF('FY2025'!A165&lt;&gt;"",VALUE('FY2025'!F165),"")</f>
        <v/>
      </c>
      <c r="G163" s="6" t="str">
        <f>IF('FY2025'!A165&lt;&gt;"",VALUE('FY2025'!G165),"")</f>
        <v/>
      </c>
      <c r="H163" s="6" t="str">
        <f>IF('FY2025'!A165&lt;&gt;"",VALUE('FY2025'!H165),"")</f>
        <v/>
      </c>
      <c r="I163" s="6" t="str">
        <f>IF('FY2025'!A165&lt;&gt;"",VALUE('FY2025'!I165),"")</f>
        <v/>
      </c>
      <c r="J163" s="6" t="str">
        <f>IF('FY2025'!A165&lt;&gt;"",VALUE('FY2025'!J165),"")</f>
        <v/>
      </c>
      <c r="K163" s="7" t="str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/>
      </c>
      <c r="L163" s="7" t="str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/>
      </c>
      <c r="M163" s="7" t="str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/>
      </c>
      <c r="N163" s="7" t="str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/>
      </c>
      <c r="O163" s="5" t="str">
        <f t="shared" si="2"/>
        <v/>
      </c>
      <c r="P163" s="10" t="str">
        <f>IF('FY2025'!$A165&lt;&gt;"",IF(AND(MONTH($K163) &lt;= 1, MONTH($L163) &gt;= 1), IF($O163 &lt;&gt; "", $E163/$O163, ""), ""),"")</f>
        <v/>
      </c>
      <c r="Q163" s="10" t="str">
        <f>IF('FY2025'!$A165&lt;&gt;"",IF(AND(MONTH($K163) &lt;= 2, MONTH($L163) &gt;= 2), IF($O163 &lt;&gt; "", $E163/$O163, ""), ""),"")</f>
        <v/>
      </c>
      <c r="R163" s="10" t="str">
        <f>IF('FY2025'!$A165&lt;&gt;"",IF(AND(MONTH($K163) &lt;= 3, MONTH($L163) &gt;= 3), IF($O163 &lt;&gt; "", $E163/$O163, ""), ""),"")</f>
        <v/>
      </c>
      <c r="S163" s="10" t="str">
        <f>IF('FY2025'!$A165&lt;&gt;"",IF(AND(MONTH($K163) &lt;= 4, MONTH($L163) &gt;= 4), IF($O163 &lt;&gt; "", $E163/$O163, ""), ""),"")</f>
        <v/>
      </c>
      <c r="T163" s="10" t="str">
        <f>IF('FY2025'!$A165&lt;&gt;"",IF(AND(MONTH($K163) &lt;= 5, MONTH($L163) &gt;= 5), IF($O163 &lt;&gt; "", $E163/$O163, ""), ""),"")</f>
        <v/>
      </c>
      <c r="U163" s="10" t="str">
        <f>IF('FY2025'!$A165&lt;&gt;"",IF(AND(MONTH($K163) &lt;= 6, MONTH($L163) &gt;= 6), IF($O163 &lt;&gt; "", $E163/$O163, ""), ""),"")</f>
        <v/>
      </c>
      <c r="V163" s="10" t="str">
        <f>IF('FY2025'!$A165&lt;&gt;"",IF(AND(MONTH($K163) &lt;= 7, MONTH($L163) &gt;= 7 ), IF($O163 &lt;&gt; "", $E163/$O163, ""), ""),"")</f>
        <v/>
      </c>
      <c r="W163" s="10" t="str">
        <f>IF('FY2025'!$A165&lt;&gt;"",IF(AND(MONTH($K163) &lt;= 8, MONTH($L163) &gt;= 8), IF($O163 &lt;&gt; "", $E163/$O163, ""), ""),"")</f>
        <v/>
      </c>
      <c r="X163" s="10" t="str">
        <f>IF('FY2025'!$A165&lt;&gt;"",IF(AND(MONTH($K163) &lt;= 9, MONTH($L163) &gt;= 9), IF($O163 &lt;&gt; "", $E163/$O163, ""), ""),"")</f>
        <v/>
      </c>
      <c r="Y163" s="10" t="str">
        <f>IF('FY2025'!$A165&lt;&gt;"",IF(AND(MONTH($K163) &lt;= 10, MONTH($L163) &gt;= 10), IF($O163 &lt;&gt; "", $E163/$O163, ""), ""),"")</f>
        <v/>
      </c>
      <c r="Z163" s="10" t="str">
        <f>IF('FY2025'!$A165&lt;&gt;"",IF(AND(MONTH($K163) &lt;= 11, MONTH($L163) &gt;= 11), IF($O163 &lt;&gt; "", $E163/$O163, ""), ""),"")</f>
        <v/>
      </c>
      <c r="AA163" s="10" t="str">
        <f>IF('FY2025'!$A165&lt;&gt;"",IF(AND(MONTH($K163) &lt;= 12, MONTH($L163) &gt;= 12), IF($O163 &lt;&gt; "", $E163/$O163, ""), ""),"")</f>
        <v/>
      </c>
    </row>
    <row r="164" spans="1:27" x14ac:dyDescent="0.25">
      <c r="A164" s="8" t="str">
        <f>IF('FY2025'!A166&lt;&gt;"", VALUE('FY2025'!A166), "")</f>
        <v/>
      </c>
      <c r="B164" s="5" t="str">
        <f>IF('FY2025'!A166&lt;&gt;"",_xlfn.VALUETOTEXT('FY2025'!B166),"")</f>
        <v/>
      </c>
      <c r="C164" s="5" t="str">
        <f>_xlfn.VALUETOTEXT('FY2025'!C166)</f>
        <v/>
      </c>
      <c r="D164" s="5" t="str">
        <f>IF('FY2025'!A166&lt;&gt;"",_xlfn.VALUETOTEXT('FY2025'!D166),"")</f>
        <v/>
      </c>
      <c r="E164" s="6" t="str">
        <f>IF('FY2025'!A166&lt;&gt;"",VALUE('FY2025'!E166),"")</f>
        <v/>
      </c>
      <c r="F164" s="6" t="str">
        <f>IF('FY2025'!A166&lt;&gt;"",VALUE('FY2025'!F166),"")</f>
        <v/>
      </c>
      <c r="G164" s="6" t="str">
        <f>IF('FY2025'!A166&lt;&gt;"",VALUE('FY2025'!G166),"")</f>
        <v/>
      </c>
      <c r="H164" s="6" t="str">
        <f>IF('FY2025'!A166&lt;&gt;"",VALUE('FY2025'!H166),"")</f>
        <v/>
      </c>
      <c r="I164" s="6" t="str">
        <f>IF('FY2025'!A166&lt;&gt;"",VALUE('FY2025'!I166),"")</f>
        <v/>
      </c>
      <c r="J164" s="6" t="str">
        <f>IF('FY2025'!A166&lt;&gt;"",VALUE('FY2025'!J166),"")</f>
        <v/>
      </c>
      <c r="K164" s="7" t="str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/>
      </c>
      <c r="L164" s="7" t="str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/>
      </c>
      <c r="M164" s="7" t="str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/>
      </c>
      <c r="N164" s="7" t="str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/>
      </c>
      <c r="O164" s="5" t="str">
        <f t="shared" si="2"/>
        <v/>
      </c>
      <c r="P164" s="10" t="str">
        <f>IF('FY2025'!$A166&lt;&gt;"",IF(AND(MONTH($K164) &lt;= 1, MONTH($L164) &gt;= 1), IF($O164 &lt;&gt; "", $E164/$O164, ""), ""),"")</f>
        <v/>
      </c>
      <c r="Q164" s="10" t="str">
        <f>IF('FY2025'!$A166&lt;&gt;"",IF(AND(MONTH($K164) &lt;= 2, MONTH($L164) &gt;= 2), IF($O164 &lt;&gt; "", $E164/$O164, ""), ""),"")</f>
        <v/>
      </c>
      <c r="R164" s="10" t="str">
        <f>IF('FY2025'!$A166&lt;&gt;"",IF(AND(MONTH($K164) &lt;= 3, MONTH($L164) &gt;= 3), IF($O164 &lt;&gt; "", $E164/$O164, ""), ""),"")</f>
        <v/>
      </c>
      <c r="S164" s="10" t="str">
        <f>IF('FY2025'!$A166&lt;&gt;"",IF(AND(MONTH($K164) &lt;= 4, MONTH($L164) &gt;= 4), IF($O164 &lt;&gt; "", $E164/$O164, ""), ""),"")</f>
        <v/>
      </c>
      <c r="T164" s="10" t="str">
        <f>IF('FY2025'!$A166&lt;&gt;"",IF(AND(MONTH($K164) &lt;= 5, MONTH($L164) &gt;= 5), IF($O164 &lt;&gt; "", $E164/$O164, ""), ""),"")</f>
        <v/>
      </c>
      <c r="U164" s="10" t="str">
        <f>IF('FY2025'!$A166&lt;&gt;"",IF(AND(MONTH($K164) &lt;= 6, MONTH($L164) &gt;= 6), IF($O164 &lt;&gt; "", $E164/$O164, ""), ""),"")</f>
        <v/>
      </c>
      <c r="V164" s="10" t="str">
        <f>IF('FY2025'!$A166&lt;&gt;"",IF(AND(MONTH($K164) &lt;= 7, MONTH($L164) &gt;= 7 ), IF($O164 &lt;&gt; "", $E164/$O164, ""), ""),"")</f>
        <v/>
      </c>
      <c r="W164" s="10" t="str">
        <f>IF('FY2025'!$A166&lt;&gt;"",IF(AND(MONTH($K164) &lt;= 8, MONTH($L164) &gt;= 8), IF($O164 &lt;&gt; "", $E164/$O164, ""), ""),"")</f>
        <v/>
      </c>
      <c r="X164" s="10" t="str">
        <f>IF('FY2025'!$A166&lt;&gt;"",IF(AND(MONTH($K164) &lt;= 9, MONTH($L164) &gt;= 9), IF($O164 &lt;&gt; "", $E164/$O164, ""), ""),"")</f>
        <v/>
      </c>
      <c r="Y164" s="10" t="str">
        <f>IF('FY2025'!$A166&lt;&gt;"",IF(AND(MONTH($K164) &lt;= 10, MONTH($L164) &gt;= 10), IF($O164 &lt;&gt; "", $E164/$O164, ""), ""),"")</f>
        <v/>
      </c>
      <c r="Z164" s="10" t="str">
        <f>IF('FY2025'!$A166&lt;&gt;"",IF(AND(MONTH($K164) &lt;= 11, MONTH($L164) &gt;= 11), IF($O164 &lt;&gt; "", $E164/$O164, ""), ""),"")</f>
        <v/>
      </c>
      <c r="AA164" s="10" t="str">
        <f>IF('FY2025'!$A166&lt;&gt;"",IF(AND(MONTH($K164) &lt;= 12, MONTH($L164) &gt;= 12), IF($O164 &lt;&gt; "", $E164/$O164, ""), ""),"")</f>
        <v/>
      </c>
    </row>
    <row r="165" spans="1:27" x14ac:dyDescent="0.25">
      <c r="A165" s="8" t="str">
        <f>IF('FY2025'!A167&lt;&gt;"", VALUE('FY2025'!A167), "")</f>
        <v/>
      </c>
      <c r="B165" s="5" t="str">
        <f>IF('FY2025'!A167&lt;&gt;"",_xlfn.VALUETOTEXT('FY2025'!B167),"")</f>
        <v/>
      </c>
      <c r="C165" s="5" t="str">
        <f>_xlfn.VALUETOTEXT('FY2025'!C167)</f>
        <v/>
      </c>
      <c r="D165" s="5" t="str">
        <f>IF('FY2025'!A167&lt;&gt;"",_xlfn.VALUETOTEXT('FY2025'!D167),"")</f>
        <v/>
      </c>
      <c r="E165" s="6" t="str">
        <f>IF('FY2025'!A167&lt;&gt;"",VALUE('FY2025'!E167),"")</f>
        <v/>
      </c>
      <c r="F165" s="6" t="str">
        <f>IF('FY2025'!A167&lt;&gt;"",VALUE('FY2025'!F167),"")</f>
        <v/>
      </c>
      <c r="G165" s="6" t="str">
        <f>IF('FY2025'!A167&lt;&gt;"",VALUE('FY2025'!G167),"")</f>
        <v/>
      </c>
      <c r="H165" s="6" t="str">
        <f>IF('FY2025'!A167&lt;&gt;"",VALUE('FY2025'!H167),"")</f>
        <v/>
      </c>
      <c r="I165" s="6" t="str">
        <f>IF('FY2025'!A167&lt;&gt;"",VALUE('FY2025'!I167),"")</f>
        <v/>
      </c>
      <c r="J165" s="6" t="str">
        <f>IF('FY2025'!A167&lt;&gt;"",VALUE('FY2025'!J167),"")</f>
        <v/>
      </c>
      <c r="K165" s="7" t="str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/>
      </c>
      <c r="L165" s="7" t="str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/>
      </c>
      <c r="M165" s="7" t="str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/>
      </c>
      <c r="N165" s="7" t="str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/>
      </c>
      <c r="O165" s="5" t="str">
        <f t="shared" si="2"/>
        <v/>
      </c>
      <c r="P165" s="10" t="str">
        <f>IF('FY2025'!$A167&lt;&gt;"",IF(AND(MONTH($K165) &lt;= 1, MONTH($L165) &gt;= 1), IF($O165 &lt;&gt; "", $E165/$O165, ""), ""),"")</f>
        <v/>
      </c>
      <c r="Q165" s="10" t="str">
        <f>IF('FY2025'!$A167&lt;&gt;"",IF(AND(MONTH($K165) &lt;= 2, MONTH($L165) &gt;= 2), IF($O165 &lt;&gt; "", $E165/$O165, ""), ""),"")</f>
        <v/>
      </c>
      <c r="R165" s="10" t="str">
        <f>IF('FY2025'!$A167&lt;&gt;"",IF(AND(MONTH($K165) &lt;= 3, MONTH($L165) &gt;= 3), IF($O165 &lt;&gt; "", $E165/$O165, ""), ""),"")</f>
        <v/>
      </c>
      <c r="S165" s="10" t="str">
        <f>IF('FY2025'!$A167&lt;&gt;"",IF(AND(MONTH($K165) &lt;= 4, MONTH($L165) &gt;= 4), IF($O165 &lt;&gt; "", $E165/$O165, ""), ""),"")</f>
        <v/>
      </c>
      <c r="T165" s="10" t="str">
        <f>IF('FY2025'!$A167&lt;&gt;"",IF(AND(MONTH($K165) &lt;= 5, MONTH($L165) &gt;= 5), IF($O165 &lt;&gt; "", $E165/$O165, ""), ""),"")</f>
        <v/>
      </c>
      <c r="U165" s="10" t="str">
        <f>IF('FY2025'!$A167&lt;&gt;"",IF(AND(MONTH($K165) &lt;= 6, MONTH($L165) &gt;= 6), IF($O165 &lt;&gt; "", $E165/$O165, ""), ""),"")</f>
        <v/>
      </c>
      <c r="V165" s="10" t="str">
        <f>IF('FY2025'!$A167&lt;&gt;"",IF(AND(MONTH($K165) &lt;= 7, MONTH($L165) &gt;= 7 ), IF($O165 &lt;&gt; "", $E165/$O165, ""), ""),"")</f>
        <v/>
      </c>
      <c r="W165" s="10" t="str">
        <f>IF('FY2025'!$A167&lt;&gt;"",IF(AND(MONTH($K165) &lt;= 8, MONTH($L165) &gt;= 8), IF($O165 &lt;&gt; "", $E165/$O165, ""), ""),"")</f>
        <v/>
      </c>
      <c r="X165" s="10" t="str">
        <f>IF('FY2025'!$A167&lt;&gt;"",IF(AND(MONTH($K165) &lt;= 9, MONTH($L165) &gt;= 9), IF($O165 &lt;&gt; "", $E165/$O165, ""), ""),"")</f>
        <v/>
      </c>
      <c r="Y165" s="10" t="str">
        <f>IF('FY2025'!$A167&lt;&gt;"",IF(AND(MONTH($K165) &lt;= 10, MONTH($L165) &gt;= 10), IF($O165 &lt;&gt; "", $E165/$O165, ""), ""),"")</f>
        <v/>
      </c>
      <c r="Z165" s="10" t="str">
        <f>IF('FY2025'!$A167&lt;&gt;"",IF(AND(MONTH($K165) &lt;= 11, MONTH($L165) &gt;= 11), IF($O165 &lt;&gt; "", $E165/$O165, ""), ""),"")</f>
        <v/>
      </c>
      <c r="AA165" s="10" t="str">
        <f>IF('FY2025'!$A167&lt;&gt;"",IF(AND(MONTH($K165) &lt;= 12, MONTH($L165) &gt;= 12), IF($O165 &lt;&gt; "", $E165/$O165, ""), ""),"")</f>
        <v/>
      </c>
    </row>
    <row r="166" spans="1:27" x14ac:dyDescent="0.25">
      <c r="A166" s="8" t="str">
        <f>IF('FY2025'!A168&lt;&gt;"", VALUE('FY2025'!A168), "")</f>
        <v/>
      </c>
      <c r="B166" s="5" t="str">
        <f>IF('FY2025'!A168&lt;&gt;"",_xlfn.VALUETOTEXT('FY2025'!B168),"")</f>
        <v/>
      </c>
      <c r="C166" s="5" t="str">
        <f>_xlfn.VALUETOTEXT('FY2025'!C168)</f>
        <v/>
      </c>
      <c r="D166" s="5" t="str">
        <f>IF('FY2025'!A168&lt;&gt;"",_xlfn.VALUETOTEXT('FY2025'!D168),"")</f>
        <v/>
      </c>
      <c r="E166" s="6" t="str">
        <f>IF('FY2025'!A168&lt;&gt;"",VALUE('FY2025'!E168),"")</f>
        <v/>
      </c>
      <c r="F166" s="6" t="str">
        <f>IF('FY2025'!A168&lt;&gt;"",VALUE('FY2025'!F168),"")</f>
        <v/>
      </c>
      <c r="G166" s="6" t="str">
        <f>IF('FY2025'!A168&lt;&gt;"",VALUE('FY2025'!G168),"")</f>
        <v/>
      </c>
      <c r="H166" s="6" t="str">
        <f>IF('FY2025'!A168&lt;&gt;"",VALUE('FY2025'!H168),"")</f>
        <v/>
      </c>
      <c r="I166" s="6" t="str">
        <f>IF('FY2025'!A168&lt;&gt;"",VALUE('FY2025'!I168),"")</f>
        <v/>
      </c>
      <c r="J166" s="6" t="str">
        <f>IF('FY2025'!A168&lt;&gt;"",VALUE('FY2025'!J168),"")</f>
        <v/>
      </c>
      <c r="K166" s="7" t="str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/>
      </c>
      <c r="L166" s="7" t="str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/>
      </c>
      <c r="M166" s="7" t="str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/>
      </c>
      <c r="N166" s="7" t="str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/>
      </c>
      <c r="O166" s="5" t="str">
        <f t="shared" si="2"/>
        <v/>
      </c>
      <c r="P166" s="10" t="str">
        <f>IF('FY2025'!$A168&lt;&gt;"",IF(AND(MONTH($K166) &lt;= 1, MONTH($L166) &gt;= 1), IF($O166 &lt;&gt; "", $E166/$O166, ""), ""),"")</f>
        <v/>
      </c>
      <c r="Q166" s="10" t="str">
        <f>IF('FY2025'!$A168&lt;&gt;"",IF(AND(MONTH($K166) &lt;= 2, MONTH($L166) &gt;= 2), IF($O166 &lt;&gt; "", $E166/$O166, ""), ""),"")</f>
        <v/>
      </c>
      <c r="R166" s="10" t="str">
        <f>IF('FY2025'!$A168&lt;&gt;"",IF(AND(MONTH($K166) &lt;= 3, MONTH($L166) &gt;= 3), IF($O166 &lt;&gt; "", $E166/$O166, ""), ""),"")</f>
        <v/>
      </c>
      <c r="S166" s="10" t="str">
        <f>IF('FY2025'!$A168&lt;&gt;"",IF(AND(MONTH($K166) &lt;= 4, MONTH($L166) &gt;= 4), IF($O166 &lt;&gt; "", $E166/$O166, ""), ""),"")</f>
        <v/>
      </c>
      <c r="T166" s="10" t="str">
        <f>IF('FY2025'!$A168&lt;&gt;"",IF(AND(MONTH($K166) &lt;= 5, MONTH($L166) &gt;= 5), IF($O166 &lt;&gt; "", $E166/$O166, ""), ""),"")</f>
        <v/>
      </c>
      <c r="U166" s="10" t="str">
        <f>IF('FY2025'!$A168&lt;&gt;"",IF(AND(MONTH($K166) &lt;= 6, MONTH($L166) &gt;= 6), IF($O166 &lt;&gt; "", $E166/$O166, ""), ""),"")</f>
        <v/>
      </c>
      <c r="V166" s="10" t="str">
        <f>IF('FY2025'!$A168&lt;&gt;"",IF(AND(MONTH($K166) &lt;= 7, MONTH($L166) &gt;= 7 ), IF($O166 &lt;&gt; "", $E166/$O166, ""), ""),"")</f>
        <v/>
      </c>
      <c r="W166" s="10" t="str">
        <f>IF('FY2025'!$A168&lt;&gt;"",IF(AND(MONTH($K166) &lt;= 8, MONTH($L166) &gt;= 8), IF($O166 &lt;&gt; "", $E166/$O166, ""), ""),"")</f>
        <v/>
      </c>
      <c r="X166" s="10" t="str">
        <f>IF('FY2025'!$A168&lt;&gt;"",IF(AND(MONTH($K166) &lt;= 9, MONTH($L166) &gt;= 9), IF($O166 &lt;&gt; "", $E166/$O166, ""), ""),"")</f>
        <v/>
      </c>
      <c r="Y166" s="10" t="str">
        <f>IF('FY2025'!$A168&lt;&gt;"",IF(AND(MONTH($K166) &lt;= 10, MONTH($L166) &gt;= 10), IF($O166 &lt;&gt; "", $E166/$O166, ""), ""),"")</f>
        <v/>
      </c>
      <c r="Z166" s="10" t="str">
        <f>IF('FY2025'!$A168&lt;&gt;"",IF(AND(MONTH($K166) &lt;= 11, MONTH($L166) &gt;= 11), IF($O166 &lt;&gt; "", $E166/$O166, ""), ""),"")</f>
        <v/>
      </c>
      <c r="AA166" s="10" t="str">
        <f>IF('FY2025'!$A168&lt;&gt;"",IF(AND(MONTH($K166) &lt;= 12, MONTH($L166) &gt;= 12), IF($O166 &lt;&gt; "", $E166/$O166, ""), ""),"")</f>
        <v/>
      </c>
    </row>
    <row r="167" spans="1:27" x14ac:dyDescent="0.25">
      <c r="A167" s="8" t="str">
        <f>IF('FY2025'!A169&lt;&gt;"", VALUE('FY2025'!A169), "")</f>
        <v/>
      </c>
      <c r="B167" s="5" t="str">
        <f>IF('FY2025'!A169&lt;&gt;"",_xlfn.VALUETOTEXT('FY2025'!B169),"")</f>
        <v/>
      </c>
      <c r="C167" s="5" t="str">
        <f>_xlfn.VALUETOTEXT('FY2025'!C169)</f>
        <v/>
      </c>
      <c r="D167" s="5" t="str">
        <f>IF('FY2025'!A169&lt;&gt;"",_xlfn.VALUETOTEXT('FY2025'!D169),"")</f>
        <v/>
      </c>
      <c r="E167" s="6" t="str">
        <f>IF('FY2025'!A169&lt;&gt;"",VALUE('FY2025'!E169),"")</f>
        <v/>
      </c>
      <c r="F167" s="6" t="str">
        <f>IF('FY2025'!A169&lt;&gt;"",VALUE('FY2025'!F169),"")</f>
        <v/>
      </c>
      <c r="G167" s="6" t="str">
        <f>IF('FY2025'!A169&lt;&gt;"",VALUE('FY2025'!G169),"")</f>
        <v/>
      </c>
      <c r="H167" s="6" t="str">
        <f>IF('FY2025'!A169&lt;&gt;"",VALUE('FY2025'!H169),"")</f>
        <v/>
      </c>
      <c r="I167" s="6" t="str">
        <f>IF('FY2025'!A169&lt;&gt;"",VALUE('FY2025'!I169),"")</f>
        <v/>
      </c>
      <c r="J167" s="6" t="str">
        <f>IF('FY2025'!A169&lt;&gt;"",VALUE('FY2025'!J169),"")</f>
        <v/>
      </c>
      <c r="K167" s="7" t="str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/>
      </c>
      <c r="L167" s="7" t="str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/>
      </c>
      <c r="M167" s="7" t="str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/>
      </c>
      <c r="N167" s="7" t="str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/>
      </c>
      <c r="O167" s="5" t="str">
        <f t="shared" si="2"/>
        <v/>
      </c>
      <c r="P167" s="10" t="str">
        <f>IF('FY2025'!$A169&lt;&gt;"",IF(AND(MONTH($K167) &lt;= 1, MONTH($L167) &gt;= 1), IF($O167 &lt;&gt; "", $E167/$O167, ""), ""),"")</f>
        <v/>
      </c>
      <c r="Q167" s="10" t="str">
        <f>IF('FY2025'!$A169&lt;&gt;"",IF(AND(MONTH($K167) &lt;= 2, MONTH($L167) &gt;= 2), IF($O167 &lt;&gt; "", $E167/$O167, ""), ""),"")</f>
        <v/>
      </c>
      <c r="R167" s="10" t="str">
        <f>IF('FY2025'!$A169&lt;&gt;"",IF(AND(MONTH($K167) &lt;= 3, MONTH($L167) &gt;= 3), IF($O167 &lt;&gt; "", $E167/$O167, ""), ""),"")</f>
        <v/>
      </c>
      <c r="S167" s="10" t="str">
        <f>IF('FY2025'!$A169&lt;&gt;"",IF(AND(MONTH($K167) &lt;= 4, MONTH($L167) &gt;= 4), IF($O167 &lt;&gt; "", $E167/$O167, ""), ""),"")</f>
        <v/>
      </c>
      <c r="T167" s="10" t="str">
        <f>IF('FY2025'!$A169&lt;&gt;"",IF(AND(MONTH($K167) &lt;= 5, MONTH($L167) &gt;= 5), IF($O167 &lt;&gt; "", $E167/$O167, ""), ""),"")</f>
        <v/>
      </c>
      <c r="U167" s="10" t="str">
        <f>IF('FY2025'!$A169&lt;&gt;"",IF(AND(MONTH($K167) &lt;= 6, MONTH($L167) &gt;= 6), IF($O167 &lt;&gt; "", $E167/$O167, ""), ""),"")</f>
        <v/>
      </c>
      <c r="V167" s="10" t="str">
        <f>IF('FY2025'!$A169&lt;&gt;"",IF(AND(MONTH($K167) &lt;= 7, MONTH($L167) &gt;= 7 ), IF($O167 &lt;&gt; "", $E167/$O167, ""), ""),"")</f>
        <v/>
      </c>
      <c r="W167" s="10" t="str">
        <f>IF('FY2025'!$A169&lt;&gt;"",IF(AND(MONTH($K167) &lt;= 8, MONTH($L167) &gt;= 8), IF($O167 &lt;&gt; "", $E167/$O167, ""), ""),"")</f>
        <v/>
      </c>
      <c r="X167" s="10" t="str">
        <f>IF('FY2025'!$A169&lt;&gt;"",IF(AND(MONTH($K167) &lt;= 9, MONTH($L167) &gt;= 9), IF($O167 &lt;&gt; "", $E167/$O167, ""), ""),"")</f>
        <v/>
      </c>
      <c r="Y167" s="10" t="str">
        <f>IF('FY2025'!$A169&lt;&gt;"",IF(AND(MONTH($K167) &lt;= 10, MONTH($L167) &gt;= 10), IF($O167 &lt;&gt; "", $E167/$O167, ""), ""),"")</f>
        <v/>
      </c>
      <c r="Z167" s="10" t="str">
        <f>IF('FY2025'!$A169&lt;&gt;"",IF(AND(MONTH($K167) &lt;= 11, MONTH($L167) &gt;= 11), IF($O167 &lt;&gt; "", $E167/$O167, ""), ""),"")</f>
        <v/>
      </c>
      <c r="AA167" s="10" t="str">
        <f>IF('FY2025'!$A169&lt;&gt;"",IF(AND(MONTH($K167) &lt;= 12, MONTH($L167) &gt;= 12), IF($O167 &lt;&gt; "", $E167/$O167, ""), ""),"")</f>
        <v/>
      </c>
    </row>
    <row r="168" spans="1:27" x14ac:dyDescent="0.25">
      <c r="A168" s="8" t="str">
        <f>IF('FY2025'!A170&lt;&gt;"", VALUE('FY2025'!A170), "")</f>
        <v/>
      </c>
      <c r="B168" s="5" t="str">
        <f>IF('FY2025'!A170&lt;&gt;"",_xlfn.VALUETOTEXT('FY2025'!B170),"")</f>
        <v/>
      </c>
      <c r="C168" s="5" t="str">
        <f>_xlfn.VALUETOTEXT('FY2025'!C170)</f>
        <v/>
      </c>
      <c r="D168" s="5" t="str">
        <f>IF('FY2025'!A170&lt;&gt;"",_xlfn.VALUETOTEXT('FY2025'!D170),"")</f>
        <v/>
      </c>
      <c r="E168" s="6" t="str">
        <f>IF('FY2025'!A170&lt;&gt;"",VALUE('FY2025'!E170),"")</f>
        <v/>
      </c>
      <c r="F168" s="6" t="str">
        <f>IF('FY2025'!A170&lt;&gt;"",VALUE('FY2025'!F170),"")</f>
        <v/>
      </c>
      <c r="G168" s="6" t="str">
        <f>IF('FY2025'!A170&lt;&gt;"",VALUE('FY2025'!G170),"")</f>
        <v/>
      </c>
      <c r="H168" s="6" t="str">
        <f>IF('FY2025'!A170&lt;&gt;"",VALUE('FY2025'!H170),"")</f>
        <v/>
      </c>
      <c r="I168" s="6" t="str">
        <f>IF('FY2025'!A170&lt;&gt;"",VALUE('FY2025'!I170),"")</f>
        <v/>
      </c>
      <c r="J168" s="6" t="str">
        <f>IF('FY2025'!A170&lt;&gt;"",VALUE('FY2025'!J170),"")</f>
        <v/>
      </c>
      <c r="K168" s="7" t="str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/>
      </c>
      <c r="L168" s="7" t="str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/>
      </c>
      <c r="M168" s="7" t="str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/>
      </c>
      <c r="N168" s="7" t="str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/>
      </c>
      <c r="O168" s="5" t="str">
        <f t="shared" si="2"/>
        <v/>
      </c>
      <c r="P168" s="10" t="str">
        <f>IF('FY2025'!$A170&lt;&gt;"",IF(AND(MONTH($K168) &lt;= 1, MONTH($L168) &gt;= 1), IF($O168 &lt;&gt; "", $E168/$O168, ""), ""),"")</f>
        <v/>
      </c>
      <c r="Q168" s="10" t="str">
        <f>IF('FY2025'!$A170&lt;&gt;"",IF(AND(MONTH($K168) &lt;= 2, MONTH($L168) &gt;= 2), IF($O168 &lt;&gt; "", $E168/$O168, ""), ""),"")</f>
        <v/>
      </c>
      <c r="R168" s="10" t="str">
        <f>IF('FY2025'!$A170&lt;&gt;"",IF(AND(MONTH($K168) &lt;= 3, MONTH($L168) &gt;= 3), IF($O168 &lt;&gt; "", $E168/$O168, ""), ""),"")</f>
        <v/>
      </c>
      <c r="S168" s="10" t="str">
        <f>IF('FY2025'!$A170&lt;&gt;"",IF(AND(MONTH($K168) &lt;= 4, MONTH($L168) &gt;= 4), IF($O168 &lt;&gt; "", $E168/$O168, ""), ""),"")</f>
        <v/>
      </c>
      <c r="T168" s="10" t="str">
        <f>IF('FY2025'!$A170&lt;&gt;"",IF(AND(MONTH($K168) &lt;= 5, MONTH($L168) &gt;= 5), IF($O168 &lt;&gt; "", $E168/$O168, ""), ""),"")</f>
        <v/>
      </c>
      <c r="U168" s="10" t="str">
        <f>IF('FY2025'!$A170&lt;&gt;"",IF(AND(MONTH($K168) &lt;= 6, MONTH($L168) &gt;= 6), IF($O168 &lt;&gt; "", $E168/$O168, ""), ""),"")</f>
        <v/>
      </c>
      <c r="V168" s="10" t="str">
        <f>IF('FY2025'!$A170&lt;&gt;"",IF(AND(MONTH($K168) &lt;= 7, MONTH($L168) &gt;= 7 ), IF($O168 &lt;&gt; "", $E168/$O168, ""), ""),"")</f>
        <v/>
      </c>
      <c r="W168" s="10" t="str">
        <f>IF('FY2025'!$A170&lt;&gt;"",IF(AND(MONTH($K168) &lt;= 8, MONTH($L168) &gt;= 8), IF($O168 &lt;&gt; "", $E168/$O168, ""), ""),"")</f>
        <v/>
      </c>
      <c r="X168" s="10" t="str">
        <f>IF('FY2025'!$A170&lt;&gt;"",IF(AND(MONTH($K168) &lt;= 9, MONTH($L168) &gt;= 9), IF($O168 &lt;&gt; "", $E168/$O168, ""), ""),"")</f>
        <v/>
      </c>
      <c r="Y168" s="10" t="str">
        <f>IF('FY2025'!$A170&lt;&gt;"",IF(AND(MONTH($K168) &lt;= 10, MONTH($L168) &gt;= 10), IF($O168 &lt;&gt; "", $E168/$O168, ""), ""),"")</f>
        <v/>
      </c>
      <c r="Z168" s="10" t="str">
        <f>IF('FY2025'!$A170&lt;&gt;"",IF(AND(MONTH($K168) &lt;= 11, MONTH($L168) &gt;= 11), IF($O168 &lt;&gt; "", $E168/$O168, ""), ""),"")</f>
        <v/>
      </c>
      <c r="AA168" s="10" t="str">
        <f>IF('FY2025'!$A170&lt;&gt;"",IF(AND(MONTH($K168) &lt;= 12, MONTH($L168) &gt;= 12), IF($O168 &lt;&gt; "", $E168/$O168, ""), ""),"")</f>
        <v/>
      </c>
    </row>
    <row r="169" spans="1:27" x14ac:dyDescent="0.25">
      <c r="A169" s="8" t="str">
        <f>IF('FY2025'!A171&lt;&gt;"", VALUE('FY2025'!A171), "")</f>
        <v/>
      </c>
      <c r="B169" s="5" t="str">
        <f>IF('FY2025'!A171&lt;&gt;"",_xlfn.VALUETOTEXT('FY2025'!B171),"")</f>
        <v/>
      </c>
      <c r="C169" s="5" t="str">
        <f>_xlfn.VALUETOTEXT('FY2025'!C171)</f>
        <v/>
      </c>
      <c r="D169" s="5" t="str">
        <f>IF('FY2025'!A171&lt;&gt;"",_xlfn.VALUETOTEXT('FY2025'!D171),"")</f>
        <v/>
      </c>
      <c r="E169" s="6" t="str">
        <f>IF('FY2025'!A171&lt;&gt;"",VALUE('FY2025'!E171),"")</f>
        <v/>
      </c>
      <c r="F169" s="6" t="str">
        <f>IF('FY2025'!A171&lt;&gt;"",VALUE('FY2025'!F171),"")</f>
        <v/>
      </c>
      <c r="G169" s="6" t="str">
        <f>IF('FY2025'!A171&lt;&gt;"",VALUE('FY2025'!G171),"")</f>
        <v/>
      </c>
      <c r="H169" s="6" t="str">
        <f>IF('FY2025'!A171&lt;&gt;"",VALUE('FY2025'!H171),"")</f>
        <v/>
      </c>
      <c r="I169" s="6" t="str">
        <f>IF('FY2025'!A171&lt;&gt;"",VALUE('FY2025'!I171),"")</f>
        <v/>
      </c>
      <c r="J169" s="6" t="str">
        <f>IF('FY2025'!A171&lt;&gt;"",VALUE('FY2025'!J171),"")</f>
        <v/>
      </c>
      <c r="K169" s="7" t="str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/>
      </c>
      <c r="L169" s="7" t="str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/>
      </c>
      <c r="M169" s="7" t="str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/>
      </c>
      <c r="N169" s="7" t="str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/>
      </c>
      <c r="O169" s="5" t="str">
        <f t="shared" si="2"/>
        <v/>
      </c>
      <c r="P169" s="10" t="str">
        <f>IF('FY2025'!$A171&lt;&gt;"",IF(AND(MONTH($K169) &lt;= 1, MONTH($L169) &gt;= 1), IF($O169 &lt;&gt; "", $E169/$O169, ""), ""),"")</f>
        <v/>
      </c>
      <c r="Q169" s="10" t="str">
        <f>IF('FY2025'!$A171&lt;&gt;"",IF(AND(MONTH($K169) &lt;= 2, MONTH($L169) &gt;= 2), IF($O169 &lt;&gt; "", $E169/$O169, ""), ""),"")</f>
        <v/>
      </c>
      <c r="R169" s="10" t="str">
        <f>IF('FY2025'!$A171&lt;&gt;"",IF(AND(MONTH($K169) &lt;= 3, MONTH($L169) &gt;= 3), IF($O169 &lt;&gt; "", $E169/$O169, ""), ""),"")</f>
        <v/>
      </c>
      <c r="S169" s="10" t="str">
        <f>IF('FY2025'!$A171&lt;&gt;"",IF(AND(MONTH($K169) &lt;= 4, MONTH($L169) &gt;= 4), IF($O169 &lt;&gt; "", $E169/$O169, ""), ""),"")</f>
        <v/>
      </c>
      <c r="T169" s="10" t="str">
        <f>IF('FY2025'!$A171&lt;&gt;"",IF(AND(MONTH($K169) &lt;= 5, MONTH($L169) &gt;= 5), IF($O169 &lt;&gt; "", $E169/$O169, ""), ""),"")</f>
        <v/>
      </c>
      <c r="U169" s="10" t="str">
        <f>IF('FY2025'!$A171&lt;&gt;"",IF(AND(MONTH($K169) &lt;= 6, MONTH($L169) &gt;= 6), IF($O169 &lt;&gt; "", $E169/$O169, ""), ""),"")</f>
        <v/>
      </c>
      <c r="V169" s="10" t="str">
        <f>IF('FY2025'!$A171&lt;&gt;"",IF(AND(MONTH($K169) &lt;= 7, MONTH($L169) &gt;= 7 ), IF($O169 &lt;&gt; "", $E169/$O169, ""), ""),"")</f>
        <v/>
      </c>
      <c r="W169" s="10" t="str">
        <f>IF('FY2025'!$A171&lt;&gt;"",IF(AND(MONTH($K169) &lt;= 8, MONTH($L169) &gt;= 8), IF($O169 &lt;&gt; "", $E169/$O169, ""), ""),"")</f>
        <v/>
      </c>
      <c r="X169" s="10" t="str">
        <f>IF('FY2025'!$A171&lt;&gt;"",IF(AND(MONTH($K169) &lt;= 9, MONTH($L169) &gt;= 9), IF($O169 &lt;&gt; "", $E169/$O169, ""), ""),"")</f>
        <v/>
      </c>
      <c r="Y169" s="10" t="str">
        <f>IF('FY2025'!$A171&lt;&gt;"",IF(AND(MONTH($K169) &lt;= 10, MONTH($L169) &gt;= 10), IF($O169 &lt;&gt; "", $E169/$O169, ""), ""),"")</f>
        <v/>
      </c>
      <c r="Z169" s="10" t="str">
        <f>IF('FY2025'!$A171&lt;&gt;"",IF(AND(MONTH($K169) &lt;= 11, MONTH($L169) &gt;= 11), IF($O169 &lt;&gt; "", $E169/$O169, ""), ""),"")</f>
        <v/>
      </c>
      <c r="AA169" s="10" t="str">
        <f>IF('FY2025'!$A171&lt;&gt;"",IF(AND(MONTH($K169) &lt;= 12, MONTH($L169) &gt;= 12), IF($O169 &lt;&gt; "", $E169/$O169, ""), ""),"")</f>
        <v/>
      </c>
    </row>
    <row r="170" spans="1:27" x14ac:dyDescent="0.25">
      <c r="A170" s="8" t="str">
        <f>IF('FY2025'!A172&lt;&gt;"", VALUE('FY2025'!A172), "")</f>
        <v/>
      </c>
      <c r="B170" s="5" t="str">
        <f>IF('FY2025'!A172&lt;&gt;"",_xlfn.VALUETOTEXT('FY2025'!B172),"")</f>
        <v/>
      </c>
      <c r="C170" s="5" t="str">
        <f>_xlfn.VALUETOTEXT('FY2025'!C172)</f>
        <v/>
      </c>
      <c r="D170" s="5" t="str">
        <f>IF('FY2025'!A172&lt;&gt;"",_xlfn.VALUETOTEXT('FY2025'!D172),"")</f>
        <v/>
      </c>
      <c r="E170" s="6" t="str">
        <f>IF('FY2025'!A172&lt;&gt;"",VALUE('FY2025'!E172),"")</f>
        <v/>
      </c>
      <c r="F170" s="6" t="str">
        <f>IF('FY2025'!A172&lt;&gt;"",VALUE('FY2025'!F172),"")</f>
        <v/>
      </c>
      <c r="G170" s="6" t="str">
        <f>IF('FY2025'!A172&lt;&gt;"",VALUE('FY2025'!G172),"")</f>
        <v/>
      </c>
      <c r="H170" s="6" t="str">
        <f>IF('FY2025'!A172&lt;&gt;"",VALUE('FY2025'!H172),"")</f>
        <v/>
      </c>
      <c r="I170" s="6" t="str">
        <f>IF('FY2025'!A172&lt;&gt;"",VALUE('FY2025'!I172),"")</f>
        <v/>
      </c>
      <c r="J170" s="6" t="str">
        <f>IF('FY2025'!A172&lt;&gt;"",VALUE('FY2025'!J172),"")</f>
        <v/>
      </c>
      <c r="K170" s="7" t="str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/>
      </c>
      <c r="L170" s="7" t="str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/>
      </c>
      <c r="M170" s="7" t="str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/>
      </c>
      <c r="N170" s="7" t="str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/>
      </c>
      <c r="O170" s="5" t="str">
        <f t="shared" si="2"/>
        <v/>
      </c>
      <c r="P170" s="10" t="str">
        <f>IF('FY2025'!$A172&lt;&gt;"",IF(AND(MONTH($K170) &lt;= 1, MONTH($L170) &gt;= 1), IF($O170 &lt;&gt; "", $E170/$O170, ""), ""),"")</f>
        <v/>
      </c>
      <c r="Q170" s="10" t="str">
        <f>IF('FY2025'!$A172&lt;&gt;"",IF(AND(MONTH($K170) &lt;= 2, MONTH($L170) &gt;= 2), IF($O170 &lt;&gt; "", $E170/$O170, ""), ""),"")</f>
        <v/>
      </c>
      <c r="R170" s="10" t="str">
        <f>IF('FY2025'!$A172&lt;&gt;"",IF(AND(MONTH($K170) &lt;= 3, MONTH($L170) &gt;= 3), IF($O170 &lt;&gt; "", $E170/$O170, ""), ""),"")</f>
        <v/>
      </c>
      <c r="S170" s="10" t="str">
        <f>IF('FY2025'!$A172&lt;&gt;"",IF(AND(MONTH($K170) &lt;= 4, MONTH($L170) &gt;= 4), IF($O170 &lt;&gt; "", $E170/$O170, ""), ""),"")</f>
        <v/>
      </c>
      <c r="T170" s="10" t="str">
        <f>IF('FY2025'!$A172&lt;&gt;"",IF(AND(MONTH($K170) &lt;= 5, MONTH($L170) &gt;= 5), IF($O170 &lt;&gt; "", $E170/$O170, ""), ""),"")</f>
        <v/>
      </c>
      <c r="U170" s="10" t="str">
        <f>IF('FY2025'!$A172&lt;&gt;"",IF(AND(MONTH($K170) &lt;= 6, MONTH($L170) &gt;= 6), IF($O170 &lt;&gt; "", $E170/$O170, ""), ""),"")</f>
        <v/>
      </c>
      <c r="V170" s="10" t="str">
        <f>IF('FY2025'!$A172&lt;&gt;"",IF(AND(MONTH($K170) &lt;= 7, MONTH($L170) &gt;= 7 ), IF($O170 &lt;&gt; "", $E170/$O170, ""), ""),"")</f>
        <v/>
      </c>
      <c r="W170" s="10" t="str">
        <f>IF('FY2025'!$A172&lt;&gt;"",IF(AND(MONTH($K170) &lt;= 8, MONTH($L170) &gt;= 8), IF($O170 &lt;&gt; "", $E170/$O170, ""), ""),"")</f>
        <v/>
      </c>
      <c r="X170" s="10" t="str">
        <f>IF('FY2025'!$A172&lt;&gt;"",IF(AND(MONTH($K170) &lt;= 9, MONTH($L170) &gt;= 9), IF($O170 &lt;&gt; "", $E170/$O170, ""), ""),"")</f>
        <v/>
      </c>
      <c r="Y170" s="10" t="str">
        <f>IF('FY2025'!$A172&lt;&gt;"",IF(AND(MONTH($K170) &lt;= 10, MONTH($L170) &gt;= 10), IF($O170 &lt;&gt; "", $E170/$O170, ""), ""),"")</f>
        <v/>
      </c>
      <c r="Z170" s="10" t="str">
        <f>IF('FY2025'!$A172&lt;&gt;"",IF(AND(MONTH($K170) &lt;= 11, MONTH($L170) &gt;= 11), IF($O170 &lt;&gt; "", $E170/$O170, ""), ""),"")</f>
        <v/>
      </c>
      <c r="AA170" s="10" t="str">
        <f>IF('FY2025'!$A172&lt;&gt;"",IF(AND(MONTH($K170) &lt;= 12, MONTH($L170) &gt;= 12), IF($O170 &lt;&gt; "", $E170/$O170, ""), ""),"")</f>
        <v/>
      </c>
    </row>
    <row r="171" spans="1:27" x14ac:dyDescent="0.25">
      <c r="A171" s="8" t="str">
        <f>IF('FY2025'!A173&lt;&gt;"", VALUE('FY2025'!A173), "")</f>
        <v/>
      </c>
      <c r="B171" s="5" t="str">
        <f>IF('FY2025'!A173&lt;&gt;"",_xlfn.VALUETOTEXT('FY2025'!B173),"")</f>
        <v/>
      </c>
      <c r="C171" s="5" t="str">
        <f>_xlfn.VALUETOTEXT('FY2025'!C173)</f>
        <v/>
      </c>
      <c r="D171" s="5" t="str">
        <f>IF('FY2025'!A173&lt;&gt;"",_xlfn.VALUETOTEXT('FY2025'!D173),"")</f>
        <v/>
      </c>
      <c r="E171" s="6" t="str">
        <f>IF('FY2025'!A173&lt;&gt;"",VALUE('FY2025'!E173),"")</f>
        <v/>
      </c>
      <c r="F171" s="6" t="str">
        <f>IF('FY2025'!A173&lt;&gt;"",VALUE('FY2025'!F173),"")</f>
        <v/>
      </c>
      <c r="G171" s="6" t="str">
        <f>IF('FY2025'!A173&lt;&gt;"",VALUE('FY2025'!G173),"")</f>
        <v/>
      </c>
      <c r="H171" s="6" t="str">
        <f>IF('FY2025'!A173&lt;&gt;"",VALUE('FY2025'!H173),"")</f>
        <v/>
      </c>
      <c r="I171" s="6" t="str">
        <f>IF('FY2025'!A173&lt;&gt;"",VALUE('FY2025'!I173),"")</f>
        <v/>
      </c>
      <c r="J171" s="6" t="str">
        <f>IF('FY2025'!A173&lt;&gt;"",VALUE('FY2025'!J173),"")</f>
        <v/>
      </c>
      <c r="K171" s="7" t="str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/>
      </c>
      <c r="L171" s="7" t="str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/>
      </c>
      <c r="M171" s="7" t="str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/>
      </c>
      <c r="N171" s="7" t="str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/>
      </c>
      <c r="O171" s="5" t="str">
        <f t="shared" si="2"/>
        <v/>
      </c>
      <c r="P171" s="10" t="str">
        <f>IF('FY2025'!$A173&lt;&gt;"",IF(AND(MONTH($K171) &lt;= 1, MONTH($L171) &gt;= 1), IF($O171 &lt;&gt; "", $E171/$O171, ""), ""),"")</f>
        <v/>
      </c>
      <c r="Q171" s="10" t="str">
        <f>IF('FY2025'!$A173&lt;&gt;"",IF(AND(MONTH($K171) &lt;= 2, MONTH($L171) &gt;= 2), IF($O171 &lt;&gt; "", $E171/$O171, ""), ""),"")</f>
        <v/>
      </c>
      <c r="R171" s="10" t="str">
        <f>IF('FY2025'!$A173&lt;&gt;"",IF(AND(MONTH($K171) &lt;= 3, MONTH($L171) &gt;= 3), IF($O171 &lt;&gt; "", $E171/$O171, ""), ""),"")</f>
        <v/>
      </c>
      <c r="S171" s="10" t="str">
        <f>IF('FY2025'!$A173&lt;&gt;"",IF(AND(MONTH($K171) &lt;= 4, MONTH($L171) &gt;= 4), IF($O171 &lt;&gt; "", $E171/$O171, ""), ""),"")</f>
        <v/>
      </c>
      <c r="T171" s="10" t="str">
        <f>IF('FY2025'!$A173&lt;&gt;"",IF(AND(MONTH($K171) &lt;= 5, MONTH($L171) &gt;= 5), IF($O171 &lt;&gt; "", $E171/$O171, ""), ""),"")</f>
        <v/>
      </c>
      <c r="U171" s="10" t="str">
        <f>IF('FY2025'!$A173&lt;&gt;"",IF(AND(MONTH($K171) &lt;= 6, MONTH($L171) &gt;= 6), IF($O171 &lt;&gt; "", $E171/$O171, ""), ""),"")</f>
        <v/>
      </c>
      <c r="V171" s="10" t="str">
        <f>IF('FY2025'!$A173&lt;&gt;"",IF(AND(MONTH($K171) &lt;= 7, MONTH($L171) &gt;= 7 ), IF($O171 &lt;&gt; "", $E171/$O171, ""), ""),"")</f>
        <v/>
      </c>
      <c r="W171" s="10" t="str">
        <f>IF('FY2025'!$A173&lt;&gt;"",IF(AND(MONTH($K171) &lt;= 8, MONTH($L171) &gt;= 8), IF($O171 &lt;&gt; "", $E171/$O171, ""), ""),"")</f>
        <v/>
      </c>
      <c r="X171" s="10" t="str">
        <f>IF('FY2025'!$A173&lt;&gt;"",IF(AND(MONTH($K171) &lt;= 9, MONTH($L171) &gt;= 9), IF($O171 &lt;&gt; "", $E171/$O171, ""), ""),"")</f>
        <v/>
      </c>
      <c r="Y171" s="10" t="str">
        <f>IF('FY2025'!$A173&lt;&gt;"",IF(AND(MONTH($K171) &lt;= 10, MONTH($L171) &gt;= 10), IF($O171 &lt;&gt; "", $E171/$O171, ""), ""),"")</f>
        <v/>
      </c>
      <c r="Z171" s="10" t="str">
        <f>IF('FY2025'!$A173&lt;&gt;"",IF(AND(MONTH($K171) &lt;= 11, MONTH($L171) &gt;= 11), IF($O171 &lt;&gt; "", $E171/$O171, ""), ""),"")</f>
        <v/>
      </c>
      <c r="AA171" s="10" t="str">
        <f>IF('FY2025'!$A173&lt;&gt;"",IF(AND(MONTH($K171) &lt;= 12, MONTH($L171) &gt;= 12), IF($O171 &lt;&gt; "", $E171/$O171, ""), ""),"")</f>
        <v/>
      </c>
    </row>
    <row r="172" spans="1:27" x14ac:dyDescent="0.25">
      <c r="A172" s="8" t="str">
        <f>IF('FY2025'!A174&lt;&gt;"", VALUE('FY2025'!A174), "")</f>
        <v/>
      </c>
      <c r="B172" s="5" t="str">
        <f>IF('FY2025'!A174&lt;&gt;"",_xlfn.VALUETOTEXT('FY2025'!B174),"")</f>
        <v/>
      </c>
      <c r="C172" s="5" t="str">
        <f>_xlfn.VALUETOTEXT('FY2025'!C174)</f>
        <v/>
      </c>
      <c r="D172" s="5" t="str">
        <f>IF('FY2025'!A174&lt;&gt;"",_xlfn.VALUETOTEXT('FY2025'!D174),"")</f>
        <v/>
      </c>
      <c r="E172" s="6" t="str">
        <f>IF('FY2025'!A174&lt;&gt;"",VALUE('FY2025'!E174),"")</f>
        <v/>
      </c>
      <c r="F172" s="6" t="str">
        <f>IF('FY2025'!A174&lt;&gt;"",VALUE('FY2025'!F174),"")</f>
        <v/>
      </c>
      <c r="G172" s="6" t="str">
        <f>IF('FY2025'!A174&lt;&gt;"",VALUE('FY2025'!G174),"")</f>
        <v/>
      </c>
      <c r="H172" s="6" t="str">
        <f>IF('FY2025'!A174&lt;&gt;"",VALUE('FY2025'!H174),"")</f>
        <v/>
      </c>
      <c r="I172" s="6" t="str">
        <f>IF('FY2025'!A174&lt;&gt;"",VALUE('FY2025'!I174),"")</f>
        <v/>
      </c>
      <c r="J172" s="6" t="str">
        <f>IF('FY2025'!A174&lt;&gt;"",VALUE('FY2025'!J174),"")</f>
        <v/>
      </c>
      <c r="K172" s="7" t="str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/>
      </c>
      <c r="L172" s="7" t="str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/>
      </c>
      <c r="M172" s="7" t="str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/>
      </c>
      <c r="N172" s="7" t="str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/>
      </c>
      <c r="O172" s="5" t="str">
        <f t="shared" si="2"/>
        <v/>
      </c>
      <c r="P172" s="10" t="str">
        <f>IF('FY2025'!$A174&lt;&gt;"",IF(AND(MONTH($K172) &lt;= 1, MONTH($L172) &gt;= 1), IF($O172 &lt;&gt; "", $E172/$O172, ""), ""),"")</f>
        <v/>
      </c>
      <c r="Q172" s="10" t="str">
        <f>IF('FY2025'!$A174&lt;&gt;"",IF(AND(MONTH($K172) &lt;= 2, MONTH($L172) &gt;= 2), IF($O172 &lt;&gt; "", $E172/$O172, ""), ""),"")</f>
        <v/>
      </c>
      <c r="R172" s="10" t="str">
        <f>IF('FY2025'!$A174&lt;&gt;"",IF(AND(MONTH($K172) &lt;= 3, MONTH($L172) &gt;= 3), IF($O172 &lt;&gt; "", $E172/$O172, ""), ""),"")</f>
        <v/>
      </c>
      <c r="S172" s="10" t="str">
        <f>IF('FY2025'!$A174&lt;&gt;"",IF(AND(MONTH($K172) &lt;= 4, MONTH($L172) &gt;= 4), IF($O172 &lt;&gt; "", $E172/$O172, ""), ""),"")</f>
        <v/>
      </c>
      <c r="T172" s="10" t="str">
        <f>IF('FY2025'!$A174&lt;&gt;"",IF(AND(MONTH($K172) &lt;= 5, MONTH($L172) &gt;= 5), IF($O172 &lt;&gt; "", $E172/$O172, ""), ""),"")</f>
        <v/>
      </c>
      <c r="U172" s="10" t="str">
        <f>IF('FY2025'!$A174&lt;&gt;"",IF(AND(MONTH($K172) &lt;= 6, MONTH($L172) &gt;= 6), IF($O172 &lt;&gt; "", $E172/$O172, ""), ""),"")</f>
        <v/>
      </c>
      <c r="V172" s="10" t="str">
        <f>IF('FY2025'!$A174&lt;&gt;"",IF(AND(MONTH($K172) &lt;= 7, MONTH($L172) &gt;= 7 ), IF($O172 &lt;&gt; "", $E172/$O172, ""), ""),"")</f>
        <v/>
      </c>
      <c r="W172" s="10" t="str">
        <f>IF('FY2025'!$A174&lt;&gt;"",IF(AND(MONTH($K172) &lt;= 8, MONTH($L172) &gt;= 8), IF($O172 &lt;&gt; "", $E172/$O172, ""), ""),"")</f>
        <v/>
      </c>
      <c r="X172" s="10" t="str">
        <f>IF('FY2025'!$A174&lt;&gt;"",IF(AND(MONTH($K172) &lt;= 9, MONTH($L172) &gt;= 9), IF($O172 &lt;&gt; "", $E172/$O172, ""), ""),"")</f>
        <v/>
      </c>
      <c r="Y172" s="10" t="str">
        <f>IF('FY2025'!$A174&lt;&gt;"",IF(AND(MONTH($K172) &lt;= 10, MONTH($L172) &gt;= 10), IF($O172 &lt;&gt; "", $E172/$O172, ""), ""),"")</f>
        <v/>
      </c>
      <c r="Z172" s="10" t="str">
        <f>IF('FY2025'!$A174&lt;&gt;"",IF(AND(MONTH($K172) &lt;= 11, MONTH($L172) &gt;= 11), IF($O172 &lt;&gt; "", $E172/$O172, ""), ""),"")</f>
        <v/>
      </c>
      <c r="AA172" s="10" t="str">
        <f>IF('FY2025'!$A174&lt;&gt;"",IF(AND(MONTH($K172) &lt;= 12, MONTH($L172) &gt;= 12), IF($O172 &lt;&gt; "", $E172/$O172, ""), ""),"")</f>
        <v/>
      </c>
    </row>
    <row r="173" spans="1:27" x14ac:dyDescent="0.25">
      <c r="A173" s="8" t="str">
        <f>IF('FY2025'!A175&lt;&gt;"", VALUE('FY2025'!A175), "")</f>
        <v/>
      </c>
      <c r="B173" s="5" t="str">
        <f>IF('FY2025'!A175&lt;&gt;"",_xlfn.VALUETOTEXT('FY2025'!B175),"")</f>
        <v/>
      </c>
      <c r="C173" s="5" t="str">
        <f>_xlfn.VALUETOTEXT('FY2025'!C175)</f>
        <v/>
      </c>
      <c r="D173" s="5" t="str">
        <f>IF('FY2025'!A175&lt;&gt;"",_xlfn.VALUETOTEXT('FY2025'!D175),"")</f>
        <v/>
      </c>
      <c r="E173" s="6" t="str">
        <f>IF('FY2025'!A175&lt;&gt;"",VALUE('FY2025'!E175),"")</f>
        <v/>
      </c>
      <c r="F173" s="6" t="str">
        <f>IF('FY2025'!A175&lt;&gt;"",VALUE('FY2025'!F175),"")</f>
        <v/>
      </c>
      <c r="G173" s="6" t="str">
        <f>IF('FY2025'!A175&lt;&gt;"",VALUE('FY2025'!G175),"")</f>
        <v/>
      </c>
      <c r="H173" s="6" t="str">
        <f>IF('FY2025'!A175&lt;&gt;"",VALUE('FY2025'!H175),"")</f>
        <v/>
      </c>
      <c r="I173" s="6" t="str">
        <f>IF('FY2025'!A175&lt;&gt;"",VALUE('FY2025'!I175),"")</f>
        <v/>
      </c>
      <c r="J173" s="6" t="str">
        <f>IF('FY2025'!A175&lt;&gt;"",VALUE('FY2025'!J175),"")</f>
        <v/>
      </c>
      <c r="K173" s="7" t="str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/>
      </c>
      <c r="L173" s="7" t="str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/>
      </c>
      <c r="M173" s="7" t="str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/>
      </c>
      <c r="N173" s="7" t="str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/>
      </c>
      <c r="O173" s="5" t="str">
        <f t="shared" si="2"/>
        <v/>
      </c>
      <c r="P173" s="10" t="str">
        <f>IF('FY2025'!$A175&lt;&gt;"",IF(AND(MONTH($K173) &lt;= 1, MONTH($L173) &gt;= 1), IF($O173 &lt;&gt; "", $E173/$O173, ""), ""),"")</f>
        <v/>
      </c>
      <c r="Q173" s="10" t="str">
        <f>IF('FY2025'!$A175&lt;&gt;"",IF(AND(MONTH($K173) &lt;= 2, MONTH($L173) &gt;= 2), IF($O173 &lt;&gt; "", $E173/$O173, ""), ""),"")</f>
        <v/>
      </c>
      <c r="R173" s="10" t="str">
        <f>IF('FY2025'!$A175&lt;&gt;"",IF(AND(MONTH($K173) &lt;= 3, MONTH($L173) &gt;= 3), IF($O173 &lt;&gt; "", $E173/$O173, ""), ""),"")</f>
        <v/>
      </c>
      <c r="S173" s="10" t="str">
        <f>IF('FY2025'!$A175&lt;&gt;"",IF(AND(MONTH($K173) &lt;= 4, MONTH($L173) &gt;= 4), IF($O173 &lt;&gt; "", $E173/$O173, ""), ""),"")</f>
        <v/>
      </c>
      <c r="T173" s="10" t="str">
        <f>IF('FY2025'!$A175&lt;&gt;"",IF(AND(MONTH($K173) &lt;= 5, MONTH($L173) &gt;= 5), IF($O173 &lt;&gt; "", $E173/$O173, ""), ""),"")</f>
        <v/>
      </c>
      <c r="U173" s="10" t="str">
        <f>IF('FY2025'!$A175&lt;&gt;"",IF(AND(MONTH($K173) &lt;= 6, MONTH($L173) &gt;= 6), IF($O173 &lt;&gt; "", $E173/$O173, ""), ""),"")</f>
        <v/>
      </c>
      <c r="V173" s="10" t="str">
        <f>IF('FY2025'!$A175&lt;&gt;"",IF(AND(MONTH($K173) &lt;= 7, MONTH($L173) &gt;= 7 ), IF($O173 &lt;&gt; "", $E173/$O173, ""), ""),"")</f>
        <v/>
      </c>
      <c r="W173" s="10" t="str">
        <f>IF('FY2025'!$A175&lt;&gt;"",IF(AND(MONTH($K173) &lt;= 8, MONTH($L173) &gt;= 8), IF($O173 &lt;&gt; "", $E173/$O173, ""), ""),"")</f>
        <v/>
      </c>
      <c r="X173" s="10" t="str">
        <f>IF('FY2025'!$A175&lt;&gt;"",IF(AND(MONTH($K173) &lt;= 9, MONTH($L173) &gt;= 9), IF($O173 &lt;&gt; "", $E173/$O173, ""), ""),"")</f>
        <v/>
      </c>
      <c r="Y173" s="10" t="str">
        <f>IF('FY2025'!$A175&lt;&gt;"",IF(AND(MONTH($K173) &lt;= 10, MONTH($L173) &gt;= 10), IF($O173 &lt;&gt; "", $E173/$O173, ""), ""),"")</f>
        <v/>
      </c>
      <c r="Z173" s="10" t="str">
        <f>IF('FY2025'!$A175&lt;&gt;"",IF(AND(MONTH($K173) &lt;= 11, MONTH($L173) &gt;= 11), IF($O173 &lt;&gt; "", $E173/$O173, ""), ""),"")</f>
        <v/>
      </c>
      <c r="AA173" s="10" t="str">
        <f>IF('FY2025'!$A175&lt;&gt;"",IF(AND(MONTH($K173) &lt;= 12, MONTH($L173) &gt;= 12), IF($O173 &lt;&gt; "", $E173/$O173, ""), ""),"")</f>
        <v/>
      </c>
    </row>
    <row r="174" spans="1:27" x14ac:dyDescent="0.25">
      <c r="A174" s="8" t="str">
        <f>IF('FY2025'!A176&lt;&gt;"", VALUE('FY2025'!A176), "")</f>
        <v/>
      </c>
      <c r="B174" s="5" t="str">
        <f>IF('FY2025'!A176&lt;&gt;"",_xlfn.VALUETOTEXT('FY2025'!B176),"")</f>
        <v/>
      </c>
      <c r="C174" s="5" t="str">
        <f>_xlfn.VALUETOTEXT('FY2025'!C176)</f>
        <v/>
      </c>
      <c r="D174" s="5" t="str">
        <f>IF('FY2025'!A176&lt;&gt;"",_xlfn.VALUETOTEXT('FY2025'!D176),"")</f>
        <v/>
      </c>
      <c r="E174" s="6" t="str">
        <f>IF('FY2025'!A176&lt;&gt;"",VALUE('FY2025'!E176),"")</f>
        <v/>
      </c>
      <c r="F174" s="6" t="str">
        <f>IF('FY2025'!A176&lt;&gt;"",VALUE('FY2025'!F176),"")</f>
        <v/>
      </c>
      <c r="G174" s="6" t="str">
        <f>IF('FY2025'!A176&lt;&gt;"",VALUE('FY2025'!G176),"")</f>
        <v/>
      </c>
      <c r="H174" s="6" t="str">
        <f>IF('FY2025'!A176&lt;&gt;"",VALUE('FY2025'!H176),"")</f>
        <v/>
      </c>
      <c r="I174" s="6" t="str">
        <f>IF('FY2025'!A176&lt;&gt;"",VALUE('FY2025'!I176),"")</f>
        <v/>
      </c>
      <c r="J174" s="6" t="str">
        <f>IF('FY2025'!A176&lt;&gt;"",VALUE('FY2025'!J176),"")</f>
        <v/>
      </c>
      <c r="K174" s="7" t="str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/>
      </c>
      <c r="L174" s="7" t="str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/>
      </c>
      <c r="M174" s="7" t="str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/>
      </c>
      <c r="N174" s="7" t="str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/>
      </c>
      <c r="O174" s="5" t="str">
        <f t="shared" si="2"/>
        <v/>
      </c>
      <c r="P174" s="10" t="str">
        <f>IF('FY2025'!$A176&lt;&gt;"",IF(AND(MONTH($K174) &lt;= 1, MONTH($L174) &gt;= 1), IF($O174 &lt;&gt; "", $E174/$O174, ""), ""),"")</f>
        <v/>
      </c>
      <c r="Q174" s="10" t="str">
        <f>IF('FY2025'!$A176&lt;&gt;"",IF(AND(MONTH($K174) &lt;= 2, MONTH($L174) &gt;= 2), IF($O174 &lt;&gt; "", $E174/$O174, ""), ""),"")</f>
        <v/>
      </c>
      <c r="R174" s="10" t="str">
        <f>IF('FY2025'!$A176&lt;&gt;"",IF(AND(MONTH($K174) &lt;= 3, MONTH($L174) &gt;= 3), IF($O174 &lt;&gt; "", $E174/$O174, ""), ""),"")</f>
        <v/>
      </c>
      <c r="S174" s="10" t="str">
        <f>IF('FY2025'!$A176&lt;&gt;"",IF(AND(MONTH($K174) &lt;= 4, MONTH($L174) &gt;= 4), IF($O174 &lt;&gt; "", $E174/$O174, ""), ""),"")</f>
        <v/>
      </c>
      <c r="T174" s="10" t="str">
        <f>IF('FY2025'!$A176&lt;&gt;"",IF(AND(MONTH($K174) &lt;= 5, MONTH($L174) &gt;= 5), IF($O174 &lt;&gt; "", $E174/$O174, ""), ""),"")</f>
        <v/>
      </c>
      <c r="U174" s="10" t="str">
        <f>IF('FY2025'!$A176&lt;&gt;"",IF(AND(MONTH($K174) &lt;= 6, MONTH($L174) &gt;= 6), IF($O174 &lt;&gt; "", $E174/$O174, ""), ""),"")</f>
        <v/>
      </c>
      <c r="V174" s="10" t="str">
        <f>IF('FY2025'!$A176&lt;&gt;"",IF(AND(MONTH($K174) &lt;= 7, MONTH($L174) &gt;= 7 ), IF($O174 &lt;&gt; "", $E174/$O174, ""), ""),"")</f>
        <v/>
      </c>
      <c r="W174" s="10" t="str">
        <f>IF('FY2025'!$A176&lt;&gt;"",IF(AND(MONTH($K174) &lt;= 8, MONTH($L174) &gt;= 8), IF($O174 &lt;&gt; "", $E174/$O174, ""), ""),"")</f>
        <v/>
      </c>
      <c r="X174" s="10" t="str">
        <f>IF('FY2025'!$A176&lt;&gt;"",IF(AND(MONTH($K174) &lt;= 9, MONTH($L174) &gt;= 9), IF($O174 &lt;&gt; "", $E174/$O174, ""), ""),"")</f>
        <v/>
      </c>
      <c r="Y174" s="10" t="str">
        <f>IF('FY2025'!$A176&lt;&gt;"",IF(AND(MONTH($K174) &lt;= 10, MONTH($L174) &gt;= 10), IF($O174 &lt;&gt; "", $E174/$O174, ""), ""),"")</f>
        <v/>
      </c>
      <c r="Z174" s="10" t="str">
        <f>IF('FY2025'!$A176&lt;&gt;"",IF(AND(MONTH($K174) &lt;= 11, MONTH($L174) &gt;= 11), IF($O174 &lt;&gt; "", $E174/$O174, ""), ""),"")</f>
        <v/>
      </c>
      <c r="AA174" s="10" t="str">
        <f>IF('FY2025'!$A176&lt;&gt;"",IF(AND(MONTH($K174) &lt;= 12, MONTH($L174) &gt;= 12), IF($O174 &lt;&gt; "", $E174/$O174, ""), ""),"")</f>
        <v/>
      </c>
    </row>
    <row r="175" spans="1:27" x14ac:dyDescent="0.25">
      <c r="A175" s="8" t="str">
        <f>IF('FY2025'!A177&lt;&gt;"", VALUE('FY2025'!A177), "")</f>
        <v/>
      </c>
      <c r="B175" s="5" t="str">
        <f>IF('FY2025'!A177&lt;&gt;"",_xlfn.VALUETOTEXT('FY2025'!B177),"")</f>
        <v/>
      </c>
      <c r="C175" s="5" t="str">
        <f>_xlfn.VALUETOTEXT('FY2025'!C177)</f>
        <v/>
      </c>
      <c r="D175" s="5" t="str">
        <f>IF('FY2025'!A177&lt;&gt;"",_xlfn.VALUETOTEXT('FY2025'!D177),"")</f>
        <v/>
      </c>
      <c r="E175" s="6" t="str">
        <f>IF('FY2025'!A177&lt;&gt;"",VALUE('FY2025'!E177),"")</f>
        <v/>
      </c>
      <c r="F175" s="6" t="str">
        <f>IF('FY2025'!A177&lt;&gt;"",VALUE('FY2025'!F177),"")</f>
        <v/>
      </c>
      <c r="G175" s="6" t="str">
        <f>IF('FY2025'!A177&lt;&gt;"",VALUE('FY2025'!G177),"")</f>
        <v/>
      </c>
      <c r="H175" s="6" t="str">
        <f>IF('FY2025'!A177&lt;&gt;"",VALUE('FY2025'!H177),"")</f>
        <v/>
      </c>
      <c r="I175" s="6" t="str">
        <f>IF('FY2025'!A177&lt;&gt;"",VALUE('FY2025'!I177),"")</f>
        <v/>
      </c>
      <c r="J175" s="6" t="str">
        <f>IF('FY2025'!A177&lt;&gt;"",VALUE('FY2025'!J177),"")</f>
        <v/>
      </c>
      <c r="K175" s="7" t="str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/>
      </c>
      <c r="L175" s="7" t="str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/>
      </c>
      <c r="M175" s="7" t="str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/>
      </c>
      <c r="N175" s="7" t="str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/>
      </c>
      <c r="O175" s="5" t="str">
        <f t="shared" si="2"/>
        <v/>
      </c>
      <c r="P175" s="10" t="str">
        <f>IF('FY2025'!$A177&lt;&gt;"",IF(AND(MONTH($K175) &lt;= 1, MONTH($L175) &gt;= 1), IF($O175 &lt;&gt; "", $E175/$O175, ""), ""),"")</f>
        <v/>
      </c>
      <c r="Q175" s="10" t="str">
        <f>IF('FY2025'!$A177&lt;&gt;"",IF(AND(MONTH($K175) &lt;= 2, MONTH($L175) &gt;= 2), IF($O175 &lt;&gt; "", $E175/$O175, ""), ""),"")</f>
        <v/>
      </c>
      <c r="R175" s="10" t="str">
        <f>IF('FY2025'!$A177&lt;&gt;"",IF(AND(MONTH($K175) &lt;= 3, MONTH($L175) &gt;= 3), IF($O175 &lt;&gt; "", $E175/$O175, ""), ""),"")</f>
        <v/>
      </c>
      <c r="S175" s="10" t="str">
        <f>IF('FY2025'!$A177&lt;&gt;"",IF(AND(MONTH($K175) &lt;= 4, MONTH($L175) &gt;= 4), IF($O175 &lt;&gt; "", $E175/$O175, ""), ""),"")</f>
        <v/>
      </c>
      <c r="T175" s="10" t="str">
        <f>IF('FY2025'!$A177&lt;&gt;"",IF(AND(MONTH($K175) &lt;= 5, MONTH($L175) &gt;= 5), IF($O175 &lt;&gt; "", $E175/$O175, ""), ""),"")</f>
        <v/>
      </c>
      <c r="U175" s="10" t="str">
        <f>IF('FY2025'!$A177&lt;&gt;"",IF(AND(MONTH($K175) &lt;= 6, MONTH($L175) &gt;= 6), IF($O175 &lt;&gt; "", $E175/$O175, ""), ""),"")</f>
        <v/>
      </c>
      <c r="V175" s="10" t="str">
        <f>IF('FY2025'!$A177&lt;&gt;"",IF(AND(MONTH($K175) &lt;= 7, MONTH($L175) &gt;= 7 ), IF($O175 &lt;&gt; "", $E175/$O175, ""), ""),"")</f>
        <v/>
      </c>
      <c r="W175" s="10" t="str">
        <f>IF('FY2025'!$A177&lt;&gt;"",IF(AND(MONTH($K175) &lt;= 8, MONTH($L175) &gt;= 8), IF($O175 &lt;&gt; "", $E175/$O175, ""), ""),"")</f>
        <v/>
      </c>
      <c r="X175" s="10" t="str">
        <f>IF('FY2025'!$A177&lt;&gt;"",IF(AND(MONTH($K175) &lt;= 9, MONTH($L175) &gt;= 9), IF($O175 &lt;&gt; "", $E175/$O175, ""), ""),"")</f>
        <v/>
      </c>
      <c r="Y175" s="10" t="str">
        <f>IF('FY2025'!$A177&lt;&gt;"",IF(AND(MONTH($K175) &lt;= 10, MONTH($L175) &gt;= 10), IF($O175 &lt;&gt; "", $E175/$O175, ""), ""),"")</f>
        <v/>
      </c>
      <c r="Z175" s="10" t="str">
        <f>IF('FY2025'!$A177&lt;&gt;"",IF(AND(MONTH($K175) &lt;= 11, MONTH($L175) &gt;= 11), IF($O175 &lt;&gt; "", $E175/$O175, ""), ""),"")</f>
        <v/>
      </c>
      <c r="AA175" s="10" t="str">
        <f>IF('FY2025'!$A177&lt;&gt;"",IF(AND(MONTH($K175) &lt;= 12, MONTH($L175) &gt;= 12), IF($O175 &lt;&gt; "", $E175/$O175, ""), ""),"")</f>
        <v/>
      </c>
    </row>
    <row r="176" spans="1:27" x14ac:dyDescent="0.25">
      <c r="A176" s="8" t="str">
        <f>IF('FY2025'!A178&lt;&gt;"", VALUE('FY2025'!A178), "")</f>
        <v/>
      </c>
      <c r="B176" s="5" t="str">
        <f>IF('FY2025'!A178&lt;&gt;"",_xlfn.VALUETOTEXT('FY2025'!B178),"")</f>
        <v/>
      </c>
      <c r="C176" s="5" t="str">
        <f>_xlfn.VALUETOTEXT('FY2025'!C178)</f>
        <v/>
      </c>
      <c r="D176" s="5" t="str">
        <f>IF('FY2025'!A178&lt;&gt;"",_xlfn.VALUETOTEXT('FY2025'!D178),"")</f>
        <v/>
      </c>
      <c r="E176" s="6" t="str">
        <f>IF('FY2025'!A178&lt;&gt;"",VALUE('FY2025'!E178),"")</f>
        <v/>
      </c>
      <c r="F176" s="6" t="str">
        <f>IF('FY2025'!A178&lt;&gt;"",VALUE('FY2025'!F178),"")</f>
        <v/>
      </c>
      <c r="G176" s="6" t="str">
        <f>IF('FY2025'!A178&lt;&gt;"",VALUE('FY2025'!G178),"")</f>
        <v/>
      </c>
      <c r="H176" s="6" t="str">
        <f>IF('FY2025'!A178&lt;&gt;"",VALUE('FY2025'!H178),"")</f>
        <v/>
      </c>
      <c r="I176" s="6" t="str">
        <f>IF('FY2025'!A178&lt;&gt;"",VALUE('FY2025'!I178),"")</f>
        <v/>
      </c>
      <c r="J176" s="6" t="str">
        <f>IF('FY2025'!A178&lt;&gt;"",VALUE('FY2025'!J178),"")</f>
        <v/>
      </c>
      <c r="K176" s="7" t="str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/>
      </c>
      <c r="L176" s="7" t="str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/>
      </c>
      <c r="M176" s="7" t="str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/>
      </c>
      <c r="N176" s="7" t="str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/>
      </c>
      <c r="O176" s="5" t="str">
        <f t="shared" si="2"/>
        <v/>
      </c>
      <c r="P176" s="10" t="str">
        <f>IF('FY2025'!$A178&lt;&gt;"",IF(AND(MONTH($K176) &lt;= 1, MONTH($L176) &gt;= 1), IF($O176 &lt;&gt; "", $E176/$O176, ""), ""),"")</f>
        <v/>
      </c>
      <c r="Q176" s="10" t="str">
        <f>IF('FY2025'!$A178&lt;&gt;"",IF(AND(MONTH($K176) &lt;= 2, MONTH($L176) &gt;= 2), IF($O176 &lt;&gt; "", $E176/$O176, ""), ""),"")</f>
        <v/>
      </c>
      <c r="R176" s="10" t="str">
        <f>IF('FY2025'!$A178&lt;&gt;"",IF(AND(MONTH($K176) &lt;= 3, MONTH($L176) &gt;= 3), IF($O176 &lt;&gt; "", $E176/$O176, ""), ""),"")</f>
        <v/>
      </c>
      <c r="S176" s="10" t="str">
        <f>IF('FY2025'!$A178&lt;&gt;"",IF(AND(MONTH($K176) &lt;= 4, MONTH($L176) &gt;= 4), IF($O176 &lt;&gt; "", $E176/$O176, ""), ""),"")</f>
        <v/>
      </c>
      <c r="T176" s="10" t="str">
        <f>IF('FY2025'!$A178&lt;&gt;"",IF(AND(MONTH($K176) &lt;= 5, MONTH($L176) &gt;= 5), IF($O176 &lt;&gt; "", $E176/$O176, ""), ""),"")</f>
        <v/>
      </c>
      <c r="U176" s="10" t="str">
        <f>IF('FY2025'!$A178&lt;&gt;"",IF(AND(MONTH($K176) &lt;= 6, MONTH($L176) &gt;= 6), IF($O176 &lt;&gt; "", $E176/$O176, ""), ""),"")</f>
        <v/>
      </c>
      <c r="V176" s="10" t="str">
        <f>IF('FY2025'!$A178&lt;&gt;"",IF(AND(MONTH($K176) &lt;= 7, MONTH($L176) &gt;= 7 ), IF($O176 &lt;&gt; "", $E176/$O176, ""), ""),"")</f>
        <v/>
      </c>
      <c r="W176" s="10" t="str">
        <f>IF('FY2025'!$A178&lt;&gt;"",IF(AND(MONTH($K176) &lt;= 8, MONTH($L176) &gt;= 8), IF($O176 &lt;&gt; "", $E176/$O176, ""), ""),"")</f>
        <v/>
      </c>
      <c r="X176" s="10" t="str">
        <f>IF('FY2025'!$A178&lt;&gt;"",IF(AND(MONTH($K176) &lt;= 9, MONTH($L176) &gt;= 9), IF($O176 &lt;&gt; "", $E176/$O176, ""), ""),"")</f>
        <v/>
      </c>
      <c r="Y176" s="10" t="str">
        <f>IF('FY2025'!$A178&lt;&gt;"",IF(AND(MONTH($K176) &lt;= 10, MONTH($L176) &gt;= 10), IF($O176 &lt;&gt; "", $E176/$O176, ""), ""),"")</f>
        <v/>
      </c>
      <c r="Z176" s="10" t="str">
        <f>IF('FY2025'!$A178&lt;&gt;"",IF(AND(MONTH($K176) &lt;= 11, MONTH($L176) &gt;= 11), IF($O176 &lt;&gt; "", $E176/$O176, ""), ""),"")</f>
        <v/>
      </c>
      <c r="AA176" s="10" t="str">
        <f>IF('FY2025'!$A178&lt;&gt;"",IF(AND(MONTH($K176) &lt;= 12, MONTH($L176) &gt;= 12), IF($O176 &lt;&gt; "", $E176/$O176, ""), ""),"")</f>
        <v/>
      </c>
    </row>
    <row r="177" spans="1:27" x14ac:dyDescent="0.25">
      <c r="A177" s="8" t="str">
        <f>IF('FY2025'!A179&lt;&gt;"", VALUE('FY2025'!A179), "")</f>
        <v/>
      </c>
      <c r="B177" s="5" t="str">
        <f>IF('FY2025'!A179&lt;&gt;"",_xlfn.VALUETOTEXT('FY2025'!B179),"")</f>
        <v/>
      </c>
      <c r="C177" s="5" t="str">
        <f>_xlfn.VALUETOTEXT('FY2025'!C179)</f>
        <v/>
      </c>
      <c r="D177" s="5" t="str">
        <f>IF('FY2025'!A179&lt;&gt;"",_xlfn.VALUETOTEXT('FY2025'!D179),"")</f>
        <v/>
      </c>
      <c r="E177" s="6" t="str">
        <f>IF('FY2025'!A179&lt;&gt;"",VALUE('FY2025'!E179),"")</f>
        <v/>
      </c>
      <c r="F177" s="6" t="str">
        <f>IF('FY2025'!A179&lt;&gt;"",VALUE('FY2025'!F179),"")</f>
        <v/>
      </c>
      <c r="G177" s="6" t="str">
        <f>IF('FY2025'!A179&lt;&gt;"",VALUE('FY2025'!G179),"")</f>
        <v/>
      </c>
      <c r="H177" s="6" t="str">
        <f>IF('FY2025'!A179&lt;&gt;"",VALUE('FY2025'!H179),"")</f>
        <v/>
      </c>
      <c r="I177" s="6" t="str">
        <f>IF('FY2025'!A179&lt;&gt;"",VALUE('FY2025'!I179),"")</f>
        <v/>
      </c>
      <c r="J177" s="6" t="str">
        <f>IF('FY2025'!A179&lt;&gt;"",VALUE('FY2025'!J179),"")</f>
        <v/>
      </c>
      <c r="K177" s="7" t="str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/>
      </c>
      <c r="L177" s="7" t="str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/>
      </c>
      <c r="M177" s="7" t="str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/>
      </c>
      <c r="N177" s="7" t="str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/>
      </c>
      <c r="O177" s="5" t="str">
        <f t="shared" si="2"/>
        <v/>
      </c>
      <c r="P177" s="10" t="str">
        <f>IF('FY2025'!$A179&lt;&gt;"",IF(AND(MONTH($K177) &lt;= 1, MONTH($L177) &gt;= 1), IF($O177 &lt;&gt; "", $E177/$O177, ""), ""),"")</f>
        <v/>
      </c>
      <c r="Q177" s="10" t="str">
        <f>IF('FY2025'!$A179&lt;&gt;"",IF(AND(MONTH($K177) &lt;= 2, MONTH($L177) &gt;= 2), IF($O177 &lt;&gt; "", $E177/$O177, ""), ""),"")</f>
        <v/>
      </c>
      <c r="R177" s="10" t="str">
        <f>IF('FY2025'!$A179&lt;&gt;"",IF(AND(MONTH($K177) &lt;= 3, MONTH($L177) &gt;= 3), IF($O177 &lt;&gt; "", $E177/$O177, ""), ""),"")</f>
        <v/>
      </c>
      <c r="S177" s="10" t="str">
        <f>IF('FY2025'!$A179&lt;&gt;"",IF(AND(MONTH($K177) &lt;= 4, MONTH($L177) &gt;= 4), IF($O177 &lt;&gt; "", $E177/$O177, ""), ""),"")</f>
        <v/>
      </c>
      <c r="T177" s="10" t="str">
        <f>IF('FY2025'!$A179&lt;&gt;"",IF(AND(MONTH($K177) &lt;= 5, MONTH($L177) &gt;= 5), IF($O177 &lt;&gt; "", $E177/$O177, ""), ""),"")</f>
        <v/>
      </c>
      <c r="U177" s="10" t="str">
        <f>IF('FY2025'!$A179&lt;&gt;"",IF(AND(MONTH($K177) &lt;= 6, MONTH($L177) &gt;= 6), IF($O177 &lt;&gt; "", $E177/$O177, ""), ""),"")</f>
        <v/>
      </c>
      <c r="V177" s="10" t="str">
        <f>IF('FY2025'!$A179&lt;&gt;"",IF(AND(MONTH($K177) &lt;= 7, MONTH($L177) &gt;= 7 ), IF($O177 &lt;&gt; "", $E177/$O177, ""), ""),"")</f>
        <v/>
      </c>
      <c r="W177" s="10" t="str">
        <f>IF('FY2025'!$A179&lt;&gt;"",IF(AND(MONTH($K177) &lt;= 8, MONTH($L177) &gt;= 8), IF($O177 &lt;&gt; "", $E177/$O177, ""), ""),"")</f>
        <v/>
      </c>
      <c r="X177" s="10" t="str">
        <f>IF('FY2025'!$A179&lt;&gt;"",IF(AND(MONTH($K177) &lt;= 9, MONTH($L177) &gt;= 9), IF($O177 &lt;&gt; "", $E177/$O177, ""), ""),"")</f>
        <v/>
      </c>
      <c r="Y177" s="10" t="str">
        <f>IF('FY2025'!$A179&lt;&gt;"",IF(AND(MONTH($K177) &lt;= 10, MONTH($L177) &gt;= 10), IF($O177 &lt;&gt; "", $E177/$O177, ""), ""),"")</f>
        <v/>
      </c>
      <c r="Z177" s="10" t="str">
        <f>IF('FY2025'!$A179&lt;&gt;"",IF(AND(MONTH($K177) &lt;= 11, MONTH($L177) &gt;= 11), IF($O177 &lt;&gt; "", $E177/$O177, ""), ""),"")</f>
        <v/>
      </c>
      <c r="AA177" s="10" t="str">
        <f>IF('FY2025'!$A179&lt;&gt;"",IF(AND(MONTH($K177) &lt;= 12, MONTH($L177) &gt;= 12), IF($O177 &lt;&gt; "", $E177/$O177, ""), ""),"")</f>
        <v/>
      </c>
    </row>
    <row r="178" spans="1:27" x14ac:dyDescent="0.25">
      <c r="A178" s="8" t="str">
        <f>IF('FY2025'!A180&lt;&gt;"", VALUE('FY2025'!A180), "")</f>
        <v/>
      </c>
      <c r="B178" s="5" t="str">
        <f>IF('FY2025'!A180&lt;&gt;"",_xlfn.VALUETOTEXT('FY2025'!B180),"")</f>
        <v/>
      </c>
      <c r="C178" s="5" t="str">
        <f>_xlfn.VALUETOTEXT('FY2025'!C180)</f>
        <v/>
      </c>
      <c r="D178" s="5" t="str">
        <f>IF('FY2025'!A180&lt;&gt;"",_xlfn.VALUETOTEXT('FY2025'!D180),"")</f>
        <v/>
      </c>
      <c r="E178" s="6" t="str">
        <f>IF('FY2025'!A180&lt;&gt;"",VALUE('FY2025'!E180),"")</f>
        <v/>
      </c>
      <c r="F178" s="6" t="str">
        <f>IF('FY2025'!A180&lt;&gt;"",VALUE('FY2025'!F180),"")</f>
        <v/>
      </c>
      <c r="G178" s="6" t="str">
        <f>IF('FY2025'!A180&lt;&gt;"",VALUE('FY2025'!G180),"")</f>
        <v/>
      </c>
      <c r="H178" s="6" t="str">
        <f>IF('FY2025'!A180&lt;&gt;"",VALUE('FY2025'!H180),"")</f>
        <v/>
      </c>
      <c r="I178" s="6" t="str">
        <f>IF('FY2025'!A180&lt;&gt;"",VALUE('FY2025'!I180),"")</f>
        <v/>
      </c>
      <c r="J178" s="6" t="str">
        <f>IF('FY2025'!A180&lt;&gt;"",VALUE('FY2025'!J180),"")</f>
        <v/>
      </c>
      <c r="K178" s="7" t="str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/>
      </c>
      <c r="L178" s="7" t="str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/>
      </c>
      <c r="M178" s="7" t="str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/>
      </c>
      <c r="N178" s="7" t="str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/>
      </c>
      <c r="O178" s="5" t="str">
        <f t="shared" si="2"/>
        <v/>
      </c>
      <c r="P178" s="10" t="str">
        <f>IF('FY2025'!$A180&lt;&gt;"",IF(AND(MONTH($K178) &lt;= 1, MONTH($L178) &gt;= 1), IF($O178 &lt;&gt; "", $E178/$O178, ""), ""),"")</f>
        <v/>
      </c>
      <c r="Q178" s="10" t="str">
        <f>IF('FY2025'!$A180&lt;&gt;"",IF(AND(MONTH($K178) &lt;= 2, MONTH($L178) &gt;= 2), IF($O178 &lt;&gt; "", $E178/$O178, ""), ""),"")</f>
        <v/>
      </c>
      <c r="R178" s="10" t="str">
        <f>IF('FY2025'!$A180&lt;&gt;"",IF(AND(MONTH($K178) &lt;= 3, MONTH($L178) &gt;= 3), IF($O178 &lt;&gt; "", $E178/$O178, ""), ""),"")</f>
        <v/>
      </c>
      <c r="S178" s="10" t="str">
        <f>IF('FY2025'!$A180&lt;&gt;"",IF(AND(MONTH($K178) &lt;= 4, MONTH($L178) &gt;= 4), IF($O178 &lt;&gt; "", $E178/$O178, ""), ""),"")</f>
        <v/>
      </c>
      <c r="T178" s="10" t="str">
        <f>IF('FY2025'!$A180&lt;&gt;"",IF(AND(MONTH($K178) &lt;= 5, MONTH($L178) &gt;= 5), IF($O178 &lt;&gt; "", $E178/$O178, ""), ""),"")</f>
        <v/>
      </c>
      <c r="U178" s="10" t="str">
        <f>IF('FY2025'!$A180&lt;&gt;"",IF(AND(MONTH($K178) &lt;= 6, MONTH($L178) &gt;= 6), IF($O178 &lt;&gt; "", $E178/$O178, ""), ""),"")</f>
        <v/>
      </c>
      <c r="V178" s="10" t="str">
        <f>IF('FY2025'!$A180&lt;&gt;"",IF(AND(MONTH($K178) &lt;= 7, MONTH($L178) &gt;= 7 ), IF($O178 &lt;&gt; "", $E178/$O178, ""), ""),"")</f>
        <v/>
      </c>
      <c r="W178" s="10" t="str">
        <f>IF('FY2025'!$A180&lt;&gt;"",IF(AND(MONTH($K178) &lt;= 8, MONTH($L178) &gt;= 8), IF($O178 &lt;&gt; "", $E178/$O178, ""), ""),"")</f>
        <v/>
      </c>
      <c r="X178" s="10" t="str">
        <f>IF('FY2025'!$A180&lt;&gt;"",IF(AND(MONTH($K178) &lt;= 9, MONTH($L178) &gt;= 9), IF($O178 &lt;&gt; "", $E178/$O178, ""), ""),"")</f>
        <v/>
      </c>
      <c r="Y178" s="10" t="str">
        <f>IF('FY2025'!$A180&lt;&gt;"",IF(AND(MONTH($K178) &lt;= 10, MONTH($L178) &gt;= 10), IF($O178 &lt;&gt; "", $E178/$O178, ""), ""),"")</f>
        <v/>
      </c>
      <c r="Z178" s="10" t="str">
        <f>IF('FY2025'!$A180&lt;&gt;"",IF(AND(MONTH($K178) &lt;= 11, MONTH($L178) &gt;= 11), IF($O178 &lt;&gt; "", $E178/$O178, ""), ""),"")</f>
        <v/>
      </c>
      <c r="AA178" s="10" t="str">
        <f>IF('FY2025'!$A180&lt;&gt;"",IF(AND(MONTH($K178) &lt;= 12, MONTH($L178) &gt;= 12), IF($O178 &lt;&gt; "", $E178/$O178, ""), ""),"")</f>
        <v/>
      </c>
    </row>
    <row r="179" spans="1:27" x14ac:dyDescent="0.25">
      <c r="A179" s="8" t="str">
        <f>IF('FY2025'!A181&lt;&gt;"", VALUE('FY2025'!A181), "")</f>
        <v/>
      </c>
      <c r="B179" s="5" t="str">
        <f>IF('FY2025'!A181&lt;&gt;"",_xlfn.VALUETOTEXT('FY2025'!B181),"")</f>
        <v/>
      </c>
      <c r="C179" s="5" t="str">
        <f>_xlfn.VALUETOTEXT('FY2025'!C181)</f>
        <v/>
      </c>
      <c r="D179" s="5" t="str">
        <f>IF('FY2025'!A181&lt;&gt;"",_xlfn.VALUETOTEXT('FY2025'!D181),"")</f>
        <v/>
      </c>
      <c r="E179" s="6" t="str">
        <f>IF('FY2025'!A181&lt;&gt;"",VALUE('FY2025'!E181),"")</f>
        <v/>
      </c>
      <c r="F179" s="6" t="str">
        <f>IF('FY2025'!A181&lt;&gt;"",VALUE('FY2025'!F181),"")</f>
        <v/>
      </c>
      <c r="G179" s="6" t="str">
        <f>IF('FY2025'!A181&lt;&gt;"",VALUE('FY2025'!G181),"")</f>
        <v/>
      </c>
      <c r="H179" s="6" t="str">
        <f>IF('FY2025'!A181&lt;&gt;"",VALUE('FY2025'!H181),"")</f>
        <v/>
      </c>
      <c r="I179" s="6" t="str">
        <f>IF('FY2025'!A181&lt;&gt;"",VALUE('FY2025'!I181),"")</f>
        <v/>
      </c>
      <c r="J179" s="6" t="str">
        <f>IF('FY2025'!A181&lt;&gt;"",VALUE('FY2025'!J181),"")</f>
        <v/>
      </c>
      <c r="K179" s="7" t="str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/>
      </c>
      <c r="L179" s="7" t="str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/>
      </c>
      <c r="M179" s="7" t="str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/>
      </c>
      <c r="N179" s="7" t="str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/>
      </c>
      <c r="O179" s="5" t="str">
        <f t="shared" si="2"/>
        <v/>
      </c>
      <c r="P179" s="10" t="str">
        <f>IF('FY2025'!$A181&lt;&gt;"",IF(AND(MONTH($K179) &lt;= 1, MONTH($L179) &gt;= 1), IF($O179 &lt;&gt; "", $E179/$O179, ""), ""),"")</f>
        <v/>
      </c>
      <c r="Q179" s="10" t="str">
        <f>IF('FY2025'!$A181&lt;&gt;"",IF(AND(MONTH($K179) &lt;= 2, MONTH($L179) &gt;= 2), IF($O179 &lt;&gt; "", $E179/$O179, ""), ""),"")</f>
        <v/>
      </c>
      <c r="R179" s="10" t="str">
        <f>IF('FY2025'!$A181&lt;&gt;"",IF(AND(MONTH($K179) &lt;= 3, MONTH($L179) &gt;= 3), IF($O179 &lt;&gt; "", $E179/$O179, ""), ""),"")</f>
        <v/>
      </c>
      <c r="S179" s="10" t="str">
        <f>IF('FY2025'!$A181&lt;&gt;"",IF(AND(MONTH($K179) &lt;= 4, MONTH($L179) &gt;= 4), IF($O179 &lt;&gt; "", $E179/$O179, ""), ""),"")</f>
        <v/>
      </c>
      <c r="T179" s="10" t="str">
        <f>IF('FY2025'!$A181&lt;&gt;"",IF(AND(MONTH($K179) &lt;= 5, MONTH($L179) &gt;= 5), IF($O179 &lt;&gt; "", $E179/$O179, ""), ""),"")</f>
        <v/>
      </c>
      <c r="U179" s="10" t="str">
        <f>IF('FY2025'!$A181&lt;&gt;"",IF(AND(MONTH($K179) &lt;= 6, MONTH($L179) &gt;= 6), IF($O179 &lt;&gt; "", $E179/$O179, ""), ""),"")</f>
        <v/>
      </c>
      <c r="V179" s="10" t="str">
        <f>IF('FY2025'!$A181&lt;&gt;"",IF(AND(MONTH($K179) &lt;= 7, MONTH($L179) &gt;= 7 ), IF($O179 &lt;&gt; "", $E179/$O179, ""), ""),"")</f>
        <v/>
      </c>
      <c r="W179" s="10" t="str">
        <f>IF('FY2025'!$A181&lt;&gt;"",IF(AND(MONTH($K179) &lt;= 8, MONTH($L179) &gt;= 8), IF($O179 &lt;&gt; "", $E179/$O179, ""), ""),"")</f>
        <v/>
      </c>
      <c r="X179" s="10" t="str">
        <f>IF('FY2025'!$A181&lt;&gt;"",IF(AND(MONTH($K179) &lt;= 9, MONTH($L179) &gt;= 9), IF($O179 &lt;&gt; "", $E179/$O179, ""), ""),"")</f>
        <v/>
      </c>
      <c r="Y179" s="10" t="str">
        <f>IF('FY2025'!$A181&lt;&gt;"",IF(AND(MONTH($K179) &lt;= 10, MONTH($L179) &gt;= 10), IF($O179 &lt;&gt; "", $E179/$O179, ""), ""),"")</f>
        <v/>
      </c>
      <c r="Z179" s="10" t="str">
        <f>IF('FY2025'!$A181&lt;&gt;"",IF(AND(MONTH($K179) &lt;= 11, MONTH($L179) &gt;= 11), IF($O179 &lt;&gt; "", $E179/$O179, ""), ""),"")</f>
        <v/>
      </c>
      <c r="AA179" s="10" t="str">
        <f>IF('FY2025'!$A181&lt;&gt;"",IF(AND(MONTH($K179) &lt;= 12, MONTH($L179) &gt;= 12), IF($O179 &lt;&gt; "", $E179/$O179, ""), ""),"")</f>
        <v/>
      </c>
    </row>
    <row r="180" spans="1:27" x14ac:dyDescent="0.25">
      <c r="A180" s="8" t="str">
        <f>IF('FY2025'!A182&lt;&gt;"", VALUE('FY2025'!A182), "")</f>
        <v/>
      </c>
      <c r="B180" s="5" t="str">
        <f>IF('FY2025'!A182&lt;&gt;"",_xlfn.VALUETOTEXT('FY2025'!B182),"")</f>
        <v/>
      </c>
      <c r="C180" s="5" t="str">
        <f>_xlfn.VALUETOTEXT('FY2025'!C182)</f>
        <v/>
      </c>
      <c r="D180" s="5" t="str">
        <f>IF('FY2025'!A182&lt;&gt;"",_xlfn.VALUETOTEXT('FY2025'!D182),"")</f>
        <v/>
      </c>
      <c r="E180" s="6" t="str">
        <f>IF('FY2025'!A182&lt;&gt;"",VALUE('FY2025'!E182),"")</f>
        <v/>
      </c>
      <c r="F180" s="6" t="str">
        <f>IF('FY2025'!A182&lt;&gt;"",VALUE('FY2025'!F182),"")</f>
        <v/>
      </c>
      <c r="G180" s="6" t="str">
        <f>IF('FY2025'!A182&lt;&gt;"",VALUE('FY2025'!G182),"")</f>
        <v/>
      </c>
      <c r="H180" s="6" t="str">
        <f>IF('FY2025'!A182&lt;&gt;"",VALUE('FY2025'!H182),"")</f>
        <v/>
      </c>
      <c r="I180" s="6" t="str">
        <f>IF('FY2025'!A182&lt;&gt;"",VALUE('FY2025'!I182),"")</f>
        <v/>
      </c>
      <c r="J180" s="6" t="str">
        <f>IF('FY2025'!A182&lt;&gt;"",VALUE('FY2025'!J182),"")</f>
        <v/>
      </c>
      <c r="K180" s="7" t="str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/>
      </c>
      <c r="L180" s="7" t="str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/>
      </c>
      <c r="M180" s="7" t="str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/>
      </c>
      <c r="N180" s="7" t="str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/>
      </c>
      <c r="O180" s="5" t="str">
        <f t="shared" si="2"/>
        <v/>
      </c>
      <c r="P180" s="10" t="str">
        <f>IF('FY2025'!$A182&lt;&gt;"",IF(AND(MONTH($K180) &lt;= 1, MONTH($L180) &gt;= 1), IF($O180 &lt;&gt; "", $E180/$O180, ""), ""),"")</f>
        <v/>
      </c>
      <c r="Q180" s="10" t="str">
        <f>IF('FY2025'!$A182&lt;&gt;"",IF(AND(MONTH($K180) &lt;= 2, MONTH($L180) &gt;= 2), IF($O180 &lt;&gt; "", $E180/$O180, ""), ""),"")</f>
        <v/>
      </c>
      <c r="R180" s="10" t="str">
        <f>IF('FY2025'!$A182&lt;&gt;"",IF(AND(MONTH($K180) &lt;= 3, MONTH($L180) &gt;= 3), IF($O180 &lt;&gt; "", $E180/$O180, ""), ""),"")</f>
        <v/>
      </c>
      <c r="S180" s="10" t="str">
        <f>IF('FY2025'!$A182&lt;&gt;"",IF(AND(MONTH($K180) &lt;= 4, MONTH($L180) &gt;= 4), IF($O180 &lt;&gt; "", $E180/$O180, ""), ""),"")</f>
        <v/>
      </c>
      <c r="T180" s="10" t="str">
        <f>IF('FY2025'!$A182&lt;&gt;"",IF(AND(MONTH($K180) &lt;= 5, MONTH($L180) &gt;= 5), IF($O180 &lt;&gt; "", $E180/$O180, ""), ""),"")</f>
        <v/>
      </c>
      <c r="U180" s="10" t="str">
        <f>IF('FY2025'!$A182&lt;&gt;"",IF(AND(MONTH($K180) &lt;= 6, MONTH($L180) &gt;= 6), IF($O180 &lt;&gt; "", $E180/$O180, ""), ""),"")</f>
        <v/>
      </c>
      <c r="V180" s="10" t="str">
        <f>IF('FY2025'!$A182&lt;&gt;"",IF(AND(MONTH($K180) &lt;= 7, MONTH($L180) &gt;= 7 ), IF($O180 &lt;&gt; "", $E180/$O180, ""), ""),"")</f>
        <v/>
      </c>
      <c r="W180" s="10" t="str">
        <f>IF('FY2025'!$A182&lt;&gt;"",IF(AND(MONTH($K180) &lt;= 8, MONTH($L180) &gt;= 8), IF($O180 &lt;&gt; "", $E180/$O180, ""), ""),"")</f>
        <v/>
      </c>
      <c r="X180" s="10" t="str">
        <f>IF('FY2025'!$A182&lt;&gt;"",IF(AND(MONTH($K180) &lt;= 9, MONTH($L180) &gt;= 9), IF($O180 &lt;&gt; "", $E180/$O180, ""), ""),"")</f>
        <v/>
      </c>
      <c r="Y180" s="10" t="str">
        <f>IF('FY2025'!$A182&lt;&gt;"",IF(AND(MONTH($K180) &lt;= 10, MONTH($L180) &gt;= 10), IF($O180 &lt;&gt; "", $E180/$O180, ""), ""),"")</f>
        <v/>
      </c>
      <c r="Z180" s="10" t="str">
        <f>IF('FY2025'!$A182&lt;&gt;"",IF(AND(MONTH($K180) &lt;= 11, MONTH($L180) &gt;= 11), IF($O180 &lt;&gt; "", $E180/$O180, ""), ""),"")</f>
        <v/>
      </c>
      <c r="AA180" s="10" t="str">
        <f>IF('FY2025'!$A182&lt;&gt;"",IF(AND(MONTH($K180) &lt;= 12, MONTH($L180) &gt;= 12), IF($O180 &lt;&gt; "", $E180/$O180, ""), ""),"")</f>
        <v/>
      </c>
    </row>
    <row r="181" spans="1:27" x14ac:dyDescent="0.25">
      <c r="A181" s="8" t="str">
        <f>IF('FY2025'!A183&lt;&gt;"", VALUE('FY2025'!A183), "")</f>
        <v/>
      </c>
      <c r="B181" s="5" t="str">
        <f>IF('FY2025'!A183&lt;&gt;"",_xlfn.VALUETOTEXT('FY2025'!B183),"")</f>
        <v/>
      </c>
      <c r="C181" s="5" t="str">
        <f>_xlfn.VALUETOTEXT('FY2025'!C183)</f>
        <v/>
      </c>
      <c r="D181" s="5" t="str">
        <f>IF('FY2025'!A183&lt;&gt;"",_xlfn.VALUETOTEXT('FY2025'!D183),"")</f>
        <v/>
      </c>
      <c r="E181" s="6" t="str">
        <f>IF('FY2025'!A183&lt;&gt;"",VALUE('FY2025'!E183),"")</f>
        <v/>
      </c>
      <c r="F181" s="6" t="str">
        <f>IF('FY2025'!A183&lt;&gt;"",VALUE('FY2025'!F183),"")</f>
        <v/>
      </c>
      <c r="G181" s="6" t="str">
        <f>IF('FY2025'!A183&lt;&gt;"",VALUE('FY2025'!G183),"")</f>
        <v/>
      </c>
      <c r="H181" s="6" t="str">
        <f>IF('FY2025'!A183&lt;&gt;"",VALUE('FY2025'!H183),"")</f>
        <v/>
      </c>
      <c r="I181" s="6" t="str">
        <f>IF('FY2025'!A183&lt;&gt;"",VALUE('FY2025'!I183),"")</f>
        <v/>
      </c>
      <c r="J181" s="6" t="str">
        <f>IF('FY2025'!A183&lt;&gt;"",VALUE('FY2025'!J183),"")</f>
        <v/>
      </c>
      <c r="K181" s="7" t="str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/>
      </c>
      <c r="L181" s="7" t="str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/>
      </c>
      <c r="M181" s="7" t="str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/>
      </c>
      <c r="N181" s="7" t="str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/>
      </c>
      <c r="O181" s="5" t="str">
        <f t="shared" si="2"/>
        <v/>
      </c>
      <c r="P181" s="10" t="str">
        <f>IF('FY2025'!$A183&lt;&gt;"",IF(AND(MONTH($K181) &lt;= 1, MONTH($L181) &gt;= 1), IF($O181 &lt;&gt; "", $E181/$O181, ""), ""),"")</f>
        <v/>
      </c>
      <c r="Q181" s="10" t="str">
        <f>IF('FY2025'!$A183&lt;&gt;"",IF(AND(MONTH($K181) &lt;= 2, MONTH($L181) &gt;= 2), IF($O181 &lt;&gt; "", $E181/$O181, ""), ""),"")</f>
        <v/>
      </c>
      <c r="R181" s="10" t="str">
        <f>IF('FY2025'!$A183&lt;&gt;"",IF(AND(MONTH($K181) &lt;= 3, MONTH($L181) &gt;= 3), IF($O181 &lt;&gt; "", $E181/$O181, ""), ""),"")</f>
        <v/>
      </c>
      <c r="S181" s="10" t="str">
        <f>IF('FY2025'!$A183&lt;&gt;"",IF(AND(MONTH($K181) &lt;= 4, MONTH($L181) &gt;= 4), IF($O181 &lt;&gt; "", $E181/$O181, ""), ""),"")</f>
        <v/>
      </c>
      <c r="T181" s="10" t="str">
        <f>IF('FY2025'!$A183&lt;&gt;"",IF(AND(MONTH($K181) &lt;= 5, MONTH($L181) &gt;= 5), IF($O181 &lt;&gt; "", $E181/$O181, ""), ""),"")</f>
        <v/>
      </c>
      <c r="U181" s="10" t="str">
        <f>IF('FY2025'!$A183&lt;&gt;"",IF(AND(MONTH($K181) &lt;= 6, MONTH($L181) &gt;= 6), IF($O181 &lt;&gt; "", $E181/$O181, ""), ""),"")</f>
        <v/>
      </c>
      <c r="V181" s="10" t="str">
        <f>IF('FY2025'!$A183&lt;&gt;"",IF(AND(MONTH($K181) &lt;= 7, MONTH($L181) &gt;= 7 ), IF($O181 &lt;&gt; "", $E181/$O181, ""), ""),"")</f>
        <v/>
      </c>
      <c r="W181" s="10" t="str">
        <f>IF('FY2025'!$A183&lt;&gt;"",IF(AND(MONTH($K181) &lt;= 8, MONTH($L181) &gt;= 8), IF($O181 &lt;&gt; "", $E181/$O181, ""), ""),"")</f>
        <v/>
      </c>
      <c r="X181" s="10" t="str">
        <f>IF('FY2025'!$A183&lt;&gt;"",IF(AND(MONTH($K181) &lt;= 9, MONTH($L181) &gt;= 9), IF($O181 &lt;&gt; "", $E181/$O181, ""), ""),"")</f>
        <v/>
      </c>
      <c r="Y181" s="10" t="str">
        <f>IF('FY2025'!$A183&lt;&gt;"",IF(AND(MONTH($K181) &lt;= 10, MONTH($L181) &gt;= 10), IF($O181 &lt;&gt; "", $E181/$O181, ""), ""),"")</f>
        <v/>
      </c>
      <c r="Z181" s="10" t="str">
        <f>IF('FY2025'!$A183&lt;&gt;"",IF(AND(MONTH($K181) &lt;= 11, MONTH($L181) &gt;= 11), IF($O181 &lt;&gt; "", $E181/$O181, ""), ""),"")</f>
        <v/>
      </c>
      <c r="AA181" s="10" t="str">
        <f>IF('FY2025'!$A183&lt;&gt;"",IF(AND(MONTH($K181) &lt;= 12, MONTH($L181) &gt;= 12), IF($O181 &lt;&gt; "", $E181/$O181, ""), ""),"")</f>
        <v/>
      </c>
    </row>
    <row r="182" spans="1:27" x14ac:dyDescent="0.25">
      <c r="A182" s="8" t="str">
        <f>IF('FY2025'!A184&lt;&gt;"", VALUE('FY2025'!A184), "")</f>
        <v/>
      </c>
      <c r="B182" s="5" t="str">
        <f>IF('FY2025'!A184&lt;&gt;"",_xlfn.VALUETOTEXT('FY2025'!B184),"")</f>
        <v/>
      </c>
      <c r="C182" s="5" t="str">
        <f>_xlfn.VALUETOTEXT('FY2025'!C184)</f>
        <v/>
      </c>
      <c r="D182" s="5" t="str">
        <f>IF('FY2025'!A184&lt;&gt;"",_xlfn.VALUETOTEXT('FY2025'!D184),"")</f>
        <v/>
      </c>
      <c r="E182" s="6" t="str">
        <f>IF('FY2025'!A184&lt;&gt;"",VALUE('FY2025'!E184),"")</f>
        <v/>
      </c>
      <c r="F182" s="6" t="str">
        <f>IF('FY2025'!A184&lt;&gt;"",VALUE('FY2025'!F184),"")</f>
        <v/>
      </c>
      <c r="G182" s="6" t="str">
        <f>IF('FY2025'!A184&lt;&gt;"",VALUE('FY2025'!G184),"")</f>
        <v/>
      </c>
      <c r="H182" s="6" t="str">
        <f>IF('FY2025'!A184&lt;&gt;"",VALUE('FY2025'!H184),"")</f>
        <v/>
      </c>
      <c r="I182" s="6" t="str">
        <f>IF('FY2025'!A184&lt;&gt;"",VALUE('FY2025'!I184),"")</f>
        <v/>
      </c>
      <c r="J182" s="6" t="str">
        <f>IF('FY2025'!A184&lt;&gt;"",VALUE('FY2025'!J184),"")</f>
        <v/>
      </c>
      <c r="K182" s="7" t="str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/>
      </c>
      <c r="L182" s="7" t="str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/>
      </c>
      <c r="M182" s="7" t="str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/>
      </c>
      <c r="N182" s="7" t="str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/>
      </c>
      <c r="O182" s="5" t="str">
        <f t="shared" si="2"/>
        <v/>
      </c>
      <c r="P182" s="10" t="str">
        <f>IF('FY2025'!$A184&lt;&gt;"",IF(AND(MONTH($K182) &lt;= 1, MONTH($L182) &gt;= 1), IF($O182 &lt;&gt; "", $E182/$O182, ""), ""),"")</f>
        <v/>
      </c>
      <c r="Q182" s="10" t="str">
        <f>IF('FY2025'!$A184&lt;&gt;"",IF(AND(MONTH($K182) &lt;= 2, MONTH($L182) &gt;= 2), IF($O182 &lt;&gt; "", $E182/$O182, ""), ""),"")</f>
        <v/>
      </c>
      <c r="R182" s="10" t="str">
        <f>IF('FY2025'!$A184&lt;&gt;"",IF(AND(MONTH($K182) &lt;= 3, MONTH($L182) &gt;= 3), IF($O182 &lt;&gt; "", $E182/$O182, ""), ""),"")</f>
        <v/>
      </c>
      <c r="S182" s="10" t="str">
        <f>IF('FY2025'!$A184&lt;&gt;"",IF(AND(MONTH($K182) &lt;= 4, MONTH($L182) &gt;= 4), IF($O182 &lt;&gt; "", $E182/$O182, ""), ""),"")</f>
        <v/>
      </c>
      <c r="T182" s="10" t="str">
        <f>IF('FY2025'!$A184&lt;&gt;"",IF(AND(MONTH($K182) &lt;= 5, MONTH($L182) &gt;= 5), IF($O182 &lt;&gt; "", $E182/$O182, ""), ""),"")</f>
        <v/>
      </c>
      <c r="U182" s="10" t="str">
        <f>IF('FY2025'!$A184&lt;&gt;"",IF(AND(MONTH($K182) &lt;= 6, MONTH($L182) &gt;= 6), IF($O182 &lt;&gt; "", $E182/$O182, ""), ""),"")</f>
        <v/>
      </c>
      <c r="V182" s="10" t="str">
        <f>IF('FY2025'!$A184&lt;&gt;"",IF(AND(MONTH($K182) &lt;= 7, MONTH($L182) &gt;= 7 ), IF($O182 &lt;&gt; "", $E182/$O182, ""), ""),"")</f>
        <v/>
      </c>
      <c r="W182" s="10" t="str">
        <f>IF('FY2025'!$A184&lt;&gt;"",IF(AND(MONTH($K182) &lt;= 8, MONTH($L182) &gt;= 8), IF($O182 &lt;&gt; "", $E182/$O182, ""), ""),"")</f>
        <v/>
      </c>
      <c r="X182" s="10" t="str">
        <f>IF('FY2025'!$A184&lt;&gt;"",IF(AND(MONTH($K182) &lt;= 9, MONTH($L182) &gt;= 9), IF($O182 &lt;&gt; "", $E182/$O182, ""), ""),"")</f>
        <v/>
      </c>
      <c r="Y182" s="10" t="str">
        <f>IF('FY2025'!$A184&lt;&gt;"",IF(AND(MONTH($K182) &lt;= 10, MONTH($L182) &gt;= 10), IF($O182 &lt;&gt; "", $E182/$O182, ""), ""),"")</f>
        <v/>
      </c>
      <c r="Z182" s="10" t="str">
        <f>IF('FY2025'!$A184&lt;&gt;"",IF(AND(MONTH($K182) &lt;= 11, MONTH($L182) &gt;= 11), IF($O182 &lt;&gt; "", $E182/$O182, ""), ""),"")</f>
        <v/>
      </c>
      <c r="AA182" s="10" t="str">
        <f>IF('FY2025'!$A184&lt;&gt;"",IF(AND(MONTH($K182) &lt;= 12, MONTH($L182) &gt;= 12), IF($O182 &lt;&gt; "", $E182/$O182, ""), ""),"")</f>
        <v/>
      </c>
    </row>
    <row r="183" spans="1:27" x14ac:dyDescent="0.25">
      <c r="A183" s="8" t="str">
        <f>IF('FY2025'!A185&lt;&gt;"", VALUE('FY2025'!A185), "")</f>
        <v/>
      </c>
      <c r="B183" s="5" t="str">
        <f>IF('FY2025'!A185&lt;&gt;"",_xlfn.VALUETOTEXT('FY2025'!B185),"")</f>
        <v/>
      </c>
      <c r="C183" s="5" t="str">
        <f>_xlfn.VALUETOTEXT('FY2025'!C185)</f>
        <v/>
      </c>
      <c r="D183" s="5" t="str">
        <f>IF('FY2025'!A185&lt;&gt;"",_xlfn.VALUETOTEXT('FY2025'!D185),"")</f>
        <v/>
      </c>
      <c r="E183" s="6" t="str">
        <f>IF('FY2025'!A185&lt;&gt;"",VALUE('FY2025'!E185),"")</f>
        <v/>
      </c>
      <c r="F183" s="6" t="str">
        <f>IF('FY2025'!A185&lt;&gt;"",VALUE('FY2025'!F185),"")</f>
        <v/>
      </c>
      <c r="G183" s="6" t="str">
        <f>IF('FY2025'!A185&lt;&gt;"",VALUE('FY2025'!G185),"")</f>
        <v/>
      </c>
      <c r="H183" s="6" t="str">
        <f>IF('FY2025'!A185&lt;&gt;"",VALUE('FY2025'!H185),"")</f>
        <v/>
      </c>
      <c r="I183" s="6" t="str">
        <f>IF('FY2025'!A185&lt;&gt;"",VALUE('FY2025'!I185),"")</f>
        <v/>
      </c>
      <c r="J183" s="6" t="str">
        <f>IF('FY2025'!A185&lt;&gt;"",VALUE('FY2025'!J185),"")</f>
        <v/>
      </c>
      <c r="K183" s="7" t="str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/>
      </c>
      <c r="L183" s="7" t="str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/>
      </c>
      <c r="M183" s="7" t="str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/>
      </c>
      <c r="N183" s="7" t="str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/>
      </c>
      <c r="O183" s="5" t="str">
        <f t="shared" si="2"/>
        <v/>
      </c>
      <c r="P183" s="10" t="str">
        <f>IF('FY2025'!$A185&lt;&gt;"",IF(AND(MONTH($K183) &lt;= 1, MONTH($L183) &gt;= 1), IF($O183 &lt;&gt; "", $E183/$O183, ""), ""),"")</f>
        <v/>
      </c>
      <c r="Q183" s="10" t="str">
        <f>IF('FY2025'!$A185&lt;&gt;"",IF(AND(MONTH($K183) &lt;= 2, MONTH($L183) &gt;= 2), IF($O183 &lt;&gt; "", $E183/$O183, ""), ""),"")</f>
        <v/>
      </c>
      <c r="R183" s="10" t="str">
        <f>IF('FY2025'!$A185&lt;&gt;"",IF(AND(MONTH($K183) &lt;= 3, MONTH($L183) &gt;= 3), IF($O183 &lt;&gt; "", $E183/$O183, ""), ""),"")</f>
        <v/>
      </c>
      <c r="S183" s="10" t="str">
        <f>IF('FY2025'!$A185&lt;&gt;"",IF(AND(MONTH($K183) &lt;= 4, MONTH($L183) &gt;= 4), IF($O183 &lt;&gt; "", $E183/$O183, ""), ""),"")</f>
        <v/>
      </c>
      <c r="T183" s="10" t="str">
        <f>IF('FY2025'!$A185&lt;&gt;"",IF(AND(MONTH($K183) &lt;= 5, MONTH($L183) &gt;= 5), IF($O183 &lt;&gt; "", $E183/$O183, ""), ""),"")</f>
        <v/>
      </c>
      <c r="U183" s="10" t="str">
        <f>IF('FY2025'!$A185&lt;&gt;"",IF(AND(MONTH($K183) &lt;= 6, MONTH($L183) &gt;= 6), IF($O183 &lt;&gt; "", $E183/$O183, ""), ""),"")</f>
        <v/>
      </c>
      <c r="V183" s="10" t="str">
        <f>IF('FY2025'!$A185&lt;&gt;"",IF(AND(MONTH($K183) &lt;= 7, MONTH($L183) &gt;= 7 ), IF($O183 &lt;&gt; "", $E183/$O183, ""), ""),"")</f>
        <v/>
      </c>
      <c r="W183" s="10" t="str">
        <f>IF('FY2025'!$A185&lt;&gt;"",IF(AND(MONTH($K183) &lt;= 8, MONTH($L183) &gt;= 8), IF($O183 &lt;&gt; "", $E183/$O183, ""), ""),"")</f>
        <v/>
      </c>
      <c r="X183" s="10" t="str">
        <f>IF('FY2025'!$A185&lt;&gt;"",IF(AND(MONTH($K183) &lt;= 9, MONTH($L183) &gt;= 9), IF($O183 &lt;&gt; "", $E183/$O183, ""), ""),"")</f>
        <v/>
      </c>
      <c r="Y183" s="10" t="str">
        <f>IF('FY2025'!$A185&lt;&gt;"",IF(AND(MONTH($K183) &lt;= 10, MONTH($L183) &gt;= 10), IF($O183 &lt;&gt; "", $E183/$O183, ""), ""),"")</f>
        <v/>
      </c>
      <c r="Z183" s="10" t="str">
        <f>IF('FY2025'!$A185&lt;&gt;"",IF(AND(MONTH($K183) &lt;= 11, MONTH($L183) &gt;= 11), IF($O183 &lt;&gt; "", $E183/$O183, ""), ""),"")</f>
        <v/>
      </c>
      <c r="AA183" s="10" t="str">
        <f>IF('FY2025'!$A185&lt;&gt;"",IF(AND(MONTH($K183) &lt;= 12, MONTH($L183) &gt;= 12), IF($O183 &lt;&gt; "", $E183/$O183, ""), ""),"")</f>
        <v/>
      </c>
    </row>
    <row r="184" spans="1:27" x14ac:dyDescent="0.25">
      <c r="A184" s="8" t="str">
        <f>IF('FY2025'!A186&lt;&gt;"", VALUE('FY2025'!A186), "")</f>
        <v/>
      </c>
      <c r="B184" s="5" t="str">
        <f>IF('FY2025'!A186&lt;&gt;"",_xlfn.VALUETOTEXT('FY2025'!B186),"")</f>
        <v/>
      </c>
      <c r="C184" s="5" t="str">
        <f>_xlfn.VALUETOTEXT('FY2025'!C186)</f>
        <v/>
      </c>
      <c r="D184" s="5" t="str">
        <f>IF('FY2025'!A186&lt;&gt;"",_xlfn.VALUETOTEXT('FY2025'!D186),"")</f>
        <v/>
      </c>
      <c r="E184" s="6" t="str">
        <f>IF('FY2025'!A186&lt;&gt;"",VALUE('FY2025'!E186),"")</f>
        <v/>
      </c>
      <c r="F184" s="6" t="str">
        <f>IF('FY2025'!A186&lt;&gt;"",VALUE('FY2025'!F186),"")</f>
        <v/>
      </c>
      <c r="G184" s="6" t="str">
        <f>IF('FY2025'!A186&lt;&gt;"",VALUE('FY2025'!G186),"")</f>
        <v/>
      </c>
      <c r="H184" s="6" t="str">
        <f>IF('FY2025'!A186&lt;&gt;"",VALUE('FY2025'!H186),"")</f>
        <v/>
      </c>
      <c r="I184" s="6" t="str">
        <f>IF('FY2025'!A186&lt;&gt;"",VALUE('FY2025'!I186),"")</f>
        <v/>
      </c>
      <c r="J184" s="6" t="str">
        <f>IF('FY2025'!A186&lt;&gt;"",VALUE('FY2025'!J186),"")</f>
        <v/>
      </c>
      <c r="K184" s="7" t="str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/>
      </c>
      <c r="L184" s="7" t="str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/>
      </c>
      <c r="M184" s="7" t="str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/>
      </c>
      <c r="N184" s="7" t="str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/>
      </c>
      <c r="O184" s="5" t="str">
        <f t="shared" si="2"/>
        <v/>
      </c>
      <c r="P184" s="10" t="str">
        <f>IF('FY2025'!$A186&lt;&gt;"",IF(AND(MONTH($K184) &lt;= 1, MONTH($L184) &gt;= 1), IF($O184 &lt;&gt; "", $E184/$O184, ""), ""),"")</f>
        <v/>
      </c>
      <c r="Q184" s="10" t="str">
        <f>IF('FY2025'!$A186&lt;&gt;"",IF(AND(MONTH($K184) &lt;= 2, MONTH($L184) &gt;= 2), IF($O184 &lt;&gt; "", $E184/$O184, ""), ""),"")</f>
        <v/>
      </c>
      <c r="R184" s="10" t="str">
        <f>IF('FY2025'!$A186&lt;&gt;"",IF(AND(MONTH($K184) &lt;= 3, MONTH($L184) &gt;= 3), IF($O184 &lt;&gt; "", $E184/$O184, ""), ""),"")</f>
        <v/>
      </c>
      <c r="S184" s="10" t="str">
        <f>IF('FY2025'!$A186&lt;&gt;"",IF(AND(MONTH($K184) &lt;= 4, MONTH($L184) &gt;= 4), IF($O184 &lt;&gt; "", $E184/$O184, ""), ""),"")</f>
        <v/>
      </c>
      <c r="T184" s="10" t="str">
        <f>IF('FY2025'!$A186&lt;&gt;"",IF(AND(MONTH($K184) &lt;= 5, MONTH($L184) &gt;= 5), IF($O184 &lt;&gt; "", $E184/$O184, ""), ""),"")</f>
        <v/>
      </c>
      <c r="U184" s="10" t="str">
        <f>IF('FY2025'!$A186&lt;&gt;"",IF(AND(MONTH($K184) &lt;= 6, MONTH($L184) &gt;= 6), IF($O184 &lt;&gt; "", $E184/$O184, ""), ""),"")</f>
        <v/>
      </c>
      <c r="V184" s="10" t="str">
        <f>IF('FY2025'!$A186&lt;&gt;"",IF(AND(MONTH($K184) &lt;= 7, MONTH($L184) &gt;= 7 ), IF($O184 &lt;&gt; "", $E184/$O184, ""), ""),"")</f>
        <v/>
      </c>
      <c r="W184" s="10" t="str">
        <f>IF('FY2025'!$A186&lt;&gt;"",IF(AND(MONTH($K184) &lt;= 8, MONTH($L184) &gt;= 8), IF($O184 &lt;&gt; "", $E184/$O184, ""), ""),"")</f>
        <v/>
      </c>
      <c r="X184" s="10" t="str">
        <f>IF('FY2025'!$A186&lt;&gt;"",IF(AND(MONTH($K184) &lt;= 9, MONTH($L184) &gt;= 9), IF($O184 &lt;&gt; "", $E184/$O184, ""), ""),"")</f>
        <v/>
      </c>
      <c r="Y184" s="10" t="str">
        <f>IF('FY2025'!$A186&lt;&gt;"",IF(AND(MONTH($K184) &lt;= 10, MONTH($L184) &gt;= 10), IF($O184 &lt;&gt; "", $E184/$O184, ""), ""),"")</f>
        <v/>
      </c>
      <c r="Z184" s="10" t="str">
        <f>IF('FY2025'!$A186&lt;&gt;"",IF(AND(MONTH($K184) &lt;= 11, MONTH($L184) &gt;= 11), IF($O184 &lt;&gt; "", $E184/$O184, ""), ""),"")</f>
        <v/>
      </c>
      <c r="AA184" s="10" t="str">
        <f>IF('FY2025'!$A186&lt;&gt;"",IF(AND(MONTH($K184) &lt;= 12, MONTH($L184) &gt;= 12), IF($O184 &lt;&gt; "", $E184/$O184, ""), ""),"")</f>
        <v/>
      </c>
    </row>
    <row r="185" spans="1:27" x14ac:dyDescent="0.25">
      <c r="A185" s="8" t="str">
        <f>IF('FY2025'!A187&lt;&gt;"", VALUE('FY2025'!A187), "")</f>
        <v/>
      </c>
      <c r="B185" s="5" t="str">
        <f>IF('FY2025'!A187&lt;&gt;"",_xlfn.VALUETOTEXT('FY2025'!B187),"")</f>
        <v/>
      </c>
      <c r="C185" s="5" t="str">
        <f>_xlfn.VALUETOTEXT('FY2025'!C187)</f>
        <v/>
      </c>
      <c r="D185" s="5" t="str">
        <f>IF('FY2025'!A187&lt;&gt;"",_xlfn.VALUETOTEXT('FY2025'!D187),"")</f>
        <v/>
      </c>
      <c r="E185" s="6" t="str">
        <f>IF('FY2025'!A187&lt;&gt;"",VALUE('FY2025'!E187),"")</f>
        <v/>
      </c>
      <c r="F185" s="6" t="str">
        <f>IF('FY2025'!A187&lt;&gt;"",VALUE('FY2025'!F187),"")</f>
        <v/>
      </c>
      <c r="G185" s="6" t="str">
        <f>IF('FY2025'!A187&lt;&gt;"",VALUE('FY2025'!G187),"")</f>
        <v/>
      </c>
      <c r="H185" s="6" t="str">
        <f>IF('FY2025'!A187&lt;&gt;"",VALUE('FY2025'!H187),"")</f>
        <v/>
      </c>
      <c r="I185" s="6" t="str">
        <f>IF('FY2025'!A187&lt;&gt;"",VALUE('FY2025'!I187),"")</f>
        <v/>
      </c>
      <c r="J185" s="6" t="str">
        <f>IF('FY2025'!A187&lt;&gt;"",VALUE('FY2025'!J187),"")</f>
        <v/>
      </c>
      <c r="K185" s="7" t="str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/>
      </c>
      <c r="L185" s="7" t="str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/>
      </c>
      <c r="M185" s="7" t="str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/>
      </c>
      <c r="N185" s="7" t="str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/>
      </c>
      <c r="O185" s="5" t="str">
        <f t="shared" si="2"/>
        <v/>
      </c>
      <c r="P185" s="10" t="str">
        <f>IF('FY2025'!$A187&lt;&gt;"",IF(AND(MONTH($K185) &lt;= 1, MONTH($L185) &gt;= 1), IF($O185 &lt;&gt; "", $E185/$O185, ""), ""),"")</f>
        <v/>
      </c>
      <c r="Q185" s="10" t="str">
        <f>IF('FY2025'!$A187&lt;&gt;"",IF(AND(MONTH($K185) &lt;= 2, MONTH($L185) &gt;= 2), IF($O185 &lt;&gt; "", $E185/$O185, ""), ""),"")</f>
        <v/>
      </c>
      <c r="R185" s="10" t="str">
        <f>IF('FY2025'!$A187&lt;&gt;"",IF(AND(MONTH($K185) &lt;= 3, MONTH($L185) &gt;= 3), IF($O185 &lt;&gt; "", $E185/$O185, ""), ""),"")</f>
        <v/>
      </c>
      <c r="S185" s="10" t="str">
        <f>IF('FY2025'!$A187&lt;&gt;"",IF(AND(MONTH($K185) &lt;= 4, MONTH($L185) &gt;= 4), IF($O185 &lt;&gt; "", $E185/$O185, ""), ""),"")</f>
        <v/>
      </c>
      <c r="T185" s="10" t="str">
        <f>IF('FY2025'!$A187&lt;&gt;"",IF(AND(MONTH($K185) &lt;= 5, MONTH($L185) &gt;= 5), IF($O185 &lt;&gt; "", $E185/$O185, ""), ""),"")</f>
        <v/>
      </c>
      <c r="U185" s="10" t="str">
        <f>IF('FY2025'!$A187&lt;&gt;"",IF(AND(MONTH($K185) &lt;= 6, MONTH($L185) &gt;= 6), IF($O185 &lt;&gt; "", $E185/$O185, ""), ""),"")</f>
        <v/>
      </c>
      <c r="V185" s="10" t="str">
        <f>IF('FY2025'!$A187&lt;&gt;"",IF(AND(MONTH($K185) &lt;= 7, MONTH($L185) &gt;= 7 ), IF($O185 &lt;&gt; "", $E185/$O185, ""), ""),"")</f>
        <v/>
      </c>
      <c r="W185" s="10" t="str">
        <f>IF('FY2025'!$A187&lt;&gt;"",IF(AND(MONTH($K185) &lt;= 8, MONTH($L185) &gt;= 8), IF($O185 &lt;&gt; "", $E185/$O185, ""), ""),"")</f>
        <v/>
      </c>
      <c r="X185" s="10" t="str">
        <f>IF('FY2025'!$A187&lt;&gt;"",IF(AND(MONTH($K185) &lt;= 9, MONTH($L185) &gt;= 9), IF($O185 &lt;&gt; "", $E185/$O185, ""), ""),"")</f>
        <v/>
      </c>
      <c r="Y185" s="10" t="str">
        <f>IF('FY2025'!$A187&lt;&gt;"",IF(AND(MONTH($K185) &lt;= 10, MONTH($L185) &gt;= 10), IF($O185 &lt;&gt; "", $E185/$O185, ""), ""),"")</f>
        <v/>
      </c>
      <c r="Z185" s="10" t="str">
        <f>IF('FY2025'!$A187&lt;&gt;"",IF(AND(MONTH($K185) &lt;= 11, MONTH($L185) &gt;= 11), IF($O185 &lt;&gt; "", $E185/$O185, ""), ""),"")</f>
        <v/>
      </c>
      <c r="AA185" s="10" t="str">
        <f>IF('FY2025'!$A187&lt;&gt;"",IF(AND(MONTH($K185) &lt;= 12, MONTH($L185) &gt;= 12), IF($O185 &lt;&gt; "", $E185/$O185, ""), ""),"")</f>
        <v/>
      </c>
    </row>
    <row r="186" spans="1:27" x14ac:dyDescent="0.25">
      <c r="A186" s="8" t="str">
        <f>IF('FY2025'!A188&lt;&gt;"", VALUE('FY2025'!A188), "")</f>
        <v/>
      </c>
      <c r="B186" s="5" t="str">
        <f>IF('FY2025'!A188&lt;&gt;"",_xlfn.VALUETOTEXT('FY2025'!B188),"")</f>
        <v/>
      </c>
      <c r="C186" s="5" t="str">
        <f>_xlfn.VALUETOTEXT('FY2025'!C188)</f>
        <v/>
      </c>
      <c r="D186" s="5" t="str">
        <f>IF('FY2025'!A188&lt;&gt;"",_xlfn.VALUETOTEXT('FY2025'!D188),"")</f>
        <v/>
      </c>
      <c r="E186" s="6" t="str">
        <f>IF('FY2025'!A188&lt;&gt;"",VALUE('FY2025'!E188),"")</f>
        <v/>
      </c>
      <c r="F186" s="6" t="str">
        <f>IF('FY2025'!A188&lt;&gt;"",VALUE('FY2025'!F188),"")</f>
        <v/>
      </c>
      <c r="G186" s="6" t="str">
        <f>IF('FY2025'!A188&lt;&gt;"",VALUE('FY2025'!G188),"")</f>
        <v/>
      </c>
      <c r="H186" s="6" t="str">
        <f>IF('FY2025'!A188&lt;&gt;"",VALUE('FY2025'!H188),"")</f>
        <v/>
      </c>
      <c r="I186" s="6" t="str">
        <f>IF('FY2025'!A188&lt;&gt;"",VALUE('FY2025'!I188),"")</f>
        <v/>
      </c>
      <c r="J186" s="6" t="str">
        <f>IF('FY2025'!A188&lt;&gt;"",VALUE('FY2025'!J188),"")</f>
        <v/>
      </c>
      <c r="K186" s="7" t="str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/>
      </c>
      <c r="L186" s="7" t="str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/>
      </c>
      <c r="M186" s="7" t="str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/>
      </c>
      <c r="N186" s="7" t="str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/>
      </c>
      <c r="O186" s="5" t="str">
        <f t="shared" si="2"/>
        <v/>
      </c>
      <c r="P186" s="10" t="str">
        <f>IF('FY2025'!$A188&lt;&gt;"",IF(AND(MONTH($K186) &lt;= 1, MONTH($L186) &gt;= 1), IF($O186 &lt;&gt; "", $E186/$O186, ""), ""),"")</f>
        <v/>
      </c>
      <c r="Q186" s="10" t="str">
        <f>IF('FY2025'!$A188&lt;&gt;"",IF(AND(MONTH($K186) &lt;= 2, MONTH($L186) &gt;= 2), IF($O186 &lt;&gt; "", $E186/$O186, ""), ""),"")</f>
        <v/>
      </c>
      <c r="R186" s="10" t="str">
        <f>IF('FY2025'!$A188&lt;&gt;"",IF(AND(MONTH($K186) &lt;= 3, MONTH($L186) &gt;= 3), IF($O186 &lt;&gt; "", $E186/$O186, ""), ""),"")</f>
        <v/>
      </c>
      <c r="S186" s="10" t="str">
        <f>IF('FY2025'!$A188&lt;&gt;"",IF(AND(MONTH($K186) &lt;= 4, MONTH($L186) &gt;= 4), IF($O186 &lt;&gt; "", $E186/$O186, ""), ""),"")</f>
        <v/>
      </c>
      <c r="T186" s="10" t="str">
        <f>IF('FY2025'!$A188&lt;&gt;"",IF(AND(MONTH($K186) &lt;= 5, MONTH($L186) &gt;= 5), IF($O186 &lt;&gt; "", $E186/$O186, ""), ""),"")</f>
        <v/>
      </c>
      <c r="U186" s="10" t="str">
        <f>IF('FY2025'!$A188&lt;&gt;"",IF(AND(MONTH($K186) &lt;= 6, MONTH($L186) &gt;= 6), IF($O186 &lt;&gt; "", $E186/$O186, ""), ""),"")</f>
        <v/>
      </c>
      <c r="V186" s="10" t="str">
        <f>IF('FY2025'!$A188&lt;&gt;"",IF(AND(MONTH($K186) &lt;= 7, MONTH($L186) &gt;= 7 ), IF($O186 &lt;&gt; "", $E186/$O186, ""), ""),"")</f>
        <v/>
      </c>
      <c r="W186" s="10" t="str">
        <f>IF('FY2025'!$A188&lt;&gt;"",IF(AND(MONTH($K186) &lt;= 8, MONTH($L186) &gt;= 8), IF($O186 &lt;&gt; "", $E186/$O186, ""), ""),"")</f>
        <v/>
      </c>
      <c r="X186" s="10" t="str">
        <f>IF('FY2025'!$A188&lt;&gt;"",IF(AND(MONTH($K186) &lt;= 9, MONTH($L186) &gt;= 9), IF($O186 &lt;&gt; "", $E186/$O186, ""), ""),"")</f>
        <v/>
      </c>
      <c r="Y186" s="10" t="str">
        <f>IF('FY2025'!$A188&lt;&gt;"",IF(AND(MONTH($K186) &lt;= 10, MONTH($L186) &gt;= 10), IF($O186 &lt;&gt; "", $E186/$O186, ""), ""),"")</f>
        <v/>
      </c>
      <c r="Z186" s="10" t="str">
        <f>IF('FY2025'!$A188&lt;&gt;"",IF(AND(MONTH($K186) &lt;= 11, MONTH($L186) &gt;= 11), IF($O186 &lt;&gt; "", $E186/$O186, ""), ""),"")</f>
        <v/>
      </c>
      <c r="AA186" s="10" t="str">
        <f>IF('FY2025'!$A188&lt;&gt;"",IF(AND(MONTH($K186) &lt;= 12, MONTH($L186) &gt;= 12), IF($O186 &lt;&gt; "", $E186/$O186, ""), ""),"")</f>
        <v/>
      </c>
    </row>
    <row r="187" spans="1:27" x14ac:dyDescent="0.25">
      <c r="A187" s="8" t="str">
        <f>IF('FY2025'!A189&lt;&gt;"", VALUE('FY2025'!A189), "")</f>
        <v/>
      </c>
      <c r="B187" s="5" t="str">
        <f>IF('FY2025'!A189&lt;&gt;"",_xlfn.VALUETOTEXT('FY2025'!B189),"")</f>
        <v/>
      </c>
      <c r="C187" s="5" t="str">
        <f>_xlfn.VALUETOTEXT('FY2025'!C189)</f>
        <v/>
      </c>
      <c r="D187" s="5" t="str">
        <f>IF('FY2025'!A189&lt;&gt;"",_xlfn.VALUETOTEXT('FY2025'!D189),"")</f>
        <v/>
      </c>
      <c r="E187" s="6" t="str">
        <f>IF('FY2025'!A189&lt;&gt;"",VALUE('FY2025'!E189),"")</f>
        <v/>
      </c>
      <c r="F187" s="6" t="str">
        <f>IF('FY2025'!A189&lt;&gt;"",VALUE('FY2025'!F189),"")</f>
        <v/>
      </c>
      <c r="G187" s="6" t="str">
        <f>IF('FY2025'!A189&lt;&gt;"",VALUE('FY2025'!G189),"")</f>
        <v/>
      </c>
      <c r="H187" s="6" t="str">
        <f>IF('FY2025'!A189&lt;&gt;"",VALUE('FY2025'!H189),"")</f>
        <v/>
      </c>
      <c r="I187" s="6" t="str">
        <f>IF('FY2025'!A189&lt;&gt;"",VALUE('FY2025'!I189),"")</f>
        <v/>
      </c>
      <c r="J187" s="6" t="str">
        <f>IF('FY2025'!A189&lt;&gt;"",VALUE('FY2025'!J189),"")</f>
        <v/>
      </c>
      <c r="K187" s="7" t="str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/>
      </c>
      <c r="L187" s="7" t="str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/>
      </c>
      <c r="M187" s="7" t="str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/>
      </c>
      <c r="N187" s="7" t="str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/>
      </c>
      <c r="O187" s="5" t="str">
        <f t="shared" si="2"/>
        <v/>
      </c>
      <c r="P187" s="10" t="str">
        <f>IF('FY2025'!$A189&lt;&gt;"",IF(AND(MONTH($K187) &lt;= 1, MONTH($L187) &gt;= 1), IF($O187 &lt;&gt; "", $E187/$O187, ""), ""),"")</f>
        <v/>
      </c>
      <c r="Q187" s="10" t="str">
        <f>IF('FY2025'!$A189&lt;&gt;"",IF(AND(MONTH($K187) &lt;= 2, MONTH($L187) &gt;= 2), IF($O187 &lt;&gt; "", $E187/$O187, ""), ""),"")</f>
        <v/>
      </c>
      <c r="R187" s="10" t="str">
        <f>IF('FY2025'!$A189&lt;&gt;"",IF(AND(MONTH($K187) &lt;= 3, MONTH($L187) &gt;= 3), IF($O187 &lt;&gt; "", $E187/$O187, ""), ""),"")</f>
        <v/>
      </c>
      <c r="S187" s="10" t="str">
        <f>IF('FY2025'!$A189&lt;&gt;"",IF(AND(MONTH($K187) &lt;= 4, MONTH($L187) &gt;= 4), IF($O187 &lt;&gt; "", $E187/$O187, ""), ""),"")</f>
        <v/>
      </c>
      <c r="T187" s="10" t="str">
        <f>IF('FY2025'!$A189&lt;&gt;"",IF(AND(MONTH($K187) &lt;= 5, MONTH($L187) &gt;= 5), IF($O187 &lt;&gt; "", $E187/$O187, ""), ""),"")</f>
        <v/>
      </c>
      <c r="U187" s="10" t="str">
        <f>IF('FY2025'!$A189&lt;&gt;"",IF(AND(MONTH($K187) &lt;= 6, MONTH($L187) &gt;= 6), IF($O187 &lt;&gt; "", $E187/$O187, ""), ""),"")</f>
        <v/>
      </c>
      <c r="V187" s="10" t="str">
        <f>IF('FY2025'!$A189&lt;&gt;"",IF(AND(MONTH($K187) &lt;= 7, MONTH($L187) &gt;= 7 ), IF($O187 &lt;&gt; "", $E187/$O187, ""), ""),"")</f>
        <v/>
      </c>
      <c r="W187" s="10" t="str">
        <f>IF('FY2025'!$A189&lt;&gt;"",IF(AND(MONTH($K187) &lt;= 8, MONTH($L187) &gt;= 8), IF($O187 &lt;&gt; "", $E187/$O187, ""), ""),"")</f>
        <v/>
      </c>
      <c r="X187" s="10" t="str">
        <f>IF('FY2025'!$A189&lt;&gt;"",IF(AND(MONTH($K187) &lt;= 9, MONTH($L187) &gt;= 9), IF($O187 &lt;&gt; "", $E187/$O187, ""), ""),"")</f>
        <v/>
      </c>
      <c r="Y187" s="10" t="str">
        <f>IF('FY2025'!$A189&lt;&gt;"",IF(AND(MONTH($K187) &lt;= 10, MONTH($L187) &gt;= 10), IF($O187 &lt;&gt; "", $E187/$O187, ""), ""),"")</f>
        <v/>
      </c>
      <c r="Z187" s="10" t="str">
        <f>IF('FY2025'!$A189&lt;&gt;"",IF(AND(MONTH($K187) &lt;= 11, MONTH($L187) &gt;= 11), IF($O187 &lt;&gt; "", $E187/$O187, ""), ""),"")</f>
        <v/>
      </c>
      <c r="AA187" s="10" t="str">
        <f>IF('FY2025'!$A189&lt;&gt;"",IF(AND(MONTH($K187) &lt;= 12, MONTH($L187) &gt;= 12), IF($O187 &lt;&gt; "", $E187/$O187, ""), ""),"")</f>
        <v/>
      </c>
    </row>
    <row r="188" spans="1:27" x14ac:dyDescent="0.25">
      <c r="A188" s="8" t="str">
        <f>IF('FY2025'!A190&lt;&gt;"", VALUE('FY2025'!A190), "")</f>
        <v/>
      </c>
      <c r="B188" s="5" t="str">
        <f>IF('FY2025'!A190&lt;&gt;"",_xlfn.VALUETOTEXT('FY2025'!B190),"")</f>
        <v/>
      </c>
      <c r="C188" s="5" t="str">
        <f>_xlfn.VALUETOTEXT('FY2025'!C190)</f>
        <v/>
      </c>
      <c r="D188" s="5" t="str">
        <f>IF('FY2025'!A190&lt;&gt;"",_xlfn.VALUETOTEXT('FY2025'!D190),"")</f>
        <v/>
      </c>
      <c r="E188" s="6" t="str">
        <f>IF('FY2025'!A190&lt;&gt;"",VALUE('FY2025'!E190),"")</f>
        <v/>
      </c>
      <c r="F188" s="6" t="str">
        <f>IF('FY2025'!A190&lt;&gt;"",VALUE('FY2025'!F190),"")</f>
        <v/>
      </c>
      <c r="G188" s="6" t="str">
        <f>IF('FY2025'!A190&lt;&gt;"",VALUE('FY2025'!G190),"")</f>
        <v/>
      </c>
      <c r="H188" s="6" t="str">
        <f>IF('FY2025'!A190&lt;&gt;"",VALUE('FY2025'!H190),"")</f>
        <v/>
      </c>
      <c r="I188" s="6" t="str">
        <f>IF('FY2025'!A190&lt;&gt;"",VALUE('FY2025'!I190),"")</f>
        <v/>
      </c>
      <c r="J188" s="6" t="str">
        <f>IF('FY2025'!A190&lt;&gt;"",VALUE('FY2025'!J190),"")</f>
        <v/>
      </c>
      <c r="K188" s="7" t="str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/>
      </c>
      <c r="L188" s="7" t="str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/>
      </c>
      <c r="M188" s="7" t="str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/>
      </c>
      <c r="N188" s="7" t="str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/>
      </c>
      <c r="O188" s="5" t="str">
        <f t="shared" si="2"/>
        <v/>
      </c>
      <c r="P188" s="10" t="str">
        <f>IF('FY2025'!$A190&lt;&gt;"",IF(AND(MONTH($K188) &lt;= 1, MONTH($L188) &gt;= 1), IF($O188 &lt;&gt; "", $E188/$O188, ""), ""),"")</f>
        <v/>
      </c>
      <c r="Q188" s="10" t="str">
        <f>IF('FY2025'!$A190&lt;&gt;"",IF(AND(MONTH($K188) &lt;= 2, MONTH($L188) &gt;= 2), IF($O188 &lt;&gt; "", $E188/$O188, ""), ""),"")</f>
        <v/>
      </c>
      <c r="R188" s="10" t="str">
        <f>IF('FY2025'!$A190&lt;&gt;"",IF(AND(MONTH($K188) &lt;= 3, MONTH($L188) &gt;= 3), IF($O188 &lt;&gt; "", $E188/$O188, ""), ""),"")</f>
        <v/>
      </c>
      <c r="S188" s="10" t="str">
        <f>IF('FY2025'!$A190&lt;&gt;"",IF(AND(MONTH($K188) &lt;= 4, MONTH($L188) &gt;= 4), IF($O188 &lt;&gt; "", $E188/$O188, ""), ""),"")</f>
        <v/>
      </c>
      <c r="T188" s="10" t="str">
        <f>IF('FY2025'!$A190&lt;&gt;"",IF(AND(MONTH($K188) &lt;= 5, MONTH($L188) &gt;= 5), IF($O188 &lt;&gt; "", $E188/$O188, ""), ""),"")</f>
        <v/>
      </c>
      <c r="U188" s="10" t="str">
        <f>IF('FY2025'!$A190&lt;&gt;"",IF(AND(MONTH($K188) &lt;= 6, MONTH($L188) &gt;= 6), IF($O188 &lt;&gt; "", $E188/$O188, ""), ""),"")</f>
        <v/>
      </c>
      <c r="V188" s="10" t="str">
        <f>IF('FY2025'!$A190&lt;&gt;"",IF(AND(MONTH($K188) &lt;= 7, MONTH($L188) &gt;= 7 ), IF($O188 &lt;&gt; "", $E188/$O188, ""), ""),"")</f>
        <v/>
      </c>
      <c r="W188" s="10" t="str">
        <f>IF('FY2025'!$A190&lt;&gt;"",IF(AND(MONTH($K188) &lt;= 8, MONTH($L188) &gt;= 8), IF($O188 &lt;&gt; "", $E188/$O188, ""), ""),"")</f>
        <v/>
      </c>
      <c r="X188" s="10" t="str">
        <f>IF('FY2025'!$A190&lt;&gt;"",IF(AND(MONTH($K188) &lt;= 9, MONTH($L188) &gt;= 9), IF($O188 &lt;&gt; "", $E188/$O188, ""), ""),"")</f>
        <v/>
      </c>
      <c r="Y188" s="10" t="str">
        <f>IF('FY2025'!$A190&lt;&gt;"",IF(AND(MONTH($K188) &lt;= 10, MONTH($L188) &gt;= 10), IF($O188 &lt;&gt; "", $E188/$O188, ""), ""),"")</f>
        <v/>
      </c>
      <c r="Z188" s="10" t="str">
        <f>IF('FY2025'!$A190&lt;&gt;"",IF(AND(MONTH($K188) &lt;= 11, MONTH($L188) &gt;= 11), IF($O188 &lt;&gt; "", $E188/$O188, ""), ""),"")</f>
        <v/>
      </c>
      <c r="AA188" s="10" t="str">
        <f>IF('FY2025'!$A190&lt;&gt;"",IF(AND(MONTH($K188) &lt;= 12, MONTH($L188) &gt;= 12), IF($O188 &lt;&gt; "", $E188/$O188, ""), ""),"")</f>
        <v/>
      </c>
    </row>
    <row r="189" spans="1:27" x14ac:dyDescent="0.25">
      <c r="A189" s="8" t="str">
        <f>IF('FY2025'!A191&lt;&gt;"", VALUE('FY2025'!A191), "")</f>
        <v/>
      </c>
      <c r="B189" s="5" t="str">
        <f>IF('FY2025'!A191&lt;&gt;"",_xlfn.VALUETOTEXT('FY2025'!B191),"")</f>
        <v/>
      </c>
      <c r="C189" s="5" t="str">
        <f>_xlfn.VALUETOTEXT('FY2025'!C191)</f>
        <v/>
      </c>
      <c r="D189" s="5" t="str">
        <f>IF('FY2025'!A191&lt;&gt;"",_xlfn.VALUETOTEXT('FY2025'!D191),"")</f>
        <v/>
      </c>
      <c r="E189" s="6" t="str">
        <f>IF('FY2025'!A191&lt;&gt;"",VALUE('FY2025'!E191),"")</f>
        <v/>
      </c>
      <c r="F189" s="6" t="str">
        <f>IF('FY2025'!A191&lt;&gt;"",VALUE('FY2025'!F191),"")</f>
        <v/>
      </c>
      <c r="G189" s="6" t="str">
        <f>IF('FY2025'!A191&lt;&gt;"",VALUE('FY2025'!G191),"")</f>
        <v/>
      </c>
      <c r="H189" s="6" t="str">
        <f>IF('FY2025'!A191&lt;&gt;"",VALUE('FY2025'!H191),"")</f>
        <v/>
      </c>
      <c r="I189" s="6" t="str">
        <f>IF('FY2025'!A191&lt;&gt;"",VALUE('FY2025'!I191),"")</f>
        <v/>
      </c>
      <c r="J189" s="6" t="str">
        <f>IF('FY2025'!A191&lt;&gt;"",VALUE('FY2025'!J191),"")</f>
        <v/>
      </c>
      <c r="K189" s="7" t="str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/>
      </c>
      <c r="L189" s="7" t="str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/>
      </c>
      <c r="M189" s="7" t="str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/>
      </c>
      <c r="N189" s="7" t="str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/>
      </c>
      <c r="O189" s="5" t="str">
        <f t="shared" si="2"/>
        <v/>
      </c>
      <c r="P189" s="10" t="str">
        <f>IF('FY2025'!$A191&lt;&gt;"",IF(AND(MONTH($K189) &lt;= 1, MONTH($L189) &gt;= 1), IF($O189 &lt;&gt; "", $E189/$O189, ""), ""),"")</f>
        <v/>
      </c>
      <c r="Q189" s="10" t="str">
        <f>IF('FY2025'!$A191&lt;&gt;"",IF(AND(MONTH($K189) &lt;= 2, MONTH($L189) &gt;= 2), IF($O189 &lt;&gt; "", $E189/$O189, ""), ""),"")</f>
        <v/>
      </c>
      <c r="R189" s="10" t="str">
        <f>IF('FY2025'!$A191&lt;&gt;"",IF(AND(MONTH($K189) &lt;= 3, MONTH($L189) &gt;= 3), IF($O189 &lt;&gt; "", $E189/$O189, ""), ""),"")</f>
        <v/>
      </c>
      <c r="S189" s="10" t="str">
        <f>IF('FY2025'!$A191&lt;&gt;"",IF(AND(MONTH($K189) &lt;= 4, MONTH($L189) &gt;= 4), IF($O189 &lt;&gt; "", $E189/$O189, ""), ""),"")</f>
        <v/>
      </c>
      <c r="T189" s="10" t="str">
        <f>IF('FY2025'!$A191&lt;&gt;"",IF(AND(MONTH($K189) &lt;= 5, MONTH($L189) &gt;= 5), IF($O189 &lt;&gt; "", $E189/$O189, ""), ""),"")</f>
        <v/>
      </c>
      <c r="U189" s="10" t="str">
        <f>IF('FY2025'!$A191&lt;&gt;"",IF(AND(MONTH($K189) &lt;= 6, MONTH($L189) &gt;= 6), IF($O189 &lt;&gt; "", $E189/$O189, ""), ""),"")</f>
        <v/>
      </c>
      <c r="V189" s="10" t="str">
        <f>IF('FY2025'!$A191&lt;&gt;"",IF(AND(MONTH($K189) &lt;= 7, MONTH($L189) &gt;= 7 ), IF($O189 &lt;&gt; "", $E189/$O189, ""), ""),"")</f>
        <v/>
      </c>
      <c r="W189" s="10" t="str">
        <f>IF('FY2025'!$A191&lt;&gt;"",IF(AND(MONTH($K189) &lt;= 8, MONTH($L189) &gt;= 8), IF($O189 &lt;&gt; "", $E189/$O189, ""), ""),"")</f>
        <v/>
      </c>
      <c r="X189" s="10" t="str">
        <f>IF('FY2025'!$A191&lt;&gt;"",IF(AND(MONTH($K189) &lt;= 9, MONTH($L189) &gt;= 9), IF($O189 &lt;&gt; "", $E189/$O189, ""), ""),"")</f>
        <v/>
      </c>
      <c r="Y189" s="10" t="str">
        <f>IF('FY2025'!$A191&lt;&gt;"",IF(AND(MONTH($K189) &lt;= 10, MONTH($L189) &gt;= 10), IF($O189 &lt;&gt; "", $E189/$O189, ""), ""),"")</f>
        <v/>
      </c>
      <c r="Z189" s="10" t="str">
        <f>IF('FY2025'!$A191&lt;&gt;"",IF(AND(MONTH($K189) &lt;= 11, MONTH($L189) &gt;= 11), IF($O189 &lt;&gt; "", $E189/$O189, ""), ""),"")</f>
        <v/>
      </c>
      <c r="AA189" s="10" t="str">
        <f>IF('FY2025'!$A191&lt;&gt;"",IF(AND(MONTH($K189) &lt;= 12, MONTH($L189) &gt;= 12), IF($O189 &lt;&gt; "", $E189/$O189, ""), ""),"")</f>
        <v/>
      </c>
    </row>
    <row r="190" spans="1:27" x14ac:dyDescent="0.25">
      <c r="A190" s="8" t="str">
        <f>IF('FY2025'!A192&lt;&gt;"", VALUE('FY2025'!A192), "")</f>
        <v/>
      </c>
      <c r="B190" s="5" t="str">
        <f>IF('FY2025'!A192&lt;&gt;"",_xlfn.VALUETOTEXT('FY2025'!B192),"")</f>
        <v/>
      </c>
      <c r="C190" s="5" t="str">
        <f>_xlfn.VALUETOTEXT('FY2025'!C192)</f>
        <v/>
      </c>
      <c r="D190" s="5" t="str">
        <f>IF('FY2025'!A192&lt;&gt;"",_xlfn.VALUETOTEXT('FY2025'!D192),"")</f>
        <v/>
      </c>
      <c r="E190" s="6" t="str">
        <f>IF('FY2025'!A192&lt;&gt;"",VALUE('FY2025'!E192),"")</f>
        <v/>
      </c>
      <c r="F190" s="6" t="str">
        <f>IF('FY2025'!A192&lt;&gt;"",VALUE('FY2025'!F192),"")</f>
        <v/>
      </c>
      <c r="G190" s="6" t="str">
        <f>IF('FY2025'!A192&lt;&gt;"",VALUE('FY2025'!G192),"")</f>
        <v/>
      </c>
      <c r="H190" s="6" t="str">
        <f>IF('FY2025'!A192&lt;&gt;"",VALUE('FY2025'!H192),"")</f>
        <v/>
      </c>
      <c r="I190" s="6" t="str">
        <f>IF('FY2025'!A192&lt;&gt;"",VALUE('FY2025'!I192),"")</f>
        <v/>
      </c>
      <c r="J190" s="6" t="str">
        <f>IF('FY2025'!A192&lt;&gt;"",VALUE('FY2025'!J192),"")</f>
        <v/>
      </c>
      <c r="K190" s="7" t="str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/>
      </c>
      <c r="L190" s="7" t="str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/>
      </c>
      <c r="M190" s="7" t="str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/>
      </c>
      <c r="N190" s="7" t="str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/>
      </c>
      <c r="O190" s="5" t="str">
        <f t="shared" si="2"/>
        <v/>
      </c>
      <c r="P190" s="10" t="str">
        <f>IF('FY2025'!$A192&lt;&gt;"",IF(AND(MONTH($K190) &lt;= 1, MONTH($L190) &gt;= 1), IF($O190 &lt;&gt; "", $E190/$O190, ""), ""),"")</f>
        <v/>
      </c>
      <c r="Q190" s="10" t="str">
        <f>IF('FY2025'!$A192&lt;&gt;"",IF(AND(MONTH($K190) &lt;= 2, MONTH($L190) &gt;= 2), IF($O190 &lt;&gt; "", $E190/$O190, ""), ""),"")</f>
        <v/>
      </c>
      <c r="R190" s="10" t="str">
        <f>IF('FY2025'!$A192&lt;&gt;"",IF(AND(MONTH($K190) &lt;= 3, MONTH($L190) &gt;= 3), IF($O190 &lt;&gt; "", $E190/$O190, ""), ""),"")</f>
        <v/>
      </c>
      <c r="S190" s="10" t="str">
        <f>IF('FY2025'!$A192&lt;&gt;"",IF(AND(MONTH($K190) &lt;= 4, MONTH($L190) &gt;= 4), IF($O190 &lt;&gt; "", $E190/$O190, ""), ""),"")</f>
        <v/>
      </c>
      <c r="T190" s="10" t="str">
        <f>IF('FY2025'!$A192&lt;&gt;"",IF(AND(MONTH($K190) &lt;= 5, MONTH($L190) &gt;= 5), IF($O190 &lt;&gt; "", $E190/$O190, ""), ""),"")</f>
        <v/>
      </c>
      <c r="U190" s="10" t="str">
        <f>IF('FY2025'!$A192&lt;&gt;"",IF(AND(MONTH($K190) &lt;= 6, MONTH($L190) &gt;= 6), IF($O190 &lt;&gt; "", $E190/$O190, ""), ""),"")</f>
        <v/>
      </c>
      <c r="V190" s="10" t="str">
        <f>IF('FY2025'!$A192&lt;&gt;"",IF(AND(MONTH($K190) &lt;= 7, MONTH($L190) &gt;= 7 ), IF($O190 &lt;&gt; "", $E190/$O190, ""), ""),"")</f>
        <v/>
      </c>
      <c r="W190" s="10" t="str">
        <f>IF('FY2025'!$A192&lt;&gt;"",IF(AND(MONTH($K190) &lt;= 8, MONTH($L190) &gt;= 8), IF($O190 &lt;&gt; "", $E190/$O190, ""), ""),"")</f>
        <v/>
      </c>
      <c r="X190" s="10" t="str">
        <f>IF('FY2025'!$A192&lt;&gt;"",IF(AND(MONTH($K190) &lt;= 9, MONTH($L190) &gt;= 9), IF($O190 &lt;&gt; "", $E190/$O190, ""), ""),"")</f>
        <v/>
      </c>
      <c r="Y190" s="10" t="str">
        <f>IF('FY2025'!$A192&lt;&gt;"",IF(AND(MONTH($K190) &lt;= 10, MONTH($L190) &gt;= 10), IF($O190 &lt;&gt; "", $E190/$O190, ""), ""),"")</f>
        <v/>
      </c>
      <c r="Z190" s="10" t="str">
        <f>IF('FY2025'!$A192&lt;&gt;"",IF(AND(MONTH($K190) &lt;= 11, MONTH($L190) &gt;= 11), IF($O190 &lt;&gt; "", $E190/$O190, ""), ""),"")</f>
        <v/>
      </c>
      <c r="AA190" s="10" t="str">
        <f>IF('FY2025'!$A192&lt;&gt;"",IF(AND(MONTH($K190) &lt;= 12, MONTH($L190) &gt;= 12), IF($O190 &lt;&gt; "", $E190/$O190, ""), ""),"")</f>
        <v/>
      </c>
    </row>
    <row r="191" spans="1:27" x14ac:dyDescent="0.25">
      <c r="A191" s="8" t="str">
        <f>IF('FY2025'!A193&lt;&gt;"", VALUE('FY2025'!A193), "")</f>
        <v/>
      </c>
      <c r="B191" s="5" t="str">
        <f>IF('FY2025'!A193&lt;&gt;"",_xlfn.VALUETOTEXT('FY2025'!B193),"")</f>
        <v/>
      </c>
      <c r="C191" s="5" t="str">
        <f>_xlfn.VALUETOTEXT('FY2025'!C193)</f>
        <v/>
      </c>
      <c r="D191" s="5" t="str">
        <f>IF('FY2025'!A193&lt;&gt;"",_xlfn.VALUETOTEXT('FY2025'!D193),"")</f>
        <v/>
      </c>
      <c r="E191" s="6" t="str">
        <f>IF('FY2025'!A193&lt;&gt;"",VALUE('FY2025'!E193),"")</f>
        <v/>
      </c>
      <c r="F191" s="6" t="str">
        <f>IF('FY2025'!A193&lt;&gt;"",VALUE('FY2025'!F193),"")</f>
        <v/>
      </c>
      <c r="G191" s="6" t="str">
        <f>IF('FY2025'!A193&lt;&gt;"",VALUE('FY2025'!G193),"")</f>
        <v/>
      </c>
      <c r="H191" s="6" t="str">
        <f>IF('FY2025'!A193&lt;&gt;"",VALUE('FY2025'!H193),"")</f>
        <v/>
      </c>
      <c r="I191" s="6" t="str">
        <f>IF('FY2025'!A193&lt;&gt;"",VALUE('FY2025'!I193),"")</f>
        <v/>
      </c>
      <c r="J191" s="6" t="str">
        <f>IF('FY2025'!A193&lt;&gt;"",VALUE('FY2025'!J193),"")</f>
        <v/>
      </c>
      <c r="K191" s="7" t="str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/>
      </c>
      <c r="L191" s="7" t="str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/>
      </c>
      <c r="M191" s="7" t="str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/>
      </c>
      <c r="N191" s="7" t="str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/>
      </c>
      <c r="O191" s="5" t="str">
        <f t="shared" si="2"/>
        <v/>
      </c>
      <c r="P191" s="10" t="str">
        <f>IF('FY2025'!$A193&lt;&gt;"",IF(AND(MONTH($K191) &lt;= 1, MONTH($L191) &gt;= 1), IF($O191 &lt;&gt; "", $E191/$O191, ""), ""),"")</f>
        <v/>
      </c>
      <c r="Q191" s="10" t="str">
        <f>IF('FY2025'!$A193&lt;&gt;"",IF(AND(MONTH($K191) &lt;= 2, MONTH($L191) &gt;= 2), IF($O191 &lt;&gt; "", $E191/$O191, ""), ""),"")</f>
        <v/>
      </c>
      <c r="R191" s="10" t="str">
        <f>IF('FY2025'!$A193&lt;&gt;"",IF(AND(MONTH($K191) &lt;= 3, MONTH($L191) &gt;= 3), IF($O191 &lt;&gt; "", $E191/$O191, ""), ""),"")</f>
        <v/>
      </c>
      <c r="S191" s="10" t="str">
        <f>IF('FY2025'!$A193&lt;&gt;"",IF(AND(MONTH($K191) &lt;= 4, MONTH($L191) &gt;= 4), IF($O191 &lt;&gt; "", $E191/$O191, ""), ""),"")</f>
        <v/>
      </c>
      <c r="T191" s="10" t="str">
        <f>IF('FY2025'!$A193&lt;&gt;"",IF(AND(MONTH($K191) &lt;= 5, MONTH($L191) &gt;= 5), IF($O191 &lt;&gt; "", $E191/$O191, ""), ""),"")</f>
        <v/>
      </c>
      <c r="U191" s="10" t="str">
        <f>IF('FY2025'!$A193&lt;&gt;"",IF(AND(MONTH($K191) &lt;= 6, MONTH($L191) &gt;= 6), IF($O191 &lt;&gt; "", $E191/$O191, ""), ""),"")</f>
        <v/>
      </c>
      <c r="V191" s="10" t="str">
        <f>IF('FY2025'!$A193&lt;&gt;"",IF(AND(MONTH($K191) &lt;= 7, MONTH($L191) &gt;= 7 ), IF($O191 &lt;&gt; "", $E191/$O191, ""), ""),"")</f>
        <v/>
      </c>
      <c r="W191" s="10" t="str">
        <f>IF('FY2025'!$A193&lt;&gt;"",IF(AND(MONTH($K191) &lt;= 8, MONTH($L191) &gt;= 8), IF($O191 &lt;&gt; "", $E191/$O191, ""), ""),"")</f>
        <v/>
      </c>
      <c r="X191" s="10" t="str">
        <f>IF('FY2025'!$A193&lt;&gt;"",IF(AND(MONTH($K191) &lt;= 9, MONTH($L191) &gt;= 9), IF($O191 &lt;&gt; "", $E191/$O191, ""), ""),"")</f>
        <v/>
      </c>
      <c r="Y191" s="10" t="str">
        <f>IF('FY2025'!$A193&lt;&gt;"",IF(AND(MONTH($K191) &lt;= 10, MONTH($L191) &gt;= 10), IF($O191 &lt;&gt; "", $E191/$O191, ""), ""),"")</f>
        <v/>
      </c>
      <c r="Z191" s="10" t="str">
        <f>IF('FY2025'!$A193&lt;&gt;"",IF(AND(MONTH($K191) &lt;= 11, MONTH($L191) &gt;= 11), IF($O191 &lt;&gt; "", $E191/$O191, ""), ""),"")</f>
        <v/>
      </c>
      <c r="AA191" s="10" t="str">
        <f>IF('FY2025'!$A193&lt;&gt;"",IF(AND(MONTH($K191) &lt;= 12, MONTH($L191) &gt;= 12), IF($O191 &lt;&gt; "", $E191/$O191, ""), ""),"")</f>
        <v/>
      </c>
    </row>
    <row r="192" spans="1:27" x14ac:dyDescent="0.25">
      <c r="A192" s="8" t="str">
        <f>IF('FY2025'!A194&lt;&gt;"", VALUE('FY2025'!A194), "")</f>
        <v/>
      </c>
      <c r="B192" s="5" t="str">
        <f>IF('FY2025'!A194&lt;&gt;"",_xlfn.VALUETOTEXT('FY2025'!B194),"")</f>
        <v/>
      </c>
      <c r="C192" s="5" t="str">
        <f>_xlfn.VALUETOTEXT('FY2025'!C194)</f>
        <v/>
      </c>
      <c r="D192" s="5" t="str">
        <f>IF('FY2025'!A194&lt;&gt;"",_xlfn.VALUETOTEXT('FY2025'!D194),"")</f>
        <v/>
      </c>
      <c r="E192" s="6" t="str">
        <f>IF('FY2025'!A194&lt;&gt;"",VALUE('FY2025'!E194),"")</f>
        <v/>
      </c>
      <c r="F192" s="6" t="str">
        <f>IF('FY2025'!A194&lt;&gt;"",VALUE('FY2025'!F194),"")</f>
        <v/>
      </c>
      <c r="G192" s="6" t="str">
        <f>IF('FY2025'!A194&lt;&gt;"",VALUE('FY2025'!G194),"")</f>
        <v/>
      </c>
      <c r="H192" s="6" t="str">
        <f>IF('FY2025'!A194&lt;&gt;"",VALUE('FY2025'!H194),"")</f>
        <v/>
      </c>
      <c r="I192" s="6" t="str">
        <f>IF('FY2025'!A194&lt;&gt;"",VALUE('FY2025'!I194),"")</f>
        <v/>
      </c>
      <c r="J192" s="6" t="str">
        <f>IF('FY2025'!A194&lt;&gt;"",VALUE('FY2025'!J194),"")</f>
        <v/>
      </c>
      <c r="K192" s="7" t="str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/>
      </c>
      <c r="L192" s="7" t="str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/>
      </c>
      <c r="M192" s="7" t="str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/>
      </c>
      <c r="N192" s="7" t="str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/>
      </c>
      <c r="O192" s="5" t="str">
        <f t="shared" si="2"/>
        <v/>
      </c>
      <c r="P192" s="10" t="str">
        <f>IF('FY2025'!$A194&lt;&gt;"",IF(AND(MONTH($K192) &lt;= 1, MONTH($L192) &gt;= 1), IF($O192 &lt;&gt; "", $E192/$O192, ""), ""),"")</f>
        <v/>
      </c>
      <c r="Q192" s="10" t="str">
        <f>IF('FY2025'!$A194&lt;&gt;"",IF(AND(MONTH($K192) &lt;= 2, MONTH($L192) &gt;= 2), IF($O192 &lt;&gt; "", $E192/$O192, ""), ""),"")</f>
        <v/>
      </c>
      <c r="R192" s="10" t="str">
        <f>IF('FY2025'!$A194&lt;&gt;"",IF(AND(MONTH($K192) &lt;= 3, MONTH($L192) &gt;= 3), IF($O192 &lt;&gt; "", $E192/$O192, ""), ""),"")</f>
        <v/>
      </c>
      <c r="S192" s="10" t="str">
        <f>IF('FY2025'!$A194&lt;&gt;"",IF(AND(MONTH($K192) &lt;= 4, MONTH($L192) &gt;= 4), IF($O192 &lt;&gt; "", $E192/$O192, ""), ""),"")</f>
        <v/>
      </c>
      <c r="T192" s="10" t="str">
        <f>IF('FY2025'!$A194&lt;&gt;"",IF(AND(MONTH($K192) &lt;= 5, MONTH($L192) &gt;= 5), IF($O192 &lt;&gt; "", $E192/$O192, ""), ""),"")</f>
        <v/>
      </c>
      <c r="U192" s="10" t="str">
        <f>IF('FY2025'!$A194&lt;&gt;"",IF(AND(MONTH($K192) &lt;= 6, MONTH($L192) &gt;= 6), IF($O192 &lt;&gt; "", $E192/$O192, ""), ""),"")</f>
        <v/>
      </c>
      <c r="V192" s="10" t="str">
        <f>IF('FY2025'!$A194&lt;&gt;"",IF(AND(MONTH($K192) &lt;= 7, MONTH($L192) &gt;= 7 ), IF($O192 &lt;&gt; "", $E192/$O192, ""), ""),"")</f>
        <v/>
      </c>
      <c r="W192" s="10" t="str">
        <f>IF('FY2025'!$A194&lt;&gt;"",IF(AND(MONTH($K192) &lt;= 8, MONTH($L192) &gt;= 8), IF($O192 &lt;&gt; "", $E192/$O192, ""), ""),"")</f>
        <v/>
      </c>
      <c r="X192" s="10" t="str">
        <f>IF('FY2025'!$A194&lt;&gt;"",IF(AND(MONTH($K192) &lt;= 9, MONTH($L192) &gt;= 9), IF($O192 &lt;&gt; "", $E192/$O192, ""), ""),"")</f>
        <v/>
      </c>
      <c r="Y192" s="10" t="str">
        <f>IF('FY2025'!$A194&lt;&gt;"",IF(AND(MONTH($K192) &lt;= 10, MONTH($L192) &gt;= 10), IF($O192 &lt;&gt; "", $E192/$O192, ""), ""),"")</f>
        <v/>
      </c>
      <c r="Z192" s="10" t="str">
        <f>IF('FY2025'!$A194&lt;&gt;"",IF(AND(MONTH($K192) &lt;= 11, MONTH($L192) &gt;= 11), IF($O192 &lt;&gt; "", $E192/$O192, ""), ""),"")</f>
        <v/>
      </c>
      <c r="AA192" s="10" t="str">
        <f>IF('FY2025'!$A194&lt;&gt;"",IF(AND(MONTH($K192) &lt;= 12, MONTH($L192) &gt;= 12), IF($O192 &lt;&gt; "", $E192/$O192, ""), ""),"")</f>
        <v/>
      </c>
    </row>
    <row r="193" spans="1:27" x14ac:dyDescent="0.25">
      <c r="A193" s="8" t="str">
        <f>IF('FY2025'!A195&lt;&gt;"", VALUE('FY2025'!A195), "")</f>
        <v/>
      </c>
      <c r="B193" s="5" t="str">
        <f>IF('FY2025'!A195&lt;&gt;"",_xlfn.VALUETOTEXT('FY2025'!B195),"")</f>
        <v/>
      </c>
      <c r="C193" s="5" t="str">
        <f>_xlfn.VALUETOTEXT('FY2025'!C195)</f>
        <v/>
      </c>
      <c r="D193" s="5" t="str">
        <f>IF('FY2025'!A195&lt;&gt;"",_xlfn.VALUETOTEXT('FY2025'!D195),"")</f>
        <v/>
      </c>
      <c r="E193" s="6" t="str">
        <f>IF('FY2025'!A195&lt;&gt;"",VALUE('FY2025'!E195),"")</f>
        <v/>
      </c>
      <c r="F193" s="6" t="str">
        <f>IF('FY2025'!A195&lt;&gt;"",VALUE('FY2025'!F195),"")</f>
        <v/>
      </c>
      <c r="G193" s="6" t="str">
        <f>IF('FY2025'!A195&lt;&gt;"",VALUE('FY2025'!G195),"")</f>
        <v/>
      </c>
      <c r="H193" s="6" t="str">
        <f>IF('FY2025'!A195&lt;&gt;"",VALUE('FY2025'!H195),"")</f>
        <v/>
      </c>
      <c r="I193" s="6" t="str">
        <f>IF('FY2025'!A195&lt;&gt;"",VALUE('FY2025'!I195),"")</f>
        <v/>
      </c>
      <c r="J193" s="6" t="str">
        <f>IF('FY2025'!A195&lt;&gt;"",VALUE('FY2025'!J195),"")</f>
        <v/>
      </c>
      <c r="K193" s="7" t="str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/>
      </c>
      <c r="L193" s="7" t="str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/>
      </c>
      <c r="M193" s="7" t="str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/>
      </c>
      <c r="N193" s="7" t="str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/>
      </c>
      <c r="O193" s="5" t="str">
        <f t="shared" si="2"/>
        <v/>
      </c>
      <c r="P193" s="10" t="str">
        <f>IF('FY2025'!$A195&lt;&gt;"",IF(AND(MONTH($K193) &lt;= 1, MONTH($L193) &gt;= 1), IF($O193 &lt;&gt; "", $E193/$O193, ""), ""),"")</f>
        <v/>
      </c>
      <c r="Q193" s="10" t="str">
        <f>IF('FY2025'!$A195&lt;&gt;"",IF(AND(MONTH($K193) &lt;= 2, MONTH($L193) &gt;= 2), IF($O193 &lt;&gt; "", $E193/$O193, ""), ""),"")</f>
        <v/>
      </c>
      <c r="R193" s="10" t="str">
        <f>IF('FY2025'!$A195&lt;&gt;"",IF(AND(MONTH($K193) &lt;= 3, MONTH($L193) &gt;= 3), IF($O193 &lt;&gt; "", $E193/$O193, ""), ""),"")</f>
        <v/>
      </c>
      <c r="S193" s="10" t="str">
        <f>IF('FY2025'!$A195&lt;&gt;"",IF(AND(MONTH($K193) &lt;= 4, MONTH($L193) &gt;= 4), IF($O193 &lt;&gt; "", $E193/$O193, ""), ""),"")</f>
        <v/>
      </c>
      <c r="T193" s="10" t="str">
        <f>IF('FY2025'!$A195&lt;&gt;"",IF(AND(MONTH($K193) &lt;= 5, MONTH($L193) &gt;= 5), IF($O193 &lt;&gt; "", $E193/$O193, ""), ""),"")</f>
        <v/>
      </c>
      <c r="U193" s="10" t="str">
        <f>IF('FY2025'!$A195&lt;&gt;"",IF(AND(MONTH($K193) &lt;= 6, MONTH($L193) &gt;= 6), IF($O193 &lt;&gt; "", $E193/$O193, ""), ""),"")</f>
        <v/>
      </c>
      <c r="V193" s="10" t="str">
        <f>IF('FY2025'!$A195&lt;&gt;"",IF(AND(MONTH($K193) &lt;= 7, MONTH($L193) &gt;= 7 ), IF($O193 &lt;&gt; "", $E193/$O193, ""), ""),"")</f>
        <v/>
      </c>
      <c r="W193" s="10" t="str">
        <f>IF('FY2025'!$A195&lt;&gt;"",IF(AND(MONTH($K193) &lt;= 8, MONTH($L193) &gt;= 8), IF($O193 &lt;&gt; "", $E193/$O193, ""), ""),"")</f>
        <v/>
      </c>
      <c r="X193" s="10" t="str">
        <f>IF('FY2025'!$A195&lt;&gt;"",IF(AND(MONTH($K193) &lt;= 9, MONTH($L193) &gt;= 9), IF($O193 &lt;&gt; "", $E193/$O193, ""), ""),"")</f>
        <v/>
      </c>
      <c r="Y193" s="10" t="str">
        <f>IF('FY2025'!$A195&lt;&gt;"",IF(AND(MONTH($K193) &lt;= 10, MONTH($L193) &gt;= 10), IF($O193 &lt;&gt; "", $E193/$O193, ""), ""),"")</f>
        <v/>
      </c>
      <c r="Z193" s="10" t="str">
        <f>IF('FY2025'!$A195&lt;&gt;"",IF(AND(MONTH($K193) &lt;= 11, MONTH($L193) &gt;= 11), IF($O193 &lt;&gt; "", $E193/$O193, ""), ""),"")</f>
        <v/>
      </c>
      <c r="AA193" s="10" t="str">
        <f>IF('FY2025'!$A195&lt;&gt;"",IF(AND(MONTH($K193) &lt;= 12, MONTH($L193) &gt;= 12), IF($O193 &lt;&gt; "", $E193/$O193, ""), ""),"")</f>
        <v/>
      </c>
    </row>
    <row r="194" spans="1:27" x14ac:dyDescent="0.25">
      <c r="A194" s="8" t="str">
        <f>IF('FY2025'!A196&lt;&gt;"", VALUE('FY2025'!A196), "")</f>
        <v/>
      </c>
      <c r="B194" s="5" t="str">
        <f>IF('FY2025'!A196&lt;&gt;"",_xlfn.VALUETOTEXT('FY2025'!B196),"")</f>
        <v/>
      </c>
      <c r="C194" s="5" t="str">
        <f>_xlfn.VALUETOTEXT('FY2025'!C196)</f>
        <v/>
      </c>
      <c r="D194" s="5" t="str">
        <f>IF('FY2025'!A196&lt;&gt;"",_xlfn.VALUETOTEXT('FY2025'!D196),"")</f>
        <v/>
      </c>
      <c r="E194" s="6" t="str">
        <f>IF('FY2025'!A196&lt;&gt;"",VALUE('FY2025'!E196),"")</f>
        <v/>
      </c>
      <c r="F194" s="6" t="str">
        <f>IF('FY2025'!A196&lt;&gt;"",VALUE('FY2025'!F196),"")</f>
        <v/>
      </c>
      <c r="G194" s="6" t="str">
        <f>IF('FY2025'!A196&lt;&gt;"",VALUE('FY2025'!G196),"")</f>
        <v/>
      </c>
      <c r="H194" s="6" t="str">
        <f>IF('FY2025'!A196&lt;&gt;"",VALUE('FY2025'!H196),"")</f>
        <v/>
      </c>
      <c r="I194" s="6" t="str">
        <f>IF('FY2025'!A196&lt;&gt;"",VALUE('FY2025'!I196),"")</f>
        <v/>
      </c>
      <c r="J194" s="6" t="str">
        <f>IF('FY2025'!A196&lt;&gt;"",VALUE('FY2025'!J196),"")</f>
        <v/>
      </c>
      <c r="K194" s="7" t="str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/>
      </c>
      <c r="L194" s="7" t="str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/>
      </c>
      <c r="M194" s="7" t="str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/>
      </c>
      <c r="N194" s="7" t="str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/>
      </c>
      <c r="O194" s="5" t="str">
        <f t="shared" si="2"/>
        <v/>
      </c>
      <c r="P194" s="10" t="str">
        <f>IF('FY2025'!$A196&lt;&gt;"",IF(AND(MONTH($K194) &lt;= 1, MONTH($L194) &gt;= 1), IF($O194 &lt;&gt; "", $E194/$O194, ""), ""),"")</f>
        <v/>
      </c>
      <c r="Q194" s="10" t="str">
        <f>IF('FY2025'!$A196&lt;&gt;"",IF(AND(MONTH($K194) &lt;= 2, MONTH($L194) &gt;= 2), IF($O194 &lt;&gt; "", $E194/$O194, ""), ""),"")</f>
        <v/>
      </c>
      <c r="R194" s="10" t="str">
        <f>IF('FY2025'!$A196&lt;&gt;"",IF(AND(MONTH($K194) &lt;= 3, MONTH($L194) &gt;= 3), IF($O194 &lt;&gt; "", $E194/$O194, ""), ""),"")</f>
        <v/>
      </c>
      <c r="S194" s="10" t="str">
        <f>IF('FY2025'!$A196&lt;&gt;"",IF(AND(MONTH($K194) &lt;= 4, MONTH($L194) &gt;= 4), IF($O194 &lt;&gt; "", $E194/$O194, ""), ""),"")</f>
        <v/>
      </c>
      <c r="T194" s="10" t="str">
        <f>IF('FY2025'!$A196&lt;&gt;"",IF(AND(MONTH($K194) &lt;= 5, MONTH($L194) &gt;= 5), IF($O194 &lt;&gt; "", $E194/$O194, ""), ""),"")</f>
        <v/>
      </c>
      <c r="U194" s="10" t="str">
        <f>IF('FY2025'!$A196&lt;&gt;"",IF(AND(MONTH($K194) &lt;= 6, MONTH($L194) &gt;= 6), IF($O194 &lt;&gt; "", $E194/$O194, ""), ""),"")</f>
        <v/>
      </c>
      <c r="V194" s="10" t="str">
        <f>IF('FY2025'!$A196&lt;&gt;"",IF(AND(MONTH($K194) &lt;= 7, MONTH($L194) &gt;= 7 ), IF($O194 &lt;&gt; "", $E194/$O194, ""), ""),"")</f>
        <v/>
      </c>
      <c r="W194" s="10" t="str">
        <f>IF('FY2025'!$A196&lt;&gt;"",IF(AND(MONTH($K194) &lt;= 8, MONTH($L194) &gt;= 8), IF($O194 &lt;&gt; "", $E194/$O194, ""), ""),"")</f>
        <v/>
      </c>
      <c r="X194" s="10" t="str">
        <f>IF('FY2025'!$A196&lt;&gt;"",IF(AND(MONTH($K194) &lt;= 9, MONTH($L194) &gt;= 9), IF($O194 &lt;&gt; "", $E194/$O194, ""), ""),"")</f>
        <v/>
      </c>
      <c r="Y194" s="10" t="str">
        <f>IF('FY2025'!$A196&lt;&gt;"",IF(AND(MONTH($K194) &lt;= 10, MONTH($L194) &gt;= 10), IF($O194 &lt;&gt; "", $E194/$O194, ""), ""),"")</f>
        <v/>
      </c>
      <c r="Z194" s="10" t="str">
        <f>IF('FY2025'!$A196&lt;&gt;"",IF(AND(MONTH($K194) &lt;= 11, MONTH($L194) &gt;= 11), IF($O194 &lt;&gt; "", $E194/$O194, ""), ""),"")</f>
        <v/>
      </c>
      <c r="AA194" s="10" t="str">
        <f>IF('FY2025'!$A196&lt;&gt;"",IF(AND(MONTH($K194) &lt;= 12, MONTH($L194) &gt;= 12), IF($O194 &lt;&gt; "", $E194/$O194, ""), ""),"")</f>
        <v/>
      </c>
    </row>
    <row r="195" spans="1:27" x14ac:dyDescent="0.25">
      <c r="A195" s="8" t="str">
        <f>IF('FY2025'!A197&lt;&gt;"", VALUE('FY2025'!A197), "")</f>
        <v/>
      </c>
      <c r="B195" s="5" t="str">
        <f>IF('FY2025'!A197&lt;&gt;"",_xlfn.VALUETOTEXT('FY2025'!B197),"")</f>
        <v/>
      </c>
      <c r="C195" s="5" t="str">
        <f>_xlfn.VALUETOTEXT('FY2025'!C197)</f>
        <v/>
      </c>
      <c r="D195" s="5" t="str">
        <f>IF('FY2025'!A197&lt;&gt;"",_xlfn.VALUETOTEXT('FY2025'!D197),"")</f>
        <v/>
      </c>
      <c r="E195" s="6" t="str">
        <f>IF('FY2025'!A197&lt;&gt;"",VALUE('FY2025'!E197),"")</f>
        <v/>
      </c>
      <c r="F195" s="6" t="str">
        <f>IF('FY2025'!A197&lt;&gt;"",VALUE('FY2025'!F197),"")</f>
        <v/>
      </c>
      <c r="G195" s="6" t="str">
        <f>IF('FY2025'!A197&lt;&gt;"",VALUE('FY2025'!G197),"")</f>
        <v/>
      </c>
      <c r="H195" s="6" t="str">
        <f>IF('FY2025'!A197&lt;&gt;"",VALUE('FY2025'!H197),"")</f>
        <v/>
      </c>
      <c r="I195" s="6" t="str">
        <f>IF('FY2025'!A197&lt;&gt;"",VALUE('FY2025'!I197),"")</f>
        <v/>
      </c>
      <c r="J195" s="6" t="str">
        <f>IF('FY2025'!A197&lt;&gt;"",VALUE('FY2025'!J197),"")</f>
        <v/>
      </c>
      <c r="K195" s="7" t="str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/>
      </c>
      <c r="L195" s="7" t="str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/>
      </c>
      <c r="M195" s="7" t="str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/>
      </c>
      <c r="N195" s="7" t="str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/>
      </c>
      <c r="O195" s="5" t="str">
        <f t="shared" ref="O195:O258" si="3">IF(AND(K195&lt;&gt;"", L195&lt;&gt;""), DATEDIF(K195, L195, "M") + 1, "")</f>
        <v/>
      </c>
      <c r="P195" s="10" t="str">
        <f>IF('FY2025'!$A197&lt;&gt;"",IF(AND(MONTH($K195) &lt;= 1, MONTH($L195) &gt;= 1), IF($O195 &lt;&gt; "", $E195/$O195, ""), ""),"")</f>
        <v/>
      </c>
      <c r="Q195" s="10" t="str">
        <f>IF('FY2025'!$A197&lt;&gt;"",IF(AND(MONTH($K195) &lt;= 2, MONTH($L195) &gt;= 2), IF($O195 &lt;&gt; "", $E195/$O195, ""), ""),"")</f>
        <v/>
      </c>
      <c r="R195" s="10" t="str">
        <f>IF('FY2025'!$A197&lt;&gt;"",IF(AND(MONTH($K195) &lt;= 3, MONTH($L195) &gt;= 3), IF($O195 &lt;&gt; "", $E195/$O195, ""), ""),"")</f>
        <v/>
      </c>
      <c r="S195" s="10" t="str">
        <f>IF('FY2025'!$A197&lt;&gt;"",IF(AND(MONTH($K195) &lt;= 4, MONTH($L195) &gt;= 4), IF($O195 &lt;&gt; "", $E195/$O195, ""), ""),"")</f>
        <v/>
      </c>
      <c r="T195" s="10" t="str">
        <f>IF('FY2025'!$A197&lt;&gt;"",IF(AND(MONTH($K195) &lt;= 5, MONTH($L195) &gt;= 5), IF($O195 &lt;&gt; "", $E195/$O195, ""), ""),"")</f>
        <v/>
      </c>
      <c r="U195" s="10" t="str">
        <f>IF('FY2025'!$A197&lt;&gt;"",IF(AND(MONTH($K195) &lt;= 6, MONTH($L195) &gt;= 6), IF($O195 &lt;&gt; "", $E195/$O195, ""), ""),"")</f>
        <v/>
      </c>
      <c r="V195" s="10" t="str">
        <f>IF('FY2025'!$A197&lt;&gt;"",IF(AND(MONTH($K195) &lt;= 7, MONTH($L195) &gt;= 7 ), IF($O195 &lt;&gt; "", $E195/$O195, ""), ""),"")</f>
        <v/>
      </c>
      <c r="W195" s="10" t="str">
        <f>IF('FY2025'!$A197&lt;&gt;"",IF(AND(MONTH($K195) &lt;= 8, MONTH($L195) &gt;= 8), IF($O195 &lt;&gt; "", $E195/$O195, ""), ""),"")</f>
        <v/>
      </c>
      <c r="X195" s="10" t="str">
        <f>IF('FY2025'!$A197&lt;&gt;"",IF(AND(MONTH($K195) &lt;= 9, MONTH($L195) &gt;= 9), IF($O195 &lt;&gt; "", $E195/$O195, ""), ""),"")</f>
        <v/>
      </c>
      <c r="Y195" s="10" t="str">
        <f>IF('FY2025'!$A197&lt;&gt;"",IF(AND(MONTH($K195) &lt;= 10, MONTH($L195) &gt;= 10), IF($O195 &lt;&gt; "", $E195/$O195, ""), ""),"")</f>
        <v/>
      </c>
      <c r="Z195" s="10" t="str">
        <f>IF('FY2025'!$A197&lt;&gt;"",IF(AND(MONTH($K195) &lt;= 11, MONTH($L195) &gt;= 11), IF($O195 &lt;&gt; "", $E195/$O195, ""), ""),"")</f>
        <v/>
      </c>
      <c r="AA195" s="10" t="str">
        <f>IF('FY2025'!$A197&lt;&gt;"",IF(AND(MONTH($K195) &lt;= 12, MONTH($L195) &gt;= 12), IF($O195 &lt;&gt; "", $E195/$O195, ""), ""),"")</f>
        <v/>
      </c>
    </row>
    <row r="196" spans="1:27" x14ac:dyDescent="0.25">
      <c r="A196" s="8" t="str">
        <f>IF('FY2025'!A198&lt;&gt;"", VALUE('FY2025'!A198), "")</f>
        <v/>
      </c>
      <c r="B196" s="5" t="str">
        <f>IF('FY2025'!A198&lt;&gt;"",_xlfn.VALUETOTEXT('FY2025'!B198),"")</f>
        <v/>
      </c>
      <c r="C196" s="5" t="str">
        <f>_xlfn.VALUETOTEXT('FY2025'!C198)</f>
        <v/>
      </c>
      <c r="D196" s="5" t="str">
        <f>IF('FY2025'!A198&lt;&gt;"",_xlfn.VALUETOTEXT('FY2025'!D198),"")</f>
        <v/>
      </c>
      <c r="E196" s="6" t="str">
        <f>IF('FY2025'!A198&lt;&gt;"",VALUE('FY2025'!E198),"")</f>
        <v/>
      </c>
      <c r="F196" s="6" t="str">
        <f>IF('FY2025'!A198&lt;&gt;"",VALUE('FY2025'!F198),"")</f>
        <v/>
      </c>
      <c r="G196" s="6" t="str">
        <f>IF('FY2025'!A198&lt;&gt;"",VALUE('FY2025'!G198),"")</f>
        <v/>
      </c>
      <c r="H196" s="6" t="str">
        <f>IF('FY2025'!A198&lt;&gt;"",VALUE('FY2025'!H198),"")</f>
        <v/>
      </c>
      <c r="I196" s="6" t="str">
        <f>IF('FY2025'!A198&lt;&gt;"",VALUE('FY2025'!I198),"")</f>
        <v/>
      </c>
      <c r="J196" s="6" t="str">
        <f>IF('FY2025'!A198&lt;&gt;"",VALUE('FY2025'!J198),"")</f>
        <v/>
      </c>
      <c r="K196" s="7" t="str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/>
      </c>
      <c r="L196" s="7" t="str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/>
      </c>
      <c r="M196" s="7" t="str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/>
      </c>
      <c r="N196" s="7" t="str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/>
      </c>
      <c r="O196" s="5" t="str">
        <f t="shared" si="3"/>
        <v/>
      </c>
      <c r="P196" s="10" t="str">
        <f>IF('FY2025'!$A198&lt;&gt;"",IF(AND(MONTH($K196) &lt;= 1, MONTH($L196) &gt;= 1), IF($O196 &lt;&gt; "", $E196/$O196, ""), ""),"")</f>
        <v/>
      </c>
      <c r="Q196" s="10" t="str">
        <f>IF('FY2025'!$A198&lt;&gt;"",IF(AND(MONTH($K196) &lt;= 2, MONTH($L196) &gt;= 2), IF($O196 &lt;&gt; "", $E196/$O196, ""), ""),"")</f>
        <v/>
      </c>
      <c r="R196" s="10" t="str">
        <f>IF('FY2025'!$A198&lt;&gt;"",IF(AND(MONTH($K196) &lt;= 3, MONTH($L196) &gt;= 3), IF($O196 &lt;&gt; "", $E196/$O196, ""), ""),"")</f>
        <v/>
      </c>
      <c r="S196" s="10" t="str">
        <f>IF('FY2025'!$A198&lt;&gt;"",IF(AND(MONTH($K196) &lt;= 4, MONTH($L196) &gt;= 4), IF($O196 &lt;&gt; "", $E196/$O196, ""), ""),"")</f>
        <v/>
      </c>
      <c r="T196" s="10" t="str">
        <f>IF('FY2025'!$A198&lt;&gt;"",IF(AND(MONTH($K196) &lt;= 5, MONTH($L196) &gt;= 5), IF($O196 &lt;&gt; "", $E196/$O196, ""), ""),"")</f>
        <v/>
      </c>
      <c r="U196" s="10" t="str">
        <f>IF('FY2025'!$A198&lt;&gt;"",IF(AND(MONTH($K196) &lt;= 6, MONTH($L196) &gt;= 6), IF($O196 &lt;&gt; "", $E196/$O196, ""), ""),"")</f>
        <v/>
      </c>
      <c r="V196" s="10" t="str">
        <f>IF('FY2025'!$A198&lt;&gt;"",IF(AND(MONTH($K196) &lt;= 7, MONTH($L196) &gt;= 7 ), IF($O196 &lt;&gt; "", $E196/$O196, ""), ""),"")</f>
        <v/>
      </c>
      <c r="W196" s="10" t="str">
        <f>IF('FY2025'!$A198&lt;&gt;"",IF(AND(MONTH($K196) &lt;= 8, MONTH($L196) &gt;= 8), IF($O196 &lt;&gt; "", $E196/$O196, ""), ""),"")</f>
        <v/>
      </c>
      <c r="X196" s="10" t="str">
        <f>IF('FY2025'!$A198&lt;&gt;"",IF(AND(MONTH($K196) &lt;= 9, MONTH($L196) &gt;= 9), IF($O196 &lt;&gt; "", $E196/$O196, ""), ""),"")</f>
        <v/>
      </c>
      <c r="Y196" s="10" t="str">
        <f>IF('FY2025'!$A198&lt;&gt;"",IF(AND(MONTH($K196) &lt;= 10, MONTH($L196) &gt;= 10), IF($O196 &lt;&gt; "", $E196/$O196, ""), ""),"")</f>
        <v/>
      </c>
      <c r="Z196" s="10" t="str">
        <f>IF('FY2025'!$A198&lt;&gt;"",IF(AND(MONTH($K196) &lt;= 11, MONTH($L196) &gt;= 11), IF($O196 &lt;&gt; "", $E196/$O196, ""), ""),"")</f>
        <v/>
      </c>
      <c r="AA196" s="10" t="str">
        <f>IF('FY2025'!$A198&lt;&gt;"",IF(AND(MONTH($K196) &lt;= 12, MONTH($L196) &gt;= 12), IF($O196 &lt;&gt; "", $E196/$O196, ""), ""),"")</f>
        <v/>
      </c>
    </row>
    <row r="197" spans="1:27" x14ac:dyDescent="0.25">
      <c r="A197" s="8" t="str">
        <f>IF('FY2025'!A199&lt;&gt;"", VALUE('FY2025'!A199), "")</f>
        <v/>
      </c>
      <c r="B197" s="5" t="str">
        <f>IF('FY2025'!A199&lt;&gt;"",_xlfn.VALUETOTEXT('FY2025'!B199),"")</f>
        <v/>
      </c>
      <c r="C197" s="5" t="str">
        <f>_xlfn.VALUETOTEXT('FY2025'!C199)</f>
        <v/>
      </c>
      <c r="D197" s="5" t="str">
        <f>IF('FY2025'!A199&lt;&gt;"",_xlfn.VALUETOTEXT('FY2025'!D199),"")</f>
        <v/>
      </c>
      <c r="E197" s="6" t="str">
        <f>IF('FY2025'!A199&lt;&gt;"",VALUE('FY2025'!E199),"")</f>
        <v/>
      </c>
      <c r="F197" s="6" t="str">
        <f>IF('FY2025'!A199&lt;&gt;"",VALUE('FY2025'!F199),"")</f>
        <v/>
      </c>
      <c r="G197" s="6" t="str">
        <f>IF('FY2025'!A199&lt;&gt;"",VALUE('FY2025'!G199),"")</f>
        <v/>
      </c>
      <c r="H197" s="6" t="str">
        <f>IF('FY2025'!A199&lt;&gt;"",VALUE('FY2025'!H199),"")</f>
        <v/>
      </c>
      <c r="I197" s="6" t="str">
        <f>IF('FY2025'!A199&lt;&gt;"",VALUE('FY2025'!I199),"")</f>
        <v/>
      </c>
      <c r="J197" s="6" t="str">
        <f>IF('FY2025'!A199&lt;&gt;"",VALUE('FY2025'!J199),"")</f>
        <v/>
      </c>
      <c r="K197" s="7" t="str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/>
      </c>
      <c r="L197" s="7" t="str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/>
      </c>
      <c r="M197" s="7" t="str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/>
      </c>
      <c r="N197" s="7" t="str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/>
      </c>
      <c r="O197" s="5" t="str">
        <f t="shared" si="3"/>
        <v/>
      </c>
      <c r="P197" s="10" t="str">
        <f>IF('FY2025'!$A199&lt;&gt;"",IF(AND(MONTH($K197) &lt;= 1, MONTH($L197) &gt;= 1), IF($O197 &lt;&gt; "", $E197/$O197, ""), ""),"")</f>
        <v/>
      </c>
      <c r="Q197" s="10" t="str">
        <f>IF('FY2025'!$A199&lt;&gt;"",IF(AND(MONTH($K197) &lt;= 2, MONTH($L197) &gt;= 2), IF($O197 &lt;&gt; "", $E197/$O197, ""), ""),"")</f>
        <v/>
      </c>
      <c r="R197" s="10" t="str">
        <f>IF('FY2025'!$A199&lt;&gt;"",IF(AND(MONTH($K197) &lt;= 3, MONTH($L197) &gt;= 3), IF($O197 &lt;&gt; "", $E197/$O197, ""), ""),"")</f>
        <v/>
      </c>
      <c r="S197" s="10" t="str">
        <f>IF('FY2025'!$A199&lt;&gt;"",IF(AND(MONTH($K197) &lt;= 4, MONTH($L197) &gt;= 4), IF($O197 &lt;&gt; "", $E197/$O197, ""), ""),"")</f>
        <v/>
      </c>
      <c r="T197" s="10" t="str">
        <f>IF('FY2025'!$A199&lt;&gt;"",IF(AND(MONTH($K197) &lt;= 5, MONTH($L197) &gt;= 5), IF($O197 &lt;&gt; "", $E197/$O197, ""), ""),"")</f>
        <v/>
      </c>
      <c r="U197" s="10" t="str">
        <f>IF('FY2025'!$A199&lt;&gt;"",IF(AND(MONTH($K197) &lt;= 6, MONTH($L197) &gt;= 6), IF($O197 &lt;&gt; "", $E197/$O197, ""), ""),"")</f>
        <v/>
      </c>
      <c r="V197" s="10" t="str">
        <f>IF('FY2025'!$A199&lt;&gt;"",IF(AND(MONTH($K197) &lt;= 7, MONTH($L197) &gt;= 7 ), IF($O197 &lt;&gt; "", $E197/$O197, ""), ""),"")</f>
        <v/>
      </c>
      <c r="W197" s="10" t="str">
        <f>IF('FY2025'!$A199&lt;&gt;"",IF(AND(MONTH($K197) &lt;= 8, MONTH($L197) &gt;= 8), IF($O197 &lt;&gt; "", $E197/$O197, ""), ""),"")</f>
        <v/>
      </c>
      <c r="X197" s="10" t="str">
        <f>IF('FY2025'!$A199&lt;&gt;"",IF(AND(MONTH($K197) &lt;= 9, MONTH($L197) &gt;= 9), IF($O197 &lt;&gt; "", $E197/$O197, ""), ""),"")</f>
        <v/>
      </c>
      <c r="Y197" s="10" t="str">
        <f>IF('FY2025'!$A199&lt;&gt;"",IF(AND(MONTH($K197) &lt;= 10, MONTH($L197) &gt;= 10), IF($O197 &lt;&gt; "", $E197/$O197, ""), ""),"")</f>
        <v/>
      </c>
      <c r="Z197" s="10" t="str">
        <f>IF('FY2025'!$A199&lt;&gt;"",IF(AND(MONTH($K197) &lt;= 11, MONTH($L197) &gt;= 11), IF($O197 &lt;&gt; "", $E197/$O197, ""), ""),"")</f>
        <v/>
      </c>
      <c r="AA197" s="10" t="str">
        <f>IF('FY2025'!$A199&lt;&gt;"",IF(AND(MONTH($K197) &lt;= 12, MONTH($L197) &gt;= 12), IF($O197 &lt;&gt; "", $E197/$O197, ""), ""),"")</f>
        <v/>
      </c>
    </row>
    <row r="198" spans="1:27" x14ac:dyDescent="0.25">
      <c r="A198" s="8" t="str">
        <f>IF('FY2025'!A200&lt;&gt;"", VALUE('FY2025'!A200), "")</f>
        <v/>
      </c>
      <c r="B198" s="5" t="str">
        <f>IF('FY2025'!A200&lt;&gt;"",_xlfn.VALUETOTEXT('FY2025'!B200),"")</f>
        <v/>
      </c>
      <c r="C198" s="5" t="str">
        <f>_xlfn.VALUETOTEXT('FY2025'!C200)</f>
        <v/>
      </c>
      <c r="D198" s="5" t="str">
        <f>IF('FY2025'!A200&lt;&gt;"",_xlfn.VALUETOTEXT('FY2025'!D200),"")</f>
        <v/>
      </c>
      <c r="E198" s="6" t="str">
        <f>IF('FY2025'!A200&lt;&gt;"",VALUE('FY2025'!E200),"")</f>
        <v/>
      </c>
      <c r="F198" s="6" t="str">
        <f>IF('FY2025'!A200&lt;&gt;"",VALUE('FY2025'!F200),"")</f>
        <v/>
      </c>
      <c r="G198" s="6" t="str">
        <f>IF('FY2025'!A200&lt;&gt;"",VALUE('FY2025'!G200),"")</f>
        <v/>
      </c>
      <c r="H198" s="6" t="str">
        <f>IF('FY2025'!A200&lt;&gt;"",VALUE('FY2025'!H200),"")</f>
        <v/>
      </c>
      <c r="I198" s="6" t="str">
        <f>IF('FY2025'!A200&lt;&gt;"",VALUE('FY2025'!I200),"")</f>
        <v/>
      </c>
      <c r="J198" s="6" t="str">
        <f>IF('FY2025'!A200&lt;&gt;"",VALUE('FY2025'!J200),"")</f>
        <v/>
      </c>
      <c r="K198" s="7" t="str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/>
      </c>
      <c r="L198" s="7" t="str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/>
      </c>
      <c r="M198" s="7" t="str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/>
      </c>
      <c r="N198" s="7" t="str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/>
      </c>
      <c r="O198" s="5" t="str">
        <f t="shared" si="3"/>
        <v/>
      </c>
      <c r="P198" s="10" t="str">
        <f>IF('FY2025'!$A200&lt;&gt;"",IF(AND(MONTH($K198) &lt;= 1, MONTH($L198) &gt;= 1), IF($O198 &lt;&gt; "", $E198/$O198, ""), ""),"")</f>
        <v/>
      </c>
      <c r="Q198" s="10" t="str">
        <f>IF('FY2025'!$A200&lt;&gt;"",IF(AND(MONTH($K198) &lt;= 2, MONTH($L198) &gt;= 2), IF($O198 &lt;&gt; "", $E198/$O198, ""), ""),"")</f>
        <v/>
      </c>
      <c r="R198" s="10" t="str">
        <f>IF('FY2025'!$A200&lt;&gt;"",IF(AND(MONTH($K198) &lt;= 3, MONTH($L198) &gt;= 3), IF($O198 &lt;&gt; "", $E198/$O198, ""), ""),"")</f>
        <v/>
      </c>
      <c r="S198" s="10" t="str">
        <f>IF('FY2025'!$A200&lt;&gt;"",IF(AND(MONTH($K198) &lt;= 4, MONTH($L198) &gt;= 4), IF($O198 &lt;&gt; "", $E198/$O198, ""), ""),"")</f>
        <v/>
      </c>
      <c r="T198" s="10" t="str">
        <f>IF('FY2025'!$A200&lt;&gt;"",IF(AND(MONTH($K198) &lt;= 5, MONTH($L198) &gt;= 5), IF($O198 &lt;&gt; "", $E198/$O198, ""), ""),"")</f>
        <v/>
      </c>
      <c r="U198" s="10" t="str">
        <f>IF('FY2025'!$A200&lt;&gt;"",IF(AND(MONTH($K198) &lt;= 6, MONTH($L198) &gt;= 6), IF($O198 &lt;&gt; "", $E198/$O198, ""), ""),"")</f>
        <v/>
      </c>
      <c r="V198" s="10" t="str">
        <f>IF('FY2025'!$A200&lt;&gt;"",IF(AND(MONTH($K198) &lt;= 7, MONTH($L198) &gt;= 7 ), IF($O198 &lt;&gt; "", $E198/$O198, ""), ""),"")</f>
        <v/>
      </c>
      <c r="W198" s="10" t="str">
        <f>IF('FY2025'!$A200&lt;&gt;"",IF(AND(MONTH($K198) &lt;= 8, MONTH($L198) &gt;= 8), IF($O198 &lt;&gt; "", $E198/$O198, ""), ""),"")</f>
        <v/>
      </c>
      <c r="X198" s="10" t="str">
        <f>IF('FY2025'!$A200&lt;&gt;"",IF(AND(MONTH($K198) &lt;= 9, MONTH($L198) &gt;= 9), IF($O198 &lt;&gt; "", $E198/$O198, ""), ""),"")</f>
        <v/>
      </c>
      <c r="Y198" s="10" t="str">
        <f>IF('FY2025'!$A200&lt;&gt;"",IF(AND(MONTH($K198) &lt;= 10, MONTH($L198) &gt;= 10), IF($O198 &lt;&gt; "", $E198/$O198, ""), ""),"")</f>
        <v/>
      </c>
      <c r="Z198" s="10" t="str">
        <f>IF('FY2025'!$A200&lt;&gt;"",IF(AND(MONTH($K198) &lt;= 11, MONTH($L198) &gt;= 11), IF($O198 &lt;&gt; "", $E198/$O198, ""), ""),"")</f>
        <v/>
      </c>
      <c r="AA198" s="10" t="str">
        <f>IF('FY2025'!$A200&lt;&gt;"",IF(AND(MONTH($K198) &lt;= 12, MONTH($L198) &gt;= 12), IF($O198 &lt;&gt; "", $E198/$O198, ""), ""),"")</f>
        <v/>
      </c>
    </row>
    <row r="199" spans="1:27" x14ac:dyDescent="0.25">
      <c r="A199" s="8" t="str">
        <f>IF('FY2025'!A201&lt;&gt;"", VALUE('FY2025'!A201), "")</f>
        <v/>
      </c>
      <c r="B199" s="5" t="str">
        <f>IF('FY2025'!A201&lt;&gt;"",_xlfn.VALUETOTEXT('FY2025'!B201),"")</f>
        <v/>
      </c>
      <c r="C199" s="5" t="str">
        <f>_xlfn.VALUETOTEXT('FY2025'!C201)</f>
        <v/>
      </c>
      <c r="D199" s="5" t="str">
        <f>IF('FY2025'!A201&lt;&gt;"",_xlfn.VALUETOTEXT('FY2025'!D201),"")</f>
        <v/>
      </c>
      <c r="E199" s="6" t="str">
        <f>IF('FY2025'!A201&lt;&gt;"",VALUE('FY2025'!E201),"")</f>
        <v/>
      </c>
      <c r="F199" s="6" t="str">
        <f>IF('FY2025'!A201&lt;&gt;"",VALUE('FY2025'!F201),"")</f>
        <v/>
      </c>
      <c r="G199" s="6" t="str">
        <f>IF('FY2025'!A201&lt;&gt;"",VALUE('FY2025'!G201),"")</f>
        <v/>
      </c>
      <c r="H199" s="6" t="str">
        <f>IF('FY2025'!A201&lt;&gt;"",VALUE('FY2025'!H201),"")</f>
        <v/>
      </c>
      <c r="I199" s="6" t="str">
        <f>IF('FY2025'!A201&lt;&gt;"",VALUE('FY2025'!I201),"")</f>
        <v/>
      </c>
      <c r="J199" s="6" t="str">
        <f>IF('FY2025'!A201&lt;&gt;"",VALUE('FY2025'!J201),"")</f>
        <v/>
      </c>
      <c r="K199" s="7" t="str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/>
      </c>
      <c r="L199" s="7" t="str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/>
      </c>
      <c r="M199" s="7" t="str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/>
      </c>
      <c r="N199" s="7" t="str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/>
      </c>
      <c r="O199" s="5" t="str">
        <f t="shared" si="3"/>
        <v/>
      </c>
      <c r="P199" s="10" t="str">
        <f>IF('FY2025'!$A201&lt;&gt;"",IF(AND(MONTH($K199) &lt;= 1, MONTH($L199) &gt;= 1), IF($O199 &lt;&gt; "", $E199/$O199, ""), ""),"")</f>
        <v/>
      </c>
      <c r="Q199" s="10" t="str">
        <f>IF('FY2025'!$A201&lt;&gt;"",IF(AND(MONTH($K199) &lt;= 2, MONTH($L199) &gt;= 2), IF($O199 &lt;&gt; "", $E199/$O199, ""), ""),"")</f>
        <v/>
      </c>
      <c r="R199" s="10" t="str">
        <f>IF('FY2025'!$A201&lt;&gt;"",IF(AND(MONTH($K199) &lt;= 3, MONTH($L199) &gt;= 3), IF($O199 &lt;&gt; "", $E199/$O199, ""), ""),"")</f>
        <v/>
      </c>
      <c r="S199" s="10" t="str">
        <f>IF('FY2025'!$A201&lt;&gt;"",IF(AND(MONTH($K199) &lt;= 4, MONTH($L199) &gt;= 4), IF($O199 &lt;&gt; "", $E199/$O199, ""), ""),"")</f>
        <v/>
      </c>
      <c r="T199" s="10" t="str">
        <f>IF('FY2025'!$A201&lt;&gt;"",IF(AND(MONTH($K199) &lt;= 5, MONTH($L199) &gt;= 5), IF($O199 &lt;&gt; "", $E199/$O199, ""), ""),"")</f>
        <v/>
      </c>
      <c r="U199" s="10" t="str">
        <f>IF('FY2025'!$A201&lt;&gt;"",IF(AND(MONTH($K199) &lt;= 6, MONTH($L199) &gt;= 6), IF($O199 &lt;&gt; "", $E199/$O199, ""), ""),"")</f>
        <v/>
      </c>
      <c r="V199" s="10" t="str">
        <f>IF('FY2025'!$A201&lt;&gt;"",IF(AND(MONTH($K199) &lt;= 7, MONTH($L199) &gt;= 7 ), IF($O199 &lt;&gt; "", $E199/$O199, ""), ""),"")</f>
        <v/>
      </c>
      <c r="W199" s="10" t="str">
        <f>IF('FY2025'!$A201&lt;&gt;"",IF(AND(MONTH($K199) &lt;= 8, MONTH($L199) &gt;= 8), IF($O199 &lt;&gt; "", $E199/$O199, ""), ""),"")</f>
        <v/>
      </c>
      <c r="X199" s="10" t="str">
        <f>IF('FY2025'!$A201&lt;&gt;"",IF(AND(MONTH($K199) &lt;= 9, MONTH($L199) &gt;= 9), IF($O199 &lt;&gt; "", $E199/$O199, ""), ""),"")</f>
        <v/>
      </c>
      <c r="Y199" s="10" t="str">
        <f>IF('FY2025'!$A201&lt;&gt;"",IF(AND(MONTH($K199) &lt;= 10, MONTH($L199) &gt;= 10), IF($O199 &lt;&gt; "", $E199/$O199, ""), ""),"")</f>
        <v/>
      </c>
      <c r="Z199" s="10" t="str">
        <f>IF('FY2025'!$A201&lt;&gt;"",IF(AND(MONTH($K199) &lt;= 11, MONTH($L199) &gt;= 11), IF($O199 &lt;&gt; "", $E199/$O199, ""), ""),"")</f>
        <v/>
      </c>
      <c r="AA199" s="10" t="str">
        <f>IF('FY2025'!$A201&lt;&gt;"",IF(AND(MONTH($K199) &lt;= 12, MONTH($L199) &gt;= 12), IF($O199 &lt;&gt; "", $E199/$O199, ""), ""),"")</f>
        <v/>
      </c>
    </row>
    <row r="200" spans="1:27" x14ac:dyDescent="0.25">
      <c r="A200" s="8" t="str">
        <f>IF('FY2025'!A202&lt;&gt;"", VALUE('FY2025'!A202), "")</f>
        <v/>
      </c>
      <c r="B200" s="5" t="str">
        <f>IF('FY2025'!A202&lt;&gt;"",_xlfn.VALUETOTEXT('FY2025'!B202),"")</f>
        <v/>
      </c>
      <c r="C200" s="5" t="str">
        <f>_xlfn.VALUETOTEXT('FY2025'!C202)</f>
        <v/>
      </c>
      <c r="D200" s="5" t="str">
        <f>IF('FY2025'!A202&lt;&gt;"",_xlfn.VALUETOTEXT('FY2025'!D202),"")</f>
        <v/>
      </c>
      <c r="E200" s="6" t="str">
        <f>IF('FY2025'!A202&lt;&gt;"",VALUE('FY2025'!E202),"")</f>
        <v/>
      </c>
      <c r="F200" s="6" t="str">
        <f>IF('FY2025'!A202&lt;&gt;"",VALUE('FY2025'!F202),"")</f>
        <v/>
      </c>
      <c r="G200" s="6" t="str">
        <f>IF('FY2025'!A202&lt;&gt;"",VALUE('FY2025'!G202),"")</f>
        <v/>
      </c>
      <c r="H200" s="6" t="str">
        <f>IF('FY2025'!A202&lt;&gt;"",VALUE('FY2025'!H202),"")</f>
        <v/>
      </c>
      <c r="I200" s="6" t="str">
        <f>IF('FY2025'!A202&lt;&gt;"",VALUE('FY2025'!I202),"")</f>
        <v/>
      </c>
      <c r="J200" s="6" t="str">
        <f>IF('FY2025'!A202&lt;&gt;"",VALUE('FY2025'!J202),"")</f>
        <v/>
      </c>
      <c r="K200" s="7" t="str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/>
      </c>
      <c r="L200" s="7" t="str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/>
      </c>
      <c r="M200" s="7" t="str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/>
      </c>
      <c r="N200" s="7" t="str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/>
      </c>
      <c r="O200" s="5" t="str">
        <f t="shared" si="3"/>
        <v/>
      </c>
      <c r="P200" s="10" t="str">
        <f>IF('FY2025'!$A202&lt;&gt;"",IF(AND(MONTH($K200) &lt;= 1, MONTH($L200) &gt;= 1), IF($O200 &lt;&gt; "", $E200/$O200, ""), ""),"")</f>
        <v/>
      </c>
      <c r="Q200" s="10" t="str">
        <f>IF('FY2025'!$A202&lt;&gt;"",IF(AND(MONTH($K200) &lt;= 2, MONTH($L200) &gt;= 2), IF($O200 &lt;&gt; "", $E200/$O200, ""), ""),"")</f>
        <v/>
      </c>
      <c r="R200" s="10" t="str">
        <f>IF('FY2025'!$A202&lt;&gt;"",IF(AND(MONTH($K200) &lt;= 3, MONTH($L200) &gt;= 3), IF($O200 &lt;&gt; "", $E200/$O200, ""), ""),"")</f>
        <v/>
      </c>
      <c r="S200" s="10" t="str">
        <f>IF('FY2025'!$A202&lt;&gt;"",IF(AND(MONTH($K200) &lt;= 4, MONTH($L200) &gt;= 4), IF($O200 &lt;&gt; "", $E200/$O200, ""), ""),"")</f>
        <v/>
      </c>
      <c r="T200" s="10" t="str">
        <f>IF('FY2025'!$A202&lt;&gt;"",IF(AND(MONTH($K200) &lt;= 5, MONTH($L200) &gt;= 5), IF($O200 &lt;&gt; "", $E200/$O200, ""), ""),"")</f>
        <v/>
      </c>
      <c r="U200" s="10" t="str">
        <f>IF('FY2025'!$A202&lt;&gt;"",IF(AND(MONTH($K200) &lt;= 6, MONTH($L200) &gt;= 6), IF($O200 &lt;&gt; "", $E200/$O200, ""), ""),"")</f>
        <v/>
      </c>
      <c r="V200" s="10" t="str">
        <f>IF('FY2025'!$A202&lt;&gt;"",IF(AND(MONTH($K200) &lt;= 7, MONTH($L200) &gt;= 7 ), IF($O200 &lt;&gt; "", $E200/$O200, ""), ""),"")</f>
        <v/>
      </c>
      <c r="W200" s="10" t="str">
        <f>IF('FY2025'!$A202&lt;&gt;"",IF(AND(MONTH($K200) &lt;= 8, MONTH($L200) &gt;= 8), IF($O200 &lt;&gt; "", $E200/$O200, ""), ""),"")</f>
        <v/>
      </c>
      <c r="X200" s="10" t="str">
        <f>IF('FY2025'!$A202&lt;&gt;"",IF(AND(MONTH($K200) &lt;= 9, MONTH($L200) &gt;= 9), IF($O200 &lt;&gt; "", $E200/$O200, ""), ""),"")</f>
        <v/>
      </c>
      <c r="Y200" s="10" t="str">
        <f>IF('FY2025'!$A202&lt;&gt;"",IF(AND(MONTH($K200) &lt;= 10, MONTH($L200) &gt;= 10), IF($O200 &lt;&gt; "", $E200/$O200, ""), ""),"")</f>
        <v/>
      </c>
      <c r="Z200" s="10" t="str">
        <f>IF('FY2025'!$A202&lt;&gt;"",IF(AND(MONTH($K200) &lt;= 11, MONTH($L200) &gt;= 11), IF($O200 &lt;&gt; "", $E200/$O200, ""), ""),"")</f>
        <v/>
      </c>
      <c r="AA200" s="10" t="str">
        <f>IF('FY2025'!$A202&lt;&gt;"",IF(AND(MONTH($K200) &lt;= 12, MONTH($L200) &gt;= 12), IF($O200 &lt;&gt; "", $E200/$O200, ""), ""),"")</f>
        <v/>
      </c>
    </row>
    <row r="201" spans="1:27" x14ac:dyDescent="0.25">
      <c r="A201" s="8" t="str">
        <f>IF('FY2025'!A203&lt;&gt;"", VALUE('FY2025'!A203), "")</f>
        <v/>
      </c>
      <c r="B201" s="5" t="str">
        <f>IF('FY2025'!A203&lt;&gt;"",_xlfn.VALUETOTEXT('FY2025'!B203),"")</f>
        <v/>
      </c>
      <c r="C201" s="5" t="str">
        <f>_xlfn.VALUETOTEXT('FY2025'!C203)</f>
        <v/>
      </c>
      <c r="D201" s="5" t="str">
        <f>IF('FY2025'!A203&lt;&gt;"",_xlfn.VALUETOTEXT('FY2025'!D203),"")</f>
        <v/>
      </c>
      <c r="E201" s="6" t="str">
        <f>IF('FY2025'!A203&lt;&gt;"",VALUE('FY2025'!E203),"")</f>
        <v/>
      </c>
      <c r="F201" s="6" t="str">
        <f>IF('FY2025'!A203&lt;&gt;"",VALUE('FY2025'!F203),"")</f>
        <v/>
      </c>
      <c r="G201" s="6" t="str">
        <f>IF('FY2025'!A203&lt;&gt;"",VALUE('FY2025'!G203),"")</f>
        <v/>
      </c>
      <c r="H201" s="6" t="str">
        <f>IF('FY2025'!A203&lt;&gt;"",VALUE('FY2025'!H203),"")</f>
        <v/>
      </c>
      <c r="I201" s="6" t="str">
        <f>IF('FY2025'!A203&lt;&gt;"",VALUE('FY2025'!I203),"")</f>
        <v/>
      </c>
      <c r="J201" s="6" t="str">
        <f>IF('FY2025'!A203&lt;&gt;"",VALUE('FY2025'!J203),"")</f>
        <v/>
      </c>
      <c r="K201" s="7" t="str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/>
      </c>
      <c r="L201" s="7" t="str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/>
      </c>
      <c r="M201" s="7" t="str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/>
      </c>
      <c r="N201" s="7" t="str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/>
      </c>
      <c r="O201" s="5" t="str">
        <f t="shared" si="3"/>
        <v/>
      </c>
      <c r="P201" s="10" t="str">
        <f>IF('FY2025'!$A203&lt;&gt;"",IF(AND(MONTH($K201) &lt;= 1, MONTH($L201) &gt;= 1), IF($O201 &lt;&gt; "", $E201/$O201, ""), ""),"")</f>
        <v/>
      </c>
      <c r="Q201" s="10" t="str">
        <f>IF('FY2025'!$A203&lt;&gt;"",IF(AND(MONTH($K201) &lt;= 2, MONTH($L201) &gt;= 2), IF($O201 &lt;&gt; "", $E201/$O201, ""), ""),"")</f>
        <v/>
      </c>
      <c r="R201" s="10" t="str">
        <f>IF('FY2025'!$A203&lt;&gt;"",IF(AND(MONTH($K201) &lt;= 3, MONTH($L201) &gt;= 3), IF($O201 &lt;&gt; "", $E201/$O201, ""), ""),"")</f>
        <v/>
      </c>
      <c r="S201" s="10" t="str">
        <f>IF('FY2025'!$A203&lt;&gt;"",IF(AND(MONTH($K201) &lt;= 4, MONTH($L201) &gt;= 4), IF($O201 &lt;&gt; "", $E201/$O201, ""), ""),"")</f>
        <v/>
      </c>
      <c r="T201" s="10" t="str">
        <f>IF('FY2025'!$A203&lt;&gt;"",IF(AND(MONTH($K201) &lt;= 5, MONTH($L201) &gt;= 5), IF($O201 &lt;&gt; "", $E201/$O201, ""), ""),"")</f>
        <v/>
      </c>
      <c r="U201" s="10" t="str">
        <f>IF('FY2025'!$A203&lt;&gt;"",IF(AND(MONTH($K201) &lt;= 6, MONTH($L201) &gt;= 6), IF($O201 &lt;&gt; "", $E201/$O201, ""), ""),"")</f>
        <v/>
      </c>
      <c r="V201" s="10" t="str">
        <f>IF('FY2025'!$A203&lt;&gt;"",IF(AND(MONTH($K201) &lt;= 7, MONTH($L201) &gt;= 7 ), IF($O201 &lt;&gt; "", $E201/$O201, ""), ""),"")</f>
        <v/>
      </c>
      <c r="W201" s="10" t="str">
        <f>IF('FY2025'!$A203&lt;&gt;"",IF(AND(MONTH($K201) &lt;= 8, MONTH($L201) &gt;= 8), IF($O201 &lt;&gt; "", $E201/$O201, ""), ""),"")</f>
        <v/>
      </c>
      <c r="X201" s="10" t="str">
        <f>IF('FY2025'!$A203&lt;&gt;"",IF(AND(MONTH($K201) &lt;= 9, MONTH($L201) &gt;= 9), IF($O201 &lt;&gt; "", $E201/$O201, ""), ""),"")</f>
        <v/>
      </c>
      <c r="Y201" s="10" t="str">
        <f>IF('FY2025'!$A203&lt;&gt;"",IF(AND(MONTH($K201) &lt;= 10, MONTH($L201) &gt;= 10), IF($O201 &lt;&gt; "", $E201/$O201, ""), ""),"")</f>
        <v/>
      </c>
      <c r="Z201" s="10" t="str">
        <f>IF('FY2025'!$A203&lt;&gt;"",IF(AND(MONTH($K201) &lt;= 11, MONTH($L201) &gt;= 11), IF($O201 &lt;&gt; "", $E201/$O201, ""), ""),"")</f>
        <v/>
      </c>
      <c r="AA201" s="10" t="str">
        <f>IF('FY2025'!$A203&lt;&gt;"",IF(AND(MONTH($K201) &lt;= 12, MONTH($L201) &gt;= 12), IF($O201 &lt;&gt; "", $E201/$O201, ""), ""),"")</f>
        <v/>
      </c>
    </row>
    <row r="202" spans="1:27" x14ac:dyDescent="0.25">
      <c r="A202" s="8" t="str">
        <f>IF('FY2025'!A204&lt;&gt;"", VALUE('FY2025'!A204), "")</f>
        <v/>
      </c>
      <c r="B202" s="5" t="str">
        <f>IF('FY2025'!A204&lt;&gt;"",_xlfn.VALUETOTEXT('FY2025'!B204),"")</f>
        <v/>
      </c>
      <c r="C202" s="5" t="str">
        <f>_xlfn.VALUETOTEXT('FY2025'!C204)</f>
        <v/>
      </c>
      <c r="D202" s="5" t="str">
        <f>IF('FY2025'!A204&lt;&gt;"",_xlfn.VALUETOTEXT('FY2025'!D204),"")</f>
        <v/>
      </c>
      <c r="E202" s="6" t="str">
        <f>IF('FY2025'!A204&lt;&gt;"",VALUE('FY2025'!E204),"")</f>
        <v/>
      </c>
      <c r="F202" s="6" t="str">
        <f>IF('FY2025'!A204&lt;&gt;"",VALUE('FY2025'!F204),"")</f>
        <v/>
      </c>
      <c r="G202" s="6" t="str">
        <f>IF('FY2025'!A204&lt;&gt;"",VALUE('FY2025'!G204),"")</f>
        <v/>
      </c>
      <c r="H202" s="6" t="str">
        <f>IF('FY2025'!A204&lt;&gt;"",VALUE('FY2025'!H204),"")</f>
        <v/>
      </c>
      <c r="I202" s="6" t="str">
        <f>IF('FY2025'!A204&lt;&gt;"",VALUE('FY2025'!I204),"")</f>
        <v/>
      </c>
      <c r="J202" s="6" t="str">
        <f>IF('FY2025'!A204&lt;&gt;"",VALUE('FY2025'!J204),"")</f>
        <v/>
      </c>
      <c r="K202" s="7" t="str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/>
      </c>
      <c r="L202" s="7" t="str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/>
      </c>
      <c r="M202" s="7" t="str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/>
      </c>
      <c r="N202" s="7" t="str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/>
      </c>
      <c r="O202" s="5" t="str">
        <f t="shared" si="3"/>
        <v/>
      </c>
      <c r="P202" s="10" t="str">
        <f>IF('FY2025'!$A204&lt;&gt;"",IF(AND(MONTH($K202) &lt;= 1, MONTH($L202) &gt;= 1), IF($O202 &lt;&gt; "", $E202/$O202, ""), ""),"")</f>
        <v/>
      </c>
      <c r="Q202" s="10" t="str">
        <f>IF('FY2025'!$A204&lt;&gt;"",IF(AND(MONTH($K202) &lt;= 2, MONTH($L202) &gt;= 2), IF($O202 &lt;&gt; "", $E202/$O202, ""), ""),"")</f>
        <v/>
      </c>
      <c r="R202" s="10" t="str">
        <f>IF('FY2025'!$A204&lt;&gt;"",IF(AND(MONTH($K202) &lt;= 3, MONTH($L202) &gt;= 3), IF($O202 &lt;&gt; "", $E202/$O202, ""), ""),"")</f>
        <v/>
      </c>
      <c r="S202" s="10" t="str">
        <f>IF('FY2025'!$A204&lt;&gt;"",IF(AND(MONTH($K202) &lt;= 4, MONTH($L202) &gt;= 4), IF($O202 &lt;&gt; "", $E202/$O202, ""), ""),"")</f>
        <v/>
      </c>
      <c r="T202" s="10" t="str">
        <f>IF('FY2025'!$A204&lt;&gt;"",IF(AND(MONTH($K202) &lt;= 5, MONTH($L202) &gt;= 5), IF($O202 &lt;&gt; "", $E202/$O202, ""), ""),"")</f>
        <v/>
      </c>
      <c r="U202" s="10" t="str">
        <f>IF('FY2025'!$A204&lt;&gt;"",IF(AND(MONTH($K202) &lt;= 6, MONTH($L202) &gt;= 6), IF($O202 &lt;&gt; "", $E202/$O202, ""), ""),"")</f>
        <v/>
      </c>
      <c r="V202" s="10" t="str">
        <f>IF('FY2025'!$A204&lt;&gt;"",IF(AND(MONTH($K202) &lt;= 7, MONTH($L202) &gt;= 7 ), IF($O202 &lt;&gt; "", $E202/$O202, ""), ""),"")</f>
        <v/>
      </c>
      <c r="W202" s="10" t="str">
        <f>IF('FY2025'!$A204&lt;&gt;"",IF(AND(MONTH($K202) &lt;= 8, MONTH($L202) &gt;= 8), IF($O202 &lt;&gt; "", $E202/$O202, ""), ""),"")</f>
        <v/>
      </c>
      <c r="X202" s="10" t="str">
        <f>IF('FY2025'!$A204&lt;&gt;"",IF(AND(MONTH($K202) &lt;= 9, MONTH($L202) &gt;= 9), IF($O202 &lt;&gt; "", $E202/$O202, ""), ""),"")</f>
        <v/>
      </c>
      <c r="Y202" s="10" t="str">
        <f>IF('FY2025'!$A204&lt;&gt;"",IF(AND(MONTH($K202) &lt;= 10, MONTH($L202) &gt;= 10), IF($O202 &lt;&gt; "", $E202/$O202, ""), ""),"")</f>
        <v/>
      </c>
      <c r="Z202" s="10" t="str">
        <f>IF('FY2025'!$A204&lt;&gt;"",IF(AND(MONTH($K202) &lt;= 11, MONTH($L202) &gt;= 11), IF($O202 &lt;&gt; "", $E202/$O202, ""), ""),"")</f>
        <v/>
      </c>
      <c r="AA202" s="10" t="str">
        <f>IF('FY2025'!$A204&lt;&gt;"",IF(AND(MONTH($K202) &lt;= 12, MONTH($L202) &gt;= 12), IF($O202 &lt;&gt; "", $E202/$O202, ""), ""),"")</f>
        <v/>
      </c>
    </row>
    <row r="203" spans="1:27" x14ac:dyDescent="0.25">
      <c r="A203" s="8" t="str">
        <f>IF('FY2025'!A205&lt;&gt;"", VALUE('FY2025'!A205), "")</f>
        <v/>
      </c>
      <c r="B203" s="5" t="str">
        <f>IF('FY2025'!A205&lt;&gt;"",_xlfn.VALUETOTEXT('FY2025'!B205),"")</f>
        <v/>
      </c>
      <c r="C203" s="5" t="str">
        <f>_xlfn.VALUETOTEXT('FY2025'!C205)</f>
        <v/>
      </c>
      <c r="D203" s="5" t="str">
        <f>IF('FY2025'!A205&lt;&gt;"",_xlfn.VALUETOTEXT('FY2025'!D205),"")</f>
        <v/>
      </c>
      <c r="E203" s="6" t="str">
        <f>IF('FY2025'!A205&lt;&gt;"",VALUE('FY2025'!E205),"")</f>
        <v/>
      </c>
      <c r="F203" s="6" t="str">
        <f>IF('FY2025'!A205&lt;&gt;"",VALUE('FY2025'!F205),"")</f>
        <v/>
      </c>
      <c r="G203" s="6" t="str">
        <f>IF('FY2025'!A205&lt;&gt;"",VALUE('FY2025'!G205),"")</f>
        <v/>
      </c>
      <c r="H203" s="6" t="str">
        <f>IF('FY2025'!A205&lt;&gt;"",VALUE('FY2025'!H205),"")</f>
        <v/>
      </c>
      <c r="I203" s="6" t="str">
        <f>IF('FY2025'!A205&lt;&gt;"",VALUE('FY2025'!I205),"")</f>
        <v/>
      </c>
      <c r="J203" s="6" t="str">
        <f>IF('FY2025'!A205&lt;&gt;"",VALUE('FY2025'!J205),"")</f>
        <v/>
      </c>
      <c r="K203" s="7" t="str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/>
      </c>
      <c r="L203" s="7" t="str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/>
      </c>
      <c r="M203" s="7" t="str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/>
      </c>
      <c r="N203" s="7" t="str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/>
      </c>
      <c r="O203" s="5" t="str">
        <f t="shared" si="3"/>
        <v/>
      </c>
      <c r="P203" s="10" t="str">
        <f>IF('FY2025'!$A205&lt;&gt;"",IF(AND(MONTH($K203) &lt;= 1, MONTH($L203) &gt;= 1), IF($O203 &lt;&gt; "", $E203/$O203, ""), ""),"")</f>
        <v/>
      </c>
      <c r="Q203" s="10" t="str">
        <f>IF('FY2025'!$A205&lt;&gt;"",IF(AND(MONTH($K203) &lt;= 2, MONTH($L203) &gt;= 2), IF($O203 &lt;&gt; "", $E203/$O203, ""), ""),"")</f>
        <v/>
      </c>
      <c r="R203" s="10" t="str">
        <f>IF('FY2025'!$A205&lt;&gt;"",IF(AND(MONTH($K203) &lt;= 3, MONTH($L203) &gt;= 3), IF($O203 &lt;&gt; "", $E203/$O203, ""), ""),"")</f>
        <v/>
      </c>
      <c r="S203" s="10" t="str">
        <f>IF('FY2025'!$A205&lt;&gt;"",IF(AND(MONTH($K203) &lt;= 4, MONTH($L203) &gt;= 4), IF($O203 &lt;&gt; "", $E203/$O203, ""), ""),"")</f>
        <v/>
      </c>
      <c r="T203" s="10" t="str">
        <f>IF('FY2025'!$A205&lt;&gt;"",IF(AND(MONTH($K203) &lt;= 5, MONTH($L203) &gt;= 5), IF($O203 &lt;&gt; "", $E203/$O203, ""), ""),"")</f>
        <v/>
      </c>
      <c r="U203" s="10" t="str">
        <f>IF('FY2025'!$A205&lt;&gt;"",IF(AND(MONTH($K203) &lt;= 6, MONTH($L203) &gt;= 6), IF($O203 &lt;&gt; "", $E203/$O203, ""), ""),"")</f>
        <v/>
      </c>
      <c r="V203" s="10" t="str">
        <f>IF('FY2025'!$A205&lt;&gt;"",IF(AND(MONTH($K203) &lt;= 7, MONTH($L203) &gt;= 7 ), IF($O203 &lt;&gt; "", $E203/$O203, ""), ""),"")</f>
        <v/>
      </c>
      <c r="W203" s="10" t="str">
        <f>IF('FY2025'!$A205&lt;&gt;"",IF(AND(MONTH($K203) &lt;= 8, MONTH($L203) &gt;= 8), IF($O203 &lt;&gt; "", $E203/$O203, ""), ""),"")</f>
        <v/>
      </c>
      <c r="X203" s="10" t="str">
        <f>IF('FY2025'!$A205&lt;&gt;"",IF(AND(MONTH($K203) &lt;= 9, MONTH($L203) &gt;= 9), IF($O203 &lt;&gt; "", $E203/$O203, ""), ""),"")</f>
        <v/>
      </c>
      <c r="Y203" s="10" t="str">
        <f>IF('FY2025'!$A205&lt;&gt;"",IF(AND(MONTH($K203) &lt;= 10, MONTH($L203) &gt;= 10), IF($O203 &lt;&gt; "", $E203/$O203, ""), ""),"")</f>
        <v/>
      </c>
      <c r="Z203" s="10" t="str">
        <f>IF('FY2025'!$A205&lt;&gt;"",IF(AND(MONTH($K203) &lt;= 11, MONTH($L203) &gt;= 11), IF($O203 &lt;&gt; "", $E203/$O203, ""), ""),"")</f>
        <v/>
      </c>
      <c r="AA203" s="10" t="str">
        <f>IF('FY2025'!$A205&lt;&gt;"",IF(AND(MONTH($K203) &lt;= 12, MONTH($L203) &gt;= 12), IF($O203 &lt;&gt; "", $E203/$O203, ""), ""),"")</f>
        <v/>
      </c>
    </row>
    <row r="204" spans="1:27" x14ac:dyDescent="0.25">
      <c r="A204" s="8" t="str">
        <f>IF('FY2025'!A206&lt;&gt;"", VALUE('FY2025'!A206), "")</f>
        <v/>
      </c>
      <c r="B204" s="5" t="str">
        <f>IF('FY2025'!A206&lt;&gt;"",_xlfn.VALUETOTEXT('FY2025'!B206),"")</f>
        <v/>
      </c>
      <c r="C204" s="5" t="str">
        <f>_xlfn.VALUETOTEXT('FY2025'!C206)</f>
        <v/>
      </c>
      <c r="D204" s="5" t="str">
        <f>IF('FY2025'!A206&lt;&gt;"",_xlfn.VALUETOTEXT('FY2025'!D206),"")</f>
        <v/>
      </c>
      <c r="E204" s="6" t="str">
        <f>IF('FY2025'!A206&lt;&gt;"",VALUE('FY2025'!E206),"")</f>
        <v/>
      </c>
      <c r="F204" s="6" t="str">
        <f>IF('FY2025'!A206&lt;&gt;"",VALUE('FY2025'!F206),"")</f>
        <v/>
      </c>
      <c r="G204" s="6" t="str">
        <f>IF('FY2025'!A206&lt;&gt;"",VALUE('FY2025'!G206),"")</f>
        <v/>
      </c>
      <c r="H204" s="6" t="str">
        <f>IF('FY2025'!A206&lt;&gt;"",VALUE('FY2025'!H206),"")</f>
        <v/>
      </c>
      <c r="I204" s="6" t="str">
        <f>IF('FY2025'!A206&lt;&gt;"",VALUE('FY2025'!I206),"")</f>
        <v/>
      </c>
      <c r="J204" s="6" t="str">
        <f>IF('FY2025'!A206&lt;&gt;"",VALUE('FY2025'!J206),"")</f>
        <v/>
      </c>
      <c r="K204" s="7" t="str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/>
      </c>
      <c r="L204" s="7" t="str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/>
      </c>
      <c r="M204" s="7" t="str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/>
      </c>
      <c r="N204" s="7" t="str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/>
      </c>
      <c r="O204" s="5" t="str">
        <f t="shared" si="3"/>
        <v/>
      </c>
      <c r="P204" s="10" t="str">
        <f>IF('FY2025'!$A206&lt;&gt;"",IF(AND(MONTH($K204) &lt;= 1, MONTH($L204) &gt;= 1), IF($O204 &lt;&gt; "", $E204/$O204, ""), ""),"")</f>
        <v/>
      </c>
      <c r="Q204" s="10" t="str">
        <f>IF('FY2025'!$A206&lt;&gt;"",IF(AND(MONTH($K204) &lt;= 2, MONTH($L204) &gt;= 2), IF($O204 &lt;&gt; "", $E204/$O204, ""), ""),"")</f>
        <v/>
      </c>
      <c r="R204" s="10" t="str">
        <f>IF('FY2025'!$A206&lt;&gt;"",IF(AND(MONTH($K204) &lt;= 3, MONTH($L204) &gt;= 3), IF($O204 &lt;&gt; "", $E204/$O204, ""), ""),"")</f>
        <v/>
      </c>
      <c r="S204" s="10" t="str">
        <f>IF('FY2025'!$A206&lt;&gt;"",IF(AND(MONTH($K204) &lt;= 4, MONTH($L204) &gt;= 4), IF($O204 &lt;&gt; "", $E204/$O204, ""), ""),"")</f>
        <v/>
      </c>
      <c r="T204" s="10" t="str">
        <f>IF('FY2025'!$A206&lt;&gt;"",IF(AND(MONTH($K204) &lt;= 5, MONTH($L204) &gt;= 5), IF($O204 &lt;&gt; "", $E204/$O204, ""), ""),"")</f>
        <v/>
      </c>
      <c r="U204" s="10" t="str">
        <f>IF('FY2025'!$A206&lt;&gt;"",IF(AND(MONTH($K204) &lt;= 6, MONTH($L204) &gt;= 6), IF($O204 &lt;&gt; "", $E204/$O204, ""), ""),"")</f>
        <v/>
      </c>
      <c r="V204" s="10" t="str">
        <f>IF('FY2025'!$A206&lt;&gt;"",IF(AND(MONTH($K204) &lt;= 7, MONTH($L204) &gt;= 7 ), IF($O204 &lt;&gt; "", $E204/$O204, ""), ""),"")</f>
        <v/>
      </c>
      <c r="W204" s="10" t="str">
        <f>IF('FY2025'!$A206&lt;&gt;"",IF(AND(MONTH($K204) &lt;= 8, MONTH($L204) &gt;= 8), IF($O204 &lt;&gt; "", $E204/$O204, ""), ""),"")</f>
        <v/>
      </c>
      <c r="X204" s="10" t="str">
        <f>IF('FY2025'!$A206&lt;&gt;"",IF(AND(MONTH($K204) &lt;= 9, MONTH($L204) &gt;= 9), IF($O204 &lt;&gt; "", $E204/$O204, ""), ""),"")</f>
        <v/>
      </c>
      <c r="Y204" s="10" t="str">
        <f>IF('FY2025'!$A206&lt;&gt;"",IF(AND(MONTH($K204) &lt;= 10, MONTH($L204) &gt;= 10), IF($O204 &lt;&gt; "", $E204/$O204, ""), ""),"")</f>
        <v/>
      </c>
      <c r="Z204" s="10" t="str">
        <f>IF('FY2025'!$A206&lt;&gt;"",IF(AND(MONTH($K204) &lt;= 11, MONTH($L204) &gt;= 11), IF($O204 &lt;&gt; "", $E204/$O204, ""), ""),"")</f>
        <v/>
      </c>
      <c r="AA204" s="10" t="str">
        <f>IF('FY2025'!$A206&lt;&gt;"",IF(AND(MONTH($K204) &lt;= 12, MONTH($L204) &gt;= 12), IF($O204 &lt;&gt; "", $E204/$O204, ""), ""),"")</f>
        <v/>
      </c>
    </row>
    <row r="205" spans="1:27" x14ac:dyDescent="0.25">
      <c r="A205" s="8" t="str">
        <f>IF('FY2025'!A207&lt;&gt;"", VALUE('FY2025'!A207), "")</f>
        <v/>
      </c>
      <c r="B205" s="5" t="str">
        <f>IF('FY2025'!A207&lt;&gt;"",_xlfn.VALUETOTEXT('FY2025'!B207),"")</f>
        <v/>
      </c>
      <c r="C205" s="5" t="str">
        <f>_xlfn.VALUETOTEXT('FY2025'!C207)</f>
        <v/>
      </c>
      <c r="D205" s="5" t="str">
        <f>IF('FY2025'!A207&lt;&gt;"",_xlfn.VALUETOTEXT('FY2025'!D207),"")</f>
        <v/>
      </c>
      <c r="E205" s="6" t="str">
        <f>IF('FY2025'!A207&lt;&gt;"",VALUE('FY2025'!E207),"")</f>
        <v/>
      </c>
      <c r="F205" s="6" t="str">
        <f>IF('FY2025'!A207&lt;&gt;"",VALUE('FY2025'!F207),"")</f>
        <v/>
      </c>
      <c r="G205" s="6" t="str">
        <f>IF('FY2025'!A207&lt;&gt;"",VALUE('FY2025'!G207),"")</f>
        <v/>
      </c>
      <c r="H205" s="6" t="str">
        <f>IF('FY2025'!A207&lt;&gt;"",VALUE('FY2025'!H207),"")</f>
        <v/>
      </c>
      <c r="I205" s="6" t="str">
        <f>IF('FY2025'!A207&lt;&gt;"",VALUE('FY2025'!I207),"")</f>
        <v/>
      </c>
      <c r="J205" s="6" t="str">
        <f>IF('FY2025'!A207&lt;&gt;"",VALUE('FY2025'!J207),"")</f>
        <v/>
      </c>
      <c r="K205" s="7" t="str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/>
      </c>
      <c r="L205" s="7" t="str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/>
      </c>
      <c r="M205" s="7" t="str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/>
      </c>
      <c r="N205" s="7" t="str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/>
      </c>
      <c r="O205" s="5" t="str">
        <f t="shared" si="3"/>
        <v/>
      </c>
      <c r="P205" s="10" t="str">
        <f>IF('FY2025'!$A207&lt;&gt;"",IF(AND(MONTH($K205) &lt;= 1, MONTH($L205) &gt;= 1), IF($O205 &lt;&gt; "", $E205/$O205, ""), ""),"")</f>
        <v/>
      </c>
      <c r="Q205" s="10" t="str">
        <f>IF('FY2025'!$A207&lt;&gt;"",IF(AND(MONTH($K205) &lt;= 2, MONTH($L205) &gt;= 2), IF($O205 &lt;&gt; "", $E205/$O205, ""), ""),"")</f>
        <v/>
      </c>
      <c r="R205" s="10" t="str">
        <f>IF('FY2025'!$A207&lt;&gt;"",IF(AND(MONTH($K205) &lt;= 3, MONTH($L205) &gt;= 3), IF($O205 &lt;&gt; "", $E205/$O205, ""), ""),"")</f>
        <v/>
      </c>
      <c r="S205" s="10" t="str">
        <f>IF('FY2025'!$A207&lt;&gt;"",IF(AND(MONTH($K205) &lt;= 4, MONTH($L205) &gt;= 4), IF($O205 &lt;&gt; "", $E205/$O205, ""), ""),"")</f>
        <v/>
      </c>
      <c r="T205" s="10" t="str">
        <f>IF('FY2025'!$A207&lt;&gt;"",IF(AND(MONTH($K205) &lt;= 5, MONTH($L205) &gt;= 5), IF($O205 &lt;&gt; "", $E205/$O205, ""), ""),"")</f>
        <v/>
      </c>
      <c r="U205" s="10" t="str">
        <f>IF('FY2025'!$A207&lt;&gt;"",IF(AND(MONTH($K205) &lt;= 6, MONTH($L205) &gt;= 6), IF($O205 &lt;&gt; "", $E205/$O205, ""), ""),"")</f>
        <v/>
      </c>
      <c r="V205" s="10" t="str">
        <f>IF('FY2025'!$A207&lt;&gt;"",IF(AND(MONTH($K205) &lt;= 7, MONTH($L205) &gt;= 7 ), IF($O205 &lt;&gt; "", $E205/$O205, ""), ""),"")</f>
        <v/>
      </c>
      <c r="W205" s="10" t="str">
        <f>IF('FY2025'!$A207&lt;&gt;"",IF(AND(MONTH($K205) &lt;= 8, MONTH($L205) &gt;= 8), IF($O205 &lt;&gt; "", $E205/$O205, ""), ""),"")</f>
        <v/>
      </c>
      <c r="X205" s="10" t="str">
        <f>IF('FY2025'!$A207&lt;&gt;"",IF(AND(MONTH($K205) &lt;= 9, MONTH($L205) &gt;= 9), IF($O205 &lt;&gt; "", $E205/$O205, ""), ""),"")</f>
        <v/>
      </c>
      <c r="Y205" s="10" t="str">
        <f>IF('FY2025'!$A207&lt;&gt;"",IF(AND(MONTH($K205) &lt;= 10, MONTH($L205) &gt;= 10), IF($O205 &lt;&gt; "", $E205/$O205, ""), ""),"")</f>
        <v/>
      </c>
      <c r="Z205" s="10" t="str">
        <f>IF('FY2025'!$A207&lt;&gt;"",IF(AND(MONTH($K205) &lt;= 11, MONTH($L205) &gt;= 11), IF($O205 &lt;&gt; "", $E205/$O205, ""), ""),"")</f>
        <v/>
      </c>
      <c r="AA205" s="10" t="str">
        <f>IF('FY2025'!$A207&lt;&gt;"",IF(AND(MONTH($K205) &lt;= 12, MONTH($L205) &gt;= 12), IF($O205 &lt;&gt; "", $E205/$O205, ""), ""),"")</f>
        <v/>
      </c>
    </row>
    <row r="206" spans="1:27" x14ac:dyDescent="0.25">
      <c r="A206" s="8" t="str">
        <f>IF('FY2025'!A208&lt;&gt;"", VALUE('FY2025'!A208), "")</f>
        <v/>
      </c>
      <c r="B206" s="5" t="str">
        <f>IF('FY2025'!A208&lt;&gt;"",_xlfn.VALUETOTEXT('FY2025'!B208),"")</f>
        <v/>
      </c>
      <c r="C206" s="5" t="str">
        <f>_xlfn.VALUETOTEXT('FY2025'!C208)</f>
        <v/>
      </c>
      <c r="D206" s="5" t="str">
        <f>IF('FY2025'!A208&lt;&gt;"",_xlfn.VALUETOTEXT('FY2025'!D208),"")</f>
        <v/>
      </c>
      <c r="E206" s="6" t="str">
        <f>IF('FY2025'!A208&lt;&gt;"",VALUE('FY2025'!E208),"")</f>
        <v/>
      </c>
      <c r="F206" s="6" t="str">
        <f>IF('FY2025'!A208&lt;&gt;"",VALUE('FY2025'!F208),"")</f>
        <v/>
      </c>
      <c r="G206" s="6" t="str">
        <f>IF('FY2025'!A208&lt;&gt;"",VALUE('FY2025'!G208),"")</f>
        <v/>
      </c>
      <c r="H206" s="6" t="str">
        <f>IF('FY2025'!A208&lt;&gt;"",VALUE('FY2025'!H208),"")</f>
        <v/>
      </c>
      <c r="I206" s="6" t="str">
        <f>IF('FY2025'!A208&lt;&gt;"",VALUE('FY2025'!I208),"")</f>
        <v/>
      </c>
      <c r="J206" s="6" t="str">
        <f>IF('FY2025'!A208&lt;&gt;"",VALUE('FY2025'!J208),"")</f>
        <v/>
      </c>
      <c r="K206" s="7" t="str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/>
      </c>
      <c r="L206" s="7" t="str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/>
      </c>
      <c r="M206" s="7" t="str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/>
      </c>
      <c r="N206" s="7" t="str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/>
      </c>
      <c r="O206" s="5" t="str">
        <f t="shared" si="3"/>
        <v/>
      </c>
      <c r="P206" s="10" t="str">
        <f>IF('FY2025'!$A208&lt;&gt;"",IF(AND(MONTH($K206) &lt;= 1, MONTH($L206) &gt;= 1), IF($O206 &lt;&gt; "", $E206/$O206, ""), ""),"")</f>
        <v/>
      </c>
      <c r="Q206" s="10" t="str">
        <f>IF('FY2025'!$A208&lt;&gt;"",IF(AND(MONTH($K206) &lt;= 2, MONTH($L206) &gt;= 2), IF($O206 &lt;&gt; "", $E206/$O206, ""), ""),"")</f>
        <v/>
      </c>
      <c r="R206" s="10" t="str">
        <f>IF('FY2025'!$A208&lt;&gt;"",IF(AND(MONTH($K206) &lt;= 3, MONTH($L206) &gt;= 3), IF($O206 &lt;&gt; "", $E206/$O206, ""), ""),"")</f>
        <v/>
      </c>
      <c r="S206" s="10" t="str">
        <f>IF('FY2025'!$A208&lt;&gt;"",IF(AND(MONTH($K206) &lt;= 4, MONTH($L206) &gt;= 4), IF($O206 &lt;&gt; "", $E206/$O206, ""), ""),"")</f>
        <v/>
      </c>
      <c r="T206" s="10" t="str">
        <f>IF('FY2025'!$A208&lt;&gt;"",IF(AND(MONTH($K206) &lt;= 5, MONTH($L206) &gt;= 5), IF($O206 &lt;&gt; "", $E206/$O206, ""), ""),"")</f>
        <v/>
      </c>
      <c r="U206" s="10" t="str">
        <f>IF('FY2025'!$A208&lt;&gt;"",IF(AND(MONTH($K206) &lt;= 6, MONTH($L206) &gt;= 6), IF($O206 &lt;&gt; "", $E206/$O206, ""), ""),"")</f>
        <v/>
      </c>
      <c r="V206" s="10" t="str">
        <f>IF('FY2025'!$A208&lt;&gt;"",IF(AND(MONTH($K206) &lt;= 7, MONTH($L206) &gt;= 7 ), IF($O206 &lt;&gt; "", $E206/$O206, ""), ""),"")</f>
        <v/>
      </c>
      <c r="W206" s="10" t="str">
        <f>IF('FY2025'!$A208&lt;&gt;"",IF(AND(MONTH($K206) &lt;= 8, MONTH($L206) &gt;= 8), IF($O206 &lt;&gt; "", $E206/$O206, ""), ""),"")</f>
        <v/>
      </c>
      <c r="X206" s="10" t="str">
        <f>IF('FY2025'!$A208&lt;&gt;"",IF(AND(MONTH($K206) &lt;= 9, MONTH($L206) &gt;= 9), IF($O206 &lt;&gt; "", $E206/$O206, ""), ""),"")</f>
        <v/>
      </c>
      <c r="Y206" s="10" t="str">
        <f>IF('FY2025'!$A208&lt;&gt;"",IF(AND(MONTH($K206) &lt;= 10, MONTH($L206) &gt;= 10), IF($O206 &lt;&gt; "", $E206/$O206, ""), ""),"")</f>
        <v/>
      </c>
      <c r="Z206" s="10" t="str">
        <f>IF('FY2025'!$A208&lt;&gt;"",IF(AND(MONTH($K206) &lt;= 11, MONTH($L206) &gt;= 11), IF($O206 &lt;&gt; "", $E206/$O206, ""), ""),"")</f>
        <v/>
      </c>
      <c r="AA206" s="10" t="str">
        <f>IF('FY2025'!$A208&lt;&gt;"",IF(AND(MONTH($K206) &lt;= 12, MONTH($L206) &gt;= 12), IF($O206 &lt;&gt; "", $E206/$O206, ""), ""),"")</f>
        <v/>
      </c>
    </row>
    <row r="207" spans="1:27" x14ac:dyDescent="0.25">
      <c r="A207" s="8" t="str">
        <f>IF('FY2025'!A209&lt;&gt;"", VALUE('FY2025'!A209), "")</f>
        <v/>
      </c>
      <c r="B207" s="5" t="str">
        <f>IF('FY2025'!A209&lt;&gt;"",_xlfn.VALUETOTEXT('FY2025'!B209),"")</f>
        <v/>
      </c>
      <c r="C207" s="5" t="str">
        <f>_xlfn.VALUETOTEXT('FY2025'!C209)</f>
        <v/>
      </c>
      <c r="D207" s="5" t="str">
        <f>IF('FY2025'!A209&lt;&gt;"",_xlfn.VALUETOTEXT('FY2025'!D209),"")</f>
        <v/>
      </c>
      <c r="E207" s="6" t="str">
        <f>IF('FY2025'!A209&lt;&gt;"",VALUE('FY2025'!E209),"")</f>
        <v/>
      </c>
      <c r="F207" s="6" t="str">
        <f>IF('FY2025'!A209&lt;&gt;"",VALUE('FY2025'!F209),"")</f>
        <v/>
      </c>
      <c r="G207" s="6" t="str">
        <f>IF('FY2025'!A209&lt;&gt;"",VALUE('FY2025'!G209),"")</f>
        <v/>
      </c>
      <c r="H207" s="6" t="str">
        <f>IF('FY2025'!A209&lt;&gt;"",VALUE('FY2025'!H209),"")</f>
        <v/>
      </c>
      <c r="I207" s="6" t="str">
        <f>IF('FY2025'!A209&lt;&gt;"",VALUE('FY2025'!I209),"")</f>
        <v/>
      </c>
      <c r="J207" s="6" t="str">
        <f>IF('FY2025'!A209&lt;&gt;"",VALUE('FY2025'!J209),"")</f>
        <v/>
      </c>
      <c r="K207" s="7" t="str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/>
      </c>
      <c r="L207" s="7" t="str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/>
      </c>
      <c r="M207" s="7" t="str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/>
      </c>
      <c r="N207" s="7" t="str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/>
      </c>
      <c r="O207" s="5" t="str">
        <f t="shared" si="3"/>
        <v/>
      </c>
      <c r="P207" s="10" t="str">
        <f>IF('FY2025'!$A209&lt;&gt;"",IF(AND(MONTH($K207) &lt;= 1, MONTH($L207) &gt;= 1), IF($O207 &lt;&gt; "", $E207/$O207, ""), ""),"")</f>
        <v/>
      </c>
      <c r="Q207" s="10" t="str">
        <f>IF('FY2025'!$A209&lt;&gt;"",IF(AND(MONTH($K207) &lt;= 2, MONTH($L207) &gt;= 2), IF($O207 &lt;&gt; "", $E207/$O207, ""), ""),"")</f>
        <v/>
      </c>
      <c r="R207" s="10" t="str">
        <f>IF('FY2025'!$A209&lt;&gt;"",IF(AND(MONTH($K207) &lt;= 3, MONTH($L207) &gt;= 3), IF($O207 &lt;&gt; "", $E207/$O207, ""), ""),"")</f>
        <v/>
      </c>
      <c r="S207" s="10" t="str">
        <f>IF('FY2025'!$A209&lt;&gt;"",IF(AND(MONTH($K207) &lt;= 4, MONTH($L207) &gt;= 4), IF($O207 &lt;&gt; "", $E207/$O207, ""), ""),"")</f>
        <v/>
      </c>
      <c r="T207" s="10" t="str">
        <f>IF('FY2025'!$A209&lt;&gt;"",IF(AND(MONTH($K207) &lt;= 5, MONTH($L207) &gt;= 5), IF($O207 &lt;&gt; "", $E207/$O207, ""), ""),"")</f>
        <v/>
      </c>
      <c r="U207" s="10" t="str">
        <f>IF('FY2025'!$A209&lt;&gt;"",IF(AND(MONTH($K207) &lt;= 6, MONTH($L207) &gt;= 6), IF($O207 &lt;&gt; "", $E207/$O207, ""), ""),"")</f>
        <v/>
      </c>
      <c r="V207" s="10" t="str">
        <f>IF('FY2025'!$A209&lt;&gt;"",IF(AND(MONTH($K207) &lt;= 7, MONTH($L207) &gt;= 7 ), IF($O207 &lt;&gt; "", $E207/$O207, ""), ""),"")</f>
        <v/>
      </c>
      <c r="W207" s="10" t="str">
        <f>IF('FY2025'!$A209&lt;&gt;"",IF(AND(MONTH($K207) &lt;= 8, MONTH($L207) &gt;= 8), IF($O207 &lt;&gt; "", $E207/$O207, ""), ""),"")</f>
        <v/>
      </c>
      <c r="X207" s="10" t="str">
        <f>IF('FY2025'!$A209&lt;&gt;"",IF(AND(MONTH($K207) &lt;= 9, MONTH($L207) &gt;= 9), IF($O207 &lt;&gt; "", $E207/$O207, ""), ""),"")</f>
        <v/>
      </c>
      <c r="Y207" s="10" t="str">
        <f>IF('FY2025'!$A209&lt;&gt;"",IF(AND(MONTH($K207) &lt;= 10, MONTH($L207) &gt;= 10), IF($O207 &lt;&gt; "", $E207/$O207, ""), ""),"")</f>
        <v/>
      </c>
      <c r="Z207" s="10" t="str">
        <f>IF('FY2025'!$A209&lt;&gt;"",IF(AND(MONTH($K207) &lt;= 11, MONTH($L207) &gt;= 11), IF($O207 &lt;&gt; "", $E207/$O207, ""), ""),"")</f>
        <v/>
      </c>
      <c r="AA207" s="10" t="str">
        <f>IF('FY2025'!$A209&lt;&gt;"",IF(AND(MONTH($K207) &lt;= 12, MONTH($L207) &gt;= 12), IF($O207 &lt;&gt; "", $E207/$O207, ""), ""),"")</f>
        <v/>
      </c>
    </row>
    <row r="208" spans="1:27" x14ac:dyDescent="0.25">
      <c r="A208" s="8" t="str">
        <f>IF('FY2025'!A210&lt;&gt;"", VALUE('FY2025'!A210), "")</f>
        <v/>
      </c>
      <c r="B208" s="5" t="str">
        <f>IF('FY2025'!A210&lt;&gt;"",_xlfn.VALUETOTEXT('FY2025'!B210),"")</f>
        <v/>
      </c>
      <c r="C208" s="5" t="str">
        <f>_xlfn.VALUETOTEXT('FY2025'!C210)</f>
        <v/>
      </c>
      <c r="D208" s="5" t="str">
        <f>IF('FY2025'!A210&lt;&gt;"",_xlfn.VALUETOTEXT('FY2025'!D210),"")</f>
        <v/>
      </c>
      <c r="E208" s="6" t="str">
        <f>IF('FY2025'!A210&lt;&gt;"",VALUE('FY2025'!E210),"")</f>
        <v/>
      </c>
      <c r="F208" s="6" t="str">
        <f>IF('FY2025'!A210&lt;&gt;"",VALUE('FY2025'!F210),"")</f>
        <v/>
      </c>
      <c r="G208" s="6" t="str">
        <f>IF('FY2025'!A210&lt;&gt;"",VALUE('FY2025'!G210),"")</f>
        <v/>
      </c>
      <c r="H208" s="6" t="str">
        <f>IF('FY2025'!A210&lt;&gt;"",VALUE('FY2025'!H210),"")</f>
        <v/>
      </c>
      <c r="I208" s="6" t="str">
        <f>IF('FY2025'!A210&lt;&gt;"",VALUE('FY2025'!I210),"")</f>
        <v/>
      </c>
      <c r="J208" s="6" t="str">
        <f>IF('FY2025'!A210&lt;&gt;"",VALUE('FY2025'!J210),"")</f>
        <v/>
      </c>
      <c r="K208" s="7" t="str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/>
      </c>
      <c r="L208" s="7" t="str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/>
      </c>
      <c r="M208" s="7" t="str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/>
      </c>
      <c r="N208" s="7" t="str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/>
      </c>
      <c r="O208" s="5" t="str">
        <f t="shared" si="3"/>
        <v/>
      </c>
      <c r="P208" s="10" t="str">
        <f>IF('FY2025'!$A210&lt;&gt;"",IF(AND(MONTH($K208) &lt;= 1, MONTH($L208) &gt;= 1), IF($O208 &lt;&gt; "", $E208/$O208, ""), ""),"")</f>
        <v/>
      </c>
      <c r="Q208" s="10" t="str">
        <f>IF('FY2025'!$A210&lt;&gt;"",IF(AND(MONTH($K208) &lt;= 2, MONTH($L208) &gt;= 2), IF($O208 &lt;&gt; "", $E208/$O208, ""), ""),"")</f>
        <v/>
      </c>
      <c r="R208" s="10" t="str">
        <f>IF('FY2025'!$A210&lt;&gt;"",IF(AND(MONTH($K208) &lt;= 3, MONTH($L208) &gt;= 3), IF($O208 &lt;&gt; "", $E208/$O208, ""), ""),"")</f>
        <v/>
      </c>
      <c r="S208" s="10" t="str">
        <f>IF('FY2025'!$A210&lt;&gt;"",IF(AND(MONTH($K208) &lt;= 4, MONTH($L208) &gt;= 4), IF($O208 &lt;&gt; "", $E208/$O208, ""), ""),"")</f>
        <v/>
      </c>
      <c r="T208" s="10" t="str">
        <f>IF('FY2025'!$A210&lt;&gt;"",IF(AND(MONTH($K208) &lt;= 5, MONTH($L208) &gt;= 5), IF($O208 &lt;&gt; "", $E208/$O208, ""), ""),"")</f>
        <v/>
      </c>
      <c r="U208" s="10" t="str">
        <f>IF('FY2025'!$A210&lt;&gt;"",IF(AND(MONTH($K208) &lt;= 6, MONTH($L208) &gt;= 6), IF($O208 &lt;&gt; "", $E208/$O208, ""), ""),"")</f>
        <v/>
      </c>
      <c r="V208" s="10" t="str">
        <f>IF('FY2025'!$A210&lt;&gt;"",IF(AND(MONTH($K208) &lt;= 7, MONTH($L208) &gt;= 7 ), IF($O208 &lt;&gt; "", $E208/$O208, ""), ""),"")</f>
        <v/>
      </c>
      <c r="W208" s="10" t="str">
        <f>IF('FY2025'!$A210&lt;&gt;"",IF(AND(MONTH($K208) &lt;= 8, MONTH($L208) &gt;= 8), IF($O208 &lt;&gt; "", $E208/$O208, ""), ""),"")</f>
        <v/>
      </c>
      <c r="X208" s="10" t="str">
        <f>IF('FY2025'!$A210&lt;&gt;"",IF(AND(MONTH($K208) &lt;= 9, MONTH($L208) &gt;= 9), IF($O208 &lt;&gt; "", $E208/$O208, ""), ""),"")</f>
        <v/>
      </c>
      <c r="Y208" s="10" t="str">
        <f>IF('FY2025'!$A210&lt;&gt;"",IF(AND(MONTH($K208) &lt;= 10, MONTH($L208) &gt;= 10), IF($O208 &lt;&gt; "", $E208/$O208, ""), ""),"")</f>
        <v/>
      </c>
      <c r="Z208" s="10" t="str">
        <f>IF('FY2025'!$A210&lt;&gt;"",IF(AND(MONTH($K208) &lt;= 11, MONTH($L208) &gt;= 11), IF($O208 &lt;&gt; "", $E208/$O208, ""), ""),"")</f>
        <v/>
      </c>
      <c r="AA208" s="10" t="str">
        <f>IF('FY2025'!$A210&lt;&gt;"",IF(AND(MONTH($K208) &lt;= 12, MONTH($L208) &gt;= 12), IF($O208 &lt;&gt; "", $E208/$O208, ""), ""),"")</f>
        <v/>
      </c>
    </row>
    <row r="209" spans="1:27" x14ac:dyDescent="0.25">
      <c r="A209" s="8" t="str">
        <f>IF('FY2025'!A211&lt;&gt;"", VALUE('FY2025'!A211), "")</f>
        <v/>
      </c>
      <c r="B209" s="5" t="str">
        <f>IF('FY2025'!A211&lt;&gt;"",_xlfn.VALUETOTEXT('FY2025'!B211),"")</f>
        <v/>
      </c>
      <c r="C209" s="5" t="str">
        <f>_xlfn.VALUETOTEXT('FY2025'!C211)</f>
        <v/>
      </c>
      <c r="D209" s="5" t="str">
        <f>IF('FY2025'!A211&lt;&gt;"",_xlfn.VALUETOTEXT('FY2025'!D211),"")</f>
        <v/>
      </c>
      <c r="E209" s="6" t="str">
        <f>IF('FY2025'!A211&lt;&gt;"",VALUE('FY2025'!E211),"")</f>
        <v/>
      </c>
      <c r="F209" s="6" t="str">
        <f>IF('FY2025'!A211&lt;&gt;"",VALUE('FY2025'!F211),"")</f>
        <v/>
      </c>
      <c r="G209" s="6" t="str">
        <f>IF('FY2025'!A211&lt;&gt;"",VALUE('FY2025'!G211),"")</f>
        <v/>
      </c>
      <c r="H209" s="6" t="str">
        <f>IF('FY2025'!A211&lt;&gt;"",VALUE('FY2025'!H211),"")</f>
        <v/>
      </c>
      <c r="I209" s="6" t="str">
        <f>IF('FY2025'!A211&lt;&gt;"",VALUE('FY2025'!I211),"")</f>
        <v/>
      </c>
      <c r="J209" s="6" t="str">
        <f>IF('FY2025'!A211&lt;&gt;"",VALUE('FY2025'!J211),"")</f>
        <v/>
      </c>
      <c r="K209" s="7" t="str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/>
      </c>
      <c r="L209" s="7" t="str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/>
      </c>
      <c r="M209" s="7" t="str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/>
      </c>
      <c r="N209" s="7" t="str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/>
      </c>
      <c r="O209" s="5" t="str">
        <f t="shared" si="3"/>
        <v/>
      </c>
      <c r="P209" s="10" t="str">
        <f>IF('FY2025'!$A211&lt;&gt;"",IF(AND(MONTH($K209) &lt;= 1, MONTH($L209) &gt;= 1), IF($O209 &lt;&gt; "", $E209/$O209, ""), ""),"")</f>
        <v/>
      </c>
      <c r="Q209" s="10" t="str">
        <f>IF('FY2025'!$A211&lt;&gt;"",IF(AND(MONTH($K209) &lt;= 2, MONTH($L209) &gt;= 2), IF($O209 &lt;&gt; "", $E209/$O209, ""), ""),"")</f>
        <v/>
      </c>
      <c r="R209" s="10" t="str">
        <f>IF('FY2025'!$A211&lt;&gt;"",IF(AND(MONTH($K209) &lt;= 3, MONTH($L209) &gt;= 3), IF($O209 &lt;&gt; "", $E209/$O209, ""), ""),"")</f>
        <v/>
      </c>
      <c r="S209" s="10" t="str">
        <f>IF('FY2025'!$A211&lt;&gt;"",IF(AND(MONTH($K209) &lt;= 4, MONTH($L209) &gt;= 4), IF($O209 &lt;&gt; "", $E209/$O209, ""), ""),"")</f>
        <v/>
      </c>
      <c r="T209" s="10" t="str">
        <f>IF('FY2025'!$A211&lt;&gt;"",IF(AND(MONTH($K209) &lt;= 5, MONTH($L209) &gt;= 5), IF($O209 &lt;&gt; "", $E209/$O209, ""), ""),"")</f>
        <v/>
      </c>
      <c r="U209" s="10" t="str">
        <f>IF('FY2025'!$A211&lt;&gt;"",IF(AND(MONTH($K209) &lt;= 6, MONTH($L209) &gt;= 6), IF($O209 &lt;&gt; "", $E209/$O209, ""), ""),"")</f>
        <v/>
      </c>
      <c r="V209" s="10" t="str">
        <f>IF('FY2025'!$A211&lt;&gt;"",IF(AND(MONTH($K209) &lt;= 7, MONTH($L209) &gt;= 7 ), IF($O209 &lt;&gt; "", $E209/$O209, ""), ""),"")</f>
        <v/>
      </c>
      <c r="W209" s="10" t="str">
        <f>IF('FY2025'!$A211&lt;&gt;"",IF(AND(MONTH($K209) &lt;= 8, MONTH($L209) &gt;= 8), IF($O209 &lt;&gt; "", $E209/$O209, ""), ""),"")</f>
        <v/>
      </c>
      <c r="X209" s="10" t="str">
        <f>IF('FY2025'!$A211&lt;&gt;"",IF(AND(MONTH($K209) &lt;= 9, MONTH($L209) &gt;= 9), IF($O209 &lt;&gt; "", $E209/$O209, ""), ""),"")</f>
        <v/>
      </c>
      <c r="Y209" s="10" t="str">
        <f>IF('FY2025'!$A211&lt;&gt;"",IF(AND(MONTH($K209) &lt;= 10, MONTH($L209) &gt;= 10), IF($O209 &lt;&gt; "", $E209/$O209, ""), ""),"")</f>
        <v/>
      </c>
      <c r="Z209" s="10" t="str">
        <f>IF('FY2025'!$A211&lt;&gt;"",IF(AND(MONTH($K209) &lt;= 11, MONTH($L209) &gt;= 11), IF($O209 &lt;&gt; "", $E209/$O209, ""), ""),"")</f>
        <v/>
      </c>
      <c r="AA209" s="10" t="str">
        <f>IF('FY2025'!$A211&lt;&gt;"",IF(AND(MONTH($K209) &lt;= 12, MONTH($L209) &gt;= 12), IF($O209 &lt;&gt; "", $E209/$O209, ""), ""),"")</f>
        <v/>
      </c>
    </row>
    <row r="210" spans="1:27" x14ac:dyDescent="0.25">
      <c r="A210" s="8" t="str">
        <f>IF('FY2025'!A212&lt;&gt;"", VALUE('FY2025'!A212), "")</f>
        <v/>
      </c>
      <c r="B210" s="5" t="str">
        <f>IF('FY2025'!A212&lt;&gt;"",_xlfn.VALUETOTEXT('FY2025'!B212),"")</f>
        <v/>
      </c>
      <c r="C210" s="5" t="str">
        <f>_xlfn.VALUETOTEXT('FY2025'!C212)</f>
        <v/>
      </c>
      <c r="D210" s="5" t="str">
        <f>IF('FY2025'!A212&lt;&gt;"",_xlfn.VALUETOTEXT('FY2025'!D212),"")</f>
        <v/>
      </c>
      <c r="E210" s="6" t="str">
        <f>IF('FY2025'!A212&lt;&gt;"",VALUE('FY2025'!E212),"")</f>
        <v/>
      </c>
      <c r="F210" s="6" t="str">
        <f>IF('FY2025'!A212&lt;&gt;"",VALUE('FY2025'!F212),"")</f>
        <v/>
      </c>
      <c r="G210" s="6" t="str">
        <f>IF('FY2025'!A212&lt;&gt;"",VALUE('FY2025'!G212),"")</f>
        <v/>
      </c>
      <c r="H210" s="6" t="str">
        <f>IF('FY2025'!A212&lt;&gt;"",VALUE('FY2025'!H212),"")</f>
        <v/>
      </c>
      <c r="I210" s="6" t="str">
        <f>IF('FY2025'!A212&lt;&gt;"",VALUE('FY2025'!I212),"")</f>
        <v/>
      </c>
      <c r="J210" s="6" t="str">
        <f>IF('FY2025'!A212&lt;&gt;"",VALUE('FY2025'!J212),"")</f>
        <v/>
      </c>
      <c r="K210" s="7" t="str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/>
      </c>
      <c r="L210" s="7" t="str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/>
      </c>
      <c r="M210" s="7" t="str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/>
      </c>
      <c r="N210" s="7" t="str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/>
      </c>
      <c r="O210" s="5" t="str">
        <f t="shared" si="3"/>
        <v/>
      </c>
      <c r="P210" s="10" t="str">
        <f>IF('FY2025'!$A212&lt;&gt;"",IF(AND(MONTH($K210) &lt;= 1, MONTH($L210) &gt;= 1), IF($O210 &lt;&gt; "", $E210/$O210, ""), ""),"")</f>
        <v/>
      </c>
      <c r="Q210" s="10" t="str">
        <f>IF('FY2025'!$A212&lt;&gt;"",IF(AND(MONTH($K210) &lt;= 2, MONTH($L210) &gt;= 2), IF($O210 &lt;&gt; "", $E210/$O210, ""), ""),"")</f>
        <v/>
      </c>
      <c r="R210" s="10" t="str">
        <f>IF('FY2025'!$A212&lt;&gt;"",IF(AND(MONTH($K210) &lt;= 3, MONTH($L210) &gt;= 3), IF($O210 &lt;&gt; "", $E210/$O210, ""), ""),"")</f>
        <v/>
      </c>
      <c r="S210" s="10" t="str">
        <f>IF('FY2025'!$A212&lt;&gt;"",IF(AND(MONTH($K210) &lt;= 4, MONTH($L210) &gt;= 4), IF($O210 &lt;&gt; "", $E210/$O210, ""), ""),"")</f>
        <v/>
      </c>
      <c r="T210" s="10" t="str">
        <f>IF('FY2025'!$A212&lt;&gt;"",IF(AND(MONTH($K210) &lt;= 5, MONTH($L210) &gt;= 5), IF($O210 &lt;&gt; "", $E210/$O210, ""), ""),"")</f>
        <v/>
      </c>
      <c r="U210" s="10" t="str">
        <f>IF('FY2025'!$A212&lt;&gt;"",IF(AND(MONTH($K210) &lt;= 6, MONTH($L210) &gt;= 6), IF($O210 &lt;&gt; "", $E210/$O210, ""), ""),"")</f>
        <v/>
      </c>
      <c r="V210" s="10" t="str">
        <f>IF('FY2025'!$A212&lt;&gt;"",IF(AND(MONTH($K210) &lt;= 7, MONTH($L210) &gt;= 7 ), IF($O210 &lt;&gt; "", $E210/$O210, ""), ""),"")</f>
        <v/>
      </c>
      <c r="W210" s="10" t="str">
        <f>IF('FY2025'!$A212&lt;&gt;"",IF(AND(MONTH($K210) &lt;= 8, MONTH($L210) &gt;= 8), IF($O210 &lt;&gt; "", $E210/$O210, ""), ""),"")</f>
        <v/>
      </c>
      <c r="X210" s="10" t="str">
        <f>IF('FY2025'!$A212&lt;&gt;"",IF(AND(MONTH($K210) &lt;= 9, MONTH($L210) &gt;= 9), IF($O210 &lt;&gt; "", $E210/$O210, ""), ""),"")</f>
        <v/>
      </c>
      <c r="Y210" s="10" t="str">
        <f>IF('FY2025'!$A212&lt;&gt;"",IF(AND(MONTH($K210) &lt;= 10, MONTH($L210) &gt;= 10), IF($O210 &lt;&gt; "", $E210/$O210, ""), ""),"")</f>
        <v/>
      </c>
      <c r="Z210" s="10" t="str">
        <f>IF('FY2025'!$A212&lt;&gt;"",IF(AND(MONTH($K210) &lt;= 11, MONTH($L210) &gt;= 11), IF($O210 &lt;&gt; "", $E210/$O210, ""), ""),"")</f>
        <v/>
      </c>
      <c r="AA210" s="10" t="str">
        <f>IF('FY2025'!$A212&lt;&gt;"",IF(AND(MONTH($K210) &lt;= 12, MONTH($L210) &gt;= 12), IF($O210 &lt;&gt; "", $E210/$O210, ""), ""),"")</f>
        <v/>
      </c>
    </row>
    <row r="211" spans="1:27" x14ac:dyDescent="0.25">
      <c r="A211" s="8" t="str">
        <f>IF('FY2025'!A213&lt;&gt;"", VALUE('FY2025'!A213), "")</f>
        <v/>
      </c>
      <c r="B211" s="5" t="str">
        <f>IF('FY2025'!A213&lt;&gt;"",_xlfn.VALUETOTEXT('FY2025'!B213),"")</f>
        <v/>
      </c>
      <c r="C211" s="5" t="str">
        <f>_xlfn.VALUETOTEXT('FY2025'!C213)</f>
        <v/>
      </c>
      <c r="D211" s="5" t="str">
        <f>IF('FY2025'!A213&lt;&gt;"",_xlfn.VALUETOTEXT('FY2025'!D213),"")</f>
        <v/>
      </c>
      <c r="E211" s="6" t="str">
        <f>IF('FY2025'!A213&lt;&gt;"",VALUE('FY2025'!E213),"")</f>
        <v/>
      </c>
      <c r="F211" s="6" t="str">
        <f>IF('FY2025'!A213&lt;&gt;"",VALUE('FY2025'!F213),"")</f>
        <v/>
      </c>
      <c r="G211" s="6" t="str">
        <f>IF('FY2025'!A213&lt;&gt;"",VALUE('FY2025'!G213),"")</f>
        <v/>
      </c>
      <c r="H211" s="6" t="str">
        <f>IF('FY2025'!A213&lt;&gt;"",VALUE('FY2025'!H213),"")</f>
        <v/>
      </c>
      <c r="I211" s="6" t="str">
        <f>IF('FY2025'!A213&lt;&gt;"",VALUE('FY2025'!I213),"")</f>
        <v/>
      </c>
      <c r="J211" s="6" t="str">
        <f>IF('FY2025'!A213&lt;&gt;"",VALUE('FY2025'!J213),"")</f>
        <v/>
      </c>
      <c r="K211" s="7" t="str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/>
      </c>
      <c r="L211" s="7" t="str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/>
      </c>
      <c r="M211" s="7" t="str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/>
      </c>
      <c r="N211" s="7" t="str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/>
      </c>
      <c r="O211" s="5" t="str">
        <f t="shared" si="3"/>
        <v/>
      </c>
      <c r="P211" s="10" t="str">
        <f>IF('FY2025'!$A213&lt;&gt;"",IF(AND(MONTH($K211) &lt;= 1, MONTH($L211) &gt;= 1), IF($O211 &lt;&gt; "", $E211/$O211, ""), ""),"")</f>
        <v/>
      </c>
      <c r="Q211" s="10" t="str">
        <f>IF('FY2025'!$A213&lt;&gt;"",IF(AND(MONTH($K211) &lt;= 2, MONTH($L211) &gt;= 2), IF($O211 &lt;&gt; "", $E211/$O211, ""), ""),"")</f>
        <v/>
      </c>
      <c r="R211" s="10" t="str">
        <f>IF('FY2025'!$A213&lt;&gt;"",IF(AND(MONTH($K211) &lt;= 3, MONTH($L211) &gt;= 3), IF($O211 &lt;&gt; "", $E211/$O211, ""), ""),"")</f>
        <v/>
      </c>
      <c r="S211" s="10" t="str">
        <f>IF('FY2025'!$A213&lt;&gt;"",IF(AND(MONTH($K211) &lt;= 4, MONTH($L211) &gt;= 4), IF($O211 &lt;&gt; "", $E211/$O211, ""), ""),"")</f>
        <v/>
      </c>
      <c r="T211" s="10" t="str">
        <f>IF('FY2025'!$A213&lt;&gt;"",IF(AND(MONTH($K211) &lt;= 5, MONTH($L211) &gt;= 5), IF($O211 &lt;&gt; "", $E211/$O211, ""), ""),"")</f>
        <v/>
      </c>
      <c r="U211" s="10" t="str">
        <f>IF('FY2025'!$A213&lt;&gt;"",IF(AND(MONTH($K211) &lt;= 6, MONTH($L211) &gt;= 6), IF($O211 &lt;&gt; "", $E211/$O211, ""), ""),"")</f>
        <v/>
      </c>
      <c r="V211" s="10" t="str">
        <f>IF('FY2025'!$A213&lt;&gt;"",IF(AND(MONTH($K211) &lt;= 7, MONTH($L211) &gt;= 7 ), IF($O211 &lt;&gt; "", $E211/$O211, ""), ""),"")</f>
        <v/>
      </c>
      <c r="W211" s="10" t="str">
        <f>IF('FY2025'!$A213&lt;&gt;"",IF(AND(MONTH($K211) &lt;= 8, MONTH($L211) &gt;= 8), IF($O211 &lt;&gt; "", $E211/$O211, ""), ""),"")</f>
        <v/>
      </c>
      <c r="X211" s="10" t="str">
        <f>IF('FY2025'!$A213&lt;&gt;"",IF(AND(MONTH($K211) &lt;= 9, MONTH($L211) &gt;= 9), IF($O211 &lt;&gt; "", $E211/$O211, ""), ""),"")</f>
        <v/>
      </c>
      <c r="Y211" s="10" t="str">
        <f>IF('FY2025'!$A213&lt;&gt;"",IF(AND(MONTH($K211) &lt;= 10, MONTH($L211) &gt;= 10), IF($O211 &lt;&gt; "", $E211/$O211, ""), ""),"")</f>
        <v/>
      </c>
      <c r="Z211" s="10" t="str">
        <f>IF('FY2025'!$A213&lt;&gt;"",IF(AND(MONTH($K211) &lt;= 11, MONTH($L211) &gt;= 11), IF($O211 &lt;&gt; "", $E211/$O211, ""), ""),"")</f>
        <v/>
      </c>
      <c r="AA211" s="10" t="str">
        <f>IF('FY2025'!$A213&lt;&gt;"",IF(AND(MONTH($K211) &lt;= 12, MONTH($L211) &gt;= 12), IF($O211 &lt;&gt; "", $E211/$O211, ""), ""),"")</f>
        <v/>
      </c>
    </row>
    <row r="212" spans="1:27" x14ac:dyDescent="0.25">
      <c r="A212" s="8" t="str">
        <f>IF('FY2025'!A214&lt;&gt;"", VALUE('FY2025'!A214), "")</f>
        <v/>
      </c>
      <c r="B212" s="5" t="str">
        <f>IF('FY2025'!A214&lt;&gt;"",_xlfn.VALUETOTEXT('FY2025'!B214),"")</f>
        <v/>
      </c>
      <c r="C212" s="5" t="str">
        <f>_xlfn.VALUETOTEXT('FY2025'!C214)</f>
        <v/>
      </c>
      <c r="D212" s="5" t="str">
        <f>IF('FY2025'!A214&lt;&gt;"",_xlfn.VALUETOTEXT('FY2025'!D214),"")</f>
        <v/>
      </c>
      <c r="E212" s="6" t="str">
        <f>IF('FY2025'!A214&lt;&gt;"",VALUE('FY2025'!E214),"")</f>
        <v/>
      </c>
      <c r="F212" s="6" t="str">
        <f>IF('FY2025'!A214&lt;&gt;"",VALUE('FY2025'!F214),"")</f>
        <v/>
      </c>
      <c r="G212" s="6" t="str">
        <f>IF('FY2025'!A214&lt;&gt;"",VALUE('FY2025'!G214),"")</f>
        <v/>
      </c>
      <c r="H212" s="6" t="str">
        <f>IF('FY2025'!A214&lt;&gt;"",VALUE('FY2025'!H214),"")</f>
        <v/>
      </c>
      <c r="I212" s="6" t="str">
        <f>IF('FY2025'!A214&lt;&gt;"",VALUE('FY2025'!I214),"")</f>
        <v/>
      </c>
      <c r="J212" s="6" t="str">
        <f>IF('FY2025'!A214&lt;&gt;"",VALUE('FY2025'!J214),"")</f>
        <v/>
      </c>
      <c r="K212" s="7" t="str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/>
      </c>
      <c r="L212" s="7" t="str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/>
      </c>
      <c r="M212" s="7" t="str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/>
      </c>
      <c r="N212" s="7" t="str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/>
      </c>
      <c r="O212" s="5" t="str">
        <f t="shared" si="3"/>
        <v/>
      </c>
      <c r="P212" s="10" t="str">
        <f>IF('FY2025'!$A214&lt;&gt;"",IF(AND(MONTH($K212) &lt;= 1, MONTH($L212) &gt;= 1), IF($O212 &lt;&gt; "", $E212/$O212, ""), ""),"")</f>
        <v/>
      </c>
      <c r="Q212" s="10" t="str">
        <f>IF('FY2025'!$A214&lt;&gt;"",IF(AND(MONTH($K212) &lt;= 2, MONTH($L212) &gt;= 2), IF($O212 &lt;&gt; "", $E212/$O212, ""), ""),"")</f>
        <v/>
      </c>
      <c r="R212" s="10" t="str">
        <f>IF('FY2025'!$A214&lt;&gt;"",IF(AND(MONTH($K212) &lt;= 3, MONTH($L212) &gt;= 3), IF($O212 &lt;&gt; "", $E212/$O212, ""), ""),"")</f>
        <v/>
      </c>
      <c r="S212" s="10" t="str">
        <f>IF('FY2025'!$A214&lt;&gt;"",IF(AND(MONTH($K212) &lt;= 4, MONTH($L212) &gt;= 4), IF($O212 &lt;&gt; "", $E212/$O212, ""), ""),"")</f>
        <v/>
      </c>
      <c r="T212" s="10" t="str">
        <f>IF('FY2025'!$A214&lt;&gt;"",IF(AND(MONTH($K212) &lt;= 5, MONTH($L212) &gt;= 5), IF($O212 &lt;&gt; "", $E212/$O212, ""), ""),"")</f>
        <v/>
      </c>
      <c r="U212" s="10" t="str">
        <f>IF('FY2025'!$A214&lt;&gt;"",IF(AND(MONTH($K212) &lt;= 6, MONTH($L212) &gt;= 6), IF($O212 &lt;&gt; "", $E212/$O212, ""), ""),"")</f>
        <v/>
      </c>
      <c r="V212" s="10" t="str">
        <f>IF('FY2025'!$A214&lt;&gt;"",IF(AND(MONTH($K212) &lt;= 7, MONTH($L212) &gt;= 7 ), IF($O212 &lt;&gt; "", $E212/$O212, ""), ""),"")</f>
        <v/>
      </c>
      <c r="W212" s="10" t="str">
        <f>IF('FY2025'!$A214&lt;&gt;"",IF(AND(MONTH($K212) &lt;= 8, MONTH($L212) &gt;= 8), IF($O212 &lt;&gt; "", $E212/$O212, ""), ""),"")</f>
        <v/>
      </c>
      <c r="X212" s="10" t="str">
        <f>IF('FY2025'!$A214&lt;&gt;"",IF(AND(MONTH($K212) &lt;= 9, MONTH($L212) &gt;= 9), IF($O212 &lt;&gt; "", $E212/$O212, ""), ""),"")</f>
        <v/>
      </c>
      <c r="Y212" s="10" t="str">
        <f>IF('FY2025'!$A214&lt;&gt;"",IF(AND(MONTH($K212) &lt;= 10, MONTH($L212) &gt;= 10), IF($O212 &lt;&gt; "", $E212/$O212, ""), ""),"")</f>
        <v/>
      </c>
      <c r="Z212" s="10" t="str">
        <f>IF('FY2025'!$A214&lt;&gt;"",IF(AND(MONTH($K212) &lt;= 11, MONTH($L212) &gt;= 11), IF($O212 &lt;&gt; "", $E212/$O212, ""), ""),"")</f>
        <v/>
      </c>
      <c r="AA212" s="10" t="str">
        <f>IF('FY2025'!$A214&lt;&gt;"",IF(AND(MONTH($K212) &lt;= 12, MONTH($L212) &gt;= 12), IF($O212 &lt;&gt; "", $E212/$O212, ""), ""),"")</f>
        <v/>
      </c>
    </row>
    <row r="213" spans="1:27" x14ac:dyDescent="0.25">
      <c r="A213" s="8" t="str">
        <f>IF('FY2025'!A215&lt;&gt;"", VALUE('FY2025'!A215), "")</f>
        <v/>
      </c>
      <c r="B213" s="5" t="str">
        <f>IF('FY2025'!A215&lt;&gt;"",_xlfn.VALUETOTEXT('FY2025'!B215),"")</f>
        <v/>
      </c>
      <c r="C213" s="5" t="str">
        <f>_xlfn.VALUETOTEXT('FY2025'!C215)</f>
        <v/>
      </c>
      <c r="D213" s="5" t="str">
        <f>IF('FY2025'!A215&lt;&gt;"",_xlfn.VALUETOTEXT('FY2025'!D215),"")</f>
        <v/>
      </c>
      <c r="E213" s="6" t="str">
        <f>IF('FY2025'!A215&lt;&gt;"",VALUE('FY2025'!E215),"")</f>
        <v/>
      </c>
      <c r="F213" s="6" t="str">
        <f>IF('FY2025'!A215&lt;&gt;"",VALUE('FY2025'!F215),"")</f>
        <v/>
      </c>
      <c r="G213" s="6" t="str">
        <f>IF('FY2025'!A215&lt;&gt;"",VALUE('FY2025'!G215),"")</f>
        <v/>
      </c>
      <c r="H213" s="6" t="str">
        <f>IF('FY2025'!A215&lt;&gt;"",VALUE('FY2025'!H215),"")</f>
        <v/>
      </c>
      <c r="I213" s="6" t="str">
        <f>IF('FY2025'!A215&lt;&gt;"",VALUE('FY2025'!I215),"")</f>
        <v/>
      </c>
      <c r="J213" s="6" t="str">
        <f>IF('FY2025'!A215&lt;&gt;"",VALUE('FY2025'!J215),"")</f>
        <v/>
      </c>
      <c r="K213" s="7" t="str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/>
      </c>
      <c r="L213" s="7" t="str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/>
      </c>
      <c r="M213" s="7" t="str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/>
      </c>
      <c r="N213" s="7" t="str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/>
      </c>
      <c r="O213" s="5" t="str">
        <f t="shared" si="3"/>
        <v/>
      </c>
      <c r="P213" s="10" t="str">
        <f>IF('FY2025'!$A215&lt;&gt;"",IF(AND(MONTH($K213) &lt;= 1, MONTH($L213) &gt;= 1), IF($O213 &lt;&gt; "", $E213/$O213, ""), ""),"")</f>
        <v/>
      </c>
      <c r="Q213" s="10" t="str">
        <f>IF('FY2025'!$A215&lt;&gt;"",IF(AND(MONTH($K213) &lt;= 2, MONTH($L213) &gt;= 2), IF($O213 &lt;&gt; "", $E213/$O213, ""), ""),"")</f>
        <v/>
      </c>
      <c r="R213" s="10" t="str">
        <f>IF('FY2025'!$A215&lt;&gt;"",IF(AND(MONTH($K213) &lt;= 3, MONTH($L213) &gt;= 3), IF($O213 &lt;&gt; "", $E213/$O213, ""), ""),"")</f>
        <v/>
      </c>
      <c r="S213" s="10" t="str">
        <f>IF('FY2025'!$A215&lt;&gt;"",IF(AND(MONTH($K213) &lt;= 4, MONTH($L213) &gt;= 4), IF($O213 &lt;&gt; "", $E213/$O213, ""), ""),"")</f>
        <v/>
      </c>
      <c r="T213" s="10" t="str">
        <f>IF('FY2025'!$A215&lt;&gt;"",IF(AND(MONTH($K213) &lt;= 5, MONTH($L213) &gt;= 5), IF($O213 &lt;&gt; "", $E213/$O213, ""), ""),"")</f>
        <v/>
      </c>
      <c r="U213" s="10" t="str">
        <f>IF('FY2025'!$A215&lt;&gt;"",IF(AND(MONTH($K213) &lt;= 6, MONTH($L213) &gt;= 6), IF($O213 &lt;&gt; "", $E213/$O213, ""), ""),"")</f>
        <v/>
      </c>
      <c r="V213" s="10" t="str">
        <f>IF('FY2025'!$A215&lt;&gt;"",IF(AND(MONTH($K213) &lt;= 7, MONTH($L213) &gt;= 7 ), IF($O213 &lt;&gt; "", $E213/$O213, ""), ""),"")</f>
        <v/>
      </c>
      <c r="W213" s="10" t="str">
        <f>IF('FY2025'!$A215&lt;&gt;"",IF(AND(MONTH($K213) &lt;= 8, MONTH($L213) &gt;= 8), IF($O213 &lt;&gt; "", $E213/$O213, ""), ""),"")</f>
        <v/>
      </c>
      <c r="X213" s="10" t="str">
        <f>IF('FY2025'!$A215&lt;&gt;"",IF(AND(MONTH($K213) &lt;= 9, MONTH($L213) &gt;= 9), IF($O213 &lt;&gt; "", $E213/$O213, ""), ""),"")</f>
        <v/>
      </c>
      <c r="Y213" s="10" t="str">
        <f>IF('FY2025'!$A215&lt;&gt;"",IF(AND(MONTH($K213) &lt;= 10, MONTH($L213) &gt;= 10), IF($O213 &lt;&gt; "", $E213/$O213, ""), ""),"")</f>
        <v/>
      </c>
      <c r="Z213" s="10" t="str">
        <f>IF('FY2025'!$A215&lt;&gt;"",IF(AND(MONTH($K213) &lt;= 11, MONTH($L213) &gt;= 11), IF($O213 &lt;&gt; "", $E213/$O213, ""), ""),"")</f>
        <v/>
      </c>
      <c r="AA213" s="10" t="str">
        <f>IF('FY2025'!$A215&lt;&gt;"",IF(AND(MONTH($K213) &lt;= 12, MONTH($L213) &gt;= 12), IF($O213 &lt;&gt; "", $E213/$O213, ""), ""),"")</f>
        <v/>
      </c>
    </row>
    <row r="214" spans="1:27" x14ac:dyDescent="0.25">
      <c r="A214" s="8" t="str">
        <f>IF('FY2025'!A216&lt;&gt;"", VALUE('FY2025'!A216), "")</f>
        <v/>
      </c>
      <c r="B214" s="5" t="str">
        <f>IF('FY2025'!A216&lt;&gt;"",_xlfn.VALUETOTEXT('FY2025'!B216),"")</f>
        <v/>
      </c>
      <c r="C214" s="5" t="str">
        <f>_xlfn.VALUETOTEXT('FY2025'!C216)</f>
        <v/>
      </c>
      <c r="D214" s="5" t="str">
        <f>IF('FY2025'!A216&lt;&gt;"",_xlfn.VALUETOTEXT('FY2025'!D216),"")</f>
        <v/>
      </c>
      <c r="E214" s="6" t="str">
        <f>IF('FY2025'!A216&lt;&gt;"",VALUE('FY2025'!E216),"")</f>
        <v/>
      </c>
      <c r="F214" s="6" t="str">
        <f>IF('FY2025'!A216&lt;&gt;"",VALUE('FY2025'!F216),"")</f>
        <v/>
      </c>
      <c r="G214" s="6" t="str">
        <f>IF('FY2025'!A216&lt;&gt;"",VALUE('FY2025'!G216),"")</f>
        <v/>
      </c>
      <c r="H214" s="6" t="str">
        <f>IF('FY2025'!A216&lt;&gt;"",VALUE('FY2025'!H216),"")</f>
        <v/>
      </c>
      <c r="I214" s="6" t="str">
        <f>IF('FY2025'!A216&lt;&gt;"",VALUE('FY2025'!I216),"")</f>
        <v/>
      </c>
      <c r="J214" s="6" t="str">
        <f>IF('FY2025'!A216&lt;&gt;"",VALUE('FY2025'!J216),"")</f>
        <v/>
      </c>
      <c r="K214" s="7" t="str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/>
      </c>
      <c r="L214" s="7" t="str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/>
      </c>
      <c r="M214" s="7" t="str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/>
      </c>
      <c r="N214" s="7" t="str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/>
      </c>
      <c r="O214" s="5" t="str">
        <f t="shared" si="3"/>
        <v/>
      </c>
      <c r="P214" s="10" t="str">
        <f>IF('FY2025'!$A216&lt;&gt;"",IF(AND(MONTH($K214) &lt;= 1, MONTH($L214) &gt;= 1), IF($O214 &lt;&gt; "", $E214/$O214, ""), ""),"")</f>
        <v/>
      </c>
      <c r="Q214" s="10" t="str">
        <f>IF('FY2025'!$A216&lt;&gt;"",IF(AND(MONTH($K214) &lt;= 2, MONTH($L214) &gt;= 2), IF($O214 &lt;&gt; "", $E214/$O214, ""), ""),"")</f>
        <v/>
      </c>
      <c r="R214" s="10" t="str">
        <f>IF('FY2025'!$A216&lt;&gt;"",IF(AND(MONTH($K214) &lt;= 3, MONTH($L214) &gt;= 3), IF($O214 &lt;&gt; "", $E214/$O214, ""), ""),"")</f>
        <v/>
      </c>
      <c r="S214" s="10" t="str">
        <f>IF('FY2025'!$A216&lt;&gt;"",IF(AND(MONTH($K214) &lt;= 4, MONTH($L214) &gt;= 4), IF($O214 &lt;&gt; "", $E214/$O214, ""), ""),"")</f>
        <v/>
      </c>
      <c r="T214" s="10" t="str">
        <f>IF('FY2025'!$A216&lt;&gt;"",IF(AND(MONTH($K214) &lt;= 5, MONTH($L214) &gt;= 5), IF($O214 &lt;&gt; "", $E214/$O214, ""), ""),"")</f>
        <v/>
      </c>
      <c r="U214" s="10" t="str">
        <f>IF('FY2025'!$A216&lt;&gt;"",IF(AND(MONTH($K214) &lt;= 6, MONTH($L214) &gt;= 6), IF($O214 &lt;&gt; "", $E214/$O214, ""), ""),"")</f>
        <v/>
      </c>
      <c r="V214" s="10" t="str">
        <f>IF('FY2025'!$A216&lt;&gt;"",IF(AND(MONTH($K214) &lt;= 7, MONTH($L214) &gt;= 7 ), IF($O214 &lt;&gt; "", $E214/$O214, ""), ""),"")</f>
        <v/>
      </c>
      <c r="W214" s="10" t="str">
        <f>IF('FY2025'!$A216&lt;&gt;"",IF(AND(MONTH($K214) &lt;= 8, MONTH($L214) &gt;= 8), IF($O214 &lt;&gt; "", $E214/$O214, ""), ""),"")</f>
        <v/>
      </c>
      <c r="X214" s="10" t="str">
        <f>IF('FY2025'!$A216&lt;&gt;"",IF(AND(MONTH($K214) &lt;= 9, MONTH($L214) &gt;= 9), IF($O214 &lt;&gt; "", $E214/$O214, ""), ""),"")</f>
        <v/>
      </c>
      <c r="Y214" s="10" t="str">
        <f>IF('FY2025'!$A216&lt;&gt;"",IF(AND(MONTH($K214) &lt;= 10, MONTH($L214) &gt;= 10), IF($O214 &lt;&gt; "", $E214/$O214, ""), ""),"")</f>
        <v/>
      </c>
      <c r="Z214" s="10" t="str">
        <f>IF('FY2025'!$A216&lt;&gt;"",IF(AND(MONTH($K214) &lt;= 11, MONTH($L214) &gt;= 11), IF($O214 &lt;&gt; "", $E214/$O214, ""), ""),"")</f>
        <v/>
      </c>
      <c r="AA214" s="10" t="str">
        <f>IF('FY2025'!$A216&lt;&gt;"",IF(AND(MONTH($K214) &lt;= 12, MONTH($L214) &gt;= 12), IF($O214 &lt;&gt; "", $E214/$O214, ""), ""),"")</f>
        <v/>
      </c>
    </row>
    <row r="215" spans="1:27" x14ac:dyDescent="0.25">
      <c r="A215" s="8" t="str">
        <f>IF('FY2025'!A217&lt;&gt;"", VALUE('FY2025'!A217), "")</f>
        <v/>
      </c>
      <c r="B215" s="5" t="str">
        <f>IF('FY2025'!A217&lt;&gt;"",_xlfn.VALUETOTEXT('FY2025'!B217),"")</f>
        <v/>
      </c>
      <c r="C215" s="5" t="str">
        <f>_xlfn.VALUETOTEXT('FY2025'!C217)</f>
        <v/>
      </c>
      <c r="D215" s="5" t="str">
        <f>IF('FY2025'!A217&lt;&gt;"",_xlfn.VALUETOTEXT('FY2025'!D217),"")</f>
        <v/>
      </c>
      <c r="E215" s="6" t="str">
        <f>IF('FY2025'!A217&lt;&gt;"",VALUE('FY2025'!E217),"")</f>
        <v/>
      </c>
      <c r="F215" s="6" t="str">
        <f>IF('FY2025'!A217&lt;&gt;"",VALUE('FY2025'!F217),"")</f>
        <v/>
      </c>
      <c r="G215" s="6" t="str">
        <f>IF('FY2025'!A217&lt;&gt;"",VALUE('FY2025'!G217),"")</f>
        <v/>
      </c>
      <c r="H215" s="6" t="str">
        <f>IF('FY2025'!A217&lt;&gt;"",VALUE('FY2025'!H217),"")</f>
        <v/>
      </c>
      <c r="I215" s="6" t="str">
        <f>IF('FY2025'!A217&lt;&gt;"",VALUE('FY2025'!I217),"")</f>
        <v/>
      </c>
      <c r="J215" s="6" t="str">
        <f>IF('FY2025'!A217&lt;&gt;"",VALUE('FY2025'!J217),"")</f>
        <v/>
      </c>
      <c r="K215" s="7" t="str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/>
      </c>
      <c r="L215" s="7" t="str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/>
      </c>
      <c r="M215" s="7" t="str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/>
      </c>
      <c r="N215" s="7" t="str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/>
      </c>
      <c r="O215" s="5" t="str">
        <f t="shared" si="3"/>
        <v/>
      </c>
      <c r="P215" s="10" t="str">
        <f>IF('FY2025'!$A217&lt;&gt;"",IF(AND(MONTH($K215) &lt;= 1, MONTH($L215) &gt;= 1), IF($O215 &lt;&gt; "", $E215/$O215, ""), ""),"")</f>
        <v/>
      </c>
      <c r="Q215" s="10" t="str">
        <f>IF('FY2025'!$A217&lt;&gt;"",IF(AND(MONTH($K215) &lt;= 2, MONTH($L215) &gt;= 2), IF($O215 &lt;&gt; "", $E215/$O215, ""), ""),"")</f>
        <v/>
      </c>
      <c r="R215" s="10" t="str">
        <f>IF('FY2025'!$A217&lt;&gt;"",IF(AND(MONTH($K215) &lt;= 3, MONTH($L215) &gt;= 3), IF($O215 &lt;&gt; "", $E215/$O215, ""), ""),"")</f>
        <v/>
      </c>
      <c r="S215" s="10" t="str">
        <f>IF('FY2025'!$A217&lt;&gt;"",IF(AND(MONTH($K215) &lt;= 4, MONTH($L215) &gt;= 4), IF($O215 &lt;&gt; "", $E215/$O215, ""), ""),"")</f>
        <v/>
      </c>
      <c r="T215" s="10" t="str">
        <f>IF('FY2025'!$A217&lt;&gt;"",IF(AND(MONTH($K215) &lt;= 5, MONTH($L215) &gt;= 5), IF($O215 &lt;&gt; "", $E215/$O215, ""), ""),"")</f>
        <v/>
      </c>
      <c r="U215" s="10" t="str">
        <f>IF('FY2025'!$A217&lt;&gt;"",IF(AND(MONTH($K215) &lt;= 6, MONTH($L215) &gt;= 6), IF($O215 &lt;&gt; "", $E215/$O215, ""), ""),"")</f>
        <v/>
      </c>
      <c r="V215" s="10" t="str">
        <f>IF('FY2025'!$A217&lt;&gt;"",IF(AND(MONTH($K215) &lt;= 7, MONTH($L215) &gt;= 7 ), IF($O215 &lt;&gt; "", $E215/$O215, ""), ""),"")</f>
        <v/>
      </c>
      <c r="W215" s="10" t="str">
        <f>IF('FY2025'!$A217&lt;&gt;"",IF(AND(MONTH($K215) &lt;= 8, MONTH($L215) &gt;= 8), IF($O215 &lt;&gt; "", $E215/$O215, ""), ""),"")</f>
        <v/>
      </c>
      <c r="X215" s="10" t="str">
        <f>IF('FY2025'!$A217&lt;&gt;"",IF(AND(MONTH($K215) &lt;= 9, MONTH($L215) &gt;= 9), IF($O215 &lt;&gt; "", $E215/$O215, ""), ""),"")</f>
        <v/>
      </c>
      <c r="Y215" s="10" t="str">
        <f>IF('FY2025'!$A217&lt;&gt;"",IF(AND(MONTH($K215) &lt;= 10, MONTH($L215) &gt;= 10), IF($O215 &lt;&gt; "", $E215/$O215, ""), ""),"")</f>
        <v/>
      </c>
      <c r="Z215" s="10" t="str">
        <f>IF('FY2025'!$A217&lt;&gt;"",IF(AND(MONTH($K215) &lt;= 11, MONTH($L215) &gt;= 11), IF($O215 &lt;&gt; "", $E215/$O215, ""), ""),"")</f>
        <v/>
      </c>
      <c r="AA215" s="10" t="str">
        <f>IF('FY2025'!$A217&lt;&gt;"",IF(AND(MONTH($K215) &lt;= 12, MONTH($L215) &gt;= 12), IF($O215 &lt;&gt; "", $E215/$O215, ""), ""),"")</f>
        <v/>
      </c>
    </row>
    <row r="216" spans="1:27" x14ac:dyDescent="0.25">
      <c r="A216" s="8" t="str">
        <f>IF('FY2025'!A218&lt;&gt;"", VALUE('FY2025'!A218), "")</f>
        <v/>
      </c>
      <c r="B216" s="5" t="str">
        <f>IF('FY2025'!A218&lt;&gt;"",_xlfn.VALUETOTEXT('FY2025'!B218),"")</f>
        <v/>
      </c>
      <c r="C216" s="5" t="str">
        <f>_xlfn.VALUETOTEXT('FY2025'!C218)</f>
        <v/>
      </c>
      <c r="D216" s="5" t="str">
        <f>IF('FY2025'!A218&lt;&gt;"",_xlfn.VALUETOTEXT('FY2025'!D218),"")</f>
        <v/>
      </c>
      <c r="E216" s="6" t="str">
        <f>IF('FY2025'!A218&lt;&gt;"",VALUE('FY2025'!E218),"")</f>
        <v/>
      </c>
      <c r="F216" s="6" t="str">
        <f>IF('FY2025'!A218&lt;&gt;"",VALUE('FY2025'!F218),"")</f>
        <v/>
      </c>
      <c r="G216" s="6" t="str">
        <f>IF('FY2025'!A218&lt;&gt;"",VALUE('FY2025'!G218),"")</f>
        <v/>
      </c>
      <c r="H216" s="6" t="str">
        <f>IF('FY2025'!A218&lt;&gt;"",VALUE('FY2025'!H218),"")</f>
        <v/>
      </c>
      <c r="I216" s="6" t="str">
        <f>IF('FY2025'!A218&lt;&gt;"",VALUE('FY2025'!I218),"")</f>
        <v/>
      </c>
      <c r="J216" s="6" t="str">
        <f>IF('FY2025'!A218&lt;&gt;"",VALUE('FY2025'!J218),"")</f>
        <v/>
      </c>
      <c r="K216" s="7" t="str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/>
      </c>
      <c r="L216" s="7" t="str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/>
      </c>
      <c r="M216" s="7" t="str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/>
      </c>
      <c r="N216" s="7" t="str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/>
      </c>
      <c r="O216" s="5" t="str">
        <f t="shared" si="3"/>
        <v/>
      </c>
      <c r="P216" s="10" t="str">
        <f>IF('FY2025'!$A218&lt;&gt;"",IF(AND(MONTH($K216) &lt;= 1, MONTH($L216) &gt;= 1), IF($O216 &lt;&gt; "", $E216/$O216, ""), ""),"")</f>
        <v/>
      </c>
      <c r="Q216" s="10" t="str">
        <f>IF('FY2025'!$A218&lt;&gt;"",IF(AND(MONTH($K216) &lt;= 2, MONTH($L216) &gt;= 2), IF($O216 &lt;&gt; "", $E216/$O216, ""), ""),"")</f>
        <v/>
      </c>
      <c r="R216" s="10" t="str">
        <f>IF('FY2025'!$A218&lt;&gt;"",IF(AND(MONTH($K216) &lt;= 3, MONTH($L216) &gt;= 3), IF($O216 &lt;&gt; "", $E216/$O216, ""), ""),"")</f>
        <v/>
      </c>
      <c r="S216" s="10" t="str">
        <f>IF('FY2025'!$A218&lt;&gt;"",IF(AND(MONTH($K216) &lt;= 4, MONTH($L216) &gt;= 4), IF($O216 &lt;&gt; "", $E216/$O216, ""), ""),"")</f>
        <v/>
      </c>
      <c r="T216" s="10" t="str">
        <f>IF('FY2025'!$A218&lt;&gt;"",IF(AND(MONTH($K216) &lt;= 5, MONTH($L216) &gt;= 5), IF($O216 &lt;&gt; "", $E216/$O216, ""), ""),"")</f>
        <v/>
      </c>
      <c r="U216" s="10" t="str">
        <f>IF('FY2025'!$A218&lt;&gt;"",IF(AND(MONTH($K216) &lt;= 6, MONTH($L216) &gt;= 6), IF($O216 &lt;&gt; "", $E216/$O216, ""), ""),"")</f>
        <v/>
      </c>
      <c r="V216" s="10" t="str">
        <f>IF('FY2025'!$A218&lt;&gt;"",IF(AND(MONTH($K216) &lt;= 7, MONTH($L216) &gt;= 7 ), IF($O216 &lt;&gt; "", $E216/$O216, ""), ""),"")</f>
        <v/>
      </c>
      <c r="W216" s="10" t="str">
        <f>IF('FY2025'!$A218&lt;&gt;"",IF(AND(MONTH($K216) &lt;= 8, MONTH($L216) &gt;= 8), IF($O216 &lt;&gt; "", $E216/$O216, ""), ""),"")</f>
        <v/>
      </c>
      <c r="X216" s="10" t="str">
        <f>IF('FY2025'!$A218&lt;&gt;"",IF(AND(MONTH($K216) &lt;= 9, MONTH($L216) &gt;= 9), IF($O216 &lt;&gt; "", $E216/$O216, ""), ""),"")</f>
        <v/>
      </c>
      <c r="Y216" s="10" t="str">
        <f>IF('FY2025'!$A218&lt;&gt;"",IF(AND(MONTH($K216) &lt;= 10, MONTH($L216) &gt;= 10), IF($O216 &lt;&gt; "", $E216/$O216, ""), ""),"")</f>
        <v/>
      </c>
      <c r="Z216" s="10" t="str">
        <f>IF('FY2025'!$A218&lt;&gt;"",IF(AND(MONTH($K216) &lt;= 11, MONTH($L216) &gt;= 11), IF($O216 &lt;&gt; "", $E216/$O216, ""), ""),"")</f>
        <v/>
      </c>
      <c r="AA216" s="10" t="str">
        <f>IF('FY2025'!$A218&lt;&gt;"",IF(AND(MONTH($K216) &lt;= 12, MONTH($L216) &gt;= 12), IF($O216 &lt;&gt; "", $E216/$O216, ""), ""),"")</f>
        <v/>
      </c>
    </row>
    <row r="217" spans="1:27" x14ac:dyDescent="0.25">
      <c r="A217" s="8" t="str">
        <f>IF('FY2025'!A219&lt;&gt;"", VALUE('FY2025'!A219), "")</f>
        <v/>
      </c>
      <c r="B217" s="5" t="str">
        <f>IF('FY2025'!A219&lt;&gt;"",_xlfn.VALUETOTEXT('FY2025'!B219),"")</f>
        <v/>
      </c>
      <c r="C217" s="5" t="str">
        <f>_xlfn.VALUETOTEXT('FY2025'!C219)</f>
        <v/>
      </c>
      <c r="D217" s="5" t="str">
        <f>IF('FY2025'!A219&lt;&gt;"",_xlfn.VALUETOTEXT('FY2025'!D219),"")</f>
        <v/>
      </c>
      <c r="E217" s="6" t="str">
        <f>IF('FY2025'!A219&lt;&gt;"",VALUE('FY2025'!E219),"")</f>
        <v/>
      </c>
      <c r="F217" s="6" t="str">
        <f>IF('FY2025'!A219&lt;&gt;"",VALUE('FY2025'!F219),"")</f>
        <v/>
      </c>
      <c r="G217" s="6" t="str">
        <f>IF('FY2025'!A219&lt;&gt;"",VALUE('FY2025'!G219),"")</f>
        <v/>
      </c>
      <c r="H217" s="6" t="str">
        <f>IF('FY2025'!A219&lt;&gt;"",VALUE('FY2025'!H219),"")</f>
        <v/>
      </c>
      <c r="I217" s="6" t="str">
        <f>IF('FY2025'!A219&lt;&gt;"",VALUE('FY2025'!I219),"")</f>
        <v/>
      </c>
      <c r="J217" s="6" t="str">
        <f>IF('FY2025'!A219&lt;&gt;"",VALUE('FY2025'!J219),"")</f>
        <v/>
      </c>
      <c r="K217" s="7" t="str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/>
      </c>
      <c r="L217" s="7" t="str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/>
      </c>
      <c r="M217" s="7" t="str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/>
      </c>
      <c r="N217" s="7" t="str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/>
      </c>
      <c r="O217" s="5" t="str">
        <f t="shared" si="3"/>
        <v/>
      </c>
      <c r="P217" s="10" t="str">
        <f>IF('FY2025'!$A219&lt;&gt;"",IF(AND(MONTH($K217) &lt;= 1, MONTH($L217) &gt;= 1), IF($O217 &lt;&gt; "", $E217/$O217, ""), ""),"")</f>
        <v/>
      </c>
      <c r="Q217" s="10" t="str">
        <f>IF('FY2025'!$A219&lt;&gt;"",IF(AND(MONTH($K217) &lt;= 2, MONTH($L217) &gt;= 2), IF($O217 &lt;&gt; "", $E217/$O217, ""), ""),"")</f>
        <v/>
      </c>
      <c r="R217" s="10" t="str">
        <f>IF('FY2025'!$A219&lt;&gt;"",IF(AND(MONTH($K217) &lt;= 3, MONTH($L217) &gt;= 3), IF($O217 &lt;&gt; "", $E217/$O217, ""), ""),"")</f>
        <v/>
      </c>
      <c r="S217" s="10" t="str">
        <f>IF('FY2025'!$A219&lt;&gt;"",IF(AND(MONTH($K217) &lt;= 4, MONTH($L217) &gt;= 4), IF($O217 &lt;&gt; "", $E217/$O217, ""), ""),"")</f>
        <v/>
      </c>
      <c r="T217" s="10" t="str">
        <f>IF('FY2025'!$A219&lt;&gt;"",IF(AND(MONTH($K217) &lt;= 5, MONTH($L217) &gt;= 5), IF($O217 &lt;&gt; "", $E217/$O217, ""), ""),"")</f>
        <v/>
      </c>
      <c r="U217" s="10" t="str">
        <f>IF('FY2025'!$A219&lt;&gt;"",IF(AND(MONTH($K217) &lt;= 6, MONTH($L217) &gt;= 6), IF($O217 &lt;&gt; "", $E217/$O217, ""), ""),"")</f>
        <v/>
      </c>
      <c r="V217" s="10" t="str">
        <f>IF('FY2025'!$A219&lt;&gt;"",IF(AND(MONTH($K217) &lt;= 7, MONTH($L217) &gt;= 7 ), IF($O217 &lt;&gt; "", $E217/$O217, ""), ""),"")</f>
        <v/>
      </c>
      <c r="W217" s="10" t="str">
        <f>IF('FY2025'!$A219&lt;&gt;"",IF(AND(MONTH($K217) &lt;= 8, MONTH($L217) &gt;= 8), IF($O217 &lt;&gt; "", $E217/$O217, ""), ""),"")</f>
        <v/>
      </c>
      <c r="X217" s="10" t="str">
        <f>IF('FY2025'!$A219&lt;&gt;"",IF(AND(MONTH($K217) &lt;= 9, MONTH($L217) &gt;= 9), IF($O217 &lt;&gt; "", $E217/$O217, ""), ""),"")</f>
        <v/>
      </c>
      <c r="Y217" s="10" t="str">
        <f>IF('FY2025'!$A219&lt;&gt;"",IF(AND(MONTH($K217) &lt;= 10, MONTH($L217) &gt;= 10), IF($O217 &lt;&gt; "", $E217/$O217, ""), ""),"")</f>
        <v/>
      </c>
      <c r="Z217" s="10" t="str">
        <f>IF('FY2025'!$A219&lt;&gt;"",IF(AND(MONTH($K217) &lt;= 11, MONTH($L217) &gt;= 11), IF($O217 &lt;&gt; "", $E217/$O217, ""), ""),"")</f>
        <v/>
      </c>
      <c r="AA217" s="10" t="str">
        <f>IF('FY2025'!$A219&lt;&gt;"",IF(AND(MONTH($K217) &lt;= 12, MONTH($L217) &gt;= 12), IF($O217 &lt;&gt; "", $E217/$O217, ""), ""),"")</f>
        <v/>
      </c>
    </row>
    <row r="218" spans="1:27" x14ac:dyDescent="0.25">
      <c r="A218" s="8" t="str">
        <f>IF('FY2025'!A220&lt;&gt;"", VALUE('FY2025'!A220), "")</f>
        <v/>
      </c>
      <c r="B218" s="5" t="str">
        <f>IF('FY2025'!A220&lt;&gt;"",_xlfn.VALUETOTEXT('FY2025'!B220),"")</f>
        <v/>
      </c>
      <c r="C218" s="5" t="str">
        <f>_xlfn.VALUETOTEXT('FY2025'!C220)</f>
        <v/>
      </c>
      <c r="D218" s="5" t="str">
        <f>IF('FY2025'!A220&lt;&gt;"",_xlfn.VALUETOTEXT('FY2025'!D220),"")</f>
        <v/>
      </c>
      <c r="E218" s="6" t="str">
        <f>IF('FY2025'!A220&lt;&gt;"",VALUE('FY2025'!E220),"")</f>
        <v/>
      </c>
      <c r="F218" s="6" t="str">
        <f>IF('FY2025'!A220&lt;&gt;"",VALUE('FY2025'!F220),"")</f>
        <v/>
      </c>
      <c r="G218" s="6" t="str">
        <f>IF('FY2025'!A220&lt;&gt;"",VALUE('FY2025'!G220),"")</f>
        <v/>
      </c>
      <c r="H218" s="6" t="str">
        <f>IF('FY2025'!A220&lt;&gt;"",VALUE('FY2025'!H220),"")</f>
        <v/>
      </c>
      <c r="I218" s="6" t="str">
        <f>IF('FY2025'!A220&lt;&gt;"",VALUE('FY2025'!I220),"")</f>
        <v/>
      </c>
      <c r="J218" s="6" t="str">
        <f>IF('FY2025'!A220&lt;&gt;"",VALUE('FY2025'!J220),"")</f>
        <v/>
      </c>
      <c r="K218" s="7" t="str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/>
      </c>
      <c r="L218" s="7" t="str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/>
      </c>
      <c r="M218" s="7" t="str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/>
      </c>
      <c r="N218" s="7" t="str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/>
      </c>
      <c r="O218" s="5" t="str">
        <f t="shared" si="3"/>
        <v/>
      </c>
      <c r="P218" s="10" t="str">
        <f>IF('FY2025'!$A220&lt;&gt;"",IF(AND(MONTH($K218) &lt;= 1, MONTH($L218) &gt;= 1), IF($O218 &lt;&gt; "", $E218/$O218, ""), ""),"")</f>
        <v/>
      </c>
      <c r="Q218" s="10" t="str">
        <f>IF('FY2025'!$A220&lt;&gt;"",IF(AND(MONTH($K218) &lt;= 2, MONTH($L218) &gt;= 2), IF($O218 &lt;&gt; "", $E218/$O218, ""), ""),"")</f>
        <v/>
      </c>
      <c r="R218" s="10" t="str">
        <f>IF('FY2025'!$A220&lt;&gt;"",IF(AND(MONTH($K218) &lt;= 3, MONTH($L218) &gt;= 3), IF($O218 &lt;&gt; "", $E218/$O218, ""), ""),"")</f>
        <v/>
      </c>
      <c r="S218" s="10" t="str">
        <f>IF('FY2025'!$A220&lt;&gt;"",IF(AND(MONTH($K218) &lt;= 4, MONTH($L218) &gt;= 4), IF($O218 &lt;&gt; "", $E218/$O218, ""), ""),"")</f>
        <v/>
      </c>
      <c r="T218" s="10" t="str">
        <f>IF('FY2025'!$A220&lt;&gt;"",IF(AND(MONTH($K218) &lt;= 5, MONTH($L218) &gt;= 5), IF($O218 &lt;&gt; "", $E218/$O218, ""), ""),"")</f>
        <v/>
      </c>
      <c r="U218" s="10" t="str">
        <f>IF('FY2025'!$A220&lt;&gt;"",IF(AND(MONTH($K218) &lt;= 6, MONTH($L218) &gt;= 6), IF($O218 &lt;&gt; "", $E218/$O218, ""), ""),"")</f>
        <v/>
      </c>
      <c r="V218" s="10" t="str">
        <f>IF('FY2025'!$A220&lt;&gt;"",IF(AND(MONTH($K218) &lt;= 7, MONTH($L218) &gt;= 7 ), IF($O218 &lt;&gt; "", $E218/$O218, ""), ""),"")</f>
        <v/>
      </c>
      <c r="W218" s="10" t="str">
        <f>IF('FY2025'!$A220&lt;&gt;"",IF(AND(MONTH($K218) &lt;= 8, MONTH($L218) &gt;= 8), IF($O218 &lt;&gt; "", $E218/$O218, ""), ""),"")</f>
        <v/>
      </c>
      <c r="X218" s="10" t="str">
        <f>IF('FY2025'!$A220&lt;&gt;"",IF(AND(MONTH($K218) &lt;= 9, MONTH($L218) &gt;= 9), IF($O218 &lt;&gt; "", $E218/$O218, ""), ""),"")</f>
        <v/>
      </c>
      <c r="Y218" s="10" t="str">
        <f>IF('FY2025'!$A220&lt;&gt;"",IF(AND(MONTH($K218) &lt;= 10, MONTH($L218) &gt;= 10), IF($O218 &lt;&gt; "", $E218/$O218, ""), ""),"")</f>
        <v/>
      </c>
      <c r="Z218" s="10" t="str">
        <f>IF('FY2025'!$A220&lt;&gt;"",IF(AND(MONTH($K218) &lt;= 11, MONTH($L218) &gt;= 11), IF($O218 &lt;&gt; "", $E218/$O218, ""), ""),"")</f>
        <v/>
      </c>
      <c r="AA218" s="10" t="str">
        <f>IF('FY2025'!$A220&lt;&gt;"",IF(AND(MONTH($K218) &lt;= 12, MONTH($L218) &gt;= 12), IF($O218 &lt;&gt; "", $E218/$O218, ""), ""),"")</f>
        <v/>
      </c>
    </row>
    <row r="219" spans="1:27" x14ac:dyDescent="0.25">
      <c r="A219" s="8" t="str">
        <f>IF('FY2025'!A221&lt;&gt;"", VALUE('FY2025'!A221), "")</f>
        <v/>
      </c>
      <c r="B219" s="5" t="str">
        <f>IF('FY2025'!A221&lt;&gt;"",_xlfn.VALUETOTEXT('FY2025'!B221),"")</f>
        <v/>
      </c>
      <c r="C219" s="5" t="str">
        <f>_xlfn.VALUETOTEXT('FY2025'!C221)</f>
        <v/>
      </c>
      <c r="D219" s="5" t="str">
        <f>IF('FY2025'!A221&lt;&gt;"",_xlfn.VALUETOTEXT('FY2025'!D221),"")</f>
        <v/>
      </c>
      <c r="E219" s="6" t="str">
        <f>IF('FY2025'!A221&lt;&gt;"",VALUE('FY2025'!E221),"")</f>
        <v/>
      </c>
      <c r="F219" s="6" t="str">
        <f>IF('FY2025'!A221&lt;&gt;"",VALUE('FY2025'!F221),"")</f>
        <v/>
      </c>
      <c r="G219" s="6" t="str">
        <f>IF('FY2025'!A221&lt;&gt;"",VALUE('FY2025'!G221),"")</f>
        <v/>
      </c>
      <c r="H219" s="6" t="str">
        <f>IF('FY2025'!A221&lt;&gt;"",VALUE('FY2025'!H221),"")</f>
        <v/>
      </c>
      <c r="I219" s="6" t="str">
        <f>IF('FY2025'!A221&lt;&gt;"",VALUE('FY2025'!I221),"")</f>
        <v/>
      </c>
      <c r="J219" s="6" t="str">
        <f>IF('FY2025'!A221&lt;&gt;"",VALUE('FY2025'!J221),"")</f>
        <v/>
      </c>
      <c r="K219" s="7" t="str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/>
      </c>
      <c r="L219" s="7" t="str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/>
      </c>
      <c r="M219" s="7" t="str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/>
      </c>
      <c r="N219" s="7" t="str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/>
      </c>
      <c r="O219" s="5" t="str">
        <f t="shared" si="3"/>
        <v/>
      </c>
      <c r="P219" s="10" t="str">
        <f>IF('FY2025'!$A221&lt;&gt;"",IF(AND(MONTH($K219) &lt;= 1, MONTH($L219) &gt;= 1), IF($O219 &lt;&gt; "", $E219/$O219, ""), ""),"")</f>
        <v/>
      </c>
      <c r="Q219" s="10" t="str">
        <f>IF('FY2025'!$A221&lt;&gt;"",IF(AND(MONTH($K219) &lt;= 2, MONTH($L219) &gt;= 2), IF($O219 &lt;&gt; "", $E219/$O219, ""), ""),"")</f>
        <v/>
      </c>
      <c r="R219" s="10" t="str">
        <f>IF('FY2025'!$A221&lt;&gt;"",IF(AND(MONTH($K219) &lt;= 3, MONTH($L219) &gt;= 3), IF($O219 &lt;&gt; "", $E219/$O219, ""), ""),"")</f>
        <v/>
      </c>
      <c r="S219" s="10" t="str">
        <f>IF('FY2025'!$A221&lt;&gt;"",IF(AND(MONTH($K219) &lt;= 4, MONTH($L219) &gt;= 4), IF($O219 &lt;&gt; "", $E219/$O219, ""), ""),"")</f>
        <v/>
      </c>
      <c r="T219" s="10" t="str">
        <f>IF('FY2025'!$A221&lt;&gt;"",IF(AND(MONTH($K219) &lt;= 5, MONTH($L219) &gt;= 5), IF($O219 &lt;&gt; "", $E219/$O219, ""), ""),"")</f>
        <v/>
      </c>
      <c r="U219" s="10" t="str">
        <f>IF('FY2025'!$A221&lt;&gt;"",IF(AND(MONTH($K219) &lt;= 6, MONTH($L219) &gt;= 6), IF($O219 &lt;&gt; "", $E219/$O219, ""), ""),"")</f>
        <v/>
      </c>
      <c r="V219" s="10" t="str">
        <f>IF('FY2025'!$A221&lt;&gt;"",IF(AND(MONTH($K219) &lt;= 7, MONTH($L219) &gt;= 7 ), IF($O219 &lt;&gt; "", $E219/$O219, ""), ""),"")</f>
        <v/>
      </c>
      <c r="W219" s="10" t="str">
        <f>IF('FY2025'!$A221&lt;&gt;"",IF(AND(MONTH($K219) &lt;= 8, MONTH($L219) &gt;= 8), IF($O219 &lt;&gt; "", $E219/$O219, ""), ""),"")</f>
        <v/>
      </c>
      <c r="X219" s="10" t="str">
        <f>IF('FY2025'!$A221&lt;&gt;"",IF(AND(MONTH($K219) &lt;= 9, MONTH($L219) &gt;= 9), IF($O219 &lt;&gt; "", $E219/$O219, ""), ""),"")</f>
        <v/>
      </c>
      <c r="Y219" s="10" t="str">
        <f>IF('FY2025'!$A221&lt;&gt;"",IF(AND(MONTH($K219) &lt;= 10, MONTH($L219) &gt;= 10), IF($O219 &lt;&gt; "", $E219/$O219, ""), ""),"")</f>
        <v/>
      </c>
      <c r="Z219" s="10" t="str">
        <f>IF('FY2025'!$A221&lt;&gt;"",IF(AND(MONTH($K219) &lt;= 11, MONTH($L219) &gt;= 11), IF($O219 &lt;&gt; "", $E219/$O219, ""), ""),"")</f>
        <v/>
      </c>
      <c r="AA219" s="10" t="str">
        <f>IF('FY2025'!$A221&lt;&gt;"",IF(AND(MONTH($K219) &lt;= 12, MONTH($L219) &gt;= 12), IF($O219 &lt;&gt; "", $E219/$O219, ""), ""),"")</f>
        <v/>
      </c>
    </row>
    <row r="220" spans="1:27" x14ac:dyDescent="0.25">
      <c r="A220" s="8" t="str">
        <f>IF('FY2025'!A222&lt;&gt;"", VALUE('FY2025'!A222), "")</f>
        <v/>
      </c>
      <c r="B220" s="5" t="str">
        <f>IF('FY2025'!A222&lt;&gt;"",_xlfn.VALUETOTEXT('FY2025'!B222),"")</f>
        <v/>
      </c>
      <c r="C220" s="5" t="str">
        <f>_xlfn.VALUETOTEXT('FY2025'!C222)</f>
        <v/>
      </c>
      <c r="D220" s="5" t="str">
        <f>IF('FY2025'!A222&lt;&gt;"",_xlfn.VALUETOTEXT('FY2025'!D222),"")</f>
        <v/>
      </c>
      <c r="E220" s="6" t="str">
        <f>IF('FY2025'!A222&lt;&gt;"",VALUE('FY2025'!E222),"")</f>
        <v/>
      </c>
      <c r="F220" s="6" t="str">
        <f>IF('FY2025'!A222&lt;&gt;"",VALUE('FY2025'!F222),"")</f>
        <v/>
      </c>
      <c r="G220" s="6" t="str">
        <f>IF('FY2025'!A222&lt;&gt;"",VALUE('FY2025'!G222),"")</f>
        <v/>
      </c>
      <c r="H220" s="6" t="str">
        <f>IF('FY2025'!A222&lt;&gt;"",VALUE('FY2025'!H222),"")</f>
        <v/>
      </c>
      <c r="I220" s="6" t="str">
        <f>IF('FY2025'!A222&lt;&gt;"",VALUE('FY2025'!I222),"")</f>
        <v/>
      </c>
      <c r="J220" s="6" t="str">
        <f>IF('FY2025'!A222&lt;&gt;"",VALUE('FY2025'!J222),"")</f>
        <v/>
      </c>
      <c r="K220" s="7" t="str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/>
      </c>
      <c r="L220" s="7" t="str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/>
      </c>
      <c r="M220" s="7" t="str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/>
      </c>
      <c r="N220" s="7" t="str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/>
      </c>
      <c r="O220" s="5" t="str">
        <f t="shared" si="3"/>
        <v/>
      </c>
      <c r="P220" s="10" t="str">
        <f>IF('FY2025'!$A222&lt;&gt;"",IF(AND(MONTH($K220) &lt;= 1, MONTH($L220) &gt;= 1), IF($O220 &lt;&gt; "", $E220/$O220, ""), ""),"")</f>
        <v/>
      </c>
      <c r="Q220" s="10" t="str">
        <f>IF('FY2025'!$A222&lt;&gt;"",IF(AND(MONTH($K220) &lt;= 2, MONTH($L220) &gt;= 2), IF($O220 &lt;&gt; "", $E220/$O220, ""), ""),"")</f>
        <v/>
      </c>
      <c r="R220" s="10" t="str">
        <f>IF('FY2025'!$A222&lt;&gt;"",IF(AND(MONTH($K220) &lt;= 3, MONTH($L220) &gt;= 3), IF($O220 &lt;&gt; "", $E220/$O220, ""), ""),"")</f>
        <v/>
      </c>
      <c r="S220" s="10" t="str">
        <f>IF('FY2025'!$A222&lt;&gt;"",IF(AND(MONTH($K220) &lt;= 4, MONTH($L220) &gt;= 4), IF($O220 &lt;&gt; "", $E220/$O220, ""), ""),"")</f>
        <v/>
      </c>
      <c r="T220" s="10" t="str">
        <f>IF('FY2025'!$A222&lt;&gt;"",IF(AND(MONTH($K220) &lt;= 5, MONTH($L220) &gt;= 5), IF($O220 &lt;&gt; "", $E220/$O220, ""), ""),"")</f>
        <v/>
      </c>
      <c r="U220" s="10" t="str">
        <f>IF('FY2025'!$A222&lt;&gt;"",IF(AND(MONTH($K220) &lt;= 6, MONTH($L220) &gt;= 6), IF($O220 &lt;&gt; "", $E220/$O220, ""), ""),"")</f>
        <v/>
      </c>
      <c r="V220" s="10" t="str">
        <f>IF('FY2025'!$A222&lt;&gt;"",IF(AND(MONTH($K220) &lt;= 7, MONTH($L220) &gt;= 7 ), IF($O220 &lt;&gt; "", $E220/$O220, ""), ""),"")</f>
        <v/>
      </c>
      <c r="W220" s="10" t="str">
        <f>IF('FY2025'!$A222&lt;&gt;"",IF(AND(MONTH($K220) &lt;= 8, MONTH($L220) &gt;= 8), IF($O220 &lt;&gt; "", $E220/$O220, ""), ""),"")</f>
        <v/>
      </c>
      <c r="X220" s="10" t="str">
        <f>IF('FY2025'!$A222&lt;&gt;"",IF(AND(MONTH($K220) &lt;= 9, MONTH($L220) &gt;= 9), IF($O220 &lt;&gt; "", $E220/$O220, ""), ""),"")</f>
        <v/>
      </c>
      <c r="Y220" s="10" t="str">
        <f>IF('FY2025'!$A222&lt;&gt;"",IF(AND(MONTH($K220) &lt;= 10, MONTH($L220) &gt;= 10), IF($O220 &lt;&gt; "", $E220/$O220, ""), ""),"")</f>
        <v/>
      </c>
      <c r="Z220" s="10" t="str">
        <f>IF('FY2025'!$A222&lt;&gt;"",IF(AND(MONTH($K220) &lt;= 11, MONTH($L220) &gt;= 11), IF($O220 &lt;&gt; "", $E220/$O220, ""), ""),"")</f>
        <v/>
      </c>
      <c r="AA220" s="10" t="str">
        <f>IF('FY2025'!$A222&lt;&gt;"",IF(AND(MONTH($K220) &lt;= 12, MONTH($L220) &gt;= 12), IF($O220 &lt;&gt; "", $E220/$O220, ""), ""),"")</f>
        <v/>
      </c>
    </row>
    <row r="221" spans="1:27" x14ac:dyDescent="0.25">
      <c r="A221" s="8" t="str">
        <f>IF('FY2025'!A223&lt;&gt;"", VALUE('FY2025'!A223), "")</f>
        <v/>
      </c>
      <c r="B221" s="5" t="str">
        <f>IF('FY2025'!A223&lt;&gt;"",_xlfn.VALUETOTEXT('FY2025'!B223),"")</f>
        <v/>
      </c>
      <c r="C221" s="5" t="str">
        <f>_xlfn.VALUETOTEXT('FY2025'!C223)</f>
        <v/>
      </c>
      <c r="D221" s="5" t="str">
        <f>IF('FY2025'!A223&lt;&gt;"",_xlfn.VALUETOTEXT('FY2025'!D223),"")</f>
        <v/>
      </c>
      <c r="E221" s="6" t="str">
        <f>IF('FY2025'!A223&lt;&gt;"",VALUE('FY2025'!E223),"")</f>
        <v/>
      </c>
      <c r="F221" s="6" t="str">
        <f>IF('FY2025'!A223&lt;&gt;"",VALUE('FY2025'!F223),"")</f>
        <v/>
      </c>
      <c r="G221" s="6" t="str">
        <f>IF('FY2025'!A223&lt;&gt;"",VALUE('FY2025'!G223),"")</f>
        <v/>
      </c>
      <c r="H221" s="6" t="str">
        <f>IF('FY2025'!A223&lt;&gt;"",VALUE('FY2025'!H223),"")</f>
        <v/>
      </c>
      <c r="I221" s="6" t="str">
        <f>IF('FY2025'!A223&lt;&gt;"",VALUE('FY2025'!I223),"")</f>
        <v/>
      </c>
      <c r="J221" s="6" t="str">
        <f>IF('FY2025'!A223&lt;&gt;"",VALUE('FY2025'!J223),"")</f>
        <v/>
      </c>
      <c r="K221" s="7" t="str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/>
      </c>
      <c r="L221" s="7" t="str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/>
      </c>
      <c r="M221" s="7" t="str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/>
      </c>
      <c r="N221" s="7" t="str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/>
      </c>
      <c r="O221" s="5" t="str">
        <f t="shared" si="3"/>
        <v/>
      </c>
      <c r="P221" s="10" t="str">
        <f>IF('FY2025'!$A223&lt;&gt;"",IF(AND(MONTH($K221) &lt;= 1, MONTH($L221) &gt;= 1), IF($O221 &lt;&gt; "", $E221/$O221, ""), ""),"")</f>
        <v/>
      </c>
      <c r="Q221" s="10" t="str">
        <f>IF('FY2025'!$A223&lt;&gt;"",IF(AND(MONTH($K221) &lt;= 2, MONTH($L221) &gt;= 2), IF($O221 &lt;&gt; "", $E221/$O221, ""), ""),"")</f>
        <v/>
      </c>
      <c r="R221" s="10" t="str">
        <f>IF('FY2025'!$A223&lt;&gt;"",IF(AND(MONTH($K221) &lt;= 3, MONTH($L221) &gt;= 3), IF($O221 &lt;&gt; "", $E221/$O221, ""), ""),"")</f>
        <v/>
      </c>
      <c r="S221" s="10" t="str">
        <f>IF('FY2025'!$A223&lt;&gt;"",IF(AND(MONTH($K221) &lt;= 4, MONTH($L221) &gt;= 4), IF($O221 &lt;&gt; "", $E221/$O221, ""), ""),"")</f>
        <v/>
      </c>
      <c r="T221" s="10" t="str">
        <f>IF('FY2025'!$A223&lt;&gt;"",IF(AND(MONTH($K221) &lt;= 5, MONTH($L221) &gt;= 5), IF($O221 &lt;&gt; "", $E221/$O221, ""), ""),"")</f>
        <v/>
      </c>
      <c r="U221" s="10" t="str">
        <f>IF('FY2025'!$A223&lt;&gt;"",IF(AND(MONTH($K221) &lt;= 6, MONTH($L221) &gt;= 6), IF($O221 &lt;&gt; "", $E221/$O221, ""), ""),"")</f>
        <v/>
      </c>
      <c r="V221" s="10" t="str">
        <f>IF('FY2025'!$A223&lt;&gt;"",IF(AND(MONTH($K221) &lt;= 7, MONTH($L221) &gt;= 7 ), IF($O221 &lt;&gt; "", $E221/$O221, ""), ""),"")</f>
        <v/>
      </c>
      <c r="W221" s="10" t="str">
        <f>IF('FY2025'!$A223&lt;&gt;"",IF(AND(MONTH($K221) &lt;= 8, MONTH($L221) &gt;= 8), IF($O221 &lt;&gt; "", $E221/$O221, ""), ""),"")</f>
        <v/>
      </c>
      <c r="X221" s="10" t="str">
        <f>IF('FY2025'!$A223&lt;&gt;"",IF(AND(MONTH($K221) &lt;= 9, MONTH($L221) &gt;= 9), IF($O221 &lt;&gt; "", $E221/$O221, ""), ""),"")</f>
        <v/>
      </c>
      <c r="Y221" s="10" t="str">
        <f>IF('FY2025'!$A223&lt;&gt;"",IF(AND(MONTH($K221) &lt;= 10, MONTH($L221) &gt;= 10), IF($O221 &lt;&gt; "", $E221/$O221, ""), ""),"")</f>
        <v/>
      </c>
      <c r="Z221" s="10" t="str">
        <f>IF('FY2025'!$A223&lt;&gt;"",IF(AND(MONTH($K221) &lt;= 11, MONTH($L221) &gt;= 11), IF($O221 &lt;&gt; "", $E221/$O221, ""), ""),"")</f>
        <v/>
      </c>
      <c r="AA221" s="10" t="str">
        <f>IF('FY2025'!$A223&lt;&gt;"",IF(AND(MONTH($K221) &lt;= 12, MONTH($L221) &gt;= 12), IF($O221 &lt;&gt; "", $E221/$O221, ""), ""),"")</f>
        <v/>
      </c>
    </row>
    <row r="222" spans="1:27" x14ac:dyDescent="0.25">
      <c r="A222" s="8" t="str">
        <f>IF('FY2025'!A224&lt;&gt;"", VALUE('FY2025'!A224), "")</f>
        <v/>
      </c>
      <c r="B222" s="5" t="str">
        <f>IF('FY2025'!A224&lt;&gt;"",_xlfn.VALUETOTEXT('FY2025'!B224),"")</f>
        <v/>
      </c>
      <c r="C222" s="5" t="str">
        <f>_xlfn.VALUETOTEXT('FY2025'!C224)</f>
        <v/>
      </c>
      <c r="D222" s="5" t="str">
        <f>IF('FY2025'!A224&lt;&gt;"",_xlfn.VALUETOTEXT('FY2025'!D224),"")</f>
        <v/>
      </c>
      <c r="E222" s="6" t="str">
        <f>IF('FY2025'!A224&lt;&gt;"",VALUE('FY2025'!E224),"")</f>
        <v/>
      </c>
      <c r="F222" s="6" t="str">
        <f>IF('FY2025'!A224&lt;&gt;"",VALUE('FY2025'!F224),"")</f>
        <v/>
      </c>
      <c r="G222" s="6" t="str">
        <f>IF('FY2025'!A224&lt;&gt;"",VALUE('FY2025'!G224),"")</f>
        <v/>
      </c>
      <c r="H222" s="6" t="str">
        <f>IF('FY2025'!A224&lt;&gt;"",VALUE('FY2025'!H224),"")</f>
        <v/>
      </c>
      <c r="I222" s="6" t="str">
        <f>IF('FY2025'!A224&lt;&gt;"",VALUE('FY2025'!I224),"")</f>
        <v/>
      </c>
      <c r="J222" s="6" t="str">
        <f>IF('FY2025'!A224&lt;&gt;"",VALUE('FY2025'!J224),"")</f>
        <v/>
      </c>
      <c r="K222" s="7" t="str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/>
      </c>
      <c r="L222" s="7" t="str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/>
      </c>
      <c r="M222" s="7" t="str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/>
      </c>
      <c r="N222" s="7" t="str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/>
      </c>
      <c r="O222" s="5" t="str">
        <f t="shared" si="3"/>
        <v/>
      </c>
      <c r="P222" s="10" t="str">
        <f>IF('FY2025'!$A224&lt;&gt;"",IF(AND(MONTH($K222) &lt;= 1, MONTH($L222) &gt;= 1), IF($O222 &lt;&gt; "", $E222/$O222, ""), ""),"")</f>
        <v/>
      </c>
      <c r="Q222" s="10" t="str">
        <f>IF('FY2025'!$A224&lt;&gt;"",IF(AND(MONTH($K222) &lt;= 2, MONTH($L222) &gt;= 2), IF($O222 &lt;&gt; "", $E222/$O222, ""), ""),"")</f>
        <v/>
      </c>
      <c r="R222" s="10" t="str">
        <f>IF('FY2025'!$A224&lt;&gt;"",IF(AND(MONTH($K222) &lt;= 3, MONTH($L222) &gt;= 3), IF($O222 &lt;&gt; "", $E222/$O222, ""), ""),"")</f>
        <v/>
      </c>
      <c r="S222" s="10" t="str">
        <f>IF('FY2025'!$A224&lt;&gt;"",IF(AND(MONTH($K222) &lt;= 4, MONTH($L222) &gt;= 4), IF($O222 &lt;&gt; "", $E222/$O222, ""), ""),"")</f>
        <v/>
      </c>
      <c r="T222" s="10" t="str">
        <f>IF('FY2025'!$A224&lt;&gt;"",IF(AND(MONTH($K222) &lt;= 5, MONTH($L222) &gt;= 5), IF($O222 &lt;&gt; "", $E222/$O222, ""), ""),"")</f>
        <v/>
      </c>
      <c r="U222" s="10" t="str">
        <f>IF('FY2025'!$A224&lt;&gt;"",IF(AND(MONTH($K222) &lt;= 6, MONTH($L222) &gt;= 6), IF($O222 &lt;&gt; "", $E222/$O222, ""), ""),"")</f>
        <v/>
      </c>
      <c r="V222" s="10" t="str">
        <f>IF('FY2025'!$A224&lt;&gt;"",IF(AND(MONTH($K222) &lt;= 7, MONTH($L222) &gt;= 7 ), IF($O222 &lt;&gt; "", $E222/$O222, ""), ""),"")</f>
        <v/>
      </c>
      <c r="W222" s="10" t="str">
        <f>IF('FY2025'!$A224&lt;&gt;"",IF(AND(MONTH($K222) &lt;= 8, MONTH($L222) &gt;= 8), IF($O222 &lt;&gt; "", $E222/$O222, ""), ""),"")</f>
        <v/>
      </c>
      <c r="X222" s="10" t="str">
        <f>IF('FY2025'!$A224&lt;&gt;"",IF(AND(MONTH($K222) &lt;= 9, MONTH($L222) &gt;= 9), IF($O222 &lt;&gt; "", $E222/$O222, ""), ""),"")</f>
        <v/>
      </c>
      <c r="Y222" s="10" t="str">
        <f>IF('FY2025'!$A224&lt;&gt;"",IF(AND(MONTH($K222) &lt;= 10, MONTH($L222) &gt;= 10), IF($O222 &lt;&gt; "", $E222/$O222, ""), ""),"")</f>
        <v/>
      </c>
      <c r="Z222" s="10" t="str">
        <f>IF('FY2025'!$A224&lt;&gt;"",IF(AND(MONTH($K222) &lt;= 11, MONTH($L222) &gt;= 11), IF($O222 &lt;&gt; "", $E222/$O222, ""), ""),"")</f>
        <v/>
      </c>
      <c r="AA222" s="10" t="str">
        <f>IF('FY2025'!$A224&lt;&gt;"",IF(AND(MONTH($K222) &lt;= 12, MONTH($L222) &gt;= 12), IF($O222 &lt;&gt; "", $E222/$O222, ""), ""),"")</f>
        <v/>
      </c>
    </row>
    <row r="223" spans="1:27" x14ac:dyDescent="0.25">
      <c r="A223" s="8" t="str">
        <f>IF('FY2025'!A225&lt;&gt;"", VALUE('FY2025'!A225), "")</f>
        <v/>
      </c>
      <c r="B223" s="5" t="str">
        <f>IF('FY2025'!A225&lt;&gt;"",_xlfn.VALUETOTEXT('FY2025'!B225),"")</f>
        <v/>
      </c>
      <c r="C223" s="5" t="str">
        <f>_xlfn.VALUETOTEXT('FY2025'!C225)</f>
        <v/>
      </c>
      <c r="D223" s="5" t="str">
        <f>IF('FY2025'!A225&lt;&gt;"",_xlfn.VALUETOTEXT('FY2025'!D225),"")</f>
        <v/>
      </c>
      <c r="E223" s="6" t="str">
        <f>IF('FY2025'!A225&lt;&gt;"",VALUE('FY2025'!E225),"")</f>
        <v/>
      </c>
      <c r="F223" s="6" t="str">
        <f>IF('FY2025'!A225&lt;&gt;"",VALUE('FY2025'!F225),"")</f>
        <v/>
      </c>
      <c r="G223" s="6" t="str">
        <f>IF('FY2025'!A225&lt;&gt;"",VALUE('FY2025'!G225),"")</f>
        <v/>
      </c>
      <c r="H223" s="6" t="str">
        <f>IF('FY2025'!A225&lt;&gt;"",VALUE('FY2025'!H225),"")</f>
        <v/>
      </c>
      <c r="I223" s="6" t="str">
        <f>IF('FY2025'!A225&lt;&gt;"",VALUE('FY2025'!I225),"")</f>
        <v/>
      </c>
      <c r="J223" s="6" t="str">
        <f>IF('FY2025'!A225&lt;&gt;"",VALUE('FY2025'!J225),"")</f>
        <v/>
      </c>
      <c r="K223" s="7" t="str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/>
      </c>
      <c r="L223" s="7" t="str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/>
      </c>
      <c r="M223" s="7" t="str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/>
      </c>
      <c r="N223" s="7" t="str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/>
      </c>
      <c r="O223" s="5" t="str">
        <f t="shared" si="3"/>
        <v/>
      </c>
      <c r="P223" s="10" t="str">
        <f>IF('FY2025'!$A225&lt;&gt;"",IF(AND(MONTH($K223) &lt;= 1, MONTH($L223) &gt;= 1), IF($O223 &lt;&gt; "", $E223/$O223, ""), ""),"")</f>
        <v/>
      </c>
      <c r="Q223" s="10" t="str">
        <f>IF('FY2025'!$A225&lt;&gt;"",IF(AND(MONTH($K223) &lt;= 2, MONTH($L223) &gt;= 2), IF($O223 &lt;&gt; "", $E223/$O223, ""), ""),"")</f>
        <v/>
      </c>
      <c r="R223" s="10" t="str">
        <f>IF('FY2025'!$A225&lt;&gt;"",IF(AND(MONTH($K223) &lt;= 3, MONTH($L223) &gt;= 3), IF($O223 &lt;&gt; "", $E223/$O223, ""), ""),"")</f>
        <v/>
      </c>
      <c r="S223" s="10" t="str">
        <f>IF('FY2025'!$A225&lt;&gt;"",IF(AND(MONTH($K223) &lt;= 4, MONTH($L223) &gt;= 4), IF($O223 &lt;&gt; "", $E223/$O223, ""), ""),"")</f>
        <v/>
      </c>
      <c r="T223" s="10" t="str">
        <f>IF('FY2025'!$A225&lt;&gt;"",IF(AND(MONTH($K223) &lt;= 5, MONTH($L223) &gt;= 5), IF($O223 &lt;&gt; "", $E223/$O223, ""), ""),"")</f>
        <v/>
      </c>
      <c r="U223" s="10" t="str">
        <f>IF('FY2025'!$A225&lt;&gt;"",IF(AND(MONTH($K223) &lt;= 6, MONTH($L223) &gt;= 6), IF($O223 &lt;&gt; "", $E223/$O223, ""), ""),"")</f>
        <v/>
      </c>
      <c r="V223" s="10" t="str">
        <f>IF('FY2025'!$A225&lt;&gt;"",IF(AND(MONTH($K223) &lt;= 7, MONTH($L223) &gt;= 7 ), IF($O223 &lt;&gt; "", $E223/$O223, ""), ""),"")</f>
        <v/>
      </c>
      <c r="W223" s="10" t="str">
        <f>IF('FY2025'!$A225&lt;&gt;"",IF(AND(MONTH($K223) &lt;= 8, MONTH($L223) &gt;= 8), IF($O223 &lt;&gt; "", $E223/$O223, ""), ""),"")</f>
        <v/>
      </c>
      <c r="X223" s="10" t="str">
        <f>IF('FY2025'!$A225&lt;&gt;"",IF(AND(MONTH($K223) &lt;= 9, MONTH($L223) &gt;= 9), IF($O223 &lt;&gt; "", $E223/$O223, ""), ""),"")</f>
        <v/>
      </c>
      <c r="Y223" s="10" t="str">
        <f>IF('FY2025'!$A225&lt;&gt;"",IF(AND(MONTH($K223) &lt;= 10, MONTH($L223) &gt;= 10), IF($O223 &lt;&gt; "", $E223/$O223, ""), ""),"")</f>
        <v/>
      </c>
      <c r="Z223" s="10" t="str">
        <f>IF('FY2025'!$A225&lt;&gt;"",IF(AND(MONTH($K223) &lt;= 11, MONTH($L223) &gt;= 11), IF($O223 &lt;&gt; "", $E223/$O223, ""), ""),"")</f>
        <v/>
      </c>
      <c r="AA223" s="10" t="str">
        <f>IF('FY2025'!$A225&lt;&gt;"",IF(AND(MONTH($K223) &lt;= 12, MONTH($L223) &gt;= 12), IF($O223 &lt;&gt; "", $E223/$O223, ""), ""),"")</f>
        <v/>
      </c>
    </row>
    <row r="224" spans="1:27" x14ac:dyDescent="0.25">
      <c r="A224" s="8" t="str">
        <f>IF('FY2025'!A226&lt;&gt;"", VALUE('FY2025'!A226), "")</f>
        <v/>
      </c>
      <c r="B224" s="5" t="str">
        <f>IF('FY2025'!A226&lt;&gt;"",_xlfn.VALUETOTEXT('FY2025'!B226),"")</f>
        <v/>
      </c>
      <c r="C224" s="5" t="str">
        <f>_xlfn.VALUETOTEXT('FY2025'!C226)</f>
        <v/>
      </c>
      <c r="D224" s="5" t="str">
        <f>IF('FY2025'!A226&lt;&gt;"",_xlfn.VALUETOTEXT('FY2025'!D226),"")</f>
        <v/>
      </c>
      <c r="E224" s="6" t="str">
        <f>IF('FY2025'!A226&lt;&gt;"",VALUE('FY2025'!E226),"")</f>
        <v/>
      </c>
      <c r="F224" s="6" t="str">
        <f>IF('FY2025'!A226&lt;&gt;"",VALUE('FY2025'!F226),"")</f>
        <v/>
      </c>
      <c r="G224" s="6" t="str">
        <f>IF('FY2025'!A226&lt;&gt;"",VALUE('FY2025'!G226),"")</f>
        <v/>
      </c>
      <c r="H224" s="6" t="str">
        <f>IF('FY2025'!A226&lt;&gt;"",VALUE('FY2025'!H226),"")</f>
        <v/>
      </c>
      <c r="I224" s="6" t="str">
        <f>IF('FY2025'!A226&lt;&gt;"",VALUE('FY2025'!I226),"")</f>
        <v/>
      </c>
      <c r="J224" s="6" t="str">
        <f>IF('FY2025'!A226&lt;&gt;"",VALUE('FY2025'!J226),"")</f>
        <v/>
      </c>
      <c r="K224" s="7" t="str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/>
      </c>
      <c r="L224" s="7" t="str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/>
      </c>
      <c r="M224" s="7" t="str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/>
      </c>
      <c r="N224" s="7" t="str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/>
      </c>
      <c r="O224" s="5" t="str">
        <f t="shared" si="3"/>
        <v/>
      </c>
      <c r="P224" s="10" t="str">
        <f>IF('FY2025'!$A226&lt;&gt;"",IF(AND(MONTH($K224) &lt;= 1, MONTH($L224) &gt;= 1), IF($O224 &lt;&gt; "", $E224/$O224, ""), ""),"")</f>
        <v/>
      </c>
      <c r="Q224" s="10" t="str">
        <f>IF('FY2025'!$A226&lt;&gt;"",IF(AND(MONTH($K224) &lt;= 2, MONTH($L224) &gt;= 2), IF($O224 &lt;&gt; "", $E224/$O224, ""), ""),"")</f>
        <v/>
      </c>
      <c r="R224" s="10" t="str">
        <f>IF('FY2025'!$A226&lt;&gt;"",IF(AND(MONTH($K224) &lt;= 3, MONTH($L224) &gt;= 3), IF($O224 &lt;&gt; "", $E224/$O224, ""), ""),"")</f>
        <v/>
      </c>
      <c r="S224" s="10" t="str">
        <f>IF('FY2025'!$A226&lt;&gt;"",IF(AND(MONTH($K224) &lt;= 4, MONTH($L224) &gt;= 4), IF($O224 &lt;&gt; "", $E224/$O224, ""), ""),"")</f>
        <v/>
      </c>
      <c r="T224" s="10" t="str">
        <f>IF('FY2025'!$A226&lt;&gt;"",IF(AND(MONTH($K224) &lt;= 5, MONTH($L224) &gt;= 5), IF($O224 &lt;&gt; "", $E224/$O224, ""), ""),"")</f>
        <v/>
      </c>
      <c r="U224" s="10" t="str">
        <f>IF('FY2025'!$A226&lt;&gt;"",IF(AND(MONTH($K224) &lt;= 6, MONTH($L224) &gt;= 6), IF($O224 &lt;&gt; "", $E224/$O224, ""), ""),"")</f>
        <v/>
      </c>
      <c r="V224" s="10" t="str">
        <f>IF('FY2025'!$A226&lt;&gt;"",IF(AND(MONTH($K224) &lt;= 7, MONTH($L224) &gt;= 7 ), IF($O224 &lt;&gt; "", $E224/$O224, ""), ""),"")</f>
        <v/>
      </c>
      <c r="W224" s="10" t="str">
        <f>IF('FY2025'!$A226&lt;&gt;"",IF(AND(MONTH($K224) &lt;= 8, MONTH($L224) &gt;= 8), IF($O224 &lt;&gt; "", $E224/$O224, ""), ""),"")</f>
        <v/>
      </c>
      <c r="X224" s="10" t="str">
        <f>IF('FY2025'!$A226&lt;&gt;"",IF(AND(MONTH($K224) &lt;= 9, MONTH($L224) &gt;= 9), IF($O224 &lt;&gt; "", $E224/$O224, ""), ""),"")</f>
        <v/>
      </c>
      <c r="Y224" s="10" t="str">
        <f>IF('FY2025'!$A226&lt;&gt;"",IF(AND(MONTH($K224) &lt;= 10, MONTH($L224) &gt;= 10), IF($O224 &lt;&gt; "", $E224/$O224, ""), ""),"")</f>
        <v/>
      </c>
      <c r="Z224" s="10" t="str">
        <f>IF('FY2025'!$A226&lt;&gt;"",IF(AND(MONTH($K224) &lt;= 11, MONTH($L224) &gt;= 11), IF($O224 &lt;&gt; "", $E224/$O224, ""), ""),"")</f>
        <v/>
      </c>
      <c r="AA224" s="10" t="str">
        <f>IF('FY2025'!$A226&lt;&gt;"",IF(AND(MONTH($K224) &lt;= 12, MONTH($L224) &gt;= 12), IF($O224 &lt;&gt; "", $E224/$O224, ""), ""),"")</f>
        <v/>
      </c>
    </row>
    <row r="225" spans="1:27" x14ac:dyDescent="0.25">
      <c r="A225" s="8" t="str">
        <f>IF('FY2025'!A227&lt;&gt;"", VALUE('FY2025'!A227), "")</f>
        <v/>
      </c>
      <c r="B225" s="5" t="str">
        <f>IF('FY2025'!A227&lt;&gt;"",_xlfn.VALUETOTEXT('FY2025'!B227),"")</f>
        <v/>
      </c>
      <c r="C225" s="5" t="str">
        <f>_xlfn.VALUETOTEXT('FY2025'!C227)</f>
        <v/>
      </c>
      <c r="D225" s="5" t="str">
        <f>IF('FY2025'!A227&lt;&gt;"",_xlfn.VALUETOTEXT('FY2025'!D227),"")</f>
        <v/>
      </c>
      <c r="E225" s="6" t="str">
        <f>IF('FY2025'!A227&lt;&gt;"",VALUE('FY2025'!E227),"")</f>
        <v/>
      </c>
      <c r="F225" s="6" t="str">
        <f>IF('FY2025'!A227&lt;&gt;"",VALUE('FY2025'!F227),"")</f>
        <v/>
      </c>
      <c r="G225" s="6" t="str">
        <f>IF('FY2025'!A227&lt;&gt;"",VALUE('FY2025'!G227),"")</f>
        <v/>
      </c>
      <c r="H225" s="6" t="str">
        <f>IF('FY2025'!A227&lt;&gt;"",VALUE('FY2025'!H227),"")</f>
        <v/>
      </c>
      <c r="I225" s="6" t="str">
        <f>IF('FY2025'!A227&lt;&gt;"",VALUE('FY2025'!I227),"")</f>
        <v/>
      </c>
      <c r="J225" s="6" t="str">
        <f>IF('FY2025'!A227&lt;&gt;"",VALUE('FY2025'!J227),"")</f>
        <v/>
      </c>
      <c r="K225" s="7" t="str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/>
      </c>
      <c r="L225" s="7" t="str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/>
      </c>
      <c r="M225" s="7" t="str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/>
      </c>
      <c r="N225" s="7" t="str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/>
      </c>
      <c r="O225" s="5" t="str">
        <f t="shared" si="3"/>
        <v/>
      </c>
      <c r="P225" s="10" t="str">
        <f>IF('FY2025'!$A227&lt;&gt;"",IF(AND(MONTH($K225) &lt;= 1, MONTH($L225) &gt;= 1), IF($O225 &lt;&gt; "", $E225/$O225, ""), ""),"")</f>
        <v/>
      </c>
      <c r="Q225" s="10" t="str">
        <f>IF('FY2025'!$A227&lt;&gt;"",IF(AND(MONTH($K225) &lt;= 2, MONTH($L225) &gt;= 2), IF($O225 &lt;&gt; "", $E225/$O225, ""), ""),"")</f>
        <v/>
      </c>
      <c r="R225" s="10" t="str">
        <f>IF('FY2025'!$A227&lt;&gt;"",IF(AND(MONTH($K225) &lt;= 3, MONTH($L225) &gt;= 3), IF($O225 &lt;&gt; "", $E225/$O225, ""), ""),"")</f>
        <v/>
      </c>
      <c r="S225" s="10" t="str">
        <f>IF('FY2025'!$A227&lt;&gt;"",IF(AND(MONTH($K225) &lt;= 4, MONTH($L225) &gt;= 4), IF($O225 &lt;&gt; "", $E225/$O225, ""), ""),"")</f>
        <v/>
      </c>
      <c r="T225" s="10" t="str">
        <f>IF('FY2025'!$A227&lt;&gt;"",IF(AND(MONTH($K225) &lt;= 5, MONTH($L225) &gt;= 5), IF($O225 &lt;&gt; "", $E225/$O225, ""), ""),"")</f>
        <v/>
      </c>
      <c r="U225" s="10" t="str">
        <f>IF('FY2025'!$A227&lt;&gt;"",IF(AND(MONTH($K225) &lt;= 6, MONTH($L225) &gt;= 6), IF($O225 &lt;&gt; "", $E225/$O225, ""), ""),"")</f>
        <v/>
      </c>
      <c r="V225" s="10" t="str">
        <f>IF('FY2025'!$A227&lt;&gt;"",IF(AND(MONTH($K225) &lt;= 7, MONTH($L225) &gt;= 7 ), IF($O225 &lt;&gt; "", $E225/$O225, ""), ""),"")</f>
        <v/>
      </c>
      <c r="W225" s="10" t="str">
        <f>IF('FY2025'!$A227&lt;&gt;"",IF(AND(MONTH($K225) &lt;= 8, MONTH($L225) &gt;= 8), IF($O225 &lt;&gt; "", $E225/$O225, ""), ""),"")</f>
        <v/>
      </c>
      <c r="X225" s="10" t="str">
        <f>IF('FY2025'!$A227&lt;&gt;"",IF(AND(MONTH($K225) &lt;= 9, MONTH($L225) &gt;= 9), IF($O225 &lt;&gt; "", $E225/$O225, ""), ""),"")</f>
        <v/>
      </c>
      <c r="Y225" s="10" t="str">
        <f>IF('FY2025'!$A227&lt;&gt;"",IF(AND(MONTH($K225) &lt;= 10, MONTH($L225) &gt;= 10), IF($O225 &lt;&gt; "", $E225/$O225, ""), ""),"")</f>
        <v/>
      </c>
      <c r="Z225" s="10" t="str">
        <f>IF('FY2025'!$A227&lt;&gt;"",IF(AND(MONTH($K225) &lt;= 11, MONTH($L225) &gt;= 11), IF($O225 &lt;&gt; "", $E225/$O225, ""), ""),"")</f>
        <v/>
      </c>
      <c r="AA225" s="10" t="str">
        <f>IF('FY2025'!$A227&lt;&gt;"",IF(AND(MONTH($K225) &lt;= 12, MONTH($L225) &gt;= 12), IF($O225 &lt;&gt; "", $E225/$O225, ""), ""),"")</f>
        <v/>
      </c>
    </row>
    <row r="226" spans="1:27" x14ac:dyDescent="0.25">
      <c r="A226" s="8" t="str">
        <f>IF('FY2025'!A228&lt;&gt;"", VALUE('FY2025'!A228), "")</f>
        <v/>
      </c>
      <c r="B226" s="5" t="str">
        <f>IF('FY2025'!A228&lt;&gt;"",_xlfn.VALUETOTEXT('FY2025'!B228),"")</f>
        <v/>
      </c>
      <c r="C226" s="5" t="str">
        <f>_xlfn.VALUETOTEXT('FY2025'!C228)</f>
        <v/>
      </c>
      <c r="D226" s="5" t="str">
        <f>IF('FY2025'!A228&lt;&gt;"",_xlfn.VALUETOTEXT('FY2025'!D228),"")</f>
        <v/>
      </c>
      <c r="E226" s="6" t="str">
        <f>IF('FY2025'!A228&lt;&gt;"",VALUE('FY2025'!E228),"")</f>
        <v/>
      </c>
      <c r="F226" s="6" t="str">
        <f>IF('FY2025'!A228&lt;&gt;"",VALUE('FY2025'!F228),"")</f>
        <v/>
      </c>
      <c r="G226" s="6" t="str">
        <f>IF('FY2025'!A228&lt;&gt;"",VALUE('FY2025'!G228),"")</f>
        <v/>
      </c>
      <c r="H226" s="6" t="str">
        <f>IF('FY2025'!A228&lt;&gt;"",VALUE('FY2025'!H228),"")</f>
        <v/>
      </c>
      <c r="I226" s="6" t="str">
        <f>IF('FY2025'!A228&lt;&gt;"",VALUE('FY2025'!I228),"")</f>
        <v/>
      </c>
      <c r="J226" s="6" t="str">
        <f>IF('FY2025'!A228&lt;&gt;"",VALUE('FY2025'!J228),"")</f>
        <v/>
      </c>
      <c r="K226" s="7" t="str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/>
      </c>
      <c r="L226" s="7" t="str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/>
      </c>
      <c r="M226" s="7" t="str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/>
      </c>
      <c r="N226" s="7" t="str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/>
      </c>
      <c r="O226" s="5" t="str">
        <f t="shared" si="3"/>
        <v/>
      </c>
      <c r="P226" s="10" t="str">
        <f>IF('FY2025'!$A228&lt;&gt;"",IF(AND(MONTH($K226) &lt;= 1, MONTH($L226) &gt;= 1), IF($O226 &lt;&gt; "", $E226/$O226, ""), ""),"")</f>
        <v/>
      </c>
      <c r="Q226" s="10" t="str">
        <f>IF('FY2025'!$A228&lt;&gt;"",IF(AND(MONTH($K226) &lt;= 2, MONTH($L226) &gt;= 2), IF($O226 &lt;&gt; "", $E226/$O226, ""), ""),"")</f>
        <v/>
      </c>
      <c r="R226" s="10" t="str">
        <f>IF('FY2025'!$A228&lt;&gt;"",IF(AND(MONTH($K226) &lt;= 3, MONTH($L226) &gt;= 3), IF($O226 &lt;&gt; "", $E226/$O226, ""), ""),"")</f>
        <v/>
      </c>
      <c r="S226" s="10" t="str">
        <f>IF('FY2025'!$A228&lt;&gt;"",IF(AND(MONTH($K226) &lt;= 4, MONTH($L226) &gt;= 4), IF($O226 &lt;&gt; "", $E226/$O226, ""), ""),"")</f>
        <v/>
      </c>
      <c r="T226" s="10" t="str">
        <f>IF('FY2025'!$A228&lt;&gt;"",IF(AND(MONTH($K226) &lt;= 5, MONTH($L226) &gt;= 5), IF($O226 &lt;&gt; "", $E226/$O226, ""), ""),"")</f>
        <v/>
      </c>
      <c r="U226" s="10" t="str">
        <f>IF('FY2025'!$A228&lt;&gt;"",IF(AND(MONTH($K226) &lt;= 6, MONTH($L226) &gt;= 6), IF($O226 &lt;&gt; "", $E226/$O226, ""), ""),"")</f>
        <v/>
      </c>
      <c r="V226" s="10" t="str">
        <f>IF('FY2025'!$A228&lt;&gt;"",IF(AND(MONTH($K226) &lt;= 7, MONTH($L226) &gt;= 7 ), IF($O226 &lt;&gt; "", $E226/$O226, ""), ""),"")</f>
        <v/>
      </c>
      <c r="W226" s="10" t="str">
        <f>IF('FY2025'!$A228&lt;&gt;"",IF(AND(MONTH($K226) &lt;= 8, MONTH($L226) &gt;= 8), IF($O226 &lt;&gt; "", $E226/$O226, ""), ""),"")</f>
        <v/>
      </c>
      <c r="X226" s="10" t="str">
        <f>IF('FY2025'!$A228&lt;&gt;"",IF(AND(MONTH($K226) &lt;= 9, MONTH($L226) &gt;= 9), IF($O226 &lt;&gt; "", $E226/$O226, ""), ""),"")</f>
        <v/>
      </c>
      <c r="Y226" s="10" t="str">
        <f>IF('FY2025'!$A228&lt;&gt;"",IF(AND(MONTH($K226) &lt;= 10, MONTH($L226) &gt;= 10), IF($O226 &lt;&gt; "", $E226/$O226, ""), ""),"")</f>
        <v/>
      </c>
      <c r="Z226" s="10" t="str">
        <f>IF('FY2025'!$A228&lt;&gt;"",IF(AND(MONTH($K226) &lt;= 11, MONTH($L226) &gt;= 11), IF($O226 &lt;&gt; "", $E226/$O226, ""), ""),"")</f>
        <v/>
      </c>
      <c r="AA226" s="10" t="str">
        <f>IF('FY2025'!$A228&lt;&gt;"",IF(AND(MONTH($K226) &lt;= 12, MONTH($L226) &gt;= 12), IF($O226 &lt;&gt; "", $E226/$O226, ""), ""),"")</f>
        <v/>
      </c>
    </row>
    <row r="227" spans="1:27" x14ac:dyDescent="0.25">
      <c r="A227" s="8" t="str">
        <f>IF('FY2025'!A229&lt;&gt;"", VALUE('FY2025'!A229), "")</f>
        <v/>
      </c>
      <c r="B227" s="5" t="str">
        <f>IF('FY2025'!A229&lt;&gt;"",_xlfn.VALUETOTEXT('FY2025'!B229),"")</f>
        <v/>
      </c>
      <c r="C227" s="5" t="str">
        <f>_xlfn.VALUETOTEXT('FY2025'!C229)</f>
        <v/>
      </c>
      <c r="D227" s="5" t="str">
        <f>IF('FY2025'!A229&lt;&gt;"",_xlfn.VALUETOTEXT('FY2025'!D229),"")</f>
        <v/>
      </c>
      <c r="E227" s="6" t="str">
        <f>IF('FY2025'!A229&lt;&gt;"",VALUE('FY2025'!E229),"")</f>
        <v/>
      </c>
      <c r="F227" s="6" t="str">
        <f>IF('FY2025'!A229&lt;&gt;"",VALUE('FY2025'!F229),"")</f>
        <v/>
      </c>
      <c r="G227" s="6" t="str">
        <f>IF('FY2025'!A229&lt;&gt;"",VALUE('FY2025'!G229),"")</f>
        <v/>
      </c>
      <c r="H227" s="6" t="str">
        <f>IF('FY2025'!A229&lt;&gt;"",VALUE('FY2025'!H229),"")</f>
        <v/>
      </c>
      <c r="I227" s="6" t="str">
        <f>IF('FY2025'!A229&lt;&gt;"",VALUE('FY2025'!I229),"")</f>
        <v/>
      </c>
      <c r="J227" s="6" t="str">
        <f>IF('FY2025'!A229&lt;&gt;"",VALUE('FY2025'!J229),"")</f>
        <v/>
      </c>
      <c r="K227" s="7" t="str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/>
      </c>
      <c r="L227" s="7" t="str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/>
      </c>
      <c r="M227" s="7" t="str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/>
      </c>
      <c r="N227" s="7" t="str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/>
      </c>
      <c r="O227" s="5" t="str">
        <f t="shared" si="3"/>
        <v/>
      </c>
      <c r="P227" s="10" t="str">
        <f>IF('FY2025'!$A229&lt;&gt;"",IF(AND(MONTH($K227) &lt;= 1, MONTH($L227) &gt;= 1), IF($O227 &lt;&gt; "", $E227/$O227, ""), ""),"")</f>
        <v/>
      </c>
      <c r="Q227" s="10" t="str">
        <f>IF('FY2025'!$A229&lt;&gt;"",IF(AND(MONTH($K227) &lt;= 2, MONTH($L227) &gt;= 2), IF($O227 &lt;&gt; "", $E227/$O227, ""), ""),"")</f>
        <v/>
      </c>
      <c r="R227" s="10" t="str">
        <f>IF('FY2025'!$A229&lt;&gt;"",IF(AND(MONTH($K227) &lt;= 3, MONTH($L227) &gt;= 3), IF($O227 &lt;&gt; "", $E227/$O227, ""), ""),"")</f>
        <v/>
      </c>
      <c r="S227" s="10" t="str">
        <f>IF('FY2025'!$A229&lt;&gt;"",IF(AND(MONTH($K227) &lt;= 4, MONTH($L227) &gt;= 4), IF($O227 &lt;&gt; "", $E227/$O227, ""), ""),"")</f>
        <v/>
      </c>
      <c r="T227" s="10" t="str">
        <f>IF('FY2025'!$A229&lt;&gt;"",IF(AND(MONTH($K227) &lt;= 5, MONTH($L227) &gt;= 5), IF($O227 &lt;&gt; "", $E227/$O227, ""), ""),"")</f>
        <v/>
      </c>
      <c r="U227" s="10" t="str">
        <f>IF('FY2025'!$A229&lt;&gt;"",IF(AND(MONTH($K227) &lt;= 6, MONTH($L227) &gt;= 6), IF($O227 &lt;&gt; "", $E227/$O227, ""), ""),"")</f>
        <v/>
      </c>
      <c r="V227" s="10" t="str">
        <f>IF('FY2025'!$A229&lt;&gt;"",IF(AND(MONTH($K227) &lt;= 7, MONTH($L227) &gt;= 7 ), IF($O227 &lt;&gt; "", $E227/$O227, ""), ""),"")</f>
        <v/>
      </c>
      <c r="W227" s="10" t="str">
        <f>IF('FY2025'!$A229&lt;&gt;"",IF(AND(MONTH($K227) &lt;= 8, MONTH($L227) &gt;= 8), IF($O227 &lt;&gt; "", $E227/$O227, ""), ""),"")</f>
        <v/>
      </c>
      <c r="X227" s="10" t="str">
        <f>IF('FY2025'!$A229&lt;&gt;"",IF(AND(MONTH($K227) &lt;= 9, MONTH($L227) &gt;= 9), IF($O227 &lt;&gt; "", $E227/$O227, ""), ""),"")</f>
        <v/>
      </c>
      <c r="Y227" s="10" t="str">
        <f>IF('FY2025'!$A229&lt;&gt;"",IF(AND(MONTH($K227) &lt;= 10, MONTH($L227) &gt;= 10), IF($O227 &lt;&gt; "", $E227/$O227, ""), ""),"")</f>
        <v/>
      </c>
      <c r="Z227" s="10" t="str">
        <f>IF('FY2025'!$A229&lt;&gt;"",IF(AND(MONTH($K227) &lt;= 11, MONTH($L227) &gt;= 11), IF($O227 &lt;&gt; "", $E227/$O227, ""), ""),"")</f>
        <v/>
      </c>
      <c r="AA227" s="10" t="str">
        <f>IF('FY2025'!$A229&lt;&gt;"",IF(AND(MONTH($K227) &lt;= 12, MONTH($L227) &gt;= 12), IF($O227 &lt;&gt; "", $E227/$O227, ""), ""),"")</f>
        <v/>
      </c>
    </row>
    <row r="228" spans="1:27" x14ac:dyDescent="0.25">
      <c r="A228" s="8" t="str">
        <f>IF('FY2025'!A230&lt;&gt;"", VALUE('FY2025'!A230), "")</f>
        <v/>
      </c>
      <c r="B228" s="5" t="str">
        <f>IF('FY2025'!A230&lt;&gt;"",_xlfn.VALUETOTEXT('FY2025'!B230),"")</f>
        <v/>
      </c>
      <c r="C228" s="5" t="str">
        <f>_xlfn.VALUETOTEXT('FY2025'!C230)</f>
        <v/>
      </c>
      <c r="D228" s="5" t="str">
        <f>IF('FY2025'!A230&lt;&gt;"",_xlfn.VALUETOTEXT('FY2025'!D230),"")</f>
        <v/>
      </c>
      <c r="E228" s="6" t="str">
        <f>IF('FY2025'!A230&lt;&gt;"",VALUE('FY2025'!E230),"")</f>
        <v/>
      </c>
      <c r="F228" s="6" t="str">
        <f>IF('FY2025'!A230&lt;&gt;"",VALUE('FY2025'!F230),"")</f>
        <v/>
      </c>
      <c r="G228" s="6" t="str">
        <f>IF('FY2025'!A230&lt;&gt;"",VALUE('FY2025'!G230),"")</f>
        <v/>
      </c>
      <c r="H228" s="6" t="str">
        <f>IF('FY2025'!A230&lt;&gt;"",VALUE('FY2025'!H230),"")</f>
        <v/>
      </c>
      <c r="I228" s="6" t="str">
        <f>IF('FY2025'!A230&lt;&gt;"",VALUE('FY2025'!I230),"")</f>
        <v/>
      </c>
      <c r="J228" s="6" t="str">
        <f>IF('FY2025'!A230&lt;&gt;"",VALUE('FY2025'!J230),"")</f>
        <v/>
      </c>
      <c r="K228" s="7" t="str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/>
      </c>
      <c r="L228" s="7" t="str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/>
      </c>
      <c r="M228" s="7" t="str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/>
      </c>
      <c r="N228" s="7" t="str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/>
      </c>
      <c r="O228" s="5" t="str">
        <f t="shared" si="3"/>
        <v/>
      </c>
      <c r="P228" s="10" t="str">
        <f>IF('FY2025'!$A230&lt;&gt;"",IF(AND(MONTH($K228) &lt;= 1, MONTH($L228) &gt;= 1), IF($O228 &lt;&gt; "", $E228/$O228, ""), ""),"")</f>
        <v/>
      </c>
      <c r="Q228" s="10" t="str">
        <f>IF('FY2025'!$A230&lt;&gt;"",IF(AND(MONTH($K228) &lt;= 2, MONTH($L228) &gt;= 2), IF($O228 &lt;&gt; "", $E228/$O228, ""), ""),"")</f>
        <v/>
      </c>
      <c r="R228" s="10" t="str">
        <f>IF('FY2025'!$A230&lt;&gt;"",IF(AND(MONTH($K228) &lt;= 3, MONTH($L228) &gt;= 3), IF($O228 &lt;&gt; "", $E228/$O228, ""), ""),"")</f>
        <v/>
      </c>
      <c r="S228" s="10" t="str">
        <f>IF('FY2025'!$A230&lt;&gt;"",IF(AND(MONTH($K228) &lt;= 4, MONTH($L228) &gt;= 4), IF($O228 &lt;&gt; "", $E228/$O228, ""), ""),"")</f>
        <v/>
      </c>
      <c r="T228" s="10" t="str">
        <f>IF('FY2025'!$A230&lt;&gt;"",IF(AND(MONTH($K228) &lt;= 5, MONTH($L228) &gt;= 5), IF($O228 &lt;&gt; "", $E228/$O228, ""), ""),"")</f>
        <v/>
      </c>
      <c r="U228" s="10" t="str">
        <f>IF('FY2025'!$A230&lt;&gt;"",IF(AND(MONTH($K228) &lt;= 6, MONTH($L228) &gt;= 6), IF($O228 &lt;&gt; "", $E228/$O228, ""), ""),"")</f>
        <v/>
      </c>
      <c r="V228" s="10" t="str">
        <f>IF('FY2025'!$A230&lt;&gt;"",IF(AND(MONTH($K228) &lt;= 7, MONTH($L228) &gt;= 7 ), IF($O228 &lt;&gt; "", $E228/$O228, ""), ""),"")</f>
        <v/>
      </c>
      <c r="W228" s="10" t="str">
        <f>IF('FY2025'!$A230&lt;&gt;"",IF(AND(MONTH($K228) &lt;= 8, MONTH($L228) &gt;= 8), IF($O228 &lt;&gt; "", $E228/$O228, ""), ""),"")</f>
        <v/>
      </c>
      <c r="X228" s="10" t="str">
        <f>IF('FY2025'!$A230&lt;&gt;"",IF(AND(MONTH($K228) &lt;= 9, MONTH($L228) &gt;= 9), IF($O228 &lt;&gt; "", $E228/$O228, ""), ""),"")</f>
        <v/>
      </c>
      <c r="Y228" s="10" t="str">
        <f>IF('FY2025'!$A230&lt;&gt;"",IF(AND(MONTH($K228) &lt;= 10, MONTH($L228) &gt;= 10), IF($O228 &lt;&gt; "", $E228/$O228, ""), ""),"")</f>
        <v/>
      </c>
      <c r="Z228" s="10" t="str">
        <f>IF('FY2025'!$A230&lt;&gt;"",IF(AND(MONTH($K228) &lt;= 11, MONTH($L228) &gt;= 11), IF($O228 &lt;&gt; "", $E228/$O228, ""), ""),"")</f>
        <v/>
      </c>
      <c r="AA228" s="10" t="str">
        <f>IF('FY2025'!$A230&lt;&gt;"",IF(AND(MONTH($K228) &lt;= 12, MONTH($L228) &gt;= 12), IF($O228 &lt;&gt; "", $E228/$O228, ""), ""),"")</f>
        <v/>
      </c>
    </row>
    <row r="229" spans="1:27" x14ac:dyDescent="0.25">
      <c r="A229" s="8" t="str">
        <f>IF('FY2025'!A231&lt;&gt;"", VALUE('FY2025'!A231), "")</f>
        <v/>
      </c>
      <c r="B229" s="5" t="str">
        <f>IF('FY2025'!A231&lt;&gt;"",_xlfn.VALUETOTEXT('FY2025'!B231),"")</f>
        <v/>
      </c>
      <c r="C229" s="5" t="str">
        <f>_xlfn.VALUETOTEXT('FY2025'!C231)</f>
        <v/>
      </c>
      <c r="D229" s="5" t="str">
        <f>IF('FY2025'!A231&lt;&gt;"",_xlfn.VALUETOTEXT('FY2025'!D231),"")</f>
        <v/>
      </c>
      <c r="E229" s="6" t="str">
        <f>IF('FY2025'!A231&lt;&gt;"",VALUE('FY2025'!E231),"")</f>
        <v/>
      </c>
      <c r="F229" s="6" t="str">
        <f>IF('FY2025'!A231&lt;&gt;"",VALUE('FY2025'!F231),"")</f>
        <v/>
      </c>
      <c r="G229" s="6" t="str">
        <f>IF('FY2025'!A231&lt;&gt;"",VALUE('FY2025'!G231),"")</f>
        <v/>
      </c>
      <c r="H229" s="6" t="str">
        <f>IF('FY2025'!A231&lt;&gt;"",VALUE('FY2025'!H231),"")</f>
        <v/>
      </c>
      <c r="I229" s="6" t="str">
        <f>IF('FY2025'!A231&lt;&gt;"",VALUE('FY2025'!I231),"")</f>
        <v/>
      </c>
      <c r="J229" s="6" t="str">
        <f>IF('FY2025'!A231&lt;&gt;"",VALUE('FY2025'!J231),"")</f>
        <v/>
      </c>
      <c r="K229" s="7" t="str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/>
      </c>
      <c r="L229" s="7" t="str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/>
      </c>
      <c r="M229" s="7" t="str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/>
      </c>
      <c r="N229" s="7" t="str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/>
      </c>
      <c r="O229" s="5" t="str">
        <f t="shared" si="3"/>
        <v/>
      </c>
      <c r="P229" s="10" t="str">
        <f>IF('FY2025'!$A231&lt;&gt;"",IF(AND(MONTH($K229) &lt;= 1, MONTH($L229) &gt;= 1), IF($O229 &lt;&gt; "", $E229/$O229, ""), ""),"")</f>
        <v/>
      </c>
      <c r="Q229" s="10" t="str">
        <f>IF('FY2025'!$A231&lt;&gt;"",IF(AND(MONTH($K229) &lt;= 2, MONTH($L229) &gt;= 2), IF($O229 &lt;&gt; "", $E229/$O229, ""), ""),"")</f>
        <v/>
      </c>
      <c r="R229" s="10" t="str">
        <f>IF('FY2025'!$A231&lt;&gt;"",IF(AND(MONTH($K229) &lt;= 3, MONTH($L229) &gt;= 3), IF($O229 &lt;&gt; "", $E229/$O229, ""), ""),"")</f>
        <v/>
      </c>
      <c r="S229" s="10" t="str">
        <f>IF('FY2025'!$A231&lt;&gt;"",IF(AND(MONTH($K229) &lt;= 4, MONTH($L229) &gt;= 4), IF($O229 &lt;&gt; "", $E229/$O229, ""), ""),"")</f>
        <v/>
      </c>
      <c r="T229" s="10" t="str">
        <f>IF('FY2025'!$A231&lt;&gt;"",IF(AND(MONTH($K229) &lt;= 5, MONTH($L229) &gt;= 5), IF($O229 &lt;&gt; "", $E229/$O229, ""), ""),"")</f>
        <v/>
      </c>
      <c r="U229" s="10" t="str">
        <f>IF('FY2025'!$A231&lt;&gt;"",IF(AND(MONTH($K229) &lt;= 6, MONTH($L229) &gt;= 6), IF($O229 &lt;&gt; "", $E229/$O229, ""), ""),"")</f>
        <v/>
      </c>
      <c r="V229" s="10" t="str">
        <f>IF('FY2025'!$A231&lt;&gt;"",IF(AND(MONTH($K229) &lt;= 7, MONTH($L229) &gt;= 7 ), IF($O229 &lt;&gt; "", $E229/$O229, ""), ""),"")</f>
        <v/>
      </c>
      <c r="W229" s="10" t="str">
        <f>IF('FY2025'!$A231&lt;&gt;"",IF(AND(MONTH($K229) &lt;= 8, MONTH($L229) &gt;= 8), IF($O229 &lt;&gt; "", $E229/$O229, ""), ""),"")</f>
        <v/>
      </c>
      <c r="X229" s="10" t="str">
        <f>IF('FY2025'!$A231&lt;&gt;"",IF(AND(MONTH($K229) &lt;= 9, MONTH($L229) &gt;= 9), IF($O229 &lt;&gt; "", $E229/$O229, ""), ""),"")</f>
        <v/>
      </c>
      <c r="Y229" s="10" t="str">
        <f>IF('FY2025'!$A231&lt;&gt;"",IF(AND(MONTH($K229) &lt;= 10, MONTH($L229) &gt;= 10), IF($O229 &lt;&gt; "", $E229/$O229, ""), ""),"")</f>
        <v/>
      </c>
      <c r="Z229" s="10" t="str">
        <f>IF('FY2025'!$A231&lt;&gt;"",IF(AND(MONTH($K229) &lt;= 11, MONTH($L229) &gt;= 11), IF($O229 &lt;&gt; "", $E229/$O229, ""), ""),"")</f>
        <v/>
      </c>
      <c r="AA229" s="10" t="str">
        <f>IF('FY2025'!$A231&lt;&gt;"",IF(AND(MONTH($K229) &lt;= 12, MONTH($L229) &gt;= 12), IF($O229 &lt;&gt; "", $E229/$O229, ""), ""),"")</f>
        <v/>
      </c>
    </row>
    <row r="230" spans="1:27" x14ac:dyDescent="0.25">
      <c r="A230" s="8" t="str">
        <f>IF('FY2025'!A232&lt;&gt;"", VALUE('FY2025'!A232), "")</f>
        <v/>
      </c>
      <c r="B230" s="5" t="str">
        <f>IF('FY2025'!A232&lt;&gt;"",_xlfn.VALUETOTEXT('FY2025'!B232),"")</f>
        <v/>
      </c>
      <c r="C230" s="5" t="str">
        <f>_xlfn.VALUETOTEXT('FY2025'!C232)</f>
        <v/>
      </c>
      <c r="D230" s="5" t="str">
        <f>IF('FY2025'!A232&lt;&gt;"",_xlfn.VALUETOTEXT('FY2025'!D232),"")</f>
        <v/>
      </c>
      <c r="E230" s="6" t="str">
        <f>IF('FY2025'!A232&lt;&gt;"",VALUE('FY2025'!E232),"")</f>
        <v/>
      </c>
      <c r="F230" s="6" t="str">
        <f>IF('FY2025'!A232&lt;&gt;"",VALUE('FY2025'!F232),"")</f>
        <v/>
      </c>
      <c r="G230" s="6" t="str">
        <f>IF('FY2025'!A232&lt;&gt;"",VALUE('FY2025'!G232),"")</f>
        <v/>
      </c>
      <c r="H230" s="6" t="str">
        <f>IF('FY2025'!A232&lt;&gt;"",VALUE('FY2025'!H232),"")</f>
        <v/>
      </c>
      <c r="I230" s="6" t="str">
        <f>IF('FY2025'!A232&lt;&gt;"",VALUE('FY2025'!I232),"")</f>
        <v/>
      </c>
      <c r="J230" s="6" t="str">
        <f>IF('FY2025'!A232&lt;&gt;"",VALUE('FY2025'!J232),"")</f>
        <v/>
      </c>
      <c r="K230" s="7" t="str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/>
      </c>
      <c r="L230" s="7" t="str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/>
      </c>
      <c r="M230" s="7" t="str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/>
      </c>
      <c r="N230" s="7" t="str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/>
      </c>
      <c r="O230" s="5" t="str">
        <f t="shared" si="3"/>
        <v/>
      </c>
      <c r="P230" s="10" t="str">
        <f>IF('FY2025'!$A232&lt;&gt;"",IF(AND(MONTH($K230) &lt;= 1, MONTH($L230) &gt;= 1), IF($O230 &lt;&gt; "", $E230/$O230, ""), ""),"")</f>
        <v/>
      </c>
      <c r="Q230" s="10" t="str">
        <f>IF('FY2025'!$A232&lt;&gt;"",IF(AND(MONTH($K230) &lt;= 2, MONTH($L230) &gt;= 2), IF($O230 &lt;&gt; "", $E230/$O230, ""), ""),"")</f>
        <v/>
      </c>
      <c r="R230" s="10" t="str">
        <f>IF('FY2025'!$A232&lt;&gt;"",IF(AND(MONTH($K230) &lt;= 3, MONTH($L230) &gt;= 3), IF($O230 &lt;&gt; "", $E230/$O230, ""), ""),"")</f>
        <v/>
      </c>
      <c r="S230" s="10" t="str">
        <f>IF('FY2025'!$A232&lt;&gt;"",IF(AND(MONTH($K230) &lt;= 4, MONTH($L230) &gt;= 4), IF($O230 &lt;&gt; "", $E230/$O230, ""), ""),"")</f>
        <v/>
      </c>
      <c r="T230" s="10" t="str">
        <f>IF('FY2025'!$A232&lt;&gt;"",IF(AND(MONTH($K230) &lt;= 5, MONTH($L230) &gt;= 5), IF($O230 &lt;&gt; "", $E230/$O230, ""), ""),"")</f>
        <v/>
      </c>
      <c r="U230" s="10" t="str">
        <f>IF('FY2025'!$A232&lt;&gt;"",IF(AND(MONTH($K230) &lt;= 6, MONTH($L230) &gt;= 6), IF($O230 &lt;&gt; "", $E230/$O230, ""), ""),"")</f>
        <v/>
      </c>
      <c r="V230" s="10" t="str">
        <f>IF('FY2025'!$A232&lt;&gt;"",IF(AND(MONTH($K230) &lt;= 7, MONTH($L230) &gt;= 7 ), IF($O230 &lt;&gt; "", $E230/$O230, ""), ""),"")</f>
        <v/>
      </c>
      <c r="W230" s="10" t="str">
        <f>IF('FY2025'!$A232&lt;&gt;"",IF(AND(MONTH($K230) &lt;= 8, MONTH($L230) &gt;= 8), IF($O230 &lt;&gt; "", $E230/$O230, ""), ""),"")</f>
        <v/>
      </c>
      <c r="X230" s="10" t="str">
        <f>IF('FY2025'!$A232&lt;&gt;"",IF(AND(MONTH($K230) &lt;= 9, MONTH($L230) &gt;= 9), IF($O230 &lt;&gt; "", $E230/$O230, ""), ""),"")</f>
        <v/>
      </c>
      <c r="Y230" s="10" t="str">
        <f>IF('FY2025'!$A232&lt;&gt;"",IF(AND(MONTH($K230) &lt;= 10, MONTH($L230) &gt;= 10), IF($O230 &lt;&gt; "", $E230/$O230, ""), ""),"")</f>
        <v/>
      </c>
      <c r="Z230" s="10" t="str">
        <f>IF('FY2025'!$A232&lt;&gt;"",IF(AND(MONTH($K230) &lt;= 11, MONTH($L230) &gt;= 11), IF($O230 &lt;&gt; "", $E230/$O230, ""), ""),"")</f>
        <v/>
      </c>
      <c r="AA230" s="10" t="str">
        <f>IF('FY2025'!$A232&lt;&gt;"",IF(AND(MONTH($K230) &lt;= 12, MONTH($L230) &gt;= 12), IF($O230 &lt;&gt; "", $E230/$O230, ""), ""),"")</f>
        <v/>
      </c>
    </row>
    <row r="231" spans="1:27" x14ac:dyDescent="0.25">
      <c r="A231" s="8" t="str">
        <f>IF('FY2025'!A233&lt;&gt;"", VALUE('FY2025'!A233), "")</f>
        <v/>
      </c>
      <c r="B231" s="5" t="str">
        <f>IF('FY2025'!A233&lt;&gt;"",_xlfn.VALUETOTEXT('FY2025'!B233),"")</f>
        <v/>
      </c>
      <c r="C231" s="5" t="str">
        <f>_xlfn.VALUETOTEXT('FY2025'!C233)</f>
        <v/>
      </c>
      <c r="D231" s="5" t="str">
        <f>IF('FY2025'!A233&lt;&gt;"",_xlfn.VALUETOTEXT('FY2025'!D233),"")</f>
        <v/>
      </c>
      <c r="E231" s="6" t="str">
        <f>IF('FY2025'!A233&lt;&gt;"",VALUE('FY2025'!E233),"")</f>
        <v/>
      </c>
      <c r="F231" s="6" t="str">
        <f>IF('FY2025'!A233&lt;&gt;"",VALUE('FY2025'!F233),"")</f>
        <v/>
      </c>
      <c r="G231" s="6" t="str">
        <f>IF('FY2025'!A233&lt;&gt;"",VALUE('FY2025'!G233),"")</f>
        <v/>
      </c>
      <c r="H231" s="6" t="str">
        <f>IF('FY2025'!A233&lt;&gt;"",VALUE('FY2025'!H233),"")</f>
        <v/>
      </c>
      <c r="I231" s="6" t="str">
        <f>IF('FY2025'!A233&lt;&gt;"",VALUE('FY2025'!I233),"")</f>
        <v/>
      </c>
      <c r="J231" s="6" t="str">
        <f>IF('FY2025'!A233&lt;&gt;"",VALUE('FY2025'!J233),"")</f>
        <v/>
      </c>
      <c r="K231" s="7" t="str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/>
      </c>
      <c r="L231" s="7" t="str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/>
      </c>
      <c r="M231" s="7" t="str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/>
      </c>
      <c r="N231" s="7" t="str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/>
      </c>
      <c r="O231" s="5" t="str">
        <f t="shared" si="3"/>
        <v/>
      </c>
      <c r="P231" s="10" t="str">
        <f>IF('FY2025'!$A233&lt;&gt;"",IF(AND(MONTH($K231) &lt;= 1, MONTH($L231) &gt;= 1), IF($O231 &lt;&gt; "", $E231/$O231, ""), ""),"")</f>
        <v/>
      </c>
      <c r="Q231" s="10" t="str">
        <f>IF('FY2025'!$A233&lt;&gt;"",IF(AND(MONTH($K231) &lt;= 2, MONTH($L231) &gt;= 2), IF($O231 &lt;&gt; "", $E231/$O231, ""), ""),"")</f>
        <v/>
      </c>
      <c r="R231" s="10" t="str">
        <f>IF('FY2025'!$A233&lt;&gt;"",IF(AND(MONTH($K231) &lt;= 3, MONTH($L231) &gt;= 3), IF($O231 &lt;&gt; "", $E231/$O231, ""), ""),"")</f>
        <v/>
      </c>
      <c r="S231" s="10" t="str">
        <f>IF('FY2025'!$A233&lt;&gt;"",IF(AND(MONTH($K231) &lt;= 4, MONTH($L231) &gt;= 4), IF($O231 &lt;&gt; "", $E231/$O231, ""), ""),"")</f>
        <v/>
      </c>
      <c r="T231" s="10" t="str">
        <f>IF('FY2025'!$A233&lt;&gt;"",IF(AND(MONTH($K231) &lt;= 5, MONTH($L231) &gt;= 5), IF($O231 &lt;&gt; "", $E231/$O231, ""), ""),"")</f>
        <v/>
      </c>
      <c r="U231" s="10" t="str">
        <f>IF('FY2025'!$A233&lt;&gt;"",IF(AND(MONTH($K231) &lt;= 6, MONTH($L231) &gt;= 6), IF($O231 &lt;&gt; "", $E231/$O231, ""), ""),"")</f>
        <v/>
      </c>
      <c r="V231" s="10" t="str">
        <f>IF('FY2025'!$A233&lt;&gt;"",IF(AND(MONTH($K231) &lt;= 7, MONTH($L231) &gt;= 7 ), IF($O231 &lt;&gt; "", $E231/$O231, ""), ""),"")</f>
        <v/>
      </c>
      <c r="W231" s="10" t="str">
        <f>IF('FY2025'!$A233&lt;&gt;"",IF(AND(MONTH($K231) &lt;= 8, MONTH($L231) &gt;= 8), IF($O231 &lt;&gt; "", $E231/$O231, ""), ""),"")</f>
        <v/>
      </c>
      <c r="X231" s="10" t="str">
        <f>IF('FY2025'!$A233&lt;&gt;"",IF(AND(MONTH($K231) &lt;= 9, MONTH($L231) &gt;= 9), IF($O231 &lt;&gt; "", $E231/$O231, ""), ""),"")</f>
        <v/>
      </c>
      <c r="Y231" s="10" t="str">
        <f>IF('FY2025'!$A233&lt;&gt;"",IF(AND(MONTH($K231) &lt;= 10, MONTH($L231) &gt;= 10), IF($O231 &lt;&gt; "", $E231/$O231, ""), ""),"")</f>
        <v/>
      </c>
      <c r="Z231" s="10" t="str">
        <f>IF('FY2025'!$A233&lt;&gt;"",IF(AND(MONTH($K231) &lt;= 11, MONTH($L231) &gt;= 11), IF($O231 &lt;&gt; "", $E231/$O231, ""), ""),"")</f>
        <v/>
      </c>
      <c r="AA231" s="10" t="str">
        <f>IF('FY2025'!$A233&lt;&gt;"",IF(AND(MONTH($K231) &lt;= 12, MONTH($L231) &gt;= 12), IF($O231 &lt;&gt; "", $E231/$O231, ""), ""),"")</f>
        <v/>
      </c>
    </row>
    <row r="232" spans="1:27" x14ac:dyDescent="0.25">
      <c r="A232" s="8" t="str">
        <f>IF('FY2025'!A234&lt;&gt;"", VALUE('FY2025'!A234), "")</f>
        <v/>
      </c>
      <c r="B232" s="5" t="str">
        <f>IF('FY2025'!A234&lt;&gt;"",_xlfn.VALUETOTEXT('FY2025'!B234),"")</f>
        <v/>
      </c>
      <c r="C232" s="5" t="str">
        <f>_xlfn.VALUETOTEXT('FY2025'!C234)</f>
        <v/>
      </c>
      <c r="D232" s="5" t="str">
        <f>IF('FY2025'!A234&lt;&gt;"",_xlfn.VALUETOTEXT('FY2025'!D234),"")</f>
        <v/>
      </c>
      <c r="E232" s="6" t="str">
        <f>IF('FY2025'!A234&lt;&gt;"",VALUE('FY2025'!E234),"")</f>
        <v/>
      </c>
      <c r="F232" s="6" t="str">
        <f>IF('FY2025'!A234&lt;&gt;"",VALUE('FY2025'!F234),"")</f>
        <v/>
      </c>
      <c r="G232" s="6" t="str">
        <f>IF('FY2025'!A234&lt;&gt;"",VALUE('FY2025'!G234),"")</f>
        <v/>
      </c>
      <c r="H232" s="6" t="str">
        <f>IF('FY2025'!A234&lt;&gt;"",VALUE('FY2025'!H234),"")</f>
        <v/>
      </c>
      <c r="I232" s="6" t="str">
        <f>IF('FY2025'!A234&lt;&gt;"",VALUE('FY2025'!I234),"")</f>
        <v/>
      </c>
      <c r="J232" s="6" t="str">
        <f>IF('FY2025'!A234&lt;&gt;"",VALUE('FY2025'!J234),"")</f>
        <v/>
      </c>
      <c r="K232" s="7" t="str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/>
      </c>
      <c r="L232" s="7" t="str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/>
      </c>
      <c r="M232" s="7" t="str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/>
      </c>
      <c r="N232" s="7" t="str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/>
      </c>
      <c r="O232" s="5" t="str">
        <f t="shared" si="3"/>
        <v/>
      </c>
      <c r="P232" s="10" t="str">
        <f>IF('FY2025'!$A234&lt;&gt;"",IF(AND(MONTH($K232) &lt;= 1, MONTH($L232) &gt;= 1), IF($O232 &lt;&gt; "", $E232/$O232, ""), ""),"")</f>
        <v/>
      </c>
      <c r="Q232" s="10" t="str">
        <f>IF('FY2025'!$A234&lt;&gt;"",IF(AND(MONTH($K232) &lt;= 2, MONTH($L232) &gt;= 2), IF($O232 &lt;&gt; "", $E232/$O232, ""), ""),"")</f>
        <v/>
      </c>
      <c r="R232" s="10" t="str">
        <f>IF('FY2025'!$A234&lt;&gt;"",IF(AND(MONTH($K232) &lt;= 3, MONTH($L232) &gt;= 3), IF($O232 &lt;&gt; "", $E232/$O232, ""), ""),"")</f>
        <v/>
      </c>
      <c r="S232" s="10" t="str">
        <f>IF('FY2025'!$A234&lt;&gt;"",IF(AND(MONTH($K232) &lt;= 4, MONTH($L232) &gt;= 4), IF($O232 &lt;&gt; "", $E232/$O232, ""), ""),"")</f>
        <v/>
      </c>
      <c r="T232" s="10" t="str">
        <f>IF('FY2025'!$A234&lt;&gt;"",IF(AND(MONTH($K232) &lt;= 5, MONTH($L232) &gt;= 5), IF($O232 &lt;&gt; "", $E232/$O232, ""), ""),"")</f>
        <v/>
      </c>
      <c r="U232" s="10" t="str">
        <f>IF('FY2025'!$A234&lt;&gt;"",IF(AND(MONTH($K232) &lt;= 6, MONTH($L232) &gt;= 6), IF($O232 &lt;&gt; "", $E232/$O232, ""), ""),"")</f>
        <v/>
      </c>
      <c r="V232" s="10" t="str">
        <f>IF('FY2025'!$A234&lt;&gt;"",IF(AND(MONTH($K232) &lt;= 7, MONTH($L232) &gt;= 7 ), IF($O232 &lt;&gt; "", $E232/$O232, ""), ""),"")</f>
        <v/>
      </c>
      <c r="W232" s="10" t="str">
        <f>IF('FY2025'!$A234&lt;&gt;"",IF(AND(MONTH($K232) &lt;= 8, MONTH($L232) &gt;= 8), IF($O232 &lt;&gt; "", $E232/$O232, ""), ""),"")</f>
        <v/>
      </c>
      <c r="X232" s="10" t="str">
        <f>IF('FY2025'!$A234&lt;&gt;"",IF(AND(MONTH($K232) &lt;= 9, MONTH($L232) &gt;= 9), IF($O232 &lt;&gt; "", $E232/$O232, ""), ""),"")</f>
        <v/>
      </c>
      <c r="Y232" s="10" t="str">
        <f>IF('FY2025'!$A234&lt;&gt;"",IF(AND(MONTH($K232) &lt;= 10, MONTH($L232) &gt;= 10), IF($O232 &lt;&gt; "", $E232/$O232, ""), ""),"")</f>
        <v/>
      </c>
      <c r="Z232" s="10" t="str">
        <f>IF('FY2025'!$A234&lt;&gt;"",IF(AND(MONTH($K232) &lt;= 11, MONTH($L232) &gt;= 11), IF($O232 &lt;&gt; "", $E232/$O232, ""), ""),"")</f>
        <v/>
      </c>
      <c r="AA232" s="10" t="str">
        <f>IF('FY2025'!$A234&lt;&gt;"",IF(AND(MONTH($K232) &lt;= 12, MONTH($L232) &gt;= 12), IF($O232 &lt;&gt; "", $E232/$O232, ""), ""),"")</f>
        <v/>
      </c>
    </row>
    <row r="233" spans="1:27" x14ac:dyDescent="0.25">
      <c r="A233" s="8" t="str">
        <f>IF('FY2025'!A235&lt;&gt;"", VALUE('FY2025'!A235), "")</f>
        <v/>
      </c>
      <c r="B233" s="5" t="str">
        <f>IF('FY2025'!A235&lt;&gt;"",_xlfn.VALUETOTEXT('FY2025'!B235),"")</f>
        <v/>
      </c>
      <c r="C233" s="5" t="str">
        <f>_xlfn.VALUETOTEXT('FY2025'!C235)</f>
        <v/>
      </c>
      <c r="D233" s="5" t="str">
        <f>IF('FY2025'!A235&lt;&gt;"",_xlfn.VALUETOTEXT('FY2025'!D235),"")</f>
        <v/>
      </c>
      <c r="E233" s="6" t="str">
        <f>IF('FY2025'!A235&lt;&gt;"",VALUE('FY2025'!E235),"")</f>
        <v/>
      </c>
      <c r="F233" s="6" t="str">
        <f>IF('FY2025'!A235&lt;&gt;"",VALUE('FY2025'!F235),"")</f>
        <v/>
      </c>
      <c r="G233" s="6" t="str">
        <f>IF('FY2025'!A235&lt;&gt;"",VALUE('FY2025'!G235),"")</f>
        <v/>
      </c>
      <c r="H233" s="6" t="str">
        <f>IF('FY2025'!A235&lt;&gt;"",VALUE('FY2025'!H235),"")</f>
        <v/>
      </c>
      <c r="I233" s="6" t="str">
        <f>IF('FY2025'!A235&lt;&gt;"",VALUE('FY2025'!I235),"")</f>
        <v/>
      </c>
      <c r="J233" s="6" t="str">
        <f>IF('FY2025'!A235&lt;&gt;"",VALUE('FY2025'!J235),"")</f>
        <v/>
      </c>
      <c r="K233" s="7" t="str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/>
      </c>
      <c r="L233" s="7" t="str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/>
      </c>
      <c r="M233" s="7" t="str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/>
      </c>
      <c r="N233" s="7" t="str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/>
      </c>
      <c r="O233" s="5" t="str">
        <f t="shared" si="3"/>
        <v/>
      </c>
      <c r="P233" s="10" t="str">
        <f>IF('FY2025'!$A235&lt;&gt;"",IF(AND(MONTH($K233) &lt;= 1, MONTH($L233) &gt;= 1), IF($O233 &lt;&gt; "", $E233/$O233, ""), ""),"")</f>
        <v/>
      </c>
      <c r="Q233" s="10" t="str">
        <f>IF('FY2025'!$A235&lt;&gt;"",IF(AND(MONTH($K233) &lt;= 2, MONTH($L233) &gt;= 2), IF($O233 &lt;&gt; "", $E233/$O233, ""), ""),"")</f>
        <v/>
      </c>
      <c r="R233" s="10" t="str">
        <f>IF('FY2025'!$A235&lt;&gt;"",IF(AND(MONTH($K233) &lt;= 3, MONTH($L233) &gt;= 3), IF($O233 &lt;&gt; "", $E233/$O233, ""), ""),"")</f>
        <v/>
      </c>
      <c r="S233" s="10" t="str">
        <f>IF('FY2025'!$A235&lt;&gt;"",IF(AND(MONTH($K233) &lt;= 4, MONTH($L233) &gt;= 4), IF($O233 &lt;&gt; "", $E233/$O233, ""), ""),"")</f>
        <v/>
      </c>
      <c r="T233" s="10" t="str">
        <f>IF('FY2025'!$A235&lt;&gt;"",IF(AND(MONTH($K233) &lt;= 5, MONTH($L233) &gt;= 5), IF($O233 &lt;&gt; "", $E233/$O233, ""), ""),"")</f>
        <v/>
      </c>
      <c r="U233" s="10" t="str">
        <f>IF('FY2025'!$A235&lt;&gt;"",IF(AND(MONTH($K233) &lt;= 6, MONTH($L233) &gt;= 6), IF($O233 &lt;&gt; "", $E233/$O233, ""), ""),"")</f>
        <v/>
      </c>
      <c r="V233" s="10" t="str">
        <f>IF('FY2025'!$A235&lt;&gt;"",IF(AND(MONTH($K233) &lt;= 7, MONTH($L233) &gt;= 7 ), IF($O233 &lt;&gt; "", $E233/$O233, ""), ""),"")</f>
        <v/>
      </c>
      <c r="W233" s="10" t="str">
        <f>IF('FY2025'!$A235&lt;&gt;"",IF(AND(MONTH($K233) &lt;= 8, MONTH($L233) &gt;= 8), IF($O233 &lt;&gt; "", $E233/$O233, ""), ""),"")</f>
        <v/>
      </c>
      <c r="X233" s="10" t="str">
        <f>IF('FY2025'!$A235&lt;&gt;"",IF(AND(MONTH($K233) &lt;= 9, MONTH($L233) &gt;= 9), IF($O233 &lt;&gt; "", $E233/$O233, ""), ""),"")</f>
        <v/>
      </c>
      <c r="Y233" s="10" t="str">
        <f>IF('FY2025'!$A235&lt;&gt;"",IF(AND(MONTH($K233) &lt;= 10, MONTH($L233) &gt;= 10), IF($O233 &lt;&gt; "", $E233/$O233, ""), ""),"")</f>
        <v/>
      </c>
      <c r="Z233" s="10" t="str">
        <f>IF('FY2025'!$A235&lt;&gt;"",IF(AND(MONTH($K233) &lt;= 11, MONTH($L233) &gt;= 11), IF($O233 &lt;&gt; "", $E233/$O233, ""), ""),"")</f>
        <v/>
      </c>
      <c r="AA233" s="10" t="str">
        <f>IF('FY2025'!$A235&lt;&gt;"",IF(AND(MONTH($K233) &lt;= 12, MONTH($L233) &gt;= 12), IF($O233 &lt;&gt; "", $E233/$O233, ""), ""),"")</f>
        <v/>
      </c>
    </row>
    <row r="234" spans="1:27" x14ac:dyDescent="0.25">
      <c r="A234" s="8" t="str">
        <f>IF('FY2025'!A236&lt;&gt;"", VALUE('FY2025'!A236), "")</f>
        <v/>
      </c>
      <c r="B234" s="5" t="str">
        <f>IF('FY2025'!A236&lt;&gt;"",_xlfn.VALUETOTEXT('FY2025'!B236),"")</f>
        <v/>
      </c>
      <c r="C234" s="5" t="str">
        <f>_xlfn.VALUETOTEXT('FY2025'!C236)</f>
        <v/>
      </c>
      <c r="D234" s="5" t="str">
        <f>IF('FY2025'!A236&lt;&gt;"",_xlfn.VALUETOTEXT('FY2025'!D236),"")</f>
        <v/>
      </c>
      <c r="E234" s="6" t="str">
        <f>IF('FY2025'!A236&lt;&gt;"",VALUE('FY2025'!E236),"")</f>
        <v/>
      </c>
      <c r="F234" s="6" t="str">
        <f>IF('FY2025'!A236&lt;&gt;"",VALUE('FY2025'!F236),"")</f>
        <v/>
      </c>
      <c r="G234" s="6" t="str">
        <f>IF('FY2025'!A236&lt;&gt;"",VALUE('FY2025'!G236),"")</f>
        <v/>
      </c>
      <c r="H234" s="6" t="str">
        <f>IF('FY2025'!A236&lt;&gt;"",VALUE('FY2025'!H236),"")</f>
        <v/>
      </c>
      <c r="I234" s="6" t="str">
        <f>IF('FY2025'!A236&lt;&gt;"",VALUE('FY2025'!I236),"")</f>
        <v/>
      </c>
      <c r="J234" s="6" t="str">
        <f>IF('FY2025'!A236&lt;&gt;"",VALUE('FY2025'!J236),"")</f>
        <v/>
      </c>
      <c r="K234" s="7" t="str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/>
      </c>
      <c r="L234" s="7" t="str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/>
      </c>
      <c r="M234" s="7" t="str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/>
      </c>
      <c r="N234" s="7" t="str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/>
      </c>
      <c r="O234" s="5" t="str">
        <f t="shared" si="3"/>
        <v/>
      </c>
      <c r="P234" s="10" t="str">
        <f>IF('FY2025'!$A236&lt;&gt;"",IF(AND(MONTH($K234) &lt;= 1, MONTH($L234) &gt;= 1), IF($O234 &lt;&gt; "", $E234/$O234, ""), ""),"")</f>
        <v/>
      </c>
      <c r="Q234" s="10" t="str">
        <f>IF('FY2025'!$A236&lt;&gt;"",IF(AND(MONTH($K234) &lt;= 2, MONTH($L234) &gt;= 2), IF($O234 &lt;&gt; "", $E234/$O234, ""), ""),"")</f>
        <v/>
      </c>
      <c r="R234" s="10" t="str">
        <f>IF('FY2025'!$A236&lt;&gt;"",IF(AND(MONTH($K234) &lt;= 3, MONTH($L234) &gt;= 3), IF($O234 &lt;&gt; "", $E234/$O234, ""), ""),"")</f>
        <v/>
      </c>
      <c r="S234" s="10" t="str">
        <f>IF('FY2025'!$A236&lt;&gt;"",IF(AND(MONTH($K234) &lt;= 4, MONTH($L234) &gt;= 4), IF($O234 &lt;&gt; "", $E234/$O234, ""), ""),"")</f>
        <v/>
      </c>
      <c r="T234" s="10" t="str">
        <f>IF('FY2025'!$A236&lt;&gt;"",IF(AND(MONTH($K234) &lt;= 5, MONTH($L234) &gt;= 5), IF($O234 &lt;&gt; "", $E234/$O234, ""), ""),"")</f>
        <v/>
      </c>
      <c r="U234" s="10" t="str">
        <f>IF('FY2025'!$A236&lt;&gt;"",IF(AND(MONTH($K234) &lt;= 6, MONTH($L234) &gt;= 6), IF($O234 &lt;&gt; "", $E234/$O234, ""), ""),"")</f>
        <v/>
      </c>
      <c r="V234" s="10" t="str">
        <f>IF('FY2025'!$A236&lt;&gt;"",IF(AND(MONTH($K234) &lt;= 7, MONTH($L234) &gt;= 7 ), IF($O234 &lt;&gt; "", $E234/$O234, ""), ""),"")</f>
        <v/>
      </c>
      <c r="W234" s="10" t="str">
        <f>IF('FY2025'!$A236&lt;&gt;"",IF(AND(MONTH($K234) &lt;= 8, MONTH($L234) &gt;= 8), IF($O234 &lt;&gt; "", $E234/$O234, ""), ""),"")</f>
        <v/>
      </c>
      <c r="X234" s="10" t="str">
        <f>IF('FY2025'!$A236&lt;&gt;"",IF(AND(MONTH($K234) &lt;= 9, MONTH($L234) &gt;= 9), IF($O234 &lt;&gt; "", $E234/$O234, ""), ""),"")</f>
        <v/>
      </c>
      <c r="Y234" s="10" t="str">
        <f>IF('FY2025'!$A236&lt;&gt;"",IF(AND(MONTH($K234) &lt;= 10, MONTH($L234) &gt;= 10), IF($O234 &lt;&gt; "", $E234/$O234, ""), ""),"")</f>
        <v/>
      </c>
      <c r="Z234" s="10" t="str">
        <f>IF('FY2025'!$A236&lt;&gt;"",IF(AND(MONTH($K234) &lt;= 11, MONTH($L234) &gt;= 11), IF($O234 &lt;&gt; "", $E234/$O234, ""), ""),"")</f>
        <v/>
      </c>
      <c r="AA234" s="10" t="str">
        <f>IF('FY2025'!$A236&lt;&gt;"",IF(AND(MONTH($K234) &lt;= 12, MONTH($L234) &gt;= 12), IF($O234 &lt;&gt; "", $E234/$O234, ""), ""),"")</f>
        <v/>
      </c>
    </row>
    <row r="235" spans="1:27" x14ac:dyDescent="0.25">
      <c r="A235" s="8" t="str">
        <f>IF('FY2025'!A237&lt;&gt;"", VALUE('FY2025'!A237), "")</f>
        <v/>
      </c>
      <c r="B235" s="5" t="str">
        <f>IF('FY2025'!A237&lt;&gt;"",_xlfn.VALUETOTEXT('FY2025'!B237),"")</f>
        <v/>
      </c>
      <c r="C235" s="5" t="str">
        <f>_xlfn.VALUETOTEXT('FY2025'!C237)</f>
        <v/>
      </c>
      <c r="D235" s="5" t="str">
        <f>IF('FY2025'!A237&lt;&gt;"",_xlfn.VALUETOTEXT('FY2025'!D237),"")</f>
        <v/>
      </c>
      <c r="E235" s="6" t="str">
        <f>IF('FY2025'!A237&lt;&gt;"",VALUE('FY2025'!E237),"")</f>
        <v/>
      </c>
      <c r="F235" s="6" t="str">
        <f>IF('FY2025'!A237&lt;&gt;"",VALUE('FY2025'!F237),"")</f>
        <v/>
      </c>
      <c r="G235" s="6" t="str">
        <f>IF('FY2025'!A237&lt;&gt;"",VALUE('FY2025'!G237),"")</f>
        <v/>
      </c>
      <c r="H235" s="6" t="str">
        <f>IF('FY2025'!A237&lt;&gt;"",VALUE('FY2025'!H237),"")</f>
        <v/>
      </c>
      <c r="I235" s="6" t="str">
        <f>IF('FY2025'!A237&lt;&gt;"",VALUE('FY2025'!I237),"")</f>
        <v/>
      </c>
      <c r="J235" s="6" t="str">
        <f>IF('FY2025'!A237&lt;&gt;"",VALUE('FY2025'!J237),"")</f>
        <v/>
      </c>
      <c r="K235" s="7" t="str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/>
      </c>
      <c r="L235" s="7" t="str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/>
      </c>
      <c r="M235" s="7" t="str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/>
      </c>
      <c r="N235" s="7" t="str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/>
      </c>
      <c r="O235" s="5" t="str">
        <f t="shared" si="3"/>
        <v/>
      </c>
      <c r="P235" s="10" t="str">
        <f>IF('FY2025'!$A237&lt;&gt;"",IF(AND(MONTH($K235) &lt;= 1, MONTH($L235) &gt;= 1), IF($O235 &lt;&gt; "", $E235/$O235, ""), ""),"")</f>
        <v/>
      </c>
      <c r="Q235" s="10" t="str">
        <f>IF('FY2025'!$A237&lt;&gt;"",IF(AND(MONTH($K235) &lt;= 2, MONTH($L235) &gt;= 2), IF($O235 &lt;&gt; "", $E235/$O235, ""), ""),"")</f>
        <v/>
      </c>
      <c r="R235" s="10" t="str">
        <f>IF('FY2025'!$A237&lt;&gt;"",IF(AND(MONTH($K235) &lt;= 3, MONTH($L235) &gt;= 3), IF($O235 &lt;&gt; "", $E235/$O235, ""), ""),"")</f>
        <v/>
      </c>
      <c r="S235" s="10" t="str">
        <f>IF('FY2025'!$A237&lt;&gt;"",IF(AND(MONTH($K235) &lt;= 4, MONTH($L235) &gt;= 4), IF($O235 &lt;&gt; "", $E235/$O235, ""), ""),"")</f>
        <v/>
      </c>
      <c r="T235" s="10" t="str">
        <f>IF('FY2025'!$A237&lt;&gt;"",IF(AND(MONTH($K235) &lt;= 5, MONTH($L235) &gt;= 5), IF($O235 &lt;&gt; "", $E235/$O235, ""), ""),"")</f>
        <v/>
      </c>
      <c r="U235" s="10" t="str">
        <f>IF('FY2025'!$A237&lt;&gt;"",IF(AND(MONTH($K235) &lt;= 6, MONTH($L235) &gt;= 6), IF($O235 &lt;&gt; "", $E235/$O235, ""), ""),"")</f>
        <v/>
      </c>
      <c r="V235" s="10" t="str">
        <f>IF('FY2025'!$A237&lt;&gt;"",IF(AND(MONTH($K235) &lt;= 7, MONTH($L235) &gt;= 7 ), IF($O235 &lt;&gt; "", $E235/$O235, ""), ""),"")</f>
        <v/>
      </c>
      <c r="W235" s="10" t="str">
        <f>IF('FY2025'!$A237&lt;&gt;"",IF(AND(MONTH($K235) &lt;= 8, MONTH($L235) &gt;= 8), IF($O235 &lt;&gt; "", $E235/$O235, ""), ""),"")</f>
        <v/>
      </c>
      <c r="X235" s="10" t="str">
        <f>IF('FY2025'!$A237&lt;&gt;"",IF(AND(MONTH($K235) &lt;= 9, MONTH($L235) &gt;= 9), IF($O235 &lt;&gt; "", $E235/$O235, ""), ""),"")</f>
        <v/>
      </c>
      <c r="Y235" s="10" t="str">
        <f>IF('FY2025'!$A237&lt;&gt;"",IF(AND(MONTH($K235) &lt;= 10, MONTH($L235) &gt;= 10), IF($O235 &lt;&gt; "", $E235/$O235, ""), ""),"")</f>
        <v/>
      </c>
      <c r="Z235" s="10" t="str">
        <f>IF('FY2025'!$A237&lt;&gt;"",IF(AND(MONTH($K235) &lt;= 11, MONTH($L235) &gt;= 11), IF($O235 &lt;&gt; "", $E235/$O235, ""), ""),"")</f>
        <v/>
      </c>
      <c r="AA235" s="10" t="str">
        <f>IF('FY2025'!$A237&lt;&gt;"",IF(AND(MONTH($K235) &lt;= 12, MONTH($L235) &gt;= 12), IF($O235 &lt;&gt; "", $E235/$O235, ""), ""),"")</f>
        <v/>
      </c>
    </row>
    <row r="236" spans="1:27" x14ac:dyDescent="0.25">
      <c r="A236" s="8" t="str">
        <f>IF('FY2025'!A238&lt;&gt;"", VALUE('FY2025'!A238), "")</f>
        <v/>
      </c>
      <c r="B236" s="5" t="str">
        <f>IF('FY2025'!A238&lt;&gt;"",_xlfn.VALUETOTEXT('FY2025'!B238),"")</f>
        <v/>
      </c>
      <c r="C236" s="5" t="str">
        <f>_xlfn.VALUETOTEXT('FY2025'!C238)</f>
        <v/>
      </c>
      <c r="D236" s="5" t="str">
        <f>IF('FY2025'!A238&lt;&gt;"",_xlfn.VALUETOTEXT('FY2025'!D238),"")</f>
        <v/>
      </c>
      <c r="E236" s="6" t="str">
        <f>IF('FY2025'!A238&lt;&gt;"",VALUE('FY2025'!E238),"")</f>
        <v/>
      </c>
      <c r="F236" s="6" t="str">
        <f>IF('FY2025'!A238&lt;&gt;"",VALUE('FY2025'!F238),"")</f>
        <v/>
      </c>
      <c r="G236" s="6" t="str">
        <f>IF('FY2025'!A238&lt;&gt;"",VALUE('FY2025'!G238),"")</f>
        <v/>
      </c>
      <c r="H236" s="6" t="str">
        <f>IF('FY2025'!A238&lt;&gt;"",VALUE('FY2025'!H238),"")</f>
        <v/>
      </c>
      <c r="I236" s="6" t="str">
        <f>IF('FY2025'!A238&lt;&gt;"",VALUE('FY2025'!I238),"")</f>
        <v/>
      </c>
      <c r="J236" s="6" t="str">
        <f>IF('FY2025'!A238&lt;&gt;"",VALUE('FY2025'!J238),"")</f>
        <v/>
      </c>
      <c r="K236" s="7" t="str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/>
      </c>
      <c r="L236" s="7" t="str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/>
      </c>
      <c r="M236" s="7" t="str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/>
      </c>
      <c r="N236" s="7" t="str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/>
      </c>
      <c r="O236" s="5" t="str">
        <f t="shared" si="3"/>
        <v/>
      </c>
      <c r="P236" s="10" t="str">
        <f>IF('FY2025'!$A238&lt;&gt;"",IF(AND(MONTH($K236) &lt;= 1, MONTH($L236) &gt;= 1), IF($O236 &lt;&gt; "", $E236/$O236, ""), ""),"")</f>
        <v/>
      </c>
      <c r="Q236" s="10" t="str">
        <f>IF('FY2025'!$A238&lt;&gt;"",IF(AND(MONTH($K236) &lt;= 2, MONTH($L236) &gt;= 2), IF($O236 &lt;&gt; "", $E236/$O236, ""), ""),"")</f>
        <v/>
      </c>
      <c r="R236" s="10" t="str">
        <f>IF('FY2025'!$A238&lt;&gt;"",IF(AND(MONTH($K236) &lt;= 3, MONTH($L236) &gt;= 3), IF($O236 &lt;&gt; "", $E236/$O236, ""), ""),"")</f>
        <v/>
      </c>
      <c r="S236" s="10" t="str">
        <f>IF('FY2025'!$A238&lt;&gt;"",IF(AND(MONTH($K236) &lt;= 4, MONTH($L236) &gt;= 4), IF($O236 &lt;&gt; "", $E236/$O236, ""), ""),"")</f>
        <v/>
      </c>
      <c r="T236" s="10" t="str">
        <f>IF('FY2025'!$A238&lt;&gt;"",IF(AND(MONTH($K236) &lt;= 5, MONTH($L236) &gt;= 5), IF($O236 &lt;&gt; "", $E236/$O236, ""), ""),"")</f>
        <v/>
      </c>
      <c r="U236" s="10" t="str">
        <f>IF('FY2025'!$A238&lt;&gt;"",IF(AND(MONTH($K236) &lt;= 6, MONTH($L236) &gt;= 6), IF($O236 &lt;&gt; "", $E236/$O236, ""), ""),"")</f>
        <v/>
      </c>
      <c r="V236" s="10" t="str">
        <f>IF('FY2025'!$A238&lt;&gt;"",IF(AND(MONTH($K236) &lt;= 7, MONTH($L236) &gt;= 7 ), IF($O236 &lt;&gt; "", $E236/$O236, ""), ""),"")</f>
        <v/>
      </c>
      <c r="W236" s="10" t="str">
        <f>IF('FY2025'!$A238&lt;&gt;"",IF(AND(MONTH($K236) &lt;= 8, MONTH($L236) &gt;= 8), IF($O236 &lt;&gt; "", $E236/$O236, ""), ""),"")</f>
        <v/>
      </c>
      <c r="X236" s="10" t="str">
        <f>IF('FY2025'!$A238&lt;&gt;"",IF(AND(MONTH($K236) &lt;= 9, MONTH($L236) &gt;= 9), IF($O236 &lt;&gt; "", $E236/$O236, ""), ""),"")</f>
        <v/>
      </c>
      <c r="Y236" s="10" t="str">
        <f>IF('FY2025'!$A238&lt;&gt;"",IF(AND(MONTH($K236) &lt;= 10, MONTH($L236) &gt;= 10), IF($O236 &lt;&gt; "", $E236/$O236, ""), ""),"")</f>
        <v/>
      </c>
      <c r="Z236" s="10" t="str">
        <f>IF('FY2025'!$A238&lt;&gt;"",IF(AND(MONTH($K236) &lt;= 11, MONTH($L236) &gt;= 11), IF($O236 &lt;&gt; "", $E236/$O236, ""), ""),"")</f>
        <v/>
      </c>
      <c r="AA236" s="10" t="str">
        <f>IF('FY2025'!$A238&lt;&gt;"",IF(AND(MONTH($K236) &lt;= 12, MONTH($L236) &gt;= 12), IF($O236 &lt;&gt; "", $E236/$O236, ""), ""),"")</f>
        <v/>
      </c>
    </row>
    <row r="237" spans="1:27" x14ac:dyDescent="0.25">
      <c r="A237" s="8" t="str">
        <f>IF('FY2025'!A239&lt;&gt;"", VALUE('FY2025'!A239), "")</f>
        <v/>
      </c>
      <c r="B237" s="5" t="str">
        <f>IF('FY2025'!A239&lt;&gt;"",_xlfn.VALUETOTEXT('FY2025'!B239),"")</f>
        <v/>
      </c>
      <c r="C237" s="5" t="str">
        <f>_xlfn.VALUETOTEXT('FY2025'!C239)</f>
        <v/>
      </c>
      <c r="D237" s="5" t="str">
        <f>IF('FY2025'!A239&lt;&gt;"",_xlfn.VALUETOTEXT('FY2025'!D239),"")</f>
        <v/>
      </c>
      <c r="E237" s="6" t="str">
        <f>IF('FY2025'!A239&lt;&gt;"",VALUE('FY2025'!E239),"")</f>
        <v/>
      </c>
      <c r="F237" s="6" t="str">
        <f>IF('FY2025'!A239&lt;&gt;"",VALUE('FY2025'!F239),"")</f>
        <v/>
      </c>
      <c r="G237" s="6" t="str">
        <f>IF('FY2025'!A239&lt;&gt;"",VALUE('FY2025'!G239),"")</f>
        <v/>
      </c>
      <c r="H237" s="6" t="str">
        <f>IF('FY2025'!A239&lt;&gt;"",VALUE('FY2025'!H239),"")</f>
        <v/>
      </c>
      <c r="I237" s="6" t="str">
        <f>IF('FY2025'!A239&lt;&gt;"",VALUE('FY2025'!I239),"")</f>
        <v/>
      </c>
      <c r="J237" s="6" t="str">
        <f>IF('FY2025'!A239&lt;&gt;"",VALUE('FY2025'!J239),"")</f>
        <v/>
      </c>
      <c r="K237" s="7" t="str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/>
      </c>
      <c r="L237" s="7" t="str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/>
      </c>
      <c r="M237" s="7" t="str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/>
      </c>
      <c r="N237" s="7" t="str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/>
      </c>
      <c r="O237" s="5" t="str">
        <f t="shared" si="3"/>
        <v/>
      </c>
      <c r="P237" s="10" t="str">
        <f>IF('FY2025'!$A239&lt;&gt;"",IF(AND(MONTH($K237) &lt;= 1, MONTH($L237) &gt;= 1), IF($O237 &lt;&gt; "", $E237/$O237, ""), ""),"")</f>
        <v/>
      </c>
      <c r="Q237" s="10" t="str">
        <f>IF('FY2025'!$A239&lt;&gt;"",IF(AND(MONTH($K237) &lt;= 2, MONTH($L237) &gt;= 2), IF($O237 &lt;&gt; "", $E237/$O237, ""), ""),"")</f>
        <v/>
      </c>
      <c r="R237" s="10" t="str">
        <f>IF('FY2025'!$A239&lt;&gt;"",IF(AND(MONTH($K237) &lt;= 3, MONTH($L237) &gt;= 3), IF($O237 &lt;&gt; "", $E237/$O237, ""), ""),"")</f>
        <v/>
      </c>
      <c r="S237" s="10" t="str">
        <f>IF('FY2025'!$A239&lt;&gt;"",IF(AND(MONTH($K237) &lt;= 4, MONTH($L237) &gt;= 4), IF($O237 &lt;&gt; "", $E237/$O237, ""), ""),"")</f>
        <v/>
      </c>
      <c r="T237" s="10" t="str">
        <f>IF('FY2025'!$A239&lt;&gt;"",IF(AND(MONTH($K237) &lt;= 5, MONTH($L237) &gt;= 5), IF($O237 &lt;&gt; "", $E237/$O237, ""), ""),"")</f>
        <v/>
      </c>
      <c r="U237" s="10" t="str">
        <f>IF('FY2025'!$A239&lt;&gt;"",IF(AND(MONTH($K237) &lt;= 6, MONTH($L237) &gt;= 6), IF($O237 &lt;&gt; "", $E237/$O237, ""), ""),"")</f>
        <v/>
      </c>
      <c r="V237" s="10" t="str">
        <f>IF('FY2025'!$A239&lt;&gt;"",IF(AND(MONTH($K237) &lt;= 7, MONTH($L237) &gt;= 7 ), IF($O237 &lt;&gt; "", $E237/$O237, ""), ""),"")</f>
        <v/>
      </c>
      <c r="W237" s="10" t="str">
        <f>IF('FY2025'!$A239&lt;&gt;"",IF(AND(MONTH($K237) &lt;= 8, MONTH($L237) &gt;= 8), IF($O237 &lt;&gt; "", $E237/$O237, ""), ""),"")</f>
        <v/>
      </c>
      <c r="X237" s="10" t="str">
        <f>IF('FY2025'!$A239&lt;&gt;"",IF(AND(MONTH($K237) &lt;= 9, MONTH($L237) &gt;= 9), IF($O237 &lt;&gt; "", $E237/$O237, ""), ""),"")</f>
        <v/>
      </c>
      <c r="Y237" s="10" t="str">
        <f>IF('FY2025'!$A239&lt;&gt;"",IF(AND(MONTH($K237) &lt;= 10, MONTH($L237) &gt;= 10), IF($O237 &lt;&gt; "", $E237/$O237, ""), ""),"")</f>
        <v/>
      </c>
      <c r="Z237" s="10" t="str">
        <f>IF('FY2025'!$A239&lt;&gt;"",IF(AND(MONTH($K237) &lt;= 11, MONTH($L237) &gt;= 11), IF($O237 &lt;&gt; "", $E237/$O237, ""), ""),"")</f>
        <v/>
      </c>
      <c r="AA237" s="10" t="str">
        <f>IF('FY2025'!$A239&lt;&gt;"",IF(AND(MONTH($K237) &lt;= 12, MONTH($L237) &gt;= 12), IF($O237 &lt;&gt; "", $E237/$O237, ""), ""),"")</f>
        <v/>
      </c>
    </row>
    <row r="238" spans="1:27" x14ac:dyDescent="0.25">
      <c r="A238" s="8" t="str">
        <f>IF('FY2025'!A240&lt;&gt;"", VALUE('FY2025'!A240), "")</f>
        <v/>
      </c>
      <c r="B238" s="5" t="str">
        <f>IF('FY2025'!A240&lt;&gt;"",_xlfn.VALUETOTEXT('FY2025'!B240),"")</f>
        <v/>
      </c>
      <c r="C238" s="5" t="str">
        <f>_xlfn.VALUETOTEXT('FY2025'!C240)</f>
        <v/>
      </c>
      <c r="D238" s="5" t="str">
        <f>IF('FY2025'!A240&lt;&gt;"",_xlfn.VALUETOTEXT('FY2025'!D240),"")</f>
        <v/>
      </c>
      <c r="E238" s="6" t="str">
        <f>IF('FY2025'!A240&lt;&gt;"",VALUE('FY2025'!E240),"")</f>
        <v/>
      </c>
      <c r="F238" s="6" t="str">
        <f>IF('FY2025'!A240&lt;&gt;"",VALUE('FY2025'!F240),"")</f>
        <v/>
      </c>
      <c r="G238" s="6" t="str">
        <f>IF('FY2025'!A240&lt;&gt;"",VALUE('FY2025'!G240),"")</f>
        <v/>
      </c>
      <c r="H238" s="6" t="str">
        <f>IF('FY2025'!A240&lt;&gt;"",VALUE('FY2025'!H240),"")</f>
        <v/>
      </c>
      <c r="I238" s="6" t="str">
        <f>IF('FY2025'!A240&lt;&gt;"",VALUE('FY2025'!I240),"")</f>
        <v/>
      </c>
      <c r="J238" s="6" t="str">
        <f>IF('FY2025'!A240&lt;&gt;"",VALUE('FY2025'!J240),"")</f>
        <v/>
      </c>
      <c r="K238" s="7" t="str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/>
      </c>
      <c r="L238" s="7" t="str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/>
      </c>
      <c r="M238" s="7" t="str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/>
      </c>
      <c r="N238" s="7" t="str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/>
      </c>
      <c r="O238" s="5" t="str">
        <f t="shared" si="3"/>
        <v/>
      </c>
      <c r="P238" s="10" t="str">
        <f>IF('FY2025'!$A240&lt;&gt;"",IF(AND(MONTH($K238) &lt;= 1, MONTH($L238) &gt;= 1), IF($O238 &lt;&gt; "", $E238/$O238, ""), ""),"")</f>
        <v/>
      </c>
      <c r="Q238" s="10" t="str">
        <f>IF('FY2025'!$A240&lt;&gt;"",IF(AND(MONTH($K238) &lt;= 2, MONTH($L238) &gt;= 2), IF($O238 &lt;&gt; "", $E238/$O238, ""), ""),"")</f>
        <v/>
      </c>
      <c r="R238" s="10" t="str">
        <f>IF('FY2025'!$A240&lt;&gt;"",IF(AND(MONTH($K238) &lt;= 3, MONTH($L238) &gt;= 3), IF($O238 &lt;&gt; "", $E238/$O238, ""), ""),"")</f>
        <v/>
      </c>
      <c r="S238" s="10" t="str">
        <f>IF('FY2025'!$A240&lt;&gt;"",IF(AND(MONTH($K238) &lt;= 4, MONTH($L238) &gt;= 4), IF($O238 &lt;&gt; "", $E238/$O238, ""), ""),"")</f>
        <v/>
      </c>
      <c r="T238" s="10" t="str">
        <f>IF('FY2025'!$A240&lt;&gt;"",IF(AND(MONTH($K238) &lt;= 5, MONTH($L238) &gt;= 5), IF($O238 &lt;&gt; "", $E238/$O238, ""), ""),"")</f>
        <v/>
      </c>
      <c r="U238" s="10" t="str">
        <f>IF('FY2025'!$A240&lt;&gt;"",IF(AND(MONTH($K238) &lt;= 6, MONTH($L238) &gt;= 6), IF($O238 &lt;&gt; "", $E238/$O238, ""), ""),"")</f>
        <v/>
      </c>
      <c r="V238" s="10" t="str">
        <f>IF('FY2025'!$A240&lt;&gt;"",IF(AND(MONTH($K238) &lt;= 7, MONTH($L238) &gt;= 7 ), IF($O238 &lt;&gt; "", $E238/$O238, ""), ""),"")</f>
        <v/>
      </c>
      <c r="W238" s="10" t="str">
        <f>IF('FY2025'!$A240&lt;&gt;"",IF(AND(MONTH($K238) &lt;= 8, MONTH($L238) &gt;= 8), IF($O238 &lt;&gt; "", $E238/$O238, ""), ""),"")</f>
        <v/>
      </c>
      <c r="X238" s="10" t="str">
        <f>IF('FY2025'!$A240&lt;&gt;"",IF(AND(MONTH($K238) &lt;= 9, MONTH($L238) &gt;= 9), IF($O238 &lt;&gt; "", $E238/$O238, ""), ""),"")</f>
        <v/>
      </c>
      <c r="Y238" s="10" t="str">
        <f>IF('FY2025'!$A240&lt;&gt;"",IF(AND(MONTH($K238) &lt;= 10, MONTH($L238) &gt;= 10), IF($O238 &lt;&gt; "", $E238/$O238, ""), ""),"")</f>
        <v/>
      </c>
      <c r="Z238" s="10" t="str">
        <f>IF('FY2025'!$A240&lt;&gt;"",IF(AND(MONTH($K238) &lt;= 11, MONTH($L238) &gt;= 11), IF($O238 &lt;&gt; "", $E238/$O238, ""), ""),"")</f>
        <v/>
      </c>
      <c r="AA238" s="10" t="str">
        <f>IF('FY2025'!$A240&lt;&gt;"",IF(AND(MONTH($K238) &lt;= 12, MONTH($L238) &gt;= 12), IF($O238 &lt;&gt; "", $E238/$O238, ""), ""),"")</f>
        <v/>
      </c>
    </row>
    <row r="239" spans="1:27" x14ac:dyDescent="0.25">
      <c r="A239" s="8" t="str">
        <f>IF('FY2025'!A241&lt;&gt;"", VALUE('FY2025'!A241), "")</f>
        <v/>
      </c>
      <c r="B239" s="5" t="str">
        <f>IF('FY2025'!A241&lt;&gt;"",_xlfn.VALUETOTEXT('FY2025'!B241),"")</f>
        <v/>
      </c>
      <c r="C239" s="5" t="str">
        <f>_xlfn.VALUETOTEXT('FY2025'!C241)</f>
        <v/>
      </c>
      <c r="D239" s="5" t="str">
        <f>IF('FY2025'!A241&lt;&gt;"",_xlfn.VALUETOTEXT('FY2025'!D241),"")</f>
        <v/>
      </c>
      <c r="E239" s="6" t="str">
        <f>IF('FY2025'!A241&lt;&gt;"",VALUE('FY2025'!E241),"")</f>
        <v/>
      </c>
      <c r="F239" s="6" t="str">
        <f>IF('FY2025'!A241&lt;&gt;"",VALUE('FY2025'!F241),"")</f>
        <v/>
      </c>
      <c r="G239" s="6" t="str">
        <f>IF('FY2025'!A241&lt;&gt;"",VALUE('FY2025'!G241),"")</f>
        <v/>
      </c>
      <c r="H239" s="6" t="str">
        <f>IF('FY2025'!A241&lt;&gt;"",VALUE('FY2025'!H241),"")</f>
        <v/>
      </c>
      <c r="I239" s="6" t="str">
        <f>IF('FY2025'!A241&lt;&gt;"",VALUE('FY2025'!I241),"")</f>
        <v/>
      </c>
      <c r="J239" s="6" t="str">
        <f>IF('FY2025'!A241&lt;&gt;"",VALUE('FY2025'!J241),"")</f>
        <v/>
      </c>
      <c r="K239" s="7" t="str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/>
      </c>
      <c r="L239" s="7" t="str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/>
      </c>
      <c r="M239" s="7" t="str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/>
      </c>
      <c r="N239" s="7" t="str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/>
      </c>
      <c r="O239" s="5" t="str">
        <f t="shared" si="3"/>
        <v/>
      </c>
      <c r="P239" s="10" t="str">
        <f>IF('FY2025'!$A241&lt;&gt;"",IF(AND(MONTH($K239) &lt;= 1, MONTH($L239) &gt;= 1), IF($O239 &lt;&gt; "", $E239/$O239, ""), ""),"")</f>
        <v/>
      </c>
      <c r="Q239" s="10" t="str">
        <f>IF('FY2025'!$A241&lt;&gt;"",IF(AND(MONTH($K239) &lt;= 2, MONTH($L239) &gt;= 2), IF($O239 &lt;&gt; "", $E239/$O239, ""), ""),"")</f>
        <v/>
      </c>
      <c r="R239" s="10" t="str">
        <f>IF('FY2025'!$A241&lt;&gt;"",IF(AND(MONTH($K239) &lt;= 3, MONTH($L239) &gt;= 3), IF($O239 &lt;&gt; "", $E239/$O239, ""), ""),"")</f>
        <v/>
      </c>
      <c r="S239" s="10" t="str">
        <f>IF('FY2025'!$A241&lt;&gt;"",IF(AND(MONTH($K239) &lt;= 4, MONTH($L239) &gt;= 4), IF($O239 &lt;&gt; "", $E239/$O239, ""), ""),"")</f>
        <v/>
      </c>
      <c r="T239" s="10" t="str">
        <f>IF('FY2025'!$A241&lt;&gt;"",IF(AND(MONTH($K239) &lt;= 5, MONTH($L239) &gt;= 5), IF($O239 &lt;&gt; "", $E239/$O239, ""), ""),"")</f>
        <v/>
      </c>
      <c r="U239" s="10" t="str">
        <f>IF('FY2025'!$A241&lt;&gt;"",IF(AND(MONTH($K239) &lt;= 6, MONTH($L239) &gt;= 6), IF($O239 &lt;&gt; "", $E239/$O239, ""), ""),"")</f>
        <v/>
      </c>
      <c r="V239" s="10" t="str">
        <f>IF('FY2025'!$A241&lt;&gt;"",IF(AND(MONTH($K239) &lt;= 7, MONTH($L239) &gt;= 7 ), IF($O239 &lt;&gt; "", $E239/$O239, ""), ""),"")</f>
        <v/>
      </c>
      <c r="W239" s="10" t="str">
        <f>IF('FY2025'!$A241&lt;&gt;"",IF(AND(MONTH($K239) &lt;= 8, MONTH($L239) &gt;= 8), IF($O239 &lt;&gt; "", $E239/$O239, ""), ""),"")</f>
        <v/>
      </c>
      <c r="X239" s="10" t="str">
        <f>IF('FY2025'!$A241&lt;&gt;"",IF(AND(MONTH($K239) &lt;= 9, MONTH($L239) &gt;= 9), IF($O239 &lt;&gt; "", $E239/$O239, ""), ""),"")</f>
        <v/>
      </c>
      <c r="Y239" s="10" t="str">
        <f>IF('FY2025'!$A241&lt;&gt;"",IF(AND(MONTH($K239) &lt;= 10, MONTH($L239) &gt;= 10), IF($O239 &lt;&gt; "", $E239/$O239, ""), ""),"")</f>
        <v/>
      </c>
      <c r="Z239" s="10" t="str">
        <f>IF('FY2025'!$A241&lt;&gt;"",IF(AND(MONTH($K239) &lt;= 11, MONTH($L239) &gt;= 11), IF($O239 &lt;&gt; "", $E239/$O239, ""), ""),"")</f>
        <v/>
      </c>
      <c r="AA239" s="10" t="str">
        <f>IF('FY2025'!$A241&lt;&gt;"",IF(AND(MONTH($K239) &lt;= 12, MONTH($L239) &gt;= 12), IF($O239 &lt;&gt; "", $E239/$O239, ""), ""),"")</f>
        <v/>
      </c>
    </row>
    <row r="240" spans="1:27" x14ac:dyDescent="0.25">
      <c r="A240" s="8" t="str">
        <f>IF('FY2025'!A242&lt;&gt;"", VALUE('FY2025'!A242), "")</f>
        <v/>
      </c>
      <c r="B240" s="5" t="str">
        <f>IF('FY2025'!A242&lt;&gt;"",_xlfn.VALUETOTEXT('FY2025'!B242),"")</f>
        <v/>
      </c>
      <c r="C240" s="5" t="str">
        <f>_xlfn.VALUETOTEXT('FY2025'!C242)</f>
        <v/>
      </c>
      <c r="D240" s="5" t="str">
        <f>IF('FY2025'!A242&lt;&gt;"",_xlfn.VALUETOTEXT('FY2025'!D242),"")</f>
        <v/>
      </c>
      <c r="E240" s="6" t="str">
        <f>IF('FY2025'!A242&lt;&gt;"",VALUE('FY2025'!E242),"")</f>
        <v/>
      </c>
      <c r="F240" s="6" t="str">
        <f>IF('FY2025'!A242&lt;&gt;"",VALUE('FY2025'!F242),"")</f>
        <v/>
      </c>
      <c r="G240" s="6" t="str">
        <f>IF('FY2025'!A242&lt;&gt;"",VALUE('FY2025'!G242),"")</f>
        <v/>
      </c>
      <c r="H240" s="6" t="str">
        <f>IF('FY2025'!A242&lt;&gt;"",VALUE('FY2025'!H242),"")</f>
        <v/>
      </c>
      <c r="I240" s="6" t="str">
        <f>IF('FY2025'!A242&lt;&gt;"",VALUE('FY2025'!I242),"")</f>
        <v/>
      </c>
      <c r="J240" s="6" t="str">
        <f>IF('FY2025'!A242&lt;&gt;"",VALUE('FY2025'!J242),"")</f>
        <v/>
      </c>
      <c r="K240" s="7" t="str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/>
      </c>
      <c r="L240" s="7" t="str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/>
      </c>
      <c r="M240" s="7" t="str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/>
      </c>
      <c r="N240" s="7" t="str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/>
      </c>
      <c r="O240" s="5" t="str">
        <f t="shared" si="3"/>
        <v/>
      </c>
      <c r="P240" s="10" t="str">
        <f>IF('FY2025'!$A242&lt;&gt;"",IF(AND(MONTH($K240) &lt;= 1, MONTH($L240) &gt;= 1), IF($O240 &lt;&gt; "", $E240/$O240, ""), ""),"")</f>
        <v/>
      </c>
      <c r="Q240" s="10" t="str">
        <f>IF('FY2025'!$A242&lt;&gt;"",IF(AND(MONTH($K240) &lt;= 2, MONTH($L240) &gt;= 2), IF($O240 &lt;&gt; "", $E240/$O240, ""), ""),"")</f>
        <v/>
      </c>
      <c r="R240" s="10" t="str">
        <f>IF('FY2025'!$A242&lt;&gt;"",IF(AND(MONTH($K240) &lt;= 3, MONTH($L240) &gt;= 3), IF($O240 &lt;&gt; "", $E240/$O240, ""), ""),"")</f>
        <v/>
      </c>
      <c r="S240" s="10" t="str">
        <f>IF('FY2025'!$A242&lt;&gt;"",IF(AND(MONTH($K240) &lt;= 4, MONTH($L240) &gt;= 4), IF($O240 &lt;&gt; "", $E240/$O240, ""), ""),"")</f>
        <v/>
      </c>
      <c r="T240" s="10" t="str">
        <f>IF('FY2025'!$A242&lt;&gt;"",IF(AND(MONTH($K240) &lt;= 5, MONTH($L240) &gt;= 5), IF($O240 &lt;&gt; "", $E240/$O240, ""), ""),"")</f>
        <v/>
      </c>
      <c r="U240" s="10" t="str">
        <f>IF('FY2025'!$A242&lt;&gt;"",IF(AND(MONTH($K240) &lt;= 6, MONTH($L240) &gt;= 6), IF($O240 &lt;&gt; "", $E240/$O240, ""), ""),"")</f>
        <v/>
      </c>
      <c r="V240" s="10" t="str">
        <f>IF('FY2025'!$A242&lt;&gt;"",IF(AND(MONTH($K240) &lt;= 7, MONTH($L240) &gt;= 7 ), IF($O240 &lt;&gt; "", $E240/$O240, ""), ""),"")</f>
        <v/>
      </c>
      <c r="W240" s="10" t="str">
        <f>IF('FY2025'!$A242&lt;&gt;"",IF(AND(MONTH($K240) &lt;= 8, MONTH($L240) &gt;= 8), IF($O240 &lt;&gt; "", $E240/$O240, ""), ""),"")</f>
        <v/>
      </c>
      <c r="X240" s="10" t="str">
        <f>IF('FY2025'!$A242&lt;&gt;"",IF(AND(MONTH($K240) &lt;= 9, MONTH($L240) &gt;= 9), IF($O240 &lt;&gt; "", $E240/$O240, ""), ""),"")</f>
        <v/>
      </c>
      <c r="Y240" s="10" t="str">
        <f>IF('FY2025'!$A242&lt;&gt;"",IF(AND(MONTH($K240) &lt;= 10, MONTH($L240) &gt;= 10), IF($O240 &lt;&gt; "", $E240/$O240, ""), ""),"")</f>
        <v/>
      </c>
      <c r="Z240" s="10" t="str">
        <f>IF('FY2025'!$A242&lt;&gt;"",IF(AND(MONTH($K240) &lt;= 11, MONTH($L240) &gt;= 11), IF($O240 &lt;&gt; "", $E240/$O240, ""), ""),"")</f>
        <v/>
      </c>
      <c r="AA240" s="10" t="str">
        <f>IF('FY2025'!$A242&lt;&gt;"",IF(AND(MONTH($K240) &lt;= 12, MONTH($L240) &gt;= 12), IF($O240 &lt;&gt; "", $E240/$O240, ""), ""),"")</f>
        <v/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2842</v>
      </c>
      <c r="L4" t="s">
        <v>2843</v>
      </c>
      <c r="M4" t="s">
        <v>2844</v>
      </c>
      <c r="N4" t="s">
        <v>2820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2842</v>
      </c>
      <c r="L5" t="s">
        <v>2843</v>
      </c>
      <c r="M5" t="s">
        <v>2844</v>
      </c>
      <c r="N5" t="s">
        <v>2820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2842</v>
      </c>
      <c r="L6" t="s">
        <v>2843</v>
      </c>
      <c r="M6" t="s">
        <v>2845</v>
      </c>
      <c r="N6" t="s">
        <v>2846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2842</v>
      </c>
      <c r="L7" t="s">
        <v>2843</v>
      </c>
      <c r="M7" t="s">
        <v>2845</v>
      </c>
      <c r="N7" t="s">
        <v>2846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2842</v>
      </c>
      <c r="L8" t="s">
        <v>2843</v>
      </c>
      <c r="M8" t="s">
        <v>2845</v>
      </c>
      <c r="N8" t="s">
        <v>2846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2842</v>
      </c>
      <c r="L9" t="s">
        <v>2843</v>
      </c>
      <c r="M9" t="s">
        <v>2845</v>
      </c>
      <c r="N9" t="s">
        <v>2846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2842</v>
      </c>
      <c r="L10" t="s">
        <v>2843</v>
      </c>
      <c r="M10" t="s">
        <v>2845</v>
      </c>
      <c r="N10" t="s">
        <v>2846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2842</v>
      </c>
      <c r="L11" t="s">
        <v>2843</v>
      </c>
      <c r="M11" t="s">
        <v>2845</v>
      </c>
      <c r="N11" t="s">
        <v>2846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2842</v>
      </c>
      <c r="L12" t="s">
        <v>2847</v>
      </c>
      <c r="M12" t="s">
        <v>2848</v>
      </c>
      <c r="N12" t="s">
        <v>2849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2842</v>
      </c>
      <c r="L13" t="s">
        <v>2843</v>
      </c>
      <c r="M13" t="s">
        <v>2848</v>
      </c>
      <c r="N13" t="s">
        <v>2849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2842</v>
      </c>
      <c r="L14" t="s">
        <v>2847</v>
      </c>
      <c r="M14" t="s">
        <v>2848</v>
      </c>
      <c r="N14" t="s">
        <v>2849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2842</v>
      </c>
      <c r="L15" t="s">
        <v>2843</v>
      </c>
      <c r="M15" t="s">
        <v>2848</v>
      </c>
      <c r="N15" t="s">
        <v>2849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2842</v>
      </c>
      <c r="L16" t="s">
        <v>2847</v>
      </c>
      <c r="M16" t="s">
        <v>2848</v>
      </c>
      <c r="N16" t="s">
        <v>2849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2842</v>
      </c>
      <c r="L17" t="s">
        <v>2843</v>
      </c>
      <c r="M17" t="s">
        <v>2850</v>
      </c>
      <c r="N17" t="s">
        <v>2851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2842</v>
      </c>
      <c r="L18" t="s">
        <v>2843</v>
      </c>
      <c r="M18" t="s">
        <v>2850</v>
      </c>
      <c r="N18" t="s">
        <v>2851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2842</v>
      </c>
      <c r="L19" t="s">
        <v>2843</v>
      </c>
      <c r="M19" t="s">
        <v>2850</v>
      </c>
      <c r="N19" t="s">
        <v>2851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2842</v>
      </c>
      <c r="L20" t="s">
        <v>2843</v>
      </c>
      <c r="M20" t="s">
        <v>2850</v>
      </c>
      <c r="N20" t="s">
        <v>2851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2842</v>
      </c>
      <c r="L21" t="s">
        <v>2843</v>
      </c>
      <c r="M21" t="s">
        <v>2850</v>
      </c>
      <c r="N21" t="s">
        <v>2851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2842</v>
      </c>
      <c r="L22" t="s">
        <v>2843</v>
      </c>
      <c r="M22" t="s">
        <v>2850</v>
      </c>
      <c r="N22" t="s">
        <v>2851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2842</v>
      </c>
      <c r="L23" t="s">
        <v>2843</v>
      </c>
      <c r="M23" t="s">
        <v>2852</v>
      </c>
      <c r="N23" t="s">
        <v>2853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2842</v>
      </c>
      <c r="L24" t="s">
        <v>2843</v>
      </c>
      <c r="M24" t="s">
        <v>2852</v>
      </c>
      <c r="N24" t="s">
        <v>2853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2842</v>
      </c>
      <c r="L25" t="s">
        <v>2843</v>
      </c>
      <c r="M25" t="s">
        <v>2854</v>
      </c>
      <c r="N25" t="s">
        <v>2855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2842</v>
      </c>
      <c r="L26" t="s">
        <v>2843</v>
      </c>
      <c r="M26" t="s">
        <v>2854</v>
      </c>
      <c r="N26" t="s">
        <v>2855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2842</v>
      </c>
      <c r="L27" t="s">
        <v>2843</v>
      </c>
      <c r="M27" t="s">
        <v>2854</v>
      </c>
      <c r="N27" t="s">
        <v>2855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2842</v>
      </c>
      <c r="L28" t="s">
        <v>2843</v>
      </c>
      <c r="M28" t="s">
        <v>2854</v>
      </c>
      <c r="N28" t="s">
        <v>2855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2842</v>
      </c>
      <c r="L29" t="s">
        <v>2843</v>
      </c>
      <c r="M29" t="s">
        <v>2856</v>
      </c>
      <c r="N29" t="s">
        <v>2857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2842</v>
      </c>
      <c r="L30" t="s">
        <v>2843</v>
      </c>
      <c r="M30" t="s">
        <v>2856</v>
      </c>
      <c r="N30" t="s">
        <v>2857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2842</v>
      </c>
      <c r="L31" t="s">
        <v>2843</v>
      </c>
      <c r="M31" t="s">
        <v>2856</v>
      </c>
      <c r="N31" t="s">
        <v>2857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2842</v>
      </c>
      <c r="L32" t="s">
        <v>2847</v>
      </c>
      <c r="M32" t="s">
        <v>2858</v>
      </c>
      <c r="N32" t="s">
        <v>2859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2842</v>
      </c>
      <c r="L33" t="s">
        <v>2847</v>
      </c>
      <c r="M33" t="s">
        <v>2858</v>
      </c>
      <c r="N33" t="s">
        <v>2859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2842</v>
      </c>
      <c r="L34" t="s">
        <v>2847</v>
      </c>
      <c r="M34" t="s">
        <v>2858</v>
      </c>
      <c r="N34" t="s">
        <v>2859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2842</v>
      </c>
      <c r="L35" t="s">
        <v>2847</v>
      </c>
      <c r="M35" t="s">
        <v>2858</v>
      </c>
      <c r="N35" t="s">
        <v>2859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2842</v>
      </c>
      <c r="L36" t="s">
        <v>2847</v>
      </c>
      <c r="M36" t="s">
        <v>2858</v>
      </c>
      <c r="N36" t="s">
        <v>2859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2860</v>
      </c>
      <c r="L37" t="s">
        <v>2847</v>
      </c>
      <c r="M37" t="s">
        <v>2858</v>
      </c>
      <c r="N37" t="s">
        <v>2859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2860</v>
      </c>
      <c r="L38" t="s">
        <v>2847</v>
      </c>
      <c r="M38" t="s">
        <v>2858</v>
      </c>
      <c r="N38" t="s">
        <v>2859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2860</v>
      </c>
      <c r="L39" t="s">
        <v>2861</v>
      </c>
      <c r="M39" t="s">
        <v>2858</v>
      </c>
      <c r="N39" t="s">
        <v>2862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2860</v>
      </c>
      <c r="L40" t="s">
        <v>2861</v>
      </c>
      <c r="M40" t="s">
        <v>2858</v>
      </c>
      <c r="N40" t="s">
        <v>2862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2860</v>
      </c>
      <c r="L41" t="s">
        <v>2861</v>
      </c>
      <c r="M41" t="s">
        <v>2858</v>
      </c>
      <c r="N41" t="s">
        <v>2862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2860</v>
      </c>
      <c r="L42" t="s">
        <v>2861</v>
      </c>
      <c r="M42" t="s">
        <v>2858</v>
      </c>
      <c r="N42" t="s">
        <v>2862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2860</v>
      </c>
      <c r="L43" t="s">
        <v>2861</v>
      </c>
      <c r="M43" t="s">
        <v>2858</v>
      </c>
      <c r="N43" t="s">
        <v>2862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2860</v>
      </c>
      <c r="L44" t="s">
        <v>2861</v>
      </c>
      <c r="M44" t="s">
        <v>2858</v>
      </c>
      <c r="N44" t="s">
        <v>2862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2860</v>
      </c>
      <c r="L45" t="s">
        <v>2861</v>
      </c>
      <c r="M45" t="s">
        <v>2858</v>
      </c>
      <c r="N45" t="s">
        <v>2862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2860</v>
      </c>
      <c r="L46" t="s">
        <v>2861</v>
      </c>
      <c r="M46" t="s">
        <v>2858</v>
      </c>
      <c r="N46" t="s">
        <v>2862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2860</v>
      </c>
      <c r="L47" t="s">
        <v>2861</v>
      </c>
      <c r="M47" t="s">
        <v>2858</v>
      </c>
      <c r="N47" t="s">
        <v>2862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2860</v>
      </c>
      <c r="L48" t="s">
        <v>2861</v>
      </c>
      <c r="M48" t="s">
        <v>2863</v>
      </c>
      <c r="N48" t="s">
        <v>2864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2860</v>
      </c>
      <c r="L49" t="s">
        <v>2861</v>
      </c>
      <c r="M49" t="s">
        <v>2863</v>
      </c>
      <c r="N49" t="s">
        <v>2864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2865</v>
      </c>
      <c r="L50" t="s">
        <v>2847</v>
      </c>
      <c r="M50" t="s">
        <v>2863</v>
      </c>
      <c r="N50" t="s">
        <v>2864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2865</v>
      </c>
      <c r="L51" t="s">
        <v>2847</v>
      </c>
      <c r="M51" t="s">
        <v>2863</v>
      </c>
      <c r="N51" t="s">
        <v>2864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2865</v>
      </c>
      <c r="L52" t="s">
        <v>2847</v>
      </c>
      <c r="M52" t="s">
        <v>2863</v>
      </c>
      <c r="N52" t="s">
        <v>2864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2860</v>
      </c>
      <c r="L53" t="s">
        <v>2861</v>
      </c>
      <c r="M53" t="s">
        <v>2863</v>
      </c>
      <c r="N53" t="s">
        <v>2864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2865</v>
      </c>
      <c r="L54" t="s">
        <v>2847</v>
      </c>
      <c r="M54" t="s">
        <v>2866</v>
      </c>
      <c r="N54" t="s">
        <v>2848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2860</v>
      </c>
      <c r="L55" t="s">
        <v>2861</v>
      </c>
      <c r="M55" t="s">
        <v>2866</v>
      </c>
      <c r="N55" t="s">
        <v>2848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2860</v>
      </c>
      <c r="L56" t="s">
        <v>2861</v>
      </c>
      <c r="M56" t="s">
        <v>2866</v>
      </c>
      <c r="N56" t="s">
        <v>2848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2865</v>
      </c>
      <c r="L57" t="s">
        <v>2847</v>
      </c>
      <c r="M57" t="s">
        <v>2866</v>
      </c>
      <c r="N57" t="s">
        <v>2848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2865</v>
      </c>
      <c r="L58" t="s">
        <v>2847</v>
      </c>
      <c r="M58" t="s">
        <v>2866</v>
      </c>
      <c r="N58" t="s">
        <v>2848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2865</v>
      </c>
      <c r="L59" t="s">
        <v>2847</v>
      </c>
      <c r="M59" t="s">
        <v>2866</v>
      </c>
      <c r="N59" t="s">
        <v>2848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2860</v>
      </c>
      <c r="L60" t="s">
        <v>2861</v>
      </c>
      <c r="M60" t="s">
        <v>2866</v>
      </c>
      <c r="N60" t="s">
        <v>2848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2860</v>
      </c>
      <c r="L61" t="s">
        <v>2861</v>
      </c>
      <c r="M61" t="s">
        <v>2866</v>
      </c>
      <c r="N61" t="s">
        <v>2848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2865</v>
      </c>
      <c r="L62" t="s">
        <v>2847</v>
      </c>
      <c r="M62" t="s">
        <v>2866</v>
      </c>
      <c r="N62" t="s">
        <v>2848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2865</v>
      </c>
      <c r="L63" t="s">
        <v>2847</v>
      </c>
      <c r="M63" t="s">
        <v>2866</v>
      </c>
      <c r="N63" t="s">
        <v>2848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2865</v>
      </c>
      <c r="L64" t="s">
        <v>2847</v>
      </c>
      <c r="M64" t="s">
        <v>2866</v>
      </c>
      <c r="N64" t="s">
        <v>2848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2865</v>
      </c>
      <c r="L65" t="s">
        <v>2847</v>
      </c>
      <c r="M65" t="s">
        <v>2866</v>
      </c>
      <c r="N65" t="s">
        <v>2848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2865</v>
      </c>
      <c r="L66" t="s">
        <v>2847</v>
      </c>
      <c r="M66" t="s">
        <v>2866</v>
      </c>
      <c r="N66" t="s">
        <v>2848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2860</v>
      </c>
      <c r="L67" t="s">
        <v>2861</v>
      </c>
      <c r="M67" t="s">
        <v>2867</v>
      </c>
      <c r="N67" t="s">
        <v>2821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2865</v>
      </c>
      <c r="L68" t="s">
        <v>2847</v>
      </c>
      <c r="M68" t="s">
        <v>2867</v>
      </c>
      <c r="N68" t="s">
        <v>2821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2860</v>
      </c>
      <c r="L69" t="s">
        <v>2861</v>
      </c>
      <c r="M69" t="s">
        <v>2867</v>
      </c>
      <c r="N69" t="s">
        <v>2821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2865</v>
      </c>
      <c r="L70" t="s">
        <v>2847</v>
      </c>
      <c r="M70" t="s">
        <v>2867</v>
      </c>
      <c r="N70" t="s">
        <v>2821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2865</v>
      </c>
      <c r="L71" t="s">
        <v>2847</v>
      </c>
      <c r="M71" t="s">
        <v>2867</v>
      </c>
      <c r="N71" t="s">
        <v>2821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2860</v>
      </c>
      <c r="L72" t="s">
        <v>2861</v>
      </c>
      <c r="M72" t="s">
        <v>2867</v>
      </c>
      <c r="N72" t="s">
        <v>2821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2860</v>
      </c>
      <c r="L73" t="s">
        <v>2861</v>
      </c>
      <c r="M73" t="s">
        <v>2867</v>
      </c>
      <c r="N73" t="s">
        <v>2821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2865</v>
      </c>
      <c r="L74" t="s">
        <v>2847</v>
      </c>
      <c r="M74" t="s">
        <v>2867</v>
      </c>
      <c r="N74" t="s">
        <v>2821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2865</v>
      </c>
      <c r="L75" t="s">
        <v>2847</v>
      </c>
      <c r="M75" t="s">
        <v>2868</v>
      </c>
      <c r="N75" t="s">
        <v>2869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2860</v>
      </c>
      <c r="L76" t="s">
        <v>2861</v>
      </c>
      <c r="M76" t="s">
        <v>2868</v>
      </c>
      <c r="N76" t="s">
        <v>2869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2870</v>
      </c>
      <c r="L77" t="s">
        <v>2871</v>
      </c>
      <c r="M77" t="s">
        <v>2872</v>
      </c>
      <c r="N77" t="s">
        <v>2873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2870</v>
      </c>
      <c r="L78" t="s">
        <v>2871</v>
      </c>
      <c r="M78" t="s">
        <v>2872</v>
      </c>
      <c r="N78" t="s">
        <v>2873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2870</v>
      </c>
      <c r="L79" t="s">
        <v>2871</v>
      </c>
      <c r="M79" t="s">
        <v>2872</v>
      </c>
      <c r="N79" t="s">
        <v>2873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2874</v>
      </c>
      <c r="L80" t="s">
        <v>2875</v>
      </c>
      <c r="M80" t="s">
        <v>2872</v>
      </c>
      <c r="N80" t="s">
        <v>2873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2874</v>
      </c>
      <c r="L81" t="s">
        <v>2875</v>
      </c>
      <c r="M81" t="s">
        <v>2872</v>
      </c>
      <c r="N81" t="s">
        <v>2873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2874</v>
      </c>
      <c r="L82" t="s">
        <v>2875</v>
      </c>
      <c r="M82" t="s">
        <v>2872</v>
      </c>
      <c r="N82" t="s">
        <v>2873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2874</v>
      </c>
      <c r="L83" t="s">
        <v>2875</v>
      </c>
      <c r="M83" t="s">
        <v>2872</v>
      </c>
      <c r="N83" t="s">
        <v>2873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2870</v>
      </c>
      <c r="L84" t="s">
        <v>2871</v>
      </c>
      <c r="M84" t="s">
        <v>2872</v>
      </c>
      <c r="N84" t="s">
        <v>2873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2860</v>
      </c>
      <c r="L85" t="s">
        <v>2861</v>
      </c>
      <c r="M85" t="s">
        <v>2876</v>
      </c>
      <c r="N85" t="s">
        <v>2877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2865</v>
      </c>
      <c r="L86" t="s">
        <v>2847</v>
      </c>
      <c r="M86" t="s">
        <v>2876</v>
      </c>
      <c r="N86" t="s">
        <v>2877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2874</v>
      </c>
      <c r="L87" t="s">
        <v>2875</v>
      </c>
      <c r="M87" t="s">
        <v>2876</v>
      </c>
      <c r="N87" t="s">
        <v>2877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2874</v>
      </c>
      <c r="L88" t="s">
        <v>2875</v>
      </c>
      <c r="M88" t="s">
        <v>2876</v>
      </c>
      <c r="N88" t="s">
        <v>2877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2874</v>
      </c>
      <c r="L89" t="s">
        <v>2875</v>
      </c>
      <c r="M89" t="s">
        <v>2876</v>
      </c>
      <c r="N89" t="s">
        <v>2877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2870</v>
      </c>
      <c r="L90" t="s">
        <v>2871</v>
      </c>
      <c r="M90" t="s">
        <v>2876</v>
      </c>
      <c r="N90" t="s">
        <v>2877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2870</v>
      </c>
      <c r="L91" t="s">
        <v>2871</v>
      </c>
      <c r="M91" t="s">
        <v>2876</v>
      </c>
      <c r="N91" t="s">
        <v>2877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2870</v>
      </c>
      <c r="L92" t="s">
        <v>2871</v>
      </c>
      <c r="M92" t="s">
        <v>2876</v>
      </c>
      <c r="N92" t="s">
        <v>2877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2870</v>
      </c>
      <c r="L93" t="s">
        <v>2871</v>
      </c>
      <c r="M93" t="s">
        <v>2876</v>
      </c>
      <c r="N93" t="s">
        <v>2877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2870</v>
      </c>
      <c r="L94" t="s">
        <v>2871</v>
      </c>
      <c r="M94" t="s">
        <v>2876</v>
      </c>
      <c r="N94" t="s">
        <v>2877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2870</v>
      </c>
      <c r="L95" t="s">
        <v>2871</v>
      </c>
      <c r="M95" t="s">
        <v>2878</v>
      </c>
      <c r="N95" t="s">
        <v>2879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2870</v>
      </c>
      <c r="L96" t="s">
        <v>2871</v>
      </c>
      <c r="M96" t="s">
        <v>2878</v>
      </c>
      <c r="N96" t="s">
        <v>2879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2870</v>
      </c>
      <c r="L97" t="s">
        <v>2871</v>
      </c>
      <c r="M97" t="s">
        <v>2878</v>
      </c>
      <c r="N97" t="s">
        <v>2879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2870</v>
      </c>
      <c r="L98" t="s">
        <v>2871</v>
      </c>
      <c r="M98" t="s">
        <v>2878</v>
      </c>
      <c r="N98" t="s">
        <v>2879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2870</v>
      </c>
      <c r="L99" t="s">
        <v>2871</v>
      </c>
      <c r="M99" t="s">
        <v>2878</v>
      </c>
      <c r="N99" t="s">
        <v>2879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2870</v>
      </c>
      <c r="L100" t="s">
        <v>2871</v>
      </c>
      <c r="M100" t="s">
        <v>2878</v>
      </c>
      <c r="N100" t="s">
        <v>2879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2870</v>
      </c>
      <c r="L101" t="s">
        <v>2871</v>
      </c>
      <c r="M101" t="s">
        <v>2878</v>
      </c>
      <c r="N101" t="s">
        <v>2879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2874</v>
      </c>
      <c r="L102" t="s">
        <v>2875</v>
      </c>
      <c r="M102" t="s">
        <v>2880</v>
      </c>
      <c r="N102" t="s">
        <v>2881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2874</v>
      </c>
      <c r="L103" t="s">
        <v>2875</v>
      </c>
      <c r="M103" t="s">
        <v>2880</v>
      </c>
      <c r="N103" t="s">
        <v>2881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2874</v>
      </c>
      <c r="L104" t="s">
        <v>2875</v>
      </c>
      <c r="M104" t="s">
        <v>2880</v>
      </c>
      <c r="N104" t="s">
        <v>2881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2874</v>
      </c>
      <c r="L105" t="s">
        <v>2875</v>
      </c>
      <c r="M105" t="s">
        <v>2880</v>
      </c>
      <c r="N105" t="s">
        <v>2881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2874</v>
      </c>
      <c r="L106" t="s">
        <v>2875</v>
      </c>
      <c r="M106" t="s">
        <v>2880</v>
      </c>
      <c r="N106" t="s">
        <v>2881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2874</v>
      </c>
      <c r="L107" t="s">
        <v>2875</v>
      </c>
      <c r="M107" t="s">
        <v>2880</v>
      </c>
      <c r="N107" t="s">
        <v>2882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2874</v>
      </c>
      <c r="L108" t="s">
        <v>2875</v>
      </c>
      <c r="M108" t="s">
        <v>2880</v>
      </c>
      <c r="N108" t="s">
        <v>2882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2874</v>
      </c>
      <c r="L109" t="s">
        <v>2875</v>
      </c>
      <c r="M109" t="s">
        <v>2880</v>
      </c>
      <c r="N109" t="s">
        <v>2882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2874</v>
      </c>
      <c r="L110" t="s">
        <v>2875</v>
      </c>
      <c r="M110" t="s">
        <v>2883</v>
      </c>
      <c r="N110" t="s">
        <v>2884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2874</v>
      </c>
      <c r="L111" t="s">
        <v>2875</v>
      </c>
      <c r="M111" t="s">
        <v>2883</v>
      </c>
      <c r="N111" t="s">
        <v>2884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2874</v>
      </c>
      <c r="L112" t="s">
        <v>2875</v>
      </c>
      <c r="M112" t="s">
        <v>2883</v>
      </c>
      <c r="N112" t="s">
        <v>2884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2874</v>
      </c>
      <c r="L113" t="s">
        <v>2875</v>
      </c>
      <c r="M113" t="s">
        <v>2883</v>
      </c>
      <c r="N113" t="s">
        <v>2884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2885</v>
      </c>
      <c r="L114" t="s">
        <v>2886</v>
      </c>
      <c r="M114" t="s">
        <v>2887</v>
      </c>
      <c r="N114" t="s">
        <v>2888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2885</v>
      </c>
      <c r="L115" t="s">
        <v>2886</v>
      </c>
      <c r="M115" t="s">
        <v>2887</v>
      </c>
      <c r="N115" t="s">
        <v>2888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2885</v>
      </c>
      <c r="L116" t="s">
        <v>2886</v>
      </c>
      <c r="M116" t="s">
        <v>2887</v>
      </c>
      <c r="N116" t="s">
        <v>2888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2885</v>
      </c>
      <c r="L117" t="s">
        <v>2886</v>
      </c>
      <c r="M117" t="s">
        <v>2887</v>
      </c>
      <c r="N117" t="s">
        <v>2888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2885</v>
      </c>
      <c r="L118" t="s">
        <v>2886</v>
      </c>
      <c r="M118" t="s">
        <v>2889</v>
      </c>
      <c r="N118" t="s">
        <v>2876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2885</v>
      </c>
      <c r="L119" t="s">
        <v>2886</v>
      </c>
      <c r="M119" t="s">
        <v>2889</v>
      </c>
      <c r="N119" t="s">
        <v>2876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2885</v>
      </c>
      <c r="L120" t="s">
        <v>2886</v>
      </c>
      <c r="M120" t="s">
        <v>2889</v>
      </c>
      <c r="N120" t="s">
        <v>2876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2885</v>
      </c>
      <c r="L121" t="s">
        <v>2886</v>
      </c>
      <c r="M121" t="s">
        <v>2889</v>
      </c>
      <c r="N121" t="s">
        <v>2876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2885</v>
      </c>
      <c r="L122" t="s">
        <v>2886</v>
      </c>
      <c r="M122" t="s">
        <v>2889</v>
      </c>
      <c r="N122" t="s">
        <v>2876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2885</v>
      </c>
      <c r="L123" t="s">
        <v>2886</v>
      </c>
      <c r="M123" t="s">
        <v>2890</v>
      </c>
      <c r="N123" t="s">
        <v>2891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2885</v>
      </c>
      <c r="L124" t="s">
        <v>2886</v>
      </c>
      <c r="M124" t="s">
        <v>2892</v>
      </c>
      <c r="N124" t="s">
        <v>2893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2885</v>
      </c>
      <c r="L125" t="s">
        <v>2894</v>
      </c>
      <c r="M125" t="s">
        <v>2895</v>
      </c>
      <c r="N125" t="s">
        <v>2843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2885</v>
      </c>
      <c r="L126" t="s">
        <v>2886</v>
      </c>
      <c r="M126" t="s">
        <v>2895</v>
      </c>
      <c r="N126" t="s">
        <v>2843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2885</v>
      </c>
      <c r="L127" t="s">
        <v>2886</v>
      </c>
      <c r="M127" t="s">
        <v>2895</v>
      </c>
      <c r="N127" t="s">
        <v>2843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2885</v>
      </c>
      <c r="L128" t="s">
        <v>2886</v>
      </c>
      <c r="M128" t="s">
        <v>2895</v>
      </c>
      <c r="N128" t="s">
        <v>2843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2885</v>
      </c>
      <c r="L129" t="s">
        <v>2886</v>
      </c>
      <c r="M129" t="s">
        <v>2895</v>
      </c>
      <c r="N129" t="s">
        <v>2843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2896</v>
      </c>
      <c r="L130" t="s">
        <v>2894</v>
      </c>
      <c r="M130" t="s">
        <v>2897</v>
      </c>
      <c r="N130" t="s">
        <v>2883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2896</v>
      </c>
      <c r="L131" t="s">
        <v>2894</v>
      </c>
      <c r="M131" t="s">
        <v>2897</v>
      </c>
      <c r="N131" t="s">
        <v>2883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2896</v>
      </c>
      <c r="L132" t="s">
        <v>2894</v>
      </c>
      <c r="M132" t="s">
        <v>2897</v>
      </c>
      <c r="N132" t="s">
        <v>2883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2896</v>
      </c>
      <c r="L133" t="s">
        <v>2894</v>
      </c>
      <c r="M133" t="s">
        <v>2897</v>
      </c>
      <c r="N133" t="s">
        <v>2883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2896</v>
      </c>
      <c r="L134" t="s">
        <v>2894</v>
      </c>
      <c r="M134" t="s">
        <v>2898</v>
      </c>
      <c r="N134" t="s">
        <v>2887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2896</v>
      </c>
      <c r="L135" t="s">
        <v>2894</v>
      </c>
      <c r="M135" t="s">
        <v>2899</v>
      </c>
      <c r="N135" t="s">
        <v>2900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2896</v>
      </c>
      <c r="L136" t="s">
        <v>2894</v>
      </c>
      <c r="M136" t="s">
        <v>2899</v>
      </c>
      <c r="N136" t="s">
        <v>2900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2896</v>
      </c>
      <c r="L137" t="s">
        <v>2894</v>
      </c>
      <c r="M137" t="s">
        <v>2899</v>
      </c>
      <c r="N137" t="s">
        <v>2900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2896</v>
      </c>
      <c r="L138" t="s">
        <v>2894</v>
      </c>
      <c r="M138" t="s">
        <v>2901</v>
      </c>
      <c r="N138" t="s">
        <v>2902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2896</v>
      </c>
      <c r="L139" t="s">
        <v>2894</v>
      </c>
      <c r="M139" t="s">
        <v>2901</v>
      </c>
      <c r="N139" t="s">
        <v>2897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2896</v>
      </c>
      <c r="L140" t="s">
        <v>2894</v>
      </c>
      <c r="M140" t="s">
        <v>2901</v>
      </c>
      <c r="N140" t="s">
        <v>2897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2896</v>
      </c>
      <c r="L141" t="s">
        <v>2894</v>
      </c>
      <c r="M141" t="s">
        <v>2901</v>
      </c>
      <c r="N141" t="s">
        <v>2897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2896</v>
      </c>
      <c r="L142" t="s">
        <v>2894</v>
      </c>
      <c r="M142" t="s">
        <v>2870</v>
      </c>
      <c r="N142" t="s">
        <v>2898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2896</v>
      </c>
      <c r="L143" t="s">
        <v>2894</v>
      </c>
      <c r="M143" t="s">
        <v>2870</v>
      </c>
      <c r="N143" t="s">
        <v>2898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2896</v>
      </c>
      <c r="L144" t="s">
        <v>2894</v>
      </c>
      <c r="M144" t="s">
        <v>2870</v>
      </c>
      <c r="N144" t="s">
        <v>2898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2896</v>
      </c>
      <c r="L145" t="s">
        <v>2894</v>
      </c>
      <c r="M145" t="s">
        <v>2870</v>
      </c>
      <c r="N145" t="s">
        <v>2898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2896</v>
      </c>
      <c r="L146" t="s">
        <v>2894</v>
      </c>
      <c r="M146" t="s">
        <v>2903</v>
      </c>
      <c r="N146" t="s">
        <v>2904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2905</v>
      </c>
      <c r="L147" t="s">
        <v>2906</v>
      </c>
      <c r="M147" t="s">
        <v>2903</v>
      </c>
      <c r="N147" t="s">
        <v>2904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2896</v>
      </c>
      <c r="L148" t="s">
        <v>2894</v>
      </c>
      <c r="M148" t="s">
        <v>2903</v>
      </c>
      <c r="N148" t="s">
        <v>2904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2905</v>
      </c>
      <c r="L149" t="s">
        <v>2906</v>
      </c>
      <c r="M149" t="s">
        <v>2903</v>
      </c>
      <c r="N149" t="s">
        <v>2904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2905</v>
      </c>
      <c r="L150" t="s">
        <v>2906</v>
      </c>
      <c r="M150" t="s">
        <v>2903</v>
      </c>
      <c r="N150" t="s">
        <v>2904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2905</v>
      </c>
      <c r="L151" t="s">
        <v>2906</v>
      </c>
      <c r="M151" t="s">
        <v>2907</v>
      </c>
      <c r="N151" t="s">
        <v>2908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2905</v>
      </c>
      <c r="L152" t="s">
        <v>2906</v>
      </c>
      <c r="M152" t="s">
        <v>2907</v>
      </c>
      <c r="N152" t="s">
        <v>2908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2905</v>
      </c>
      <c r="L153" t="s">
        <v>2906</v>
      </c>
      <c r="M153" t="s">
        <v>2907</v>
      </c>
      <c r="N153" t="s">
        <v>2908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2905</v>
      </c>
      <c r="L154" t="s">
        <v>2906</v>
      </c>
      <c r="M154" t="s">
        <v>2907</v>
      </c>
      <c r="N154" t="s">
        <v>2908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2905</v>
      </c>
      <c r="L155" t="s">
        <v>2906</v>
      </c>
      <c r="M155" t="s">
        <v>2907</v>
      </c>
      <c r="N155" t="s">
        <v>2908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2905</v>
      </c>
      <c r="L156" t="s">
        <v>2906</v>
      </c>
      <c r="M156" t="s">
        <v>2907</v>
      </c>
      <c r="N156" t="s">
        <v>2908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2905</v>
      </c>
      <c r="L157" t="s">
        <v>2906</v>
      </c>
      <c r="M157" t="s">
        <v>2909</v>
      </c>
      <c r="N157" t="s">
        <v>2910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2905</v>
      </c>
      <c r="L158" t="s">
        <v>2906</v>
      </c>
      <c r="M158" t="s">
        <v>2909</v>
      </c>
      <c r="N158" t="s">
        <v>2910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2905</v>
      </c>
      <c r="L159" t="s">
        <v>2906</v>
      </c>
      <c r="M159" t="s">
        <v>2909</v>
      </c>
      <c r="N159" t="s">
        <v>2910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2905</v>
      </c>
      <c r="L160" t="s">
        <v>2906</v>
      </c>
      <c r="M160" t="s">
        <v>2909</v>
      </c>
      <c r="N160" t="s">
        <v>2910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2905</v>
      </c>
      <c r="L161" t="s">
        <v>2906</v>
      </c>
      <c r="M161" t="s">
        <v>2909</v>
      </c>
      <c r="N161" t="s">
        <v>2910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2905</v>
      </c>
      <c r="L162" t="s">
        <v>2906</v>
      </c>
      <c r="M162" t="s">
        <v>2911</v>
      </c>
      <c r="N162" t="s">
        <v>2870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2905</v>
      </c>
      <c r="L163" t="s">
        <v>2912</v>
      </c>
      <c r="M163" t="s">
        <v>2913</v>
      </c>
      <c r="N163" t="s">
        <v>2914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2905</v>
      </c>
      <c r="L164" t="s">
        <v>2912</v>
      </c>
      <c r="M164" t="s">
        <v>2913</v>
      </c>
      <c r="N164" t="s">
        <v>2914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2905</v>
      </c>
      <c r="L165" t="s">
        <v>2912</v>
      </c>
      <c r="M165" t="s">
        <v>2913</v>
      </c>
      <c r="N165" t="s">
        <v>2914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2905</v>
      </c>
      <c r="L166" t="s">
        <v>2912</v>
      </c>
      <c r="M166" t="s">
        <v>2913</v>
      </c>
      <c r="N166" t="s">
        <v>2914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2915</v>
      </c>
      <c r="L167" t="s">
        <v>2912</v>
      </c>
      <c r="M167" t="s">
        <v>2916</v>
      </c>
      <c r="N167" t="s">
        <v>2917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2905</v>
      </c>
      <c r="L168" t="s">
        <v>2906</v>
      </c>
      <c r="M168" t="s">
        <v>2916</v>
      </c>
      <c r="N168" t="s">
        <v>2917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2915</v>
      </c>
      <c r="L169" t="s">
        <v>2912</v>
      </c>
      <c r="M169" t="s">
        <v>2916</v>
      </c>
      <c r="N169" t="s">
        <v>2917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2905</v>
      </c>
      <c r="L170" t="s">
        <v>2906</v>
      </c>
      <c r="M170" t="s">
        <v>2916</v>
      </c>
      <c r="N170" t="s">
        <v>2917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2915</v>
      </c>
      <c r="L171" t="s">
        <v>2912</v>
      </c>
      <c r="M171" t="s">
        <v>2916</v>
      </c>
      <c r="N171" t="s">
        <v>2917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2905</v>
      </c>
      <c r="L172" t="s">
        <v>2906</v>
      </c>
      <c r="M172" t="s">
        <v>2916</v>
      </c>
      <c r="N172" t="s">
        <v>2917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2905</v>
      </c>
      <c r="L173" t="s">
        <v>2906</v>
      </c>
      <c r="M173" t="s">
        <v>2916</v>
      </c>
      <c r="N173" t="s">
        <v>2917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2915</v>
      </c>
      <c r="L174" t="s">
        <v>2912</v>
      </c>
      <c r="M174" t="s">
        <v>2916</v>
      </c>
      <c r="N174" t="s">
        <v>2917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2905</v>
      </c>
      <c r="L175" t="s">
        <v>2906</v>
      </c>
      <c r="M175" t="s">
        <v>2916</v>
      </c>
      <c r="N175" t="s">
        <v>2917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2915</v>
      </c>
      <c r="L176" t="s">
        <v>2912</v>
      </c>
      <c r="M176" t="s">
        <v>2916</v>
      </c>
      <c r="N176" t="s">
        <v>2917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2905</v>
      </c>
      <c r="L177" t="s">
        <v>2906</v>
      </c>
      <c r="M177" t="s">
        <v>2918</v>
      </c>
      <c r="N177" t="s">
        <v>2907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2905</v>
      </c>
      <c r="L178" t="s">
        <v>2906</v>
      </c>
      <c r="M178" t="s">
        <v>2918</v>
      </c>
      <c r="N178" t="s">
        <v>2907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2915</v>
      </c>
      <c r="L179" t="s">
        <v>2912</v>
      </c>
      <c r="M179" t="s">
        <v>2918</v>
      </c>
      <c r="N179" t="s">
        <v>2907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2905</v>
      </c>
      <c r="L180" t="s">
        <v>2906</v>
      </c>
      <c r="M180" t="s">
        <v>2918</v>
      </c>
      <c r="N180" t="s">
        <v>2907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2915</v>
      </c>
      <c r="L181" t="s">
        <v>2912</v>
      </c>
      <c r="M181" t="s">
        <v>2918</v>
      </c>
      <c r="N181" t="s">
        <v>2907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2915</v>
      </c>
      <c r="L182" t="s">
        <v>2912</v>
      </c>
      <c r="M182" t="s">
        <v>2918</v>
      </c>
      <c r="N182" t="s">
        <v>2907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2915</v>
      </c>
      <c r="L183" t="s">
        <v>2912</v>
      </c>
      <c r="M183" t="s">
        <v>2918</v>
      </c>
      <c r="N183" t="s">
        <v>2907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2915</v>
      </c>
      <c r="L184" t="s">
        <v>2912</v>
      </c>
      <c r="M184" t="s">
        <v>2918</v>
      </c>
      <c r="N184" t="s">
        <v>2907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2915</v>
      </c>
      <c r="L185" t="s">
        <v>2912</v>
      </c>
      <c r="M185" t="s">
        <v>2871</v>
      </c>
      <c r="N185" t="s">
        <v>2919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2915</v>
      </c>
      <c r="L186" t="s">
        <v>2912</v>
      </c>
      <c r="M186" t="s">
        <v>2920</v>
      </c>
      <c r="N186" t="s">
        <v>2921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2915</v>
      </c>
      <c r="L187" t="s">
        <v>2912</v>
      </c>
      <c r="M187" t="s">
        <v>2920</v>
      </c>
      <c r="N187" t="s">
        <v>2921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2915</v>
      </c>
      <c r="L188" t="s">
        <v>2912</v>
      </c>
      <c r="M188" t="s">
        <v>2920</v>
      </c>
      <c r="N188" t="s">
        <v>2921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2915</v>
      </c>
      <c r="L189" t="s">
        <v>2912</v>
      </c>
      <c r="M189" t="s">
        <v>2920</v>
      </c>
      <c r="N189" t="s">
        <v>2921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2896</v>
      </c>
      <c r="L190" t="s">
        <v>2912</v>
      </c>
      <c r="M190" t="s">
        <v>2922</v>
      </c>
      <c r="N190" t="s">
        <v>2923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2896</v>
      </c>
      <c r="L191" t="s">
        <v>2906</v>
      </c>
      <c r="M191" t="s">
        <v>2924</v>
      </c>
      <c r="N191" t="s">
        <v>2916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2896</v>
      </c>
      <c r="L192" t="s">
        <v>2906</v>
      </c>
      <c r="M192" t="s">
        <v>2924</v>
      </c>
      <c r="N192" t="s">
        <v>2916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2896</v>
      </c>
      <c r="L193" t="s">
        <v>2906</v>
      </c>
      <c r="M193" t="s">
        <v>2924</v>
      </c>
      <c r="N193" t="s">
        <v>2916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2896</v>
      </c>
      <c r="L194" t="s">
        <v>2906</v>
      </c>
      <c r="M194" t="s">
        <v>2924</v>
      </c>
      <c r="N194" t="s">
        <v>2916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2896</v>
      </c>
      <c r="L195" t="s">
        <v>2906</v>
      </c>
      <c r="M195" t="s">
        <v>2924</v>
      </c>
      <c r="N195" t="s">
        <v>2916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2915</v>
      </c>
      <c r="L196" t="s">
        <v>2925</v>
      </c>
      <c r="M196" t="s">
        <v>2924</v>
      </c>
      <c r="N196" t="s">
        <v>2916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2896</v>
      </c>
      <c r="L197" t="s">
        <v>2894</v>
      </c>
      <c r="M197" t="s">
        <v>2924</v>
      </c>
      <c r="N197" t="s">
        <v>2916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2905</v>
      </c>
      <c r="L198" t="s">
        <v>2906</v>
      </c>
      <c r="M198" t="s">
        <v>2924</v>
      </c>
      <c r="N198" t="s">
        <v>2916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2915</v>
      </c>
      <c r="L199" t="s">
        <v>2912</v>
      </c>
      <c r="M199" t="s">
        <v>2926</v>
      </c>
      <c r="N199" t="s">
        <v>2927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2915</v>
      </c>
      <c r="L200" t="s">
        <v>2912</v>
      </c>
      <c r="M200" t="s">
        <v>2928</v>
      </c>
      <c r="N200" t="s">
        <v>2929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2915</v>
      </c>
      <c r="L201" t="s">
        <v>2912</v>
      </c>
      <c r="M201" t="s">
        <v>2928</v>
      </c>
      <c r="N201" t="s">
        <v>2929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2915</v>
      </c>
      <c r="L202" t="s">
        <v>2912</v>
      </c>
      <c r="M202" t="s">
        <v>2928</v>
      </c>
      <c r="N202" t="s">
        <v>2929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2915</v>
      </c>
      <c r="L203" t="s">
        <v>2912</v>
      </c>
      <c r="M203" t="s">
        <v>2928</v>
      </c>
      <c r="N203" t="s">
        <v>2929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2915</v>
      </c>
      <c r="L204" t="s">
        <v>2912</v>
      </c>
      <c r="M204" t="s">
        <v>2875</v>
      </c>
      <c r="N204" t="s">
        <v>2930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2915</v>
      </c>
      <c r="L205" t="s">
        <v>2912</v>
      </c>
      <c r="M205" t="s">
        <v>2875</v>
      </c>
      <c r="N205" t="s">
        <v>2930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2915</v>
      </c>
      <c r="L206" t="s">
        <v>2912</v>
      </c>
      <c r="M206" t="s">
        <v>2875</v>
      </c>
      <c r="N206" t="s">
        <v>2930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2915</v>
      </c>
      <c r="L207" t="s">
        <v>2912</v>
      </c>
      <c r="M207" t="s">
        <v>2875</v>
      </c>
      <c r="N207" t="s">
        <v>2930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2915</v>
      </c>
      <c r="L208" t="s">
        <v>2912</v>
      </c>
      <c r="M208" t="s">
        <v>2931</v>
      </c>
      <c r="N208" t="s">
        <v>2932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2896</v>
      </c>
      <c r="L209" t="s">
        <v>2894</v>
      </c>
      <c r="M209" t="s">
        <v>2933</v>
      </c>
      <c r="N209" t="s">
        <v>2922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2896</v>
      </c>
      <c r="L210" t="s">
        <v>2894</v>
      </c>
      <c r="M210" t="s">
        <v>2933</v>
      </c>
      <c r="N210" t="s">
        <v>2922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2896</v>
      </c>
      <c r="L211" t="s">
        <v>2894</v>
      </c>
      <c r="M211" t="s">
        <v>2933</v>
      </c>
      <c r="N211" t="s">
        <v>2922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2896</v>
      </c>
      <c r="L212" t="s">
        <v>2894</v>
      </c>
      <c r="M212" t="s">
        <v>2933</v>
      </c>
      <c r="N212" t="s">
        <v>2922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2896</v>
      </c>
      <c r="L213" t="s">
        <v>2894</v>
      </c>
      <c r="M213" t="s">
        <v>2934</v>
      </c>
      <c r="N213" t="s">
        <v>2924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2896</v>
      </c>
      <c r="L214" t="s">
        <v>2894</v>
      </c>
      <c r="M214" t="s">
        <v>2934</v>
      </c>
      <c r="N214" t="s">
        <v>2924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2896</v>
      </c>
      <c r="L215" t="s">
        <v>2894</v>
      </c>
      <c r="M215" t="s">
        <v>2934</v>
      </c>
      <c r="N215" t="s">
        <v>2924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2896</v>
      </c>
      <c r="L216" t="s">
        <v>2894</v>
      </c>
      <c r="M216" t="s">
        <v>2934</v>
      </c>
      <c r="N216" t="s">
        <v>2924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2896</v>
      </c>
      <c r="L217" t="s">
        <v>2894</v>
      </c>
      <c r="M217" t="s">
        <v>2934</v>
      </c>
      <c r="N217" t="s">
        <v>2924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2896</v>
      </c>
      <c r="L218" t="s">
        <v>2894</v>
      </c>
      <c r="M218" t="s">
        <v>2934</v>
      </c>
      <c r="N218" t="s">
        <v>2924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2896</v>
      </c>
      <c r="L219" t="s">
        <v>2894</v>
      </c>
      <c r="M219" t="s">
        <v>2934</v>
      </c>
      <c r="N219" t="s">
        <v>2924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2915</v>
      </c>
      <c r="L220" t="s">
        <v>2912</v>
      </c>
      <c r="M220" t="s">
        <v>2935</v>
      </c>
      <c r="N220" t="s">
        <v>2936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2915</v>
      </c>
      <c r="L221" t="s">
        <v>2912</v>
      </c>
      <c r="M221" t="s">
        <v>2935</v>
      </c>
      <c r="N221" t="s">
        <v>2936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2905</v>
      </c>
      <c r="L222" t="s">
        <v>2906</v>
      </c>
      <c r="M222" t="s">
        <v>2935</v>
      </c>
      <c r="N222" t="s">
        <v>2936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2905</v>
      </c>
      <c r="L223" t="s">
        <v>2906</v>
      </c>
      <c r="M223" t="s">
        <v>2935</v>
      </c>
      <c r="N223" t="s">
        <v>2936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2905</v>
      </c>
      <c r="L224" t="s">
        <v>2906</v>
      </c>
      <c r="M224" t="s">
        <v>2935</v>
      </c>
      <c r="N224" t="s">
        <v>2936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2915</v>
      </c>
      <c r="L225" t="s">
        <v>2912</v>
      </c>
      <c r="M225" t="s">
        <v>2935</v>
      </c>
      <c r="N225" t="s">
        <v>2936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2717</v>
      </c>
      <c r="L4" t="s">
        <v>2718</v>
      </c>
      <c r="M4" t="s">
        <v>2719</v>
      </c>
      <c r="N4" t="s">
        <v>2720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2721</v>
      </c>
      <c r="L5" t="s">
        <v>2722</v>
      </c>
      <c r="M5" t="s">
        <v>2719</v>
      </c>
      <c r="N5" t="s">
        <v>2720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2723</v>
      </c>
      <c r="L6" t="s">
        <v>2724</v>
      </c>
      <c r="M6" t="s">
        <v>2719</v>
      </c>
      <c r="N6" t="s">
        <v>2720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2723</v>
      </c>
      <c r="L7" t="s">
        <v>2724</v>
      </c>
      <c r="M7" t="s">
        <v>2719</v>
      </c>
      <c r="N7" t="s">
        <v>2720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2725</v>
      </c>
      <c r="L8" t="s">
        <v>2726</v>
      </c>
      <c r="M8" t="s">
        <v>2719</v>
      </c>
      <c r="N8" t="s">
        <v>2720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2723</v>
      </c>
      <c r="L9" t="s">
        <v>2724</v>
      </c>
      <c r="M9" t="s">
        <v>2719</v>
      </c>
      <c r="N9" t="s">
        <v>2720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2723</v>
      </c>
      <c r="L10" t="s">
        <v>2724</v>
      </c>
      <c r="M10" t="s">
        <v>2719</v>
      </c>
      <c r="N10" t="s">
        <v>2720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2727</v>
      </c>
      <c r="L11" t="s">
        <v>2728</v>
      </c>
      <c r="M11" t="s">
        <v>2719</v>
      </c>
      <c r="N11" t="s">
        <v>2720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2717</v>
      </c>
      <c r="L12" t="s">
        <v>2718</v>
      </c>
      <c r="M12" t="s">
        <v>2719</v>
      </c>
      <c r="N12" t="s">
        <v>2720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2721</v>
      </c>
      <c r="L13" t="s">
        <v>2722</v>
      </c>
      <c r="M13" t="s">
        <v>2719</v>
      </c>
      <c r="N13" t="s">
        <v>2720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2727</v>
      </c>
      <c r="L14" t="s">
        <v>2728</v>
      </c>
      <c r="M14" t="s">
        <v>2719</v>
      </c>
      <c r="N14" t="s">
        <v>2720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2725</v>
      </c>
      <c r="L15" t="s">
        <v>2726</v>
      </c>
      <c r="M15" t="s">
        <v>2719</v>
      </c>
      <c r="N15" t="s">
        <v>2720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2723</v>
      </c>
      <c r="L16" t="s">
        <v>2724</v>
      </c>
      <c r="M16" t="s">
        <v>2729</v>
      </c>
      <c r="N16" t="s">
        <v>2730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2723</v>
      </c>
      <c r="L17" t="s">
        <v>2724</v>
      </c>
      <c r="M17" t="s">
        <v>2729</v>
      </c>
      <c r="N17" t="s">
        <v>2730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2721</v>
      </c>
      <c r="L18" t="s">
        <v>2722</v>
      </c>
      <c r="M18" t="s">
        <v>2729</v>
      </c>
      <c r="N18" t="s">
        <v>2730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2717</v>
      </c>
      <c r="L19" t="s">
        <v>2718</v>
      </c>
      <c r="M19" t="s">
        <v>2729</v>
      </c>
      <c r="N19" t="s">
        <v>2730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2721</v>
      </c>
      <c r="L20" t="s">
        <v>2722</v>
      </c>
      <c r="M20" t="s">
        <v>2729</v>
      </c>
      <c r="N20" t="s">
        <v>2730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2717</v>
      </c>
      <c r="L21" t="s">
        <v>2718</v>
      </c>
      <c r="M21" t="s">
        <v>2731</v>
      </c>
      <c r="N21" t="s">
        <v>2732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2723</v>
      </c>
      <c r="L22" t="s">
        <v>2722</v>
      </c>
      <c r="M22" t="s">
        <v>2731</v>
      </c>
      <c r="N22" t="s">
        <v>2732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2723</v>
      </c>
      <c r="L23" t="s">
        <v>2722</v>
      </c>
      <c r="M23" t="s">
        <v>2731</v>
      </c>
      <c r="N23" t="s">
        <v>2732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2723</v>
      </c>
      <c r="L24" t="s">
        <v>2724</v>
      </c>
      <c r="M24" t="s">
        <v>2731</v>
      </c>
      <c r="N24" t="s">
        <v>2732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2723</v>
      </c>
      <c r="L25" t="s">
        <v>2724</v>
      </c>
      <c r="M25" t="s">
        <v>2731</v>
      </c>
      <c r="N25" t="s">
        <v>2732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2723</v>
      </c>
      <c r="L26" t="s">
        <v>2722</v>
      </c>
      <c r="M26" t="s">
        <v>2731</v>
      </c>
      <c r="N26" t="s">
        <v>2732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2723</v>
      </c>
      <c r="L27" t="s">
        <v>2724</v>
      </c>
      <c r="M27" t="s">
        <v>2733</v>
      </c>
      <c r="N27" t="s">
        <v>2734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2717</v>
      </c>
      <c r="L28" t="s">
        <v>2718</v>
      </c>
      <c r="M28" t="s">
        <v>2733</v>
      </c>
      <c r="N28" t="s">
        <v>2734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2723</v>
      </c>
      <c r="L29" t="s">
        <v>2724</v>
      </c>
      <c r="M29" t="s">
        <v>2733</v>
      </c>
      <c r="N29" t="s">
        <v>2734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2717</v>
      </c>
      <c r="L30" t="s">
        <v>2718</v>
      </c>
      <c r="M30" t="s">
        <v>2733</v>
      </c>
      <c r="N30" t="s">
        <v>2734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2723</v>
      </c>
      <c r="L31" t="s">
        <v>2722</v>
      </c>
      <c r="M31" t="s">
        <v>2733</v>
      </c>
      <c r="N31" t="s">
        <v>2734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2723</v>
      </c>
      <c r="L32" t="s">
        <v>2722</v>
      </c>
      <c r="M32" t="s">
        <v>2733</v>
      </c>
      <c r="N32" t="s">
        <v>2734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2723</v>
      </c>
      <c r="L33" t="s">
        <v>2722</v>
      </c>
      <c r="M33" t="s">
        <v>2733</v>
      </c>
      <c r="N33" t="s">
        <v>2734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2723</v>
      </c>
      <c r="L34" t="s">
        <v>2722</v>
      </c>
      <c r="M34" t="s">
        <v>2733</v>
      </c>
      <c r="N34" t="s">
        <v>2734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2723</v>
      </c>
      <c r="L35" t="s">
        <v>2722</v>
      </c>
      <c r="M35" t="s">
        <v>2733</v>
      </c>
      <c r="N35" t="s">
        <v>2734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2723</v>
      </c>
      <c r="L36" t="s">
        <v>2722</v>
      </c>
      <c r="M36" t="s">
        <v>2733</v>
      </c>
      <c r="N36" t="s">
        <v>2734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2723</v>
      </c>
      <c r="L37" t="s">
        <v>2722</v>
      </c>
      <c r="M37" t="s">
        <v>2733</v>
      </c>
      <c r="N37" t="s">
        <v>2734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2717</v>
      </c>
      <c r="L38" t="s">
        <v>2718</v>
      </c>
      <c r="M38" t="s">
        <v>2735</v>
      </c>
      <c r="N38" t="s">
        <v>2736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2725</v>
      </c>
      <c r="L39" t="s">
        <v>2726</v>
      </c>
      <c r="M39" t="s">
        <v>2735</v>
      </c>
      <c r="N39" t="s">
        <v>2736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2717</v>
      </c>
      <c r="L40" t="s">
        <v>2718</v>
      </c>
      <c r="M40" t="s">
        <v>2737</v>
      </c>
      <c r="N40" t="s">
        <v>2738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2721</v>
      </c>
      <c r="L41" t="s">
        <v>2722</v>
      </c>
      <c r="M41" t="s">
        <v>2737</v>
      </c>
      <c r="N41" t="s">
        <v>2738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2717</v>
      </c>
      <c r="L42" t="s">
        <v>2718</v>
      </c>
      <c r="M42" t="s">
        <v>2737</v>
      </c>
      <c r="N42" t="s">
        <v>2738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2721</v>
      </c>
      <c r="L43" t="s">
        <v>2722</v>
      </c>
      <c r="M43" t="s">
        <v>2737</v>
      </c>
      <c r="N43" t="s">
        <v>2738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2717</v>
      </c>
      <c r="L44" t="s">
        <v>2718</v>
      </c>
      <c r="M44" t="s">
        <v>2737</v>
      </c>
      <c r="N44" t="s">
        <v>2738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2721</v>
      </c>
      <c r="L45" t="s">
        <v>2722</v>
      </c>
      <c r="M45" t="s">
        <v>2737</v>
      </c>
      <c r="N45" t="s">
        <v>2738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2721</v>
      </c>
      <c r="L46" t="s">
        <v>2722</v>
      </c>
      <c r="M46" t="s">
        <v>2737</v>
      </c>
      <c r="N46" t="s">
        <v>2738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2723</v>
      </c>
      <c r="L47" t="s">
        <v>2724</v>
      </c>
      <c r="M47" t="s">
        <v>2739</v>
      </c>
      <c r="N47" t="s">
        <v>2740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2727</v>
      </c>
      <c r="L48" t="s">
        <v>2728</v>
      </c>
      <c r="M48" t="s">
        <v>2739</v>
      </c>
      <c r="N48" t="s">
        <v>2740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2727</v>
      </c>
      <c r="L49" t="s">
        <v>2728</v>
      </c>
      <c r="M49" t="s">
        <v>2739</v>
      </c>
      <c r="N49" t="s">
        <v>2740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2717</v>
      </c>
      <c r="L50" t="s">
        <v>2718</v>
      </c>
      <c r="M50" t="s">
        <v>2739</v>
      </c>
      <c r="N50" t="s">
        <v>2740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2727</v>
      </c>
      <c r="L51" t="s">
        <v>2728</v>
      </c>
      <c r="M51" t="s">
        <v>2739</v>
      </c>
      <c r="N51" t="s">
        <v>2740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2723</v>
      </c>
      <c r="L52" t="s">
        <v>2724</v>
      </c>
      <c r="M52" t="s">
        <v>2739</v>
      </c>
      <c r="N52" t="s">
        <v>2740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2721</v>
      </c>
      <c r="L53" t="s">
        <v>2722</v>
      </c>
      <c r="M53" t="s">
        <v>2739</v>
      </c>
      <c r="N53" t="s">
        <v>2740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2727</v>
      </c>
      <c r="L54" t="s">
        <v>2728</v>
      </c>
      <c r="M54" t="s">
        <v>2739</v>
      </c>
      <c r="N54" t="s">
        <v>2740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2721</v>
      </c>
      <c r="L55" t="s">
        <v>2722</v>
      </c>
      <c r="M55" t="s">
        <v>2741</v>
      </c>
      <c r="N55" t="s">
        <v>2742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2717</v>
      </c>
      <c r="L56" t="s">
        <v>2718</v>
      </c>
      <c r="M56" t="s">
        <v>2741</v>
      </c>
      <c r="N56" t="s">
        <v>2742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2727</v>
      </c>
      <c r="L57" t="s">
        <v>2728</v>
      </c>
      <c r="M57" t="s">
        <v>2741</v>
      </c>
      <c r="N57" t="s">
        <v>2742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2725</v>
      </c>
      <c r="L58" t="s">
        <v>2726</v>
      </c>
      <c r="M58" t="s">
        <v>2741</v>
      </c>
      <c r="N58" t="s">
        <v>2742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2717</v>
      </c>
      <c r="L59" t="s">
        <v>2718</v>
      </c>
      <c r="M59" t="s">
        <v>2741</v>
      </c>
      <c r="N59" t="s">
        <v>2742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2727</v>
      </c>
      <c r="L60" t="s">
        <v>2728</v>
      </c>
      <c r="M60" t="s">
        <v>2741</v>
      </c>
      <c r="N60" t="s">
        <v>2742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2725</v>
      </c>
      <c r="L61" t="s">
        <v>2726</v>
      </c>
      <c r="M61" t="s">
        <v>2741</v>
      </c>
      <c r="N61" t="s">
        <v>2742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2721</v>
      </c>
      <c r="L62" t="s">
        <v>2722</v>
      </c>
      <c r="M62" t="s">
        <v>2741</v>
      </c>
      <c r="N62" t="s">
        <v>2742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2727</v>
      </c>
      <c r="L63" t="s">
        <v>2728</v>
      </c>
      <c r="M63" t="s">
        <v>2741</v>
      </c>
      <c r="N63" t="s">
        <v>2742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2725</v>
      </c>
      <c r="L64" t="s">
        <v>2726</v>
      </c>
      <c r="M64" t="s">
        <v>2741</v>
      </c>
      <c r="N64" t="s">
        <v>2742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2727</v>
      </c>
      <c r="L65" t="s">
        <v>2743</v>
      </c>
      <c r="M65" t="s">
        <v>2744</v>
      </c>
      <c r="N65" t="s">
        <v>2745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2727</v>
      </c>
      <c r="L66" t="s">
        <v>2743</v>
      </c>
      <c r="M66" t="s">
        <v>2744</v>
      </c>
      <c r="N66" t="s">
        <v>2745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2727</v>
      </c>
      <c r="L67" t="s">
        <v>2743</v>
      </c>
      <c r="M67" t="s">
        <v>2744</v>
      </c>
      <c r="N67" t="s">
        <v>2745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2723</v>
      </c>
      <c r="L68" t="s">
        <v>2722</v>
      </c>
      <c r="M68" t="s">
        <v>2744</v>
      </c>
      <c r="N68" t="s">
        <v>2745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2723</v>
      </c>
      <c r="L69" t="s">
        <v>2722</v>
      </c>
      <c r="M69" t="s">
        <v>2744</v>
      </c>
      <c r="N69" t="s">
        <v>2745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2746</v>
      </c>
      <c r="L70" t="s">
        <v>2743</v>
      </c>
      <c r="M70" t="s">
        <v>2747</v>
      </c>
      <c r="N70" t="s">
        <v>2731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2746</v>
      </c>
      <c r="L71" t="s">
        <v>2743</v>
      </c>
      <c r="M71" t="s">
        <v>2747</v>
      </c>
      <c r="N71" t="s">
        <v>2731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2746</v>
      </c>
      <c r="L72" t="s">
        <v>2743</v>
      </c>
      <c r="M72" t="s">
        <v>2748</v>
      </c>
      <c r="N72" t="s">
        <v>2735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2725</v>
      </c>
      <c r="L73" t="s">
        <v>2726</v>
      </c>
      <c r="M73" t="s">
        <v>2749</v>
      </c>
      <c r="N73" t="s">
        <v>2750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2746</v>
      </c>
      <c r="L74" t="s">
        <v>2743</v>
      </c>
      <c r="M74" t="s">
        <v>2749</v>
      </c>
      <c r="N74" t="s">
        <v>2750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2746</v>
      </c>
      <c r="L75" t="s">
        <v>2743</v>
      </c>
      <c r="M75" t="s">
        <v>2749</v>
      </c>
      <c r="N75" t="s">
        <v>2750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2725</v>
      </c>
      <c r="L76" t="s">
        <v>2726</v>
      </c>
      <c r="M76" t="s">
        <v>2749</v>
      </c>
      <c r="N76" t="s">
        <v>2750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2723</v>
      </c>
      <c r="L77" t="s">
        <v>2724</v>
      </c>
      <c r="M77" t="s">
        <v>2751</v>
      </c>
      <c r="N77" t="s">
        <v>2747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2723</v>
      </c>
      <c r="L78" t="s">
        <v>2724</v>
      </c>
      <c r="M78" t="s">
        <v>2751</v>
      </c>
      <c r="N78" t="s">
        <v>2747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2723</v>
      </c>
      <c r="L79" t="s">
        <v>2724</v>
      </c>
      <c r="M79" t="s">
        <v>2752</v>
      </c>
      <c r="N79" t="s">
        <v>2753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2723</v>
      </c>
      <c r="L80" t="s">
        <v>2724</v>
      </c>
      <c r="M80" t="s">
        <v>2752</v>
      </c>
      <c r="N80" t="s">
        <v>2753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2723</v>
      </c>
      <c r="L81" t="s">
        <v>2724</v>
      </c>
      <c r="M81" t="s">
        <v>2752</v>
      </c>
      <c r="N81" t="s">
        <v>2753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2717</v>
      </c>
      <c r="L82" t="s">
        <v>2718</v>
      </c>
      <c r="M82" t="s">
        <v>2754</v>
      </c>
      <c r="N82" t="s">
        <v>2755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2717</v>
      </c>
      <c r="L83" t="s">
        <v>2718</v>
      </c>
      <c r="M83" t="s">
        <v>2754</v>
      </c>
      <c r="N83" t="s">
        <v>2755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2717</v>
      </c>
      <c r="L84" t="s">
        <v>2718</v>
      </c>
      <c r="M84" t="s">
        <v>2754</v>
      </c>
      <c r="N84" t="s">
        <v>2755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2717</v>
      </c>
      <c r="L85" t="s">
        <v>2718</v>
      </c>
      <c r="M85" t="s">
        <v>2756</v>
      </c>
      <c r="N85" t="s">
        <v>2757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2721</v>
      </c>
      <c r="L86" t="s">
        <v>2722</v>
      </c>
      <c r="M86" t="s">
        <v>2758</v>
      </c>
      <c r="N86" t="s">
        <v>2759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2721</v>
      </c>
      <c r="L87" t="s">
        <v>2722</v>
      </c>
      <c r="M87" t="s">
        <v>2758</v>
      </c>
      <c r="N87" t="s">
        <v>2759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2727</v>
      </c>
      <c r="L88" t="s">
        <v>2728</v>
      </c>
      <c r="M88" t="s">
        <v>2760</v>
      </c>
      <c r="N88" t="s">
        <v>2761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2727</v>
      </c>
      <c r="L89" t="s">
        <v>2728</v>
      </c>
      <c r="M89" t="s">
        <v>2760</v>
      </c>
      <c r="N89" t="s">
        <v>2761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2727</v>
      </c>
      <c r="L90" t="s">
        <v>2728</v>
      </c>
      <c r="M90" t="s">
        <v>2760</v>
      </c>
      <c r="N90" t="s">
        <v>2761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2727</v>
      </c>
      <c r="L91" t="s">
        <v>2728</v>
      </c>
      <c r="M91" t="s">
        <v>2760</v>
      </c>
      <c r="N91" t="s">
        <v>2761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2727</v>
      </c>
      <c r="L92" t="s">
        <v>2728</v>
      </c>
      <c r="M92" t="s">
        <v>2762</v>
      </c>
      <c r="N92" t="s">
        <v>2763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2727</v>
      </c>
      <c r="L93" t="s">
        <v>2728</v>
      </c>
      <c r="M93" t="s">
        <v>2762</v>
      </c>
      <c r="N93" t="s">
        <v>2763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2727</v>
      </c>
      <c r="L94" t="s">
        <v>2728</v>
      </c>
      <c r="M94" t="s">
        <v>2762</v>
      </c>
      <c r="N94" t="s">
        <v>2763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2727</v>
      </c>
      <c r="L95" t="s">
        <v>2728</v>
      </c>
      <c r="M95" t="s">
        <v>2762</v>
      </c>
      <c r="N95" t="s">
        <v>2763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2727</v>
      </c>
      <c r="L96" t="s">
        <v>2728</v>
      </c>
      <c r="M96" t="s">
        <v>2762</v>
      </c>
      <c r="N96" t="s">
        <v>2763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2727</v>
      </c>
      <c r="L97" t="s">
        <v>2728</v>
      </c>
      <c r="M97" t="s">
        <v>2762</v>
      </c>
      <c r="N97" t="s">
        <v>2763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2727</v>
      </c>
      <c r="L98" t="s">
        <v>2728</v>
      </c>
      <c r="M98" t="s">
        <v>2762</v>
      </c>
      <c r="N98" t="s">
        <v>2763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2725</v>
      </c>
      <c r="L99" t="s">
        <v>2743</v>
      </c>
      <c r="M99" t="s">
        <v>2764</v>
      </c>
      <c r="N99" t="s">
        <v>2765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2725</v>
      </c>
      <c r="L100" t="s">
        <v>2743</v>
      </c>
      <c r="M100" t="s">
        <v>2764</v>
      </c>
      <c r="N100" t="s">
        <v>2765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2725</v>
      </c>
      <c r="L101" t="s">
        <v>2743</v>
      </c>
      <c r="M101" t="s">
        <v>2764</v>
      </c>
      <c r="N101" t="s">
        <v>2765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2725</v>
      </c>
      <c r="L102" t="s">
        <v>2743</v>
      </c>
      <c r="M102" t="s">
        <v>2764</v>
      </c>
      <c r="N102" t="s">
        <v>2765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2725</v>
      </c>
      <c r="L103" t="s">
        <v>2743</v>
      </c>
      <c r="M103" t="s">
        <v>2764</v>
      </c>
      <c r="N103" t="s">
        <v>2765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2725</v>
      </c>
      <c r="L104" t="s">
        <v>2743</v>
      </c>
      <c r="M104" t="s">
        <v>2766</v>
      </c>
      <c r="N104" t="s">
        <v>2767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2725</v>
      </c>
      <c r="L105" t="s">
        <v>2743</v>
      </c>
      <c r="M105" t="s">
        <v>2766</v>
      </c>
      <c r="N105" t="s">
        <v>2767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2725</v>
      </c>
      <c r="L106" t="s">
        <v>2743</v>
      </c>
      <c r="M106" t="s">
        <v>2766</v>
      </c>
      <c r="N106" t="s">
        <v>2767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2725</v>
      </c>
      <c r="L107" t="s">
        <v>2743</v>
      </c>
      <c r="M107" t="s">
        <v>2766</v>
      </c>
      <c r="N107" t="s">
        <v>2767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2725</v>
      </c>
      <c r="L108" t="s">
        <v>2743</v>
      </c>
      <c r="M108" t="s">
        <v>2766</v>
      </c>
      <c r="N108" t="s">
        <v>2767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2725</v>
      </c>
      <c r="L109" t="s">
        <v>2743</v>
      </c>
      <c r="M109" t="s">
        <v>2766</v>
      </c>
      <c r="N109" t="s">
        <v>2767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2725</v>
      </c>
      <c r="L110" t="s">
        <v>2726</v>
      </c>
      <c r="M110" t="s">
        <v>2768</v>
      </c>
      <c r="N110" t="s">
        <v>2769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2725</v>
      </c>
      <c r="L111" t="s">
        <v>2726</v>
      </c>
      <c r="M111" t="s">
        <v>2768</v>
      </c>
      <c r="N111" t="s">
        <v>2769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2725</v>
      </c>
      <c r="L112" t="s">
        <v>2726</v>
      </c>
      <c r="M112" t="s">
        <v>2768</v>
      </c>
      <c r="N112" t="s">
        <v>2769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2725</v>
      </c>
      <c r="L113" t="s">
        <v>2726</v>
      </c>
      <c r="M113" t="s">
        <v>2768</v>
      </c>
      <c r="N113" t="s">
        <v>2769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2725</v>
      </c>
      <c r="L114" t="s">
        <v>2726</v>
      </c>
      <c r="M114" t="s">
        <v>2770</v>
      </c>
      <c r="N114" t="s">
        <v>2771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2725</v>
      </c>
      <c r="L115" t="s">
        <v>2726</v>
      </c>
      <c r="M115" t="s">
        <v>2770</v>
      </c>
      <c r="N115" t="s">
        <v>2771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2725</v>
      </c>
      <c r="L116" t="s">
        <v>2726</v>
      </c>
      <c r="M116" t="s">
        <v>2770</v>
      </c>
      <c r="N116" t="s">
        <v>2771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2725</v>
      </c>
      <c r="L117" t="s">
        <v>2726</v>
      </c>
      <c r="M117" t="s">
        <v>2770</v>
      </c>
      <c r="N117" t="s">
        <v>2771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2746</v>
      </c>
      <c r="L118" t="s">
        <v>2743</v>
      </c>
      <c r="M118" t="s">
        <v>2772</v>
      </c>
      <c r="N118" t="s">
        <v>2773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2746</v>
      </c>
      <c r="L119" t="s">
        <v>2743</v>
      </c>
      <c r="M119" t="s">
        <v>2772</v>
      </c>
      <c r="N119" t="s">
        <v>2773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2746</v>
      </c>
      <c r="L120" t="s">
        <v>2743</v>
      </c>
      <c r="M120" t="s">
        <v>2772</v>
      </c>
      <c r="N120" t="s">
        <v>2773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2746</v>
      </c>
      <c r="L121" t="s">
        <v>2743</v>
      </c>
      <c r="M121" t="s">
        <v>2772</v>
      </c>
      <c r="N121" t="s">
        <v>2773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2774</v>
      </c>
      <c r="L122" t="s">
        <v>2775</v>
      </c>
      <c r="M122" t="s">
        <v>2776</v>
      </c>
      <c r="N122" t="s">
        <v>2777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2774</v>
      </c>
      <c r="L123" t="s">
        <v>2775</v>
      </c>
      <c r="M123" t="s">
        <v>2778</v>
      </c>
      <c r="N123" t="s">
        <v>2779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2774</v>
      </c>
      <c r="L124" t="s">
        <v>2775</v>
      </c>
      <c r="M124" t="s">
        <v>2778</v>
      </c>
      <c r="N124" t="s">
        <v>2779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2774</v>
      </c>
      <c r="L125" t="s">
        <v>2775</v>
      </c>
      <c r="M125" t="s">
        <v>2778</v>
      </c>
      <c r="N125" t="s">
        <v>2779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2774</v>
      </c>
      <c r="L126" t="s">
        <v>2775</v>
      </c>
      <c r="M126" t="s">
        <v>2778</v>
      </c>
      <c r="N126" t="s">
        <v>2779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2774</v>
      </c>
      <c r="L127" t="s">
        <v>2775</v>
      </c>
      <c r="M127" t="s">
        <v>2780</v>
      </c>
      <c r="N127" t="s">
        <v>2781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2774</v>
      </c>
      <c r="L128" t="s">
        <v>2775</v>
      </c>
      <c r="M128" t="s">
        <v>2780</v>
      </c>
      <c r="N128" t="s">
        <v>2781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2774</v>
      </c>
      <c r="L129" t="s">
        <v>2775</v>
      </c>
      <c r="M129" t="s">
        <v>2780</v>
      </c>
      <c r="N129" t="s">
        <v>2781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2774</v>
      </c>
      <c r="L130" t="s">
        <v>2775</v>
      </c>
      <c r="M130" t="s">
        <v>2780</v>
      </c>
      <c r="N130" t="s">
        <v>2781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2774</v>
      </c>
      <c r="L131" t="s">
        <v>2775</v>
      </c>
      <c r="M131" t="s">
        <v>2721</v>
      </c>
      <c r="N131" t="s">
        <v>2764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2774</v>
      </c>
      <c r="L132" t="s">
        <v>2775</v>
      </c>
      <c r="M132" t="s">
        <v>2721</v>
      </c>
      <c r="N132" t="s">
        <v>2764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2774</v>
      </c>
      <c r="L133" t="s">
        <v>2775</v>
      </c>
      <c r="M133" t="s">
        <v>2782</v>
      </c>
      <c r="N133" t="s">
        <v>2766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2774</v>
      </c>
      <c r="L134" t="s">
        <v>2775</v>
      </c>
      <c r="M134" t="s">
        <v>2782</v>
      </c>
      <c r="N134" t="s">
        <v>2766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2774</v>
      </c>
      <c r="L135" t="s">
        <v>2775</v>
      </c>
      <c r="M135" t="s">
        <v>2782</v>
      </c>
      <c r="N135" t="s">
        <v>2766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2774</v>
      </c>
      <c r="L136" t="s">
        <v>2775</v>
      </c>
      <c r="M136" t="s">
        <v>2783</v>
      </c>
      <c r="N136" t="s">
        <v>2768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2774</v>
      </c>
      <c r="L137" t="s">
        <v>2775</v>
      </c>
      <c r="M137" t="s">
        <v>2783</v>
      </c>
      <c r="N137" t="s">
        <v>2768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2774</v>
      </c>
      <c r="L138" t="s">
        <v>2775</v>
      </c>
      <c r="M138" t="s">
        <v>2783</v>
      </c>
      <c r="N138" t="s">
        <v>2768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2774</v>
      </c>
      <c r="L139" t="s">
        <v>2775</v>
      </c>
      <c r="M139" t="s">
        <v>2784</v>
      </c>
      <c r="N139" t="s">
        <v>2770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2774</v>
      </c>
      <c r="L140" t="s">
        <v>2775</v>
      </c>
      <c r="M140" t="s">
        <v>2784</v>
      </c>
      <c r="N140" t="s">
        <v>2770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2774</v>
      </c>
      <c r="L141" t="s">
        <v>2775</v>
      </c>
      <c r="M141" t="s">
        <v>2784</v>
      </c>
      <c r="N141" t="s">
        <v>2770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2774</v>
      </c>
      <c r="L142" t="s">
        <v>2775</v>
      </c>
      <c r="M142" t="s">
        <v>2784</v>
      </c>
      <c r="N142" t="s">
        <v>2770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2785</v>
      </c>
      <c r="L143" t="s">
        <v>2786</v>
      </c>
      <c r="M143" t="s">
        <v>2787</v>
      </c>
      <c r="N143" t="s">
        <v>2782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2785</v>
      </c>
      <c r="L144" t="s">
        <v>2786</v>
      </c>
      <c r="M144" t="s">
        <v>2787</v>
      </c>
      <c r="N144" t="s">
        <v>2782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2785</v>
      </c>
      <c r="L145" t="s">
        <v>2786</v>
      </c>
      <c r="M145" t="s">
        <v>2787</v>
      </c>
      <c r="N145" t="s">
        <v>2782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2785</v>
      </c>
      <c r="L146" t="s">
        <v>2786</v>
      </c>
      <c r="M146" t="s">
        <v>2788</v>
      </c>
      <c r="N146" t="s">
        <v>2784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2785</v>
      </c>
      <c r="L147" t="s">
        <v>2786</v>
      </c>
      <c r="M147" t="s">
        <v>2788</v>
      </c>
      <c r="N147" t="s">
        <v>2784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2785</v>
      </c>
      <c r="L148" t="s">
        <v>2786</v>
      </c>
      <c r="M148" t="s">
        <v>2788</v>
      </c>
      <c r="N148" t="s">
        <v>2784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2785</v>
      </c>
      <c r="L149" t="s">
        <v>2786</v>
      </c>
      <c r="M149" t="s">
        <v>2789</v>
      </c>
      <c r="N149" t="s">
        <v>2790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2785</v>
      </c>
      <c r="L150" t="s">
        <v>2786</v>
      </c>
      <c r="M150" t="s">
        <v>2789</v>
      </c>
      <c r="N150" t="s">
        <v>2790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2785</v>
      </c>
      <c r="L151" t="s">
        <v>2786</v>
      </c>
      <c r="M151" t="s">
        <v>2789</v>
      </c>
      <c r="N151" t="s">
        <v>2790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2785</v>
      </c>
      <c r="L152" t="s">
        <v>2786</v>
      </c>
      <c r="M152" t="s">
        <v>2791</v>
      </c>
      <c r="N152" t="s">
        <v>2792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2785</v>
      </c>
      <c r="L153" t="s">
        <v>2786</v>
      </c>
      <c r="M153" t="s">
        <v>2791</v>
      </c>
      <c r="N153" t="s">
        <v>2792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2785</v>
      </c>
      <c r="L154" t="s">
        <v>2786</v>
      </c>
      <c r="M154" t="s">
        <v>2791</v>
      </c>
      <c r="N154" t="s">
        <v>2792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2785</v>
      </c>
      <c r="L155" t="s">
        <v>2786</v>
      </c>
      <c r="M155" t="s">
        <v>2791</v>
      </c>
      <c r="N155" t="s">
        <v>2792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2785</v>
      </c>
      <c r="L156" t="s">
        <v>2786</v>
      </c>
      <c r="M156" t="s">
        <v>2791</v>
      </c>
      <c r="N156" t="s">
        <v>2792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2785</v>
      </c>
      <c r="L157" t="s">
        <v>2786</v>
      </c>
      <c r="M157" t="s">
        <v>2791</v>
      </c>
      <c r="N157" t="s">
        <v>2792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2793</v>
      </c>
      <c r="L158" t="s">
        <v>2794</v>
      </c>
      <c r="M158" t="s">
        <v>2795</v>
      </c>
      <c r="N158" t="s">
        <v>2796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2793</v>
      </c>
      <c r="L159" t="s">
        <v>2794</v>
      </c>
      <c r="M159" t="s">
        <v>2797</v>
      </c>
      <c r="N159" t="s">
        <v>2798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2793</v>
      </c>
      <c r="L160" t="s">
        <v>2794</v>
      </c>
      <c r="M160" t="s">
        <v>2799</v>
      </c>
      <c r="N160" t="s">
        <v>2800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2793</v>
      </c>
      <c r="L161" t="s">
        <v>2794</v>
      </c>
      <c r="M161" t="s">
        <v>2799</v>
      </c>
      <c r="N161" t="s">
        <v>2800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2793</v>
      </c>
      <c r="L162" t="s">
        <v>2794</v>
      </c>
      <c r="M162" t="s">
        <v>2799</v>
      </c>
      <c r="N162" t="s">
        <v>2800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2793</v>
      </c>
      <c r="L163" t="s">
        <v>2794</v>
      </c>
      <c r="M163" t="s">
        <v>2799</v>
      </c>
      <c r="N163" t="s">
        <v>2800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2793</v>
      </c>
      <c r="L164" t="s">
        <v>2794</v>
      </c>
      <c r="M164" t="s">
        <v>2801</v>
      </c>
      <c r="N164" t="s">
        <v>2802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2793</v>
      </c>
      <c r="L165" t="s">
        <v>2794</v>
      </c>
      <c r="M165" t="s">
        <v>2801</v>
      </c>
      <c r="N165" t="s">
        <v>2802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2793</v>
      </c>
      <c r="L166" t="s">
        <v>2794</v>
      </c>
      <c r="M166" t="s">
        <v>2801</v>
      </c>
      <c r="N166" t="s">
        <v>2802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2793</v>
      </c>
      <c r="L167" t="s">
        <v>2794</v>
      </c>
      <c r="M167" t="s">
        <v>2801</v>
      </c>
      <c r="N167" t="s">
        <v>2802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2793</v>
      </c>
      <c r="L168" t="s">
        <v>2794</v>
      </c>
      <c r="M168" t="s">
        <v>2801</v>
      </c>
      <c r="N168" t="s">
        <v>2802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2793</v>
      </c>
      <c r="L169" t="s">
        <v>2794</v>
      </c>
      <c r="M169" t="s">
        <v>2801</v>
      </c>
      <c r="N169" t="s">
        <v>2802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2793</v>
      </c>
      <c r="L170" t="s">
        <v>2794</v>
      </c>
      <c r="M170" t="s">
        <v>2803</v>
      </c>
      <c r="N170" t="s">
        <v>2804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2793</v>
      </c>
      <c r="L171" t="s">
        <v>2794</v>
      </c>
      <c r="M171" t="s">
        <v>2803</v>
      </c>
      <c r="N171" t="s">
        <v>2804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2793</v>
      </c>
      <c r="L172" t="s">
        <v>2794</v>
      </c>
      <c r="M172" t="s">
        <v>2803</v>
      </c>
      <c r="N172" t="s">
        <v>2804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2805</v>
      </c>
      <c r="L173" t="s">
        <v>2806</v>
      </c>
      <c r="M173" t="s">
        <v>2807</v>
      </c>
      <c r="N173" t="s">
        <v>2808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2805</v>
      </c>
      <c r="L174" t="s">
        <v>2806</v>
      </c>
      <c r="M174" t="s">
        <v>2807</v>
      </c>
      <c r="N174" t="s">
        <v>2808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2805</v>
      </c>
      <c r="L175" t="s">
        <v>2806</v>
      </c>
      <c r="M175" t="s">
        <v>2807</v>
      </c>
      <c r="N175" t="s">
        <v>2808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2805</v>
      </c>
      <c r="L176" t="s">
        <v>2806</v>
      </c>
      <c r="M176" t="s">
        <v>2807</v>
      </c>
      <c r="N176" t="s">
        <v>2808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2805</v>
      </c>
      <c r="L177" t="s">
        <v>2806</v>
      </c>
      <c r="M177" t="s">
        <v>2809</v>
      </c>
      <c r="N177" t="s">
        <v>2810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2805</v>
      </c>
      <c r="L178" t="s">
        <v>2806</v>
      </c>
      <c r="M178" t="s">
        <v>2809</v>
      </c>
      <c r="N178" t="s">
        <v>2810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2805</v>
      </c>
      <c r="L179" t="s">
        <v>2806</v>
      </c>
      <c r="M179" t="s">
        <v>2809</v>
      </c>
      <c r="N179" t="s">
        <v>2811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2805</v>
      </c>
      <c r="L180" t="s">
        <v>2806</v>
      </c>
      <c r="M180" t="s">
        <v>2809</v>
      </c>
      <c r="N180" t="s">
        <v>2810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2805</v>
      </c>
      <c r="L181" t="s">
        <v>2806</v>
      </c>
      <c r="M181" t="s">
        <v>2812</v>
      </c>
      <c r="N181" t="s">
        <v>2813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2805</v>
      </c>
      <c r="L182" t="s">
        <v>2806</v>
      </c>
      <c r="M182" t="s">
        <v>2812</v>
      </c>
      <c r="N182" t="s">
        <v>2814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2805</v>
      </c>
      <c r="L183" t="s">
        <v>2806</v>
      </c>
      <c r="M183" t="s">
        <v>2812</v>
      </c>
      <c r="N183" t="s">
        <v>2815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2805</v>
      </c>
      <c r="L184" t="s">
        <v>2806</v>
      </c>
      <c r="M184" t="s">
        <v>2812</v>
      </c>
      <c r="N184" t="s">
        <v>2815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2805</v>
      </c>
      <c r="L185" t="s">
        <v>2806</v>
      </c>
      <c r="M185" t="s">
        <v>2816</v>
      </c>
      <c r="N185" t="s">
        <v>2809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2805</v>
      </c>
      <c r="L186" t="s">
        <v>2806</v>
      </c>
      <c r="M186" t="s">
        <v>2817</v>
      </c>
      <c r="N186" t="s">
        <v>2807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2805</v>
      </c>
      <c r="L187" t="s">
        <v>2806</v>
      </c>
      <c r="M187" t="s">
        <v>2817</v>
      </c>
      <c r="N187" t="s">
        <v>2815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2805</v>
      </c>
      <c r="L188" t="s">
        <v>2806</v>
      </c>
      <c r="M188" t="s">
        <v>2817</v>
      </c>
      <c r="N188" t="s">
        <v>2818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2805</v>
      </c>
      <c r="L189" t="s">
        <v>2806</v>
      </c>
      <c r="M189" t="s">
        <v>2817</v>
      </c>
      <c r="N189" t="s">
        <v>2819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2820</v>
      </c>
      <c r="L190" t="s">
        <v>2821</v>
      </c>
      <c r="M190" t="s">
        <v>2822</v>
      </c>
      <c r="N190" t="s">
        <v>2818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2820</v>
      </c>
      <c r="L191" t="s">
        <v>2821</v>
      </c>
      <c r="M191" t="s">
        <v>2822</v>
      </c>
      <c r="N191" t="s">
        <v>2818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2820</v>
      </c>
      <c r="L192" t="s">
        <v>2821</v>
      </c>
      <c r="M192" t="s">
        <v>2822</v>
      </c>
      <c r="N192" t="s">
        <v>2818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2820</v>
      </c>
      <c r="L193" t="s">
        <v>2821</v>
      </c>
      <c r="M193" t="s">
        <v>2822</v>
      </c>
      <c r="N193" t="s">
        <v>2818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2820</v>
      </c>
      <c r="L194" t="s">
        <v>2821</v>
      </c>
      <c r="M194" t="s">
        <v>2823</v>
      </c>
      <c r="N194" t="s">
        <v>2824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2820</v>
      </c>
      <c r="L195" t="s">
        <v>2821</v>
      </c>
      <c r="M195" t="s">
        <v>2823</v>
      </c>
      <c r="N195" t="s">
        <v>2824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2820</v>
      </c>
      <c r="L196" t="s">
        <v>2821</v>
      </c>
      <c r="M196" t="s">
        <v>2825</v>
      </c>
      <c r="N196" t="s">
        <v>2807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2820</v>
      </c>
      <c r="L197" t="s">
        <v>2821</v>
      </c>
      <c r="M197" t="s">
        <v>2825</v>
      </c>
      <c r="N197" t="s">
        <v>2809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2820</v>
      </c>
      <c r="L198" t="s">
        <v>2821</v>
      </c>
      <c r="M198" t="s">
        <v>2826</v>
      </c>
      <c r="N198" t="s">
        <v>2809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2820</v>
      </c>
      <c r="L199" t="s">
        <v>2821</v>
      </c>
      <c r="M199" t="s">
        <v>2826</v>
      </c>
      <c r="N199" t="s">
        <v>2809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2820</v>
      </c>
      <c r="L200" t="s">
        <v>2821</v>
      </c>
      <c r="M200" t="s">
        <v>2827</v>
      </c>
      <c r="N200" t="s">
        <v>2775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2820</v>
      </c>
      <c r="L201" t="s">
        <v>2821</v>
      </c>
      <c r="M201" t="s">
        <v>2827</v>
      </c>
      <c r="N201" t="s">
        <v>2775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2820</v>
      </c>
      <c r="L202" t="s">
        <v>2821</v>
      </c>
      <c r="M202" t="s">
        <v>2827</v>
      </c>
      <c r="N202" t="s">
        <v>2775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2820</v>
      </c>
      <c r="L203" t="s">
        <v>2821</v>
      </c>
      <c r="M203" t="s">
        <v>2827</v>
      </c>
      <c r="N203" t="s">
        <v>2775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2820</v>
      </c>
      <c r="L204" t="s">
        <v>2821</v>
      </c>
      <c r="M204" t="s">
        <v>2828</v>
      </c>
      <c r="N204" t="s">
        <v>2785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2820</v>
      </c>
      <c r="L205" t="s">
        <v>2821</v>
      </c>
      <c r="M205" t="s">
        <v>2829</v>
      </c>
      <c r="N205" t="s">
        <v>2830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2820</v>
      </c>
      <c r="L206" t="s">
        <v>2821</v>
      </c>
      <c r="M206" t="s">
        <v>2829</v>
      </c>
      <c r="N206" t="s">
        <v>2830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2820</v>
      </c>
      <c r="L207" t="s">
        <v>2821</v>
      </c>
      <c r="M207" t="s">
        <v>2831</v>
      </c>
      <c r="N207" t="s">
        <v>2817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2820</v>
      </c>
      <c r="L208" t="s">
        <v>2821</v>
      </c>
      <c r="M208" t="s">
        <v>2831</v>
      </c>
      <c r="N208" t="s">
        <v>2817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2820</v>
      </c>
      <c r="L209" t="s">
        <v>2821</v>
      </c>
      <c r="M209" t="s">
        <v>2831</v>
      </c>
      <c r="N209" t="s">
        <v>2817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2820</v>
      </c>
      <c r="L210" t="s">
        <v>2821</v>
      </c>
      <c r="M210" t="s">
        <v>2831</v>
      </c>
      <c r="N210" t="s">
        <v>2817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2820</v>
      </c>
      <c r="L211" t="s">
        <v>2821</v>
      </c>
      <c r="M211" t="s">
        <v>2831</v>
      </c>
      <c r="N211" t="s">
        <v>2817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2820</v>
      </c>
      <c r="L212" t="s">
        <v>2821</v>
      </c>
      <c r="M212" t="s">
        <v>2832</v>
      </c>
      <c r="N212" t="s">
        <v>2828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2820</v>
      </c>
      <c r="L213" t="s">
        <v>2821</v>
      </c>
      <c r="M213" t="s">
        <v>2832</v>
      </c>
      <c r="N213" t="s">
        <v>2828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2820</v>
      </c>
      <c r="L214" t="s">
        <v>2821</v>
      </c>
      <c r="M214" t="s">
        <v>2832</v>
      </c>
      <c r="N214" t="s">
        <v>2828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2820</v>
      </c>
      <c r="L215" t="s">
        <v>2821</v>
      </c>
      <c r="M215" t="s">
        <v>2832</v>
      </c>
      <c r="N215" t="s">
        <v>2828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2833</v>
      </c>
      <c r="L216" t="s">
        <v>2834</v>
      </c>
      <c r="M216" t="s">
        <v>2835</v>
      </c>
      <c r="N216" t="s">
        <v>2836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2833</v>
      </c>
      <c r="L217" t="s">
        <v>2834</v>
      </c>
      <c r="M217" t="s">
        <v>2835</v>
      </c>
      <c r="N217" t="s">
        <v>2836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2833</v>
      </c>
      <c r="L218" t="s">
        <v>2834</v>
      </c>
      <c r="M218" t="s">
        <v>2835</v>
      </c>
      <c r="N218" t="s">
        <v>2836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2833</v>
      </c>
      <c r="L219" t="s">
        <v>2834</v>
      </c>
      <c r="M219" t="s">
        <v>2835</v>
      </c>
      <c r="N219" t="s">
        <v>2836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2833</v>
      </c>
      <c r="L220" t="s">
        <v>2834</v>
      </c>
      <c r="M220" t="s">
        <v>2835</v>
      </c>
      <c r="N220" t="s">
        <v>2836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2833</v>
      </c>
      <c r="L221" t="s">
        <v>2834</v>
      </c>
      <c r="M221" t="s">
        <v>2835</v>
      </c>
      <c r="N221" t="s">
        <v>2836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2833</v>
      </c>
      <c r="L222" t="s">
        <v>2834</v>
      </c>
      <c r="M222" t="s">
        <v>2837</v>
      </c>
      <c r="N222" t="s">
        <v>2838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2833</v>
      </c>
      <c r="L223" t="s">
        <v>2834</v>
      </c>
      <c r="M223" t="s">
        <v>2837</v>
      </c>
      <c r="N223" t="s">
        <v>2838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2833</v>
      </c>
      <c r="L224" t="s">
        <v>2834</v>
      </c>
      <c r="M224" t="s">
        <v>2837</v>
      </c>
      <c r="N224" t="s">
        <v>2838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2833</v>
      </c>
      <c r="L225" t="s">
        <v>2834</v>
      </c>
      <c r="M225" t="s">
        <v>2837</v>
      </c>
      <c r="N225" t="s">
        <v>2838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2833</v>
      </c>
      <c r="L226" t="s">
        <v>2834</v>
      </c>
      <c r="M226" t="s">
        <v>2837</v>
      </c>
      <c r="N226" t="s">
        <v>2838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2833</v>
      </c>
      <c r="L227" t="s">
        <v>2834</v>
      </c>
      <c r="M227" t="s">
        <v>2837</v>
      </c>
      <c r="N227" t="s">
        <v>2838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2833</v>
      </c>
      <c r="L228" t="s">
        <v>2834</v>
      </c>
      <c r="M228" t="s">
        <v>2837</v>
      </c>
      <c r="N228" t="s">
        <v>2838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2833</v>
      </c>
      <c r="L229" t="s">
        <v>2834</v>
      </c>
      <c r="M229" t="s">
        <v>2837</v>
      </c>
      <c r="N229" t="s">
        <v>2838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2833</v>
      </c>
      <c r="L230" t="s">
        <v>2834</v>
      </c>
      <c r="M230" t="s">
        <v>2837</v>
      </c>
      <c r="N230" t="s">
        <v>2838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2833</v>
      </c>
      <c r="L231" t="s">
        <v>2834</v>
      </c>
      <c r="M231" t="s">
        <v>2837</v>
      </c>
      <c r="N231" t="s">
        <v>2838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2833</v>
      </c>
      <c r="L232" t="s">
        <v>2834</v>
      </c>
      <c r="M232" t="s">
        <v>2839</v>
      </c>
      <c r="N232" t="s">
        <v>2831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2833</v>
      </c>
      <c r="L233" t="s">
        <v>2834</v>
      </c>
      <c r="M233" t="s">
        <v>2839</v>
      </c>
      <c r="N233" t="s">
        <v>2831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2833</v>
      </c>
      <c r="L234" t="s">
        <v>2834</v>
      </c>
      <c r="M234" t="s">
        <v>2839</v>
      </c>
      <c r="N234" t="s">
        <v>2831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2833</v>
      </c>
      <c r="L235" t="s">
        <v>2834</v>
      </c>
      <c r="M235" t="s">
        <v>2839</v>
      </c>
      <c r="N235" t="s">
        <v>2831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2833</v>
      </c>
      <c r="L236" t="s">
        <v>2834</v>
      </c>
      <c r="M236" t="s">
        <v>2839</v>
      </c>
      <c r="N236" t="s">
        <v>2831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2833</v>
      </c>
      <c r="L237" t="s">
        <v>2834</v>
      </c>
      <c r="M237" t="s">
        <v>2839</v>
      </c>
      <c r="N237" t="s">
        <v>2831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2833</v>
      </c>
      <c r="L238" t="s">
        <v>2834</v>
      </c>
      <c r="M238" t="s">
        <v>2839</v>
      </c>
      <c r="N238" t="s">
        <v>2840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2833</v>
      </c>
      <c r="L239" t="s">
        <v>2834</v>
      </c>
      <c r="M239" t="s">
        <v>2839</v>
      </c>
      <c r="N239" t="s">
        <v>2840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2833</v>
      </c>
      <c r="L240" t="s">
        <v>2834</v>
      </c>
      <c r="M240" t="s">
        <v>2841</v>
      </c>
      <c r="N240" t="s">
        <v>2840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2833</v>
      </c>
      <c r="L241" t="s">
        <v>2834</v>
      </c>
      <c r="M241" t="s">
        <v>2841</v>
      </c>
      <c r="N241" t="s">
        <v>2840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2833</v>
      </c>
      <c r="L242" t="s">
        <v>2834</v>
      </c>
      <c r="M242" t="s">
        <v>2841</v>
      </c>
      <c r="N242" t="s">
        <v>2840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2833</v>
      </c>
      <c r="L243" t="s">
        <v>2834</v>
      </c>
      <c r="M243" t="s">
        <v>2841</v>
      </c>
      <c r="N243" t="s">
        <v>2840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2833</v>
      </c>
      <c r="L244" t="s">
        <v>2834</v>
      </c>
      <c r="M244" t="s">
        <v>2841</v>
      </c>
      <c r="N244" t="s">
        <v>2840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2833</v>
      </c>
      <c r="L245" t="s">
        <v>2834</v>
      </c>
      <c r="M245" t="s">
        <v>2841</v>
      </c>
      <c r="N245" t="s">
        <v>2840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2937</v>
      </c>
      <c r="L4" t="s">
        <v>2938</v>
      </c>
      <c r="M4" t="s">
        <v>2939</v>
      </c>
      <c r="N4" t="s">
        <v>2940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2937</v>
      </c>
      <c r="L5" t="s">
        <v>2938</v>
      </c>
      <c r="M5" t="s">
        <v>2939</v>
      </c>
      <c r="N5" t="s">
        <v>2940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2937</v>
      </c>
      <c r="L6" t="s">
        <v>2938</v>
      </c>
      <c r="M6" t="s">
        <v>2939</v>
      </c>
      <c r="N6" t="s">
        <v>2940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2937</v>
      </c>
      <c r="L7" t="s">
        <v>2938</v>
      </c>
      <c r="M7" t="s">
        <v>2939</v>
      </c>
      <c r="N7" t="s">
        <v>2940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2937</v>
      </c>
      <c r="L8" t="s">
        <v>2938</v>
      </c>
      <c r="M8" t="s">
        <v>2939</v>
      </c>
      <c r="N8" t="s">
        <v>2940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2937</v>
      </c>
      <c r="L9" t="s">
        <v>2938</v>
      </c>
      <c r="M9" t="s">
        <v>2939</v>
      </c>
      <c r="N9" t="s">
        <v>2940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2937</v>
      </c>
      <c r="L10" t="s">
        <v>2938</v>
      </c>
      <c r="M10" t="s">
        <v>2939</v>
      </c>
      <c r="N10" t="s">
        <v>2940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2937</v>
      </c>
      <c r="L11" t="s">
        <v>2938</v>
      </c>
      <c r="M11" t="s">
        <v>2939</v>
      </c>
      <c r="N11" t="s">
        <v>2940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2937</v>
      </c>
      <c r="L12" t="s">
        <v>2938</v>
      </c>
      <c r="M12" t="s">
        <v>2939</v>
      </c>
      <c r="N12" t="s">
        <v>2940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2937</v>
      </c>
      <c r="L13" t="s">
        <v>2938</v>
      </c>
      <c r="M13" t="s">
        <v>2939</v>
      </c>
      <c r="N13" t="s">
        <v>2940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2937</v>
      </c>
      <c r="L14" t="s">
        <v>2938</v>
      </c>
      <c r="M14" t="s">
        <v>2939</v>
      </c>
      <c r="N14" t="s">
        <v>2940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2937</v>
      </c>
      <c r="L15" t="s">
        <v>2938</v>
      </c>
      <c r="M15" t="s">
        <v>2939</v>
      </c>
      <c r="N15" t="s">
        <v>2940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2937</v>
      </c>
      <c r="L16" t="s">
        <v>2938</v>
      </c>
      <c r="M16" t="s">
        <v>2939</v>
      </c>
      <c r="N16" t="s">
        <v>2940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2937</v>
      </c>
      <c r="L17" t="s">
        <v>2938</v>
      </c>
      <c r="M17" t="s">
        <v>2939</v>
      </c>
      <c r="N17" t="s">
        <v>2940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2937</v>
      </c>
      <c r="L18" t="s">
        <v>2938</v>
      </c>
      <c r="M18" t="s">
        <v>2939</v>
      </c>
      <c r="N18" t="s">
        <v>2940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2937</v>
      </c>
      <c r="L19" t="s">
        <v>2938</v>
      </c>
      <c r="M19" t="s">
        <v>2939</v>
      </c>
      <c r="N19" t="s">
        <v>2940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2937</v>
      </c>
      <c r="L20" t="s">
        <v>2938</v>
      </c>
      <c r="M20" t="s">
        <v>2941</v>
      </c>
      <c r="N20" t="s">
        <v>2942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2937</v>
      </c>
      <c r="L21" t="s">
        <v>2938</v>
      </c>
      <c r="M21" t="s">
        <v>2941</v>
      </c>
      <c r="N21" t="s">
        <v>2942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2937</v>
      </c>
      <c r="L22" t="s">
        <v>2938</v>
      </c>
      <c r="M22" t="s">
        <v>2941</v>
      </c>
      <c r="N22" t="s">
        <v>2942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2937</v>
      </c>
      <c r="L23" t="s">
        <v>2938</v>
      </c>
      <c r="M23" t="s">
        <v>2941</v>
      </c>
      <c r="N23" t="s">
        <v>2942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2937</v>
      </c>
      <c r="L24" t="s">
        <v>2938</v>
      </c>
      <c r="M24" t="s">
        <v>2941</v>
      </c>
      <c r="N24" t="s">
        <v>2942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2937</v>
      </c>
      <c r="L25" t="s">
        <v>2938</v>
      </c>
      <c r="M25" t="s">
        <v>2941</v>
      </c>
      <c r="N25" t="s">
        <v>2942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2937</v>
      </c>
      <c r="L26" t="s">
        <v>2938</v>
      </c>
      <c r="M26" t="s">
        <v>2941</v>
      </c>
      <c r="N26" t="s">
        <v>2942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2937</v>
      </c>
      <c r="L27" t="s">
        <v>2938</v>
      </c>
      <c r="M27" t="s">
        <v>2941</v>
      </c>
      <c r="N27" t="s">
        <v>2942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2937</v>
      </c>
      <c r="L28" t="s">
        <v>2938</v>
      </c>
      <c r="M28" t="s">
        <v>2941</v>
      </c>
      <c r="N28" t="s">
        <v>2942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2937</v>
      </c>
      <c r="L29" t="s">
        <v>2938</v>
      </c>
      <c r="M29" t="s">
        <v>2941</v>
      </c>
      <c r="N29" t="s">
        <v>2942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2937</v>
      </c>
      <c r="L30" t="s">
        <v>2938</v>
      </c>
      <c r="M30" t="s">
        <v>2941</v>
      </c>
      <c r="N30" t="s">
        <v>2942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2937</v>
      </c>
      <c r="L31" t="s">
        <v>2938</v>
      </c>
      <c r="M31" t="s">
        <v>2941</v>
      </c>
      <c r="N31" t="s">
        <v>2942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2937</v>
      </c>
      <c r="L32" t="s">
        <v>2938</v>
      </c>
      <c r="M32" t="s">
        <v>2941</v>
      </c>
      <c r="N32" t="s">
        <v>2942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2937</v>
      </c>
      <c r="L33" t="s">
        <v>2938</v>
      </c>
      <c r="M33" t="s">
        <v>2941</v>
      </c>
      <c r="N33" t="s">
        <v>2942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2937</v>
      </c>
      <c r="L34" t="s">
        <v>2938</v>
      </c>
      <c r="M34" t="s">
        <v>2941</v>
      </c>
      <c r="N34" t="s">
        <v>2942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2937</v>
      </c>
      <c r="L35" t="s">
        <v>2938</v>
      </c>
      <c r="M35" t="s">
        <v>2941</v>
      </c>
      <c r="N35" t="s">
        <v>2942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2937</v>
      </c>
      <c r="L36" t="s">
        <v>2938</v>
      </c>
      <c r="M36" t="s">
        <v>2941</v>
      </c>
      <c r="N36" t="s">
        <v>2942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2937</v>
      </c>
      <c r="L37" t="s">
        <v>2938</v>
      </c>
      <c r="M37" t="s">
        <v>2941</v>
      </c>
      <c r="N37" t="s">
        <v>2942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2937</v>
      </c>
      <c r="L38" t="s">
        <v>2938</v>
      </c>
      <c r="M38" t="s">
        <v>2941</v>
      </c>
      <c r="N38" t="s">
        <v>2942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2937</v>
      </c>
      <c r="L39" t="s">
        <v>2938</v>
      </c>
      <c r="M39" t="s">
        <v>2941</v>
      </c>
      <c r="N39" t="s">
        <v>2942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2937</v>
      </c>
      <c r="L40" t="s">
        <v>2938</v>
      </c>
      <c r="M40" t="s">
        <v>2941</v>
      </c>
      <c r="N40" t="s">
        <v>2942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2937</v>
      </c>
      <c r="L41" t="s">
        <v>2938</v>
      </c>
      <c r="M41" t="s">
        <v>2941</v>
      </c>
      <c r="N41" t="s">
        <v>2942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2937</v>
      </c>
      <c r="L42" t="s">
        <v>2938</v>
      </c>
      <c r="M42" t="s">
        <v>2941</v>
      </c>
      <c r="N42" t="s">
        <v>2942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2937</v>
      </c>
      <c r="L43" t="s">
        <v>2938</v>
      </c>
      <c r="M43" t="s">
        <v>2941</v>
      </c>
      <c r="N43" t="s">
        <v>2942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2937</v>
      </c>
      <c r="L44" t="s">
        <v>2938</v>
      </c>
      <c r="M44" t="s">
        <v>2943</v>
      </c>
      <c r="N44" t="s">
        <v>2944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2937</v>
      </c>
      <c r="L45" t="s">
        <v>2938</v>
      </c>
      <c r="M45" t="s">
        <v>2943</v>
      </c>
      <c r="N45" t="s">
        <v>2944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2937</v>
      </c>
      <c r="L46" t="s">
        <v>2938</v>
      </c>
      <c r="M46" t="s">
        <v>2943</v>
      </c>
      <c r="N46" t="s">
        <v>2944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2937</v>
      </c>
      <c r="L47" t="s">
        <v>2938</v>
      </c>
      <c r="M47" t="s">
        <v>2943</v>
      </c>
      <c r="N47" t="s">
        <v>2944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2937</v>
      </c>
      <c r="L48" t="s">
        <v>2938</v>
      </c>
      <c r="M48" t="s">
        <v>2943</v>
      </c>
      <c r="N48" t="s">
        <v>2944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2937</v>
      </c>
      <c r="L49" t="s">
        <v>2938</v>
      </c>
      <c r="M49" t="s">
        <v>2943</v>
      </c>
      <c r="N49" t="s">
        <v>2944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2937</v>
      </c>
      <c r="L50" t="s">
        <v>2938</v>
      </c>
      <c r="M50" t="s">
        <v>2943</v>
      </c>
      <c r="N50" t="s">
        <v>2944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2937</v>
      </c>
      <c r="L51" t="s">
        <v>2938</v>
      </c>
      <c r="M51" t="s">
        <v>2943</v>
      </c>
      <c r="N51" t="s">
        <v>2944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2937</v>
      </c>
      <c r="L52" t="s">
        <v>2938</v>
      </c>
      <c r="M52" t="s">
        <v>2943</v>
      </c>
      <c r="N52" t="s">
        <v>2944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2937</v>
      </c>
      <c r="L53" t="s">
        <v>2938</v>
      </c>
      <c r="M53" t="s">
        <v>2943</v>
      </c>
      <c r="N53" t="s">
        <v>2944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2937</v>
      </c>
      <c r="L54" t="s">
        <v>2938</v>
      </c>
      <c r="M54" t="s">
        <v>2943</v>
      </c>
      <c r="N54" t="s">
        <v>2944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2937</v>
      </c>
      <c r="L55" t="s">
        <v>2945</v>
      </c>
      <c r="M55" t="s">
        <v>2943</v>
      </c>
      <c r="N55" t="s">
        <v>2944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2937</v>
      </c>
      <c r="L56" t="s">
        <v>2945</v>
      </c>
      <c r="M56" t="s">
        <v>2946</v>
      </c>
      <c r="N56" t="s">
        <v>2947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2937</v>
      </c>
      <c r="L57" t="s">
        <v>2945</v>
      </c>
      <c r="M57" t="s">
        <v>2946</v>
      </c>
      <c r="N57" t="s">
        <v>2947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2937</v>
      </c>
      <c r="L58" t="s">
        <v>2945</v>
      </c>
      <c r="M58" t="s">
        <v>2946</v>
      </c>
      <c r="N58" t="s">
        <v>2947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2937</v>
      </c>
      <c r="L59" t="s">
        <v>2945</v>
      </c>
      <c r="M59" t="s">
        <v>2946</v>
      </c>
      <c r="N59" t="s">
        <v>2947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2937</v>
      </c>
      <c r="L60" t="s">
        <v>2945</v>
      </c>
      <c r="M60" t="s">
        <v>2946</v>
      </c>
      <c r="N60" t="s">
        <v>2947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2937</v>
      </c>
      <c r="L61" t="s">
        <v>2945</v>
      </c>
      <c r="M61" t="s">
        <v>2946</v>
      </c>
      <c r="N61" t="s">
        <v>2947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2937</v>
      </c>
      <c r="L62" t="s">
        <v>2945</v>
      </c>
      <c r="M62" t="s">
        <v>2946</v>
      </c>
      <c r="N62" t="s">
        <v>2947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2937</v>
      </c>
      <c r="L63" t="s">
        <v>2945</v>
      </c>
      <c r="M63" t="s">
        <v>2946</v>
      </c>
      <c r="N63" t="s">
        <v>2947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2937</v>
      </c>
      <c r="L64" t="s">
        <v>2945</v>
      </c>
      <c r="M64" t="s">
        <v>2946</v>
      </c>
      <c r="N64" t="s">
        <v>2947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2937</v>
      </c>
      <c r="L65" t="s">
        <v>2945</v>
      </c>
      <c r="M65" t="s">
        <v>2946</v>
      </c>
      <c r="N65" t="s">
        <v>2947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2937</v>
      </c>
      <c r="L66" t="s">
        <v>2945</v>
      </c>
      <c r="M66" t="s">
        <v>2946</v>
      </c>
      <c r="N66" t="s">
        <v>2947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2937</v>
      </c>
      <c r="L67" t="s">
        <v>2938</v>
      </c>
      <c r="M67" t="s">
        <v>2948</v>
      </c>
      <c r="N67" t="s">
        <v>2949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2937</v>
      </c>
      <c r="L68" t="s">
        <v>2938</v>
      </c>
      <c r="M68" t="s">
        <v>2948</v>
      </c>
      <c r="N68" t="s">
        <v>2949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2937</v>
      </c>
      <c r="L69" t="s">
        <v>2938</v>
      </c>
      <c r="M69" t="s">
        <v>2950</v>
      </c>
      <c r="N69" t="s">
        <v>2951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2937</v>
      </c>
      <c r="L70" t="s">
        <v>2945</v>
      </c>
      <c r="M70" t="s">
        <v>2950</v>
      </c>
      <c r="N70" t="s">
        <v>2951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2937</v>
      </c>
      <c r="L71" t="s">
        <v>2938</v>
      </c>
      <c r="M71" t="s">
        <v>2950</v>
      </c>
      <c r="N71" t="s">
        <v>2951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2937</v>
      </c>
      <c r="L72" t="s">
        <v>2938</v>
      </c>
      <c r="M72" t="s">
        <v>2950</v>
      </c>
      <c r="N72" t="s">
        <v>2951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2937</v>
      </c>
      <c r="L73" t="s">
        <v>2938</v>
      </c>
      <c r="M73" t="s">
        <v>2950</v>
      </c>
      <c r="N73" t="s">
        <v>2951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2937</v>
      </c>
      <c r="L74" t="s">
        <v>2938</v>
      </c>
      <c r="M74" t="s">
        <v>2950</v>
      </c>
      <c r="N74" t="s">
        <v>2951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2937</v>
      </c>
      <c r="L75" t="s">
        <v>2938</v>
      </c>
      <c r="M75" t="s">
        <v>2950</v>
      </c>
      <c r="N75" t="s">
        <v>2951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2937</v>
      </c>
      <c r="L76" t="s">
        <v>2938</v>
      </c>
      <c r="M76" t="s">
        <v>2952</v>
      </c>
      <c r="N76" t="s">
        <v>2953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2937</v>
      </c>
      <c r="L77" t="s">
        <v>2945</v>
      </c>
      <c r="M77" t="s">
        <v>2952</v>
      </c>
      <c r="N77" t="s">
        <v>2953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2937</v>
      </c>
      <c r="L78" t="s">
        <v>2938</v>
      </c>
      <c r="M78" t="s">
        <v>2952</v>
      </c>
      <c r="N78" t="s">
        <v>2953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2937</v>
      </c>
      <c r="L79" t="s">
        <v>2938</v>
      </c>
      <c r="M79" t="s">
        <v>2952</v>
      </c>
      <c r="N79" t="s">
        <v>2953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2937</v>
      </c>
      <c r="L80" t="s">
        <v>2938</v>
      </c>
      <c r="M80" t="s">
        <v>2952</v>
      </c>
      <c r="N80" t="s">
        <v>2953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2937</v>
      </c>
      <c r="L81" t="s">
        <v>2938</v>
      </c>
      <c r="M81" t="s">
        <v>2952</v>
      </c>
      <c r="N81" t="s">
        <v>2953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2937</v>
      </c>
      <c r="L82" t="s">
        <v>2938</v>
      </c>
      <c r="M82" t="s">
        <v>2952</v>
      </c>
      <c r="N82" t="s">
        <v>2953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2937</v>
      </c>
      <c r="L83" t="s">
        <v>2938</v>
      </c>
      <c r="M83" t="s">
        <v>2952</v>
      </c>
      <c r="N83" t="s">
        <v>2953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2937</v>
      </c>
      <c r="L84" t="s">
        <v>2938</v>
      </c>
      <c r="M84" t="s">
        <v>2952</v>
      </c>
      <c r="N84" t="s">
        <v>2953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2937</v>
      </c>
      <c r="L85" t="s">
        <v>2945</v>
      </c>
      <c r="M85" t="s">
        <v>2952</v>
      </c>
      <c r="N85" t="s">
        <v>2953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2937</v>
      </c>
      <c r="L86" t="s">
        <v>2945</v>
      </c>
      <c r="M86" t="s">
        <v>2952</v>
      </c>
      <c r="N86" t="s">
        <v>2953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2937</v>
      </c>
      <c r="L87" t="s">
        <v>2945</v>
      </c>
      <c r="M87" t="s">
        <v>2952</v>
      </c>
      <c r="N87" t="s">
        <v>2953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2937</v>
      </c>
      <c r="L88" t="s">
        <v>2938</v>
      </c>
      <c r="M88" t="s">
        <v>2954</v>
      </c>
      <c r="N88" t="s">
        <v>2955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2937</v>
      </c>
      <c r="L89" t="s">
        <v>2945</v>
      </c>
      <c r="M89" t="s">
        <v>2954</v>
      </c>
      <c r="N89" t="s">
        <v>2955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2937</v>
      </c>
      <c r="L90" t="s">
        <v>2938</v>
      </c>
      <c r="M90" t="s">
        <v>2954</v>
      </c>
      <c r="N90" t="s">
        <v>2955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2937</v>
      </c>
      <c r="L91" t="s">
        <v>2945</v>
      </c>
      <c r="M91" t="s">
        <v>2954</v>
      </c>
      <c r="N91" t="s">
        <v>2955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2937</v>
      </c>
      <c r="L92" t="s">
        <v>2945</v>
      </c>
      <c r="M92" t="s">
        <v>2954</v>
      </c>
      <c r="N92" t="s">
        <v>2955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2937</v>
      </c>
      <c r="L93" t="s">
        <v>2938</v>
      </c>
      <c r="M93" t="s">
        <v>2956</v>
      </c>
      <c r="N93" t="s">
        <v>2957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2937</v>
      </c>
      <c r="L94" t="s">
        <v>2938</v>
      </c>
      <c r="M94" t="s">
        <v>2956</v>
      </c>
      <c r="N94" t="s">
        <v>2957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2937</v>
      </c>
      <c r="L95" t="s">
        <v>2938</v>
      </c>
      <c r="M95" t="s">
        <v>2956</v>
      </c>
      <c r="N95" t="s">
        <v>2957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2937</v>
      </c>
      <c r="L96" t="s">
        <v>2938</v>
      </c>
      <c r="M96" t="s">
        <v>2956</v>
      </c>
      <c r="N96" t="s">
        <v>2957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2937</v>
      </c>
      <c r="L97" t="s">
        <v>2938</v>
      </c>
      <c r="M97" t="s">
        <v>2956</v>
      </c>
      <c r="N97" t="s">
        <v>2957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2937</v>
      </c>
      <c r="L98" t="s">
        <v>2938</v>
      </c>
      <c r="M98" t="s">
        <v>2956</v>
      </c>
      <c r="N98" t="s">
        <v>2957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2937</v>
      </c>
      <c r="L99" t="s">
        <v>2938</v>
      </c>
      <c r="M99" t="s">
        <v>2958</v>
      </c>
      <c r="N99" t="s">
        <v>2959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2937</v>
      </c>
      <c r="L100" t="s">
        <v>2938</v>
      </c>
      <c r="M100" t="s">
        <v>2958</v>
      </c>
      <c r="N100" t="s">
        <v>2959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2937</v>
      </c>
      <c r="L101" t="s">
        <v>2938</v>
      </c>
      <c r="M101" t="s">
        <v>2958</v>
      </c>
      <c r="N101" t="s">
        <v>2959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2937</v>
      </c>
      <c r="L102" t="s">
        <v>2938</v>
      </c>
      <c r="M102" t="s">
        <v>2958</v>
      </c>
      <c r="N102" t="s">
        <v>2959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2937</v>
      </c>
      <c r="L103" t="s">
        <v>2938</v>
      </c>
      <c r="M103" t="s">
        <v>2958</v>
      </c>
      <c r="N103" t="s">
        <v>2959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2937</v>
      </c>
      <c r="L104" t="s">
        <v>2938</v>
      </c>
      <c r="M104" t="s">
        <v>2958</v>
      </c>
      <c r="N104" t="s">
        <v>2959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2937</v>
      </c>
      <c r="L105" t="s">
        <v>2938</v>
      </c>
      <c r="M105" t="s">
        <v>2958</v>
      </c>
      <c r="N105" t="s">
        <v>2959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2937</v>
      </c>
      <c r="L106" t="s">
        <v>2938</v>
      </c>
      <c r="M106" t="s">
        <v>2958</v>
      </c>
      <c r="N106" t="s">
        <v>2959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2937</v>
      </c>
      <c r="L107" t="s">
        <v>2938</v>
      </c>
      <c r="M107" t="s">
        <v>2958</v>
      </c>
      <c r="N107" t="s">
        <v>2959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2937</v>
      </c>
      <c r="L108" t="s">
        <v>2938</v>
      </c>
      <c r="M108" t="s">
        <v>2958</v>
      </c>
      <c r="N108" t="s">
        <v>2959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2937</v>
      </c>
      <c r="L109" t="s">
        <v>2938</v>
      </c>
      <c r="M109" t="s">
        <v>2958</v>
      </c>
      <c r="N109" t="s">
        <v>2959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2937</v>
      </c>
      <c r="L110" t="s">
        <v>2938</v>
      </c>
      <c r="M110" t="s">
        <v>2958</v>
      </c>
      <c r="N110" t="s">
        <v>2959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2937</v>
      </c>
      <c r="L111" t="s">
        <v>2938</v>
      </c>
      <c r="M111" t="s">
        <v>2958</v>
      </c>
      <c r="N111" t="s">
        <v>2959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2937</v>
      </c>
      <c r="L112" t="s">
        <v>2938</v>
      </c>
      <c r="M112" t="s">
        <v>2958</v>
      </c>
      <c r="N112" t="s">
        <v>2959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2937</v>
      </c>
      <c r="L113" t="s">
        <v>2938</v>
      </c>
      <c r="M113" t="s">
        <v>2958</v>
      </c>
      <c r="N113" t="s">
        <v>2959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2937</v>
      </c>
      <c r="L114" t="s">
        <v>2938</v>
      </c>
      <c r="M114" t="s">
        <v>2958</v>
      </c>
      <c r="N114" t="s">
        <v>2959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2937</v>
      </c>
      <c r="L115" t="s">
        <v>2938</v>
      </c>
      <c r="M115" t="s">
        <v>2960</v>
      </c>
      <c r="N115" t="s">
        <v>2961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2937</v>
      </c>
      <c r="L116" t="s">
        <v>2938</v>
      </c>
      <c r="M116" t="s">
        <v>2960</v>
      </c>
      <c r="N116" t="s">
        <v>2961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2937</v>
      </c>
      <c r="L117" t="s">
        <v>2938</v>
      </c>
      <c r="M117" t="s">
        <v>2960</v>
      </c>
      <c r="N117" t="s">
        <v>2961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2937</v>
      </c>
      <c r="L118" t="s">
        <v>2938</v>
      </c>
      <c r="M118" t="s">
        <v>2960</v>
      </c>
      <c r="N118" t="s">
        <v>2961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2937</v>
      </c>
      <c r="L119" t="s">
        <v>2938</v>
      </c>
      <c r="M119" t="s">
        <v>2962</v>
      </c>
      <c r="N119" t="s">
        <v>2963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2937</v>
      </c>
      <c r="L120" t="s">
        <v>2938</v>
      </c>
      <c r="M120" t="s">
        <v>2962</v>
      </c>
      <c r="N120" t="s">
        <v>2963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2937</v>
      </c>
      <c r="L121" t="s">
        <v>2938</v>
      </c>
      <c r="M121" t="s">
        <v>2962</v>
      </c>
      <c r="N121" t="s">
        <v>2963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2937</v>
      </c>
      <c r="L122" t="s">
        <v>2938</v>
      </c>
      <c r="M122" t="s">
        <v>2962</v>
      </c>
      <c r="N122" t="s">
        <v>2963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2937</v>
      </c>
      <c r="L123" t="s">
        <v>2938</v>
      </c>
      <c r="M123" t="s">
        <v>2962</v>
      </c>
      <c r="N123" t="s">
        <v>2963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2937</v>
      </c>
      <c r="L124" t="s">
        <v>2938</v>
      </c>
      <c r="M124" t="s">
        <v>2962</v>
      </c>
      <c r="N124" t="s">
        <v>2963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2937</v>
      </c>
      <c r="L125" t="s">
        <v>2938</v>
      </c>
      <c r="M125" t="s">
        <v>2962</v>
      </c>
      <c r="N125" t="s">
        <v>2963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2937</v>
      </c>
      <c r="L126" t="s">
        <v>2938</v>
      </c>
      <c r="M126" t="s">
        <v>2962</v>
      </c>
      <c r="N126" t="s">
        <v>2963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2937</v>
      </c>
      <c r="L127" t="s">
        <v>2938</v>
      </c>
      <c r="M127" t="s">
        <v>2962</v>
      </c>
      <c r="N127" t="s">
        <v>2963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2937</v>
      </c>
      <c r="L128" t="s">
        <v>2938</v>
      </c>
      <c r="M128" t="s">
        <v>2962</v>
      </c>
      <c r="N128" t="s">
        <v>2963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2937</v>
      </c>
      <c r="L129" t="s">
        <v>2938</v>
      </c>
      <c r="M129" t="s">
        <v>2962</v>
      </c>
      <c r="N129" t="s">
        <v>2963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2937</v>
      </c>
      <c r="L130" t="s">
        <v>2938</v>
      </c>
      <c r="M130" t="s">
        <v>2964</v>
      </c>
      <c r="N130" t="s">
        <v>2965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2937</v>
      </c>
      <c r="L131" t="s">
        <v>2938</v>
      </c>
      <c r="M131" t="s">
        <v>2964</v>
      </c>
      <c r="N131" t="s">
        <v>2965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2937</v>
      </c>
      <c r="L132" t="s">
        <v>2938</v>
      </c>
      <c r="M132" t="s">
        <v>2964</v>
      </c>
      <c r="N132" t="s">
        <v>2965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2937</v>
      </c>
      <c r="L133" t="s">
        <v>2938</v>
      </c>
      <c r="M133" t="s">
        <v>2964</v>
      </c>
      <c r="N133" t="s">
        <v>2965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2937</v>
      </c>
      <c r="L134" t="s">
        <v>2938</v>
      </c>
      <c r="M134" t="s">
        <v>2964</v>
      </c>
      <c r="N134" t="s">
        <v>2965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2937</v>
      </c>
      <c r="L135" t="s">
        <v>2938</v>
      </c>
      <c r="M135" t="s">
        <v>2964</v>
      </c>
      <c r="N135" t="s">
        <v>2965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2937</v>
      </c>
      <c r="L136" t="s">
        <v>2938</v>
      </c>
      <c r="M136" t="s">
        <v>2964</v>
      </c>
      <c r="N136" t="s">
        <v>2965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2937</v>
      </c>
      <c r="L137" t="s">
        <v>2938</v>
      </c>
      <c r="M137" t="s">
        <v>2964</v>
      </c>
      <c r="N137" t="s">
        <v>2965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2937</v>
      </c>
      <c r="L138" t="s">
        <v>2938</v>
      </c>
      <c r="M138" t="s">
        <v>2966</v>
      </c>
      <c r="N138" t="s">
        <v>2939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2937</v>
      </c>
      <c r="L139" t="s">
        <v>2938</v>
      </c>
      <c r="M139" t="s">
        <v>2966</v>
      </c>
      <c r="N139" t="s">
        <v>2939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2937</v>
      </c>
      <c r="L140" t="s">
        <v>2938</v>
      </c>
      <c r="M140" t="s">
        <v>2966</v>
      </c>
      <c r="N140" t="s">
        <v>2939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2937</v>
      </c>
      <c r="L141" t="s">
        <v>2938</v>
      </c>
      <c r="M141" t="s">
        <v>2966</v>
      </c>
      <c r="N141" t="s">
        <v>2939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2937</v>
      </c>
      <c r="L142" t="s">
        <v>2938</v>
      </c>
      <c r="M142" t="s">
        <v>2966</v>
      </c>
      <c r="N142" t="s">
        <v>2939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2967</v>
      </c>
      <c r="L143" t="s">
        <v>2968</v>
      </c>
      <c r="M143" t="s">
        <v>2969</v>
      </c>
      <c r="N143" t="s">
        <v>2941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2967</v>
      </c>
      <c r="L144" t="s">
        <v>2970</v>
      </c>
      <c r="M144" t="s">
        <v>2969</v>
      </c>
      <c r="N144" t="s">
        <v>2941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2967</v>
      </c>
      <c r="L145" t="s">
        <v>2968</v>
      </c>
      <c r="M145" t="s">
        <v>2969</v>
      </c>
      <c r="N145" t="s">
        <v>2941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2967</v>
      </c>
      <c r="L146" t="s">
        <v>2968</v>
      </c>
      <c r="M146" t="s">
        <v>2969</v>
      </c>
      <c r="N146" t="s">
        <v>2941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2967</v>
      </c>
      <c r="L147" t="s">
        <v>2970</v>
      </c>
      <c r="M147" t="s">
        <v>2969</v>
      </c>
      <c r="N147" t="s">
        <v>2941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2971</v>
      </c>
      <c r="L148" t="s">
        <v>2972</v>
      </c>
      <c r="M148" t="s">
        <v>2973</v>
      </c>
      <c r="N148" t="s">
        <v>2974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2975</v>
      </c>
      <c r="L149" t="s">
        <v>2970</v>
      </c>
      <c r="M149" t="s">
        <v>2973</v>
      </c>
      <c r="N149" t="s">
        <v>2974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2971</v>
      </c>
      <c r="L150" t="s">
        <v>2972</v>
      </c>
      <c r="M150" t="s">
        <v>2973</v>
      </c>
      <c r="N150" t="s">
        <v>2974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2967</v>
      </c>
      <c r="L151" t="s">
        <v>2968</v>
      </c>
      <c r="M151" t="s">
        <v>2973</v>
      </c>
      <c r="N151" t="s">
        <v>2974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2975</v>
      </c>
      <c r="L152" t="s">
        <v>2970</v>
      </c>
      <c r="M152" t="s">
        <v>2973</v>
      </c>
      <c r="N152" t="s">
        <v>2974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2975</v>
      </c>
      <c r="L153" t="s">
        <v>2970</v>
      </c>
      <c r="M153" t="s">
        <v>2973</v>
      </c>
      <c r="N153" t="s">
        <v>2974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2971</v>
      </c>
      <c r="L154" t="s">
        <v>2972</v>
      </c>
      <c r="M154" t="s">
        <v>2973</v>
      </c>
      <c r="N154" t="s">
        <v>2974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2967</v>
      </c>
      <c r="L155" t="s">
        <v>2970</v>
      </c>
      <c r="M155" t="s">
        <v>2976</v>
      </c>
      <c r="N155" t="s">
        <v>2946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2967</v>
      </c>
      <c r="L156" t="s">
        <v>2968</v>
      </c>
      <c r="M156" t="s">
        <v>2976</v>
      </c>
      <c r="N156" t="s">
        <v>2946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2967</v>
      </c>
      <c r="L157" t="s">
        <v>2970</v>
      </c>
      <c r="M157" t="s">
        <v>2976</v>
      </c>
      <c r="N157" t="s">
        <v>2946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2967</v>
      </c>
      <c r="L158" t="s">
        <v>2970</v>
      </c>
      <c r="M158" t="s">
        <v>2976</v>
      </c>
      <c r="N158" t="s">
        <v>2946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2967</v>
      </c>
      <c r="L159" t="s">
        <v>2970</v>
      </c>
      <c r="M159" t="s">
        <v>2976</v>
      </c>
      <c r="N159" t="s">
        <v>2946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2967</v>
      </c>
      <c r="L160" t="s">
        <v>2970</v>
      </c>
      <c r="M160" t="s">
        <v>2976</v>
      </c>
      <c r="N160" t="s">
        <v>2946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2967</v>
      </c>
      <c r="L161" t="s">
        <v>2970</v>
      </c>
      <c r="M161" t="s">
        <v>2976</v>
      </c>
      <c r="N161" t="s">
        <v>2946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2967</v>
      </c>
      <c r="L162" t="s">
        <v>2945</v>
      </c>
      <c r="M162" t="s">
        <v>2976</v>
      </c>
      <c r="N162" t="s">
        <v>2946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2967</v>
      </c>
      <c r="L163" t="s">
        <v>2970</v>
      </c>
      <c r="M163" t="s">
        <v>2976</v>
      </c>
      <c r="N163" t="s">
        <v>2946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2967</v>
      </c>
      <c r="L164" t="s">
        <v>2970</v>
      </c>
      <c r="M164" t="s">
        <v>2976</v>
      </c>
      <c r="N164" t="s">
        <v>2946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2967</v>
      </c>
      <c r="L165" t="s">
        <v>2970</v>
      </c>
      <c r="M165" t="s">
        <v>2976</v>
      </c>
      <c r="N165" t="s">
        <v>2946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2967</v>
      </c>
      <c r="L166" t="s">
        <v>2968</v>
      </c>
      <c r="M166" t="s">
        <v>2977</v>
      </c>
      <c r="N166" t="s">
        <v>2978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2967</v>
      </c>
      <c r="L167" t="s">
        <v>2968</v>
      </c>
      <c r="M167" t="s">
        <v>2977</v>
      </c>
      <c r="N167" t="s">
        <v>2978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2967</v>
      </c>
      <c r="L168" t="s">
        <v>2968</v>
      </c>
      <c r="M168" t="s">
        <v>2977</v>
      </c>
      <c r="N168" t="s">
        <v>2978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2967</v>
      </c>
      <c r="L169" t="s">
        <v>2968</v>
      </c>
      <c r="M169" t="s">
        <v>2977</v>
      </c>
      <c r="N169" t="s">
        <v>2978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2967</v>
      </c>
      <c r="L170" t="s">
        <v>2968</v>
      </c>
      <c r="M170" t="s">
        <v>2977</v>
      </c>
      <c r="N170" t="s">
        <v>2978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2967</v>
      </c>
      <c r="L171" t="s">
        <v>2968</v>
      </c>
      <c r="M171" t="s">
        <v>2977</v>
      </c>
      <c r="N171" t="s">
        <v>2978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2967</v>
      </c>
      <c r="L172" t="s">
        <v>2968</v>
      </c>
      <c r="M172" t="s">
        <v>2977</v>
      </c>
      <c r="N172" t="s">
        <v>2978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2967</v>
      </c>
      <c r="L173" t="s">
        <v>2968</v>
      </c>
      <c r="M173" t="s">
        <v>2977</v>
      </c>
      <c r="N173" t="s">
        <v>2978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2967</v>
      </c>
      <c r="L174" t="s">
        <v>2968</v>
      </c>
      <c r="M174" t="s">
        <v>2977</v>
      </c>
      <c r="N174" t="s">
        <v>2978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2971</v>
      </c>
      <c r="L175" t="s">
        <v>2972</v>
      </c>
      <c r="M175" t="s">
        <v>2979</v>
      </c>
      <c r="N175" t="s">
        <v>2948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2967</v>
      </c>
      <c r="L176" t="s">
        <v>2970</v>
      </c>
      <c r="M176" t="s">
        <v>2979</v>
      </c>
      <c r="N176" t="s">
        <v>2948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2971</v>
      </c>
      <c r="L177" t="s">
        <v>2972</v>
      </c>
      <c r="M177" t="s">
        <v>2979</v>
      </c>
      <c r="N177" t="s">
        <v>2948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2971</v>
      </c>
      <c r="L178" t="s">
        <v>2972</v>
      </c>
      <c r="M178" t="s">
        <v>2979</v>
      </c>
      <c r="N178" t="s">
        <v>2948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2967</v>
      </c>
      <c r="L179" t="s">
        <v>2970</v>
      </c>
      <c r="M179" t="s">
        <v>2979</v>
      </c>
      <c r="N179" t="s">
        <v>2948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2967</v>
      </c>
      <c r="L180" t="s">
        <v>2970</v>
      </c>
      <c r="M180" t="s">
        <v>2979</v>
      </c>
      <c r="N180" t="s">
        <v>2948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2971</v>
      </c>
      <c r="L181" t="s">
        <v>2972</v>
      </c>
      <c r="M181" t="s">
        <v>2979</v>
      </c>
      <c r="N181" t="s">
        <v>2948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2967</v>
      </c>
      <c r="L182" t="s">
        <v>2970</v>
      </c>
      <c r="M182" t="s">
        <v>2979</v>
      </c>
      <c r="N182" t="s">
        <v>2948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2971</v>
      </c>
      <c r="L183" t="s">
        <v>2972</v>
      </c>
      <c r="M183" t="s">
        <v>2980</v>
      </c>
      <c r="N183" t="s">
        <v>2950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2975</v>
      </c>
      <c r="L184" t="s">
        <v>2970</v>
      </c>
      <c r="M184" t="s">
        <v>2980</v>
      </c>
      <c r="N184" t="s">
        <v>2950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2971</v>
      </c>
      <c r="L185" t="s">
        <v>2972</v>
      </c>
      <c r="M185" t="s">
        <v>2980</v>
      </c>
      <c r="N185" t="s">
        <v>2950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2975</v>
      </c>
      <c r="L186" t="s">
        <v>2970</v>
      </c>
      <c r="M186" t="s">
        <v>2980</v>
      </c>
      <c r="N186" t="s">
        <v>2950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2971</v>
      </c>
      <c r="L187" t="s">
        <v>2972</v>
      </c>
      <c r="M187" t="s">
        <v>2980</v>
      </c>
      <c r="N187" t="s">
        <v>2950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2975</v>
      </c>
      <c r="L188" t="s">
        <v>2970</v>
      </c>
      <c r="M188" t="s">
        <v>2980</v>
      </c>
      <c r="N188" t="s">
        <v>2950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2971</v>
      </c>
      <c r="L189" t="s">
        <v>2972</v>
      </c>
      <c r="M189" t="s">
        <v>2980</v>
      </c>
      <c r="N189" t="s">
        <v>2950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2975</v>
      </c>
      <c r="L190" t="s">
        <v>2970</v>
      </c>
      <c r="M190" t="s">
        <v>2980</v>
      </c>
      <c r="N190" t="s">
        <v>2950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2971</v>
      </c>
      <c r="L191" t="s">
        <v>2972</v>
      </c>
      <c r="M191" t="s">
        <v>2981</v>
      </c>
      <c r="N191" t="s">
        <v>2982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2971</v>
      </c>
      <c r="L192" t="s">
        <v>2972</v>
      </c>
      <c r="M192" t="s">
        <v>2981</v>
      </c>
      <c r="N192" t="s">
        <v>2982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2971</v>
      </c>
      <c r="L193" t="s">
        <v>2972</v>
      </c>
      <c r="M193" t="s">
        <v>2981</v>
      </c>
      <c r="N193" t="s">
        <v>2982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2967</v>
      </c>
      <c r="L194" t="s">
        <v>2968</v>
      </c>
      <c r="M194" t="s">
        <v>2981</v>
      </c>
      <c r="N194" t="s">
        <v>2982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2967</v>
      </c>
      <c r="L195" t="s">
        <v>2970</v>
      </c>
      <c r="M195" t="s">
        <v>2983</v>
      </c>
      <c r="N195" t="s">
        <v>2952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2967</v>
      </c>
      <c r="L196" t="s">
        <v>2970</v>
      </c>
      <c r="M196" t="s">
        <v>2983</v>
      </c>
      <c r="N196" t="s">
        <v>2952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2967</v>
      </c>
      <c r="L197" t="s">
        <v>2970</v>
      </c>
      <c r="M197" t="s">
        <v>2983</v>
      </c>
      <c r="N197" t="s">
        <v>2952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2967</v>
      </c>
      <c r="L198" t="s">
        <v>2970</v>
      </c>
      <c r="M198" t="s">
        <v>2983</v>
      </c>
      <c r="N198" t="s">
        <v>2952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2967</v>
      </c>
      <c r="L199" t="s">
        <v>2970</v>
      </c>
      <c r="M199" t="s">
        <v>2984</v>
      </c>
      <c r="N199" t="s">
        <v>2954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2967</v>
      </c>
      <c r="L200" t="s">
        <v>2970</v>
      </c>
      <c r="M200" t="s">
        <v>2984</v>
      </c>
      <c r="N200" t="s">
        <v>2954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2967</v>
      </c>
      <c r="L201" t="s">
        <v>2970</v>
      </c>
      <c r="M201" t="s">
        <v>2984</v>
      </c>
      <c r="N201" t="s">
        <v>2954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2967</v>
      </c>
      <c r="L202" t="s">
        <v>2970</v>
      </c>
      <c r="M202" t="s">
        <v>2984</v>
      </c>
      <c r="N202" t="s">
        <v>2954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2967</v>
      </c>
      <c r="L203" t="s">
        <v>2970</v>
      </c>
      <c r="M203" t="s">
        <v>2985</v>
      </c>
      <c r="N203" t="s">
        <v>2986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2967</v>
      </c>
      <c r="L204" t="s">
        <v>2970</v>
      </c>
      <c r="M204" t="s">
        <v>2985</v>
      </c>
      <c r="N204" t="s">
        <v>2986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2967</v>
      </c>
      <c r="L205" t="s">
        <v>2970</v>
      </c>
      <c r="M205" t="s">
        <v>2987</v>
      </c>
      <c r="N205" t="s">
        <v>2956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2967</v>
      </c>
      <c r="L206" t="s">
        <v>2970</v>
      </c>
      <c r="M206" t="s">
        <v>2987</v>
      </c>
      <c r="N206" t="s">
        <v>2956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2975</v>
      </c>
      <c r="L207" t="s">
        <v>2945</v>
      </c>
      <c r="M207" t="s">
        <v>2988</v>
      </c>
      <c r="N207" t="s">
        <v>2989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2975</v>
      </c>
      <c r="L208" t="s">
        <v>2945</v>
      </c>
      <c r="M208" t="s">
        <v>2988</v>
      </c>
      <c r="N208" t="s">
        <v>2989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2975</v>
      </c>
      <c r="L209" t="s">
        <v>2945</v>
      </c>
      <c r="M209" t="s">
        <v>2988</v>
      </c>
      <c r="N209" t="s">
        <v>2989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2975</v>
      </c>
      <c r="L210" t="s">
        <v>2945</v>
      </c>
      <c r="M210" t="s">
        <v>2988</v>
      </c>
      <c r="N210" t="s">
        <v>2989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2975</v>
      </c>
      <c r="L211" t="s">
        <v>2945</v>
      </c>
      <c r="M211" t="s">
        <v>2988</v>
      </c>
      <c r="N211" t="s">
        <v>2989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2975</v>
      </c>
      <c r="L212" t="s">
        <v>2945</v>
      </c>
      <c r="M212" t="s">
        <v>2990</v>
      </c>
      <c r="N212" t="s">
        <v>2991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2975</v>
      </c>
      <c r="L213" t="s">
        <v>2945</v>
      </c>
      <c r="M213" t="s">
        <v>2990</v>
      </c>
      <c r="N213" t="s">
        <v>2991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2975</v>
      </c>
      <c r="L214" t="s">
        <v>2945</v>
      </c>
      <c r="M214" t="s">
        <v>2990</v>
      </c>
      <c r="N214" t="s">
        <v>2991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2975</v>
      </c>
      <c r="L215" t="s">
        <v>2945</v>
      </c>
      <c r="M215" t="s">
        <v>2990</v>
      </c>
      <c r="N215" t="s">
        <v>2991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2975</v>
      </c>
      <c r="L216" t="s">
        <v>2945</v>
      </c>
      <c r="M216" t="s">
        <v>2990</v>
      </c>
      <c r="N216" t="s">
        <v>2991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2975</v>
      </c>
      <c r="L217" t="s">
        <v>2945</v>
      </c>
      <c r="M217" t="s">
        <v>2990</v>
      </c>
      <c r="N217" t="s">
        <v>2991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2975</v>
      </c>
      <c r="L218" t="s">
        <v>2945</v>
      </c>
      <c r="M218" t="s">
        <v>2990</v>
      </c>
      <c r="N218" t="s">
        <v>2991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2975</v>
      </c>
      <c r="L219" t="s">
        <v>2945</v>
      </c>
      <c r="M219" t="s">
        <v>2990</v>
      </c>
      <c r="N219" t="s">
        <v>2991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2975</v>
      </c>
      <c r="L220" t="s">
        <v>2945</v>
      </c>
      <c r="M220" t="s">
        <v>2990</v>
      </c>
      <c r="N220" t="s">
        <v>2991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2975</v>
      </c>
      <c r="L221" t="s">
        <v>2970</v>
      </c>
      <c r="M221" t="s">
        <v>2992</v>
      </c>
      <c r="N221" t="s">
        <v>2993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2975</v>
      </c>
      <c r="L222" t="s">
        <v>2970</v>
      </c>
      <c r="M222" t="s">
        <v>2994</v>
      </c>
      <c r="N222" t="s">
        <v>2995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2975</v>
      </c>
      <c r="L223" t="s">
        <v>2970</v>
      </c>
      <c r="M223" t="s">
        <v>2994</v>
      </c>
      <c r="N223" t="s">
        <v>2995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2975</v>
      </c>
      <c r="L224" t="s">
        <v>2970</v>
      </c>
      <c r="M224" t="s">
        <v>2994</v>
      </c>
      <c r="N224" t="s">
        <v>2995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2975</v>
      </c>
      <c r="L225" t="s">
        <v>2970</v>
      </c>
      <c r="M225" t="s">
        <v>2994</v>
      </c>
      <c r="N225" t="s">
        <v>2995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2975</v>
      </c>
      <c r="L226" t="s">
        <v>2970</v>
      </c>
      <c r="M226" t="s">
        <v>2994</v>
      </c>
      <c r="N226" t="s">
        <v>2995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2975</v>
      </c>
      <c r="L227" t="s">
        <v>2970</v>
      </c>
      <c r="M227" t="s">
        <v>2994</v>
      </c>
      <c r="N227" t="s">
        <v>2995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2996</v>
      </c>
      <c r="L228" t="s">
        <v>2945</v>
      </c>
      <c r="M228" t="s">
        <v>2994</v>
      </c>
      <c r="N228" t="s">
        <v>2995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2996</v>
      </c>
      <c r="L229" t="s">
        <v>2945</v>
      </c>
      <c r="M229" t="s">
        <v>2997</v>
      </c>
      <c r="N229" t="s">
        <v>2998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2996</v>
      </c>
      <c r="L230" t="s">
        <v>2945</v>
      </c>
      <c r="M230" t="s">
        <v>2997</v>
      </c>
      <c r="N230" t="s">
        <v>2998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2996</v>
      </c>
      <c r="L231" t="s">
        <v>2945</v>
      </c>
      <c r="M231" t="s">
        <v>2997</v>
      </c>
      <c r="N231" t="s">
        <v>2998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2996</v>
      </c>
      <c r="L232" t="s">
        <v>2945</v>
      </c>
      <c r="M232" t="s">
        <v>2999</v>
      </c>
      <c r="N232" t="s">
        <v>3000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2996</v>
      </c>
      <c r="L233" t="s">
        <v>2945</v>
      </c>
      <c r="M233" t="s">
        <v>2999</v>
      </c>
      <c r="N233" t="s">
        <v>3000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2996</v>
      </c>
      <c r="L234" t="s">
        <v>2945</v>
      </c>
      <c r="M234" t="s">
        <v>2999</v>
      </c>
      <c r="N234" t="s">
        <v>3000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2996</v>
      </c>
      <c r="L235" t="s">
        <v>2945</v>
      </c>
      <c r="M235" t="s">
        <v>2999</v>
      </c>
      <c r="N235" t="s">
        <v>3000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2996</v>
      </c>
      <c r="L236" t="s">
        <v>2945</v>
      </c>
      <c r="M236" t="s">
        <v>2999</v>
      </c>
      <c r="N236" t="s">
        <v>3001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2996</v>
      </c>
      <c r="L237" t="s">
        <v>2945</v>
      </c>
      <c r="M237" t="s">
        <v>3002</v>
      </c>
      <c r="N237" t="s">
        <v>3001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2996</v>
      </c>
      <c r="L238" t="s">
        <v>2945</v>
      </c>
      <c r="M238" t="s">
        <v>3002</v>
      </c>
      <c r="N238" t="s">
        <v>3001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2996</v>
      </c>
      <c r="L239" t="s">
        <v>2945</v>
      </c>
      <c r="M239" t="s">
        <v>3002</v>
      </c>
      <c r="N239" t="s">
        <v>3001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2996</v>
      </c>
      <c r="L240" t="s">
        <v>2945</v>
      </c>
      <c r="M240" t="s">
        <v>3003</v>
      </c>
      <c r="N240" t="s">
        <v>3004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2996</v>
      </c>
      <c r="L241" t="s">
        <v>2945</v>
      </c>
      <c r="M241" t="s">
        <v>3003</v>
      </c>
      <c r="N241" t="s">
        <v>3004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2996</v>
      </c>
      <c r="L242" t="s">
        <v>2945</v>
      </c>
      <c r="M242" t="s">
        <v>3003</v>
      </c>
      <c r="N242" t="s">
        <v>3004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2996</v>
      </c>
      <c r="L243" t="s">
        <v>2945</v>
      </c>
      <c r="M243" t="s">
        <v>3005</v>
      </c>
      <c r="N243" t="s">
        <v>3006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2996</v>
      </c>
      <c r="L244" t="s">
        <v>2945</v>
      </c>
      <c r="M244" t="s">
        <v>3007</v>
      </c>
      <c r="N244" t="s">
        <v>3008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2996</v>
      </c>
      <c r="L245" t="s">
        <v>2945</v>
      </c>
      <c r="M245" t="s">
        <v>3007</v>
      </c>
      <c r="N245" t="s">
        <v>3008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2996</v>
      </c>
      <c r="L246" t="s">
        <v>2945</v>
      </c>
      <c r="M246" t="s">
        <v>3007</v>
      </c>
      <c r="N246" t="s">
        <v>3008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2996</v>
      </c>
      <c r="L247" t="s">
        <v>2945</v>
      </c>
      <c r="M247" t="s">
        <v>3007</v>
      </c>
      <c r="N247" t="s">
        <v>3008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2996</v>
      </c>
      <c r="L248" t="s">
        <v>2945</v>
      </c>
      <c r="M248" t="s">
        <v>3007</v>
      </c>
      <c r="N248" t="s">
        <v>3008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2996</v>
      </c>
      <c r="L249" t="s">
        <v>2945</v>
      </c>
      <c r="M249" t="s">
        <v>3007</v>
      </c>
      <c r="N249" t="s">
        <v>3008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2996</v>
      </c>
      <c r="L250" t="s">
        <v>2945</v>
      </c>
      <c r="M250" t="s">
        <v>3007</v>
      </c>
      <c r="N250" t="s">
        <v>3008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2996</v>
      </c>
      <c r="L251" t="s">
        <v>2945</v>
      </c>
      <c r="M251" t="s">
        <v>3007</v>
      </c>
      <c r="N251" t="s">
        <v>3008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2996</v>
      </c>
      <c r="L252" t="s">
        <v>2945</v>
      </c>
      <c r="M252" t="s">
        <v>3009</v>
      </c>
      <c r="N252" t="s">
        <v>3010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2996</v>
      </c>
      <c r="L253" t="s">
        <v>2945</v>
      </c>
      <c r="M253" t="s">
        <v>3009</v>
      </c>
      <c r="N253" t="s">
        <v>3010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2996</v>
      </c>
      <c r="L254" t="s">
        <v>2945</v>
      </c>
      <c r="M254" t="s">
        <v>3009</v>
      </c>
      <c r="N254" t="s">
        <v>3010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2996</v>
      </c>
      <c r="L255" t="s">
        <v>2945</v>
      </c>
      <c r="M255" t="s">
        <v>3009</v>
      </c>
      <c r="N255" t="s">
        <v>3010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2996</v>
      </c>
      <c r="L256" t="s">
        <v>2945</v>
      </c>
      <c r="M256" t="s">
        <v>3009</v>
      </c>
      <c r="N256" t="s">
        <v>3010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2996</v>
      </c>
      <c r="L257" t="s">
        <v>2945</v>
      </c>
      <c r="M257" t="s">
        <v>3009</v>
      </c>
      <c r="N257" t="s">
        <v>3010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2996</v>
      </c>
      <c r="L258" t="s">
        <v>2945</v>
      </c>
      <c r="M258" t="s">
        <v>3009</v>
      </c>
      <c r="N258" t="s">
        <v>3010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2996</v>
      </c>
      <c r="L259" t="s">
        <v>2945</v>
      </c>
      <c r="M259" t="s">
        <v>3011</v>
      </c>
      <c r="N259" t="s">
        <v>3012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2996</v>
      </c>
      <c r="L260" t="s">
        <v>2945</v>
      </c>
      <c r="M260" t="s">
        <v>3011</v>
      </c>
      <c r="N260" t="s">
        <v>3012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2996</v>
      </c>
      <c r="L261" t="s">
        <v>2945</v>
      </c>
      <c r="M261" t="s">
        <v>3011</v>
      </c>
      <c r="N261" t="s">
        <v>3012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2996</v>
      </c>
      <c r="L262" t="s">
        <v>2945</v>
      </c>
      <c r="M262" t="s">
        <v>3011</v>
      </c>
      <c r="N262" t="s">
        <v>3012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2996</v>
      </c>
      <c r="L263" t="s">
        <v>2945</v>
      </c>
      <c r="M263" t="s">
        <v>3011</v>
      </c>
      <c r="N263" t="s">
        <v>3012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2996</v>
      </c>
      <c r="L264" t="s">
        <v>2945</v>
      </c>
      <c r="M264" t="s">
        <v>3011</v>
      </c>
      <c r="N264" t="s">
        <v>3012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2996</v>
      </c>
      <c r="L265" t="s">
        <v>2945</v>
      </c>
      <c r="M265" t="s">
        <v>3011</v>
      </c>
      <c r="N265" t="s">
        <v>3012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3013</v>
      </c>
      <c r="L4" t="s">
        <v>3014</v>
      </c>
      <c r="M4" t="s">
        <v>3015</v>
      </c>
      <c r="N4" t="s">
        <v>3016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3013</v>
      </c>
      <c r="L5" t="s">
        <v>3014</v>
      </c>
      <c r="M5" t="s">
        <v>3015</v>
      </c>
      <c r="N5" t="s">
        <v>3016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3013</v>
      </c>
      <c r="L6" t="s">
        <v>3014</v>
      </c>
      <c r="M6" t="s">
        <v>3015</v>
      </c>
      <c r="N6" t="s">
        <v>3016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3013</v>
      </c>
      <c r="L7" t="s">
        <v>3014</v>
      </c>
      <c r="M7" t="s">
        <v>3015</v>
      </c>
      <c r="N7" t="s">
        <v>3016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3013</v>
      </c>
      <c r="L8" t="s">
        <v>3014</v>
      </c>
      <c r="M8" t="s">
        <v>3015</v>
      </c>
      <c r="N8" t="s">
        <v>3016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3013</v>
      </c>
      <c r="L9" t="s">
        <v>3014</v>
      </c>
      <c r="M9" t="s">
        <v>3015</v>
      </c>
      <c r="N9" t="s">
        <v>3016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3013</v>
      </c>
      <c r="L10" t="s">
        <v>3014</v>
      </c>
      <c r="M10" t="s">
        <v>3015</v>
      </c>
      <c r="N10" t="s">
        <v>3016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3013</v>
      </c>
      <c r="L11" t="s">
        <v>3014</v>
      </c>
      <c r="M11" t="s">
        <v>3015</v>
      </c>
      <c r="N11" t="s">
        <v>3017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3013</v>
      </c>
      <c r="L12" t="s">
        <v>3014</v>
      </c>
      <c r="M12" t="s">
        <v>3015</v>
      </c>
      <c r="N12" t="s">
        <v>3016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3013</v>
      </c>
      <c r="L13" t="s">
        <v>3014</v>
      </c>
      <c r="M13" t="s">
        <v>3018</v>
      </c>
      <c r="N13" t="s">
        <v>3017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3013</v>
      </c>
      <c r="L14" t="s">
        <v>3014</v>
      </c>
      <c r="M14" t="s">
        <v>3018</v>
      </c>
      <c r="N14" t="s">
        <v>3017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3013</v>
      </c>
      <c r="L15" t="s">
        <v>3014</v>
      </c>
      <c r="M15" t="s">
        <v>3018</v>
      </c>
      <c r="N15" t="s">
        <v>3017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3013</v>
      </c>
      <c r="L16" t="s">
        <v>3014</v>
      </c>
      <c r="M16" t="s">
        <v>3019</v>
      </c>
      <c r="N16" t="s">
        <v>3020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3013</v>
      </c>
      <c r="L17" t="s">
        <v>3014</v>
      </c>
      <c r="M17" t="s">
        <v>3019</v>
      </c>
      <c r="N17" t="s">
        <v>3020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3013</v>
      </c>
      <c r="L18" t="s">
        <v>3014</v>
      </c>
      <c r="M18" t="s">
        <v>3019</v>
      </c>
      <c r="N18" t="s">
        <v>3020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3013</v>
      </c>
      <c r="L19" t="s">
        <v>3014</v>
      </c>
      <c r="M19" t="s">
        <v>3019</v>
      </c>
      <c r="N19" t="s">
        <v>3020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3013</v>
      </c>
      <c r="L20" t="s">
        <v>3014</v>
      </c>
      <c r="M20" t="s">
        <v>3019</v>
      </c>
      <c r="N20" t="s">
        <v>3020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3013</v>
      </c>
      <c r="L21" t="s">
        <v>3014</v>
      </c>
      <c r="M21" t="s">
        <v>3019</v>
      </c>
      <c r="N21" t="s">
        <v>3020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3013</v>
      </c>
      <c r="L22" t="s">
        <v>3014</v>
      </c>
      <c r="M22" t="s">
        <v>3019</v>
      </c>
      <c r="N22" t="s">
        <v>3021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3013</v>
      </c>
      <c r="L23" t="s">
        <v>3014</v>
      </c>
      <c r="M23" t="s">
        <v>3019</v>
      </c>
      <c r="N23" t="s">
        <v>3020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3013</v>
      </c>
      <c r="L24" t="s">
        <v>3014</v>
      </c>
      <c r="M24" t="s">
        <v>3019</v>
      </c>
      <c r="N24" t="s">
        <v>3021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3013</v>
      </c>
      <c r="L25" t="s">
        <v>3014</v>
      </c>
      <c r="M25" t="s">
        <v>3022</v>
      </c>
      <c r="N25" t="s">
        <v>3021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3013</v>
      </c>
      <c r="L26" t="s">
        <v>3014</v>
      </c>
      <c r="M26" t="s">
        <v>3022</v>
      </c>
      <c r="N26" t="s">
        <v>3021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3013</v>
      </c>
      <c r="L27" t="s">
        <v>3014</v>
      </c>
      <c r="M27" t="s">
        <v>3022</v>
      </c>
      <c r="N27" t="s">
        <v>3021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3013</v>
      </c>
      <c r="L28" t="s">
        <v>3014</v>
      </c>
      <c r="M28" t="s">
        <v>3022</v>
      </c>
      <c r="N28" t="s">
        <v>3021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3013</v>
      </c>
      <c r="L29" t="s">
        <v>3014</v>
      </c>
      <c r="M29" t="s">
        <v>3022</v>
      </c>
      <c r="N29" t="s">
        <v>3021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3013</v>
      </c>
      <c r="L30" t="s">
        <v>3014</v>
      </c>
      <c r="M30" t="s">
        <v>3022</v>
      </c>
      <c r="N30" t="s">
        <v>3021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3013</v>
      </c>
      <c r="L31" t="s">
        <v>3014</v>
      </c>
      <c r="M31" t="s">
        <v>3022</v>
      </c>
      <c r="N31" t="s">
        <v>3021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3013</v>
      </c>
      <c r="L32" t="s">
        <v>3014</v>
      </c>
      <c r="M32" t="s">
        <v>3022</v>
      </c>
      <c r="N32" t="s">
        <v>3021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3013</v>
      </c>
      <c r="L33" t="s">
        <v>3014</v>
      </c>
      <c r="M33" t="s">
        <v>3022</v>
      </c>
      <c r="N33" t="s">
        <v>3021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3013</v>
      </c>
      <c r="L34" t="s">
        <v>3014</v>
      </c>
      <c r="M34" t="s">
        <v>3022</v>
      </c>
      <c r="N34" t="s">
        <v>3021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3013</v>
      </c>
      <c r="L35" t="s">
        <v>3014</v>
      </c>
      <c r="M35" t="s">
        <v>3022</v>
      </c>
      <c r="N35" t="s">
        <v>3021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3013</v>
      </c>
      <c r="L36" t="s">
        <v>3014</v>
      </c>
      <c r="M36" t="s">
        <v>3023</v>
      </c>
      <c r="N36" t="s">
        <v>3024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3013</v>
      </c>
      <c r="L37" t="s">
        <v>3014</v>
      </c>
      <c r="M37" t="s">
        <v>3023</v>
      </c>
      <c r="N37" t="s">
        <v>3024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3013</v>
      </c>
      <c r="L38" t="s">
        <v>3014</v>
      </c>
      <c r="M38" t="s">
        <v>3023</v>
      </c>
      <c r="N38" t="s">
        <v>3024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3013</v>
      </c>
      <c r="L39" t="s">
        <v>3014</v>
      </c>
      <c r="M39" t="s">
        <v>3023</v>
      </c>
      <c r="N39" t="s">
        <v>3024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3013</v>
      </c>
      <c r="L40" t="s">
        <v>3014</v>
      </c>
      <c r="M40" t="s">
        <v>3023</v>
      </c>
      <c r="N40" t="s">
        <v>3024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3013</v>
      </c>
      <c r="L41" t="s">
        <v>3014</v>
      </c>
      <c r="M41" t="s">
        <v>3023</v>
      </c>
      <c r="N41" t="s">
        <v>3024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3013</v>
      </c>
      <c r="L42" t="s">
        <v>3014</v>
      </c>
      <c r="M42" t="s">
        <v>3023</v>
      </c>
      <c r="N42" t="s">
        <v>3024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3013</v>
      </c>
      <c r="L43" t="s">
        <v>3014</v>
      </c>
      <c r="M43" t="s">
        <v>3023</v>
      </c>
      <c r="N43" t="s">
        <v>3024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3013</v>
      </c>
      <c r="L44" t="s">
        <v>3014</v>
      </c>
      <c r="M44" t="s">
        <v>3023</v>
      </c>
      <c r="N44" t="s">
        <v>3024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3013</v>
      </c>
      <c r="L45" t="s">
        <v>3014</v>
      </c>
      <c r="M45" t="s">
        <v>3023</v>
      </c>
      <c r="N45" t="s">
        <v>3024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3013</v>
      </c>
      <c r="L46" t="s">
        <v>3014</v>
      </c>
      <c r="M46" t="s">
        <v>3023</v>
      </c>
      <c r="N46" t="s">
        <v>3024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3013</v>
      </c>
      <c r="L47" t="s">
        <v>3014</v>
      </c>
      <c r="M47" t="s">
        <v>3023</v>
      </c>
      <c r="N47" t="s">
        <v>3024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3013</v>
      </c>
      <c r="L48" t="s">
        <v>3014</v>
      </c>
      <c r="M48" t="s">
        <v>3023</v>
      </c>
      <c r="N48" t="s">
        <v>3024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3013</v>
      </c>
      <c r="L49" t="s">
        <v>3014</v>
      </c>
      <c r="M49" t="s">
        <v>3023</v>
      </c>
      <c r="N49" t="s">
        <v>3024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3013</v>
      </c>
      <c r="L50" t="s">
        <v>3014</v>
      </c>
      <c r="M50" t="s">
        <v>3023</v>
      </c>
      <c r="N50" t="s">
        <v>3024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3013</v>
      </c>
      <c r="L51" t="s">
        <v>3014</v>
      </c>
      <c r="M51" t="s">
        <v>3023</v>
      </c>
      <c r="N51" t="s">
        <v>3024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3013</v>
      </c>
      <c r="L52" t="s">
        <v>3014</v>
      </c>
      <c r="M52" t="s">
        <v>3025</v>
      </c>
      <c r="N52" t="s">
        <v>3026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3013</v>
      </c>
      <c r="L53" t="s">
        <v>3014</v>
      </c>
      <c r="M53" t="s">
        <v>3025</v>
      </c>
      <c r="N53" t="s">
        <v>3026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3013</v>
      </c>
      <c r="L54" t="s">
        <v>3014</v>
      </c>
      <c r="M54" t="s">
        <v>3025</v>
      </c>
      <c r="N54" t="s">
        <v>3026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3013</v>
      </c>
      <c r="L55" t="s">
        <v>3014</v>
      </c>
      <c r="M55" t="s">
        <v>3025</v>
      </c>
      <c r="N55" t="s">
        <v>3026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3013</v>
      </c>
      <c r="L56" t="s">
        <v>3014</v>
      </c>
      <c r="M56" t="s">
        <v>3025</v>
      </c>
      <c r="N56" t="s">
        <v>3026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3013</v>
      </c>
      <c r="L57" t="s">
        <v>3014</v>
      </c>
      <c r="M57" t="s">
        <v>3025</v>
      </c>
      <c r="N57" t="s">
        <v>3026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3013</v>
      </c>
      <c r="L58" t="s">
        <v>3014</v>
      </c>
      <c r="M58" t="s">
        <v>3025</v>
      </c>
      <c r="N58" t="s">
        <v>3026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3013</v>
      </c>
      <c r="L59" t="s">
        <v>3014</v>
      </c>
      <c r="M59" t="s">
        <v>3025</v>
      </c>
      <c r="N59" t="s">
        <v>3026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3013</v>
      </c>
      <c r="L60" t="s">
        <v>3014</v>
      </c>
      <c r="M60" t="s">
        <v>3025</v>
      </c>
      <c r="N60" t="s">
        <v>3026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3013</v>
      </c>
      <c r="L61" t="s">
        <v>3014</v>
      </c>
      <c r="M61" t="s">
        <v>3025</v>
      </c>
      <c r="N61" t="s">
        <v>3026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3013</v>
      </c>
      <c r="L62" t="s">
        <v>3014</v>
      </c>
      <c r="M62" t="s">
        <v>3025</v>
      </c>
      <c r="N62" t="s">
        <v>3026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3013</v>
      </c>
      <c r="L63" t="s">
        <v>3014</v>
      </c>
      <c r="M63" t="s">
        <v>3025</v>
      </c>
      <c r="N63" t="s">
        <v>3026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3013</v>
      </c>
      <c r="L64" t="s">
        <v>3014</v>
      </c>
      <c r="M64" t="s">
        <v>3025</v>
      </c>
      <c r="N64" t="s">
        <v>3026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3013</v>
      </c>
      <c r="L65" t="s">
        <v>3014</v>
      </c>
      <c r="M65" t="s">
        <v>3025</v>
      </c>
      <c r="N65" t="s">
        <v>3026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3013</v>
      </c>
      <c r="L66" t="s">
        <v>3014</v>
      </c>
      <c r="M66" t="s">
        <v>3025</v>
      </c>
      <c r="N66" t="s">
        <v>3026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3013</v>
      </c>
      <c r="L67" t="s">
        <v>3014</v>
      </c>
      <c r="M67" t="s">
        <v>3025</v>
      </c>
      <c r="N67" t="s">
        <v>3027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3013</v>
      </c>
      <c r="L68" t="s">
        <v>3014</v>
      </c>
      <c r="M68" t="s">
        <v>3025</v>
      </c>
      <c r="N68" t="s">
        <v>3027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3013</v>
      </c>
      <c r="L69" t="s">
        <v>3014</v>
      </c>
      <c r="M69" t="s">
        <v>3025</v>
      </c>
      <c r="N69" t="s">
        <v>3027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3013</v>
      </c>
      <c r="L70" t="s">
        <v>3014</v>
      </c>
      <c r="M70" t="s">
        <v>3025</v>
      </c>
      <c r="N70" t="s">
        <v>3027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3013</v>
      </c>
      <c r="L71" t="s">
        <v>3014</v>
      </c>
      <c r="M71" t="s">
        <v>3025</v>
      </c>
      <c r="N71" t="s">
        <v>3027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3013</v>
      </c>
      <c r="L72" t="s">
        <v>3014</v>
      </c>
      <c r="M72" t="s">
        <v>3025</v>
      </c>
      <c r="N72" t="s">
        <v>3027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3013</v>
      </c>
      <c r="L73" t="s">
        <v>3014</v>
      </c>
      <c r="M73" t="s">
        <v>3025</v>
      </c>
      <c r="N73" t="s">
        <v>3027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3013</v>
      </c>
      <c r="L74" t="s">
        <v>3014</v>
      </c>
      <c r="M74" t="s">
        <v>3025</v>
      </c>
      <c r="N74" t="s">
        <v>3027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3013</v>
      </c>
      <c r="L75" t="s">
        <v>3014</v>
      </c>
      <c r="M75" t="s">
        <v>3025</v>
      </c>
      <c r="N75" t="s">
        <v>3027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3013</v>
      </c>
      <c r="L76" t="s">
        <v>3014</v>
      </c>
      <c r="M76" t="s">
        <v>3025</v>
      </c>
      <c r="N76" t="s">
        <v>3027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3013</v>
      </c>
      <c r="L77" t="s">
        <v>3014</v>
      </c>
      <c r="M77" t="s">
        <v>3025</v>
      </c>
      <c r="N77" t="s">
        <v>3027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3013</v>
      </c>
      <c r="L78" t="s">
        <v>3014</v>
      </c>
      <c r="M78" t="s">
        <v>3025</v>
      </c>
      <c r="N78" t="s">
        <v>3027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3013</v>
      </c>
      <c r="L79" t="s">
        <v>3014</v>
      </c>
      <c r="M79" t="s">
        <v>3025</v>
      </c>
      <c r="N79" t="s">
        <v>3027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3013</v>
      </c>
      <c r="L80" t="s">
        <v>3014</v>
      </c>
      <c r="M80" t="s">
        <v>3025</v>
      </c>
      <c r="N80" t="s">
        <v>3027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3013</v>
      </c>
      <c r="L81" t="s">
        <v>3014</v>
      </c>
      <c r="M81" t="s">
        <v>3025</v>
      </c>
      <c r="N81" t="s">
        <v>3028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3013</v>
      </c>
      <c r="L82" t="s">
        <v>3014</v>
      </c>
      <c r="M82" t="s">
        <v>3025</v>
      </c>
      <c r="N82" t="s">
        <v>3028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3013</v>
      </c>
      <c r="L83" t="s">
        <v>3014</v>
      </c>
      <c r="M83" t="s">
        <v>3025</v>
      </c>
      <c r="N83" t="s">
        <v>3028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3013</v>
      </c>
      <c r="L84" t="s">
        <v>3014</v>
      </c>
      <c r="M84" t="s">
        <v>3025</v>
      </c>
      <c r="N84" t="s">
        <v>3028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3013</v>
      </c>
      <c r="L85" t="s">
        <v>3014</v>
      </c>
      <c r="M85" t="s">
        <v>3025</v>
      </c>
      <c r="N85" t="s">
        <v>3028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3013</v>
      </c>
      <c r="L86" t="s">
        <v>3014</v>
      </c>
      <c r="M86" t="s">
        <v>3025</v>
      </c>
      <c r="N86" t="s">
        <v>3028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3013</v>
      </c>
      <c r="L87" t="s">
        <v>3014</v>
      </c>
      <c r="M87" t="s">
        <v>3025</v>
      </c>
      <c r="N87" t="s">
        <v>3028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3013</v>
      </c>
      <c r="L88" t="s">
        <v>3014</v>
      </c>
      <c r="M88" t="s">
        <v>3025</v>
      </c>
      <c r="N88" t="s">
        <v>3028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3013</v>
      </c>
      <c r="L89" t="s">
        <v>3014</v>
      </c>
      <c r="M89" t="s">
        <v>3025</v>
      </c>
      <c r="N89" t="s">
        <v>3028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3013</v>
      </c>
      <c r="L90" t="s">
        <v>3014</v>
      </c>
      <c r="M90" t="s">
        <v>3025</v>
      </c>
      <c r="N90" t="s">
        <v>3029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3013</v>
      </c>
      <c r="L91" t="s">
        <v>3014</v>
      </c>
      <c r="M91" t="s">
        <v>3025</v>
      </c>
      <c r="N91" t="s">
        <v>3028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3013</v>
      </c>
      <c r="L92" t="s">
        <v>3014</v>
      </c>
      <c r="M92" t="s">
        <v>3025</v>
      </c>
      <c r="N92" t="s">
        <v>3028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3013</v>
      </c>
      <c r="L93" t="s">
        <v>3014</v>
      </c>
      <c r="M93" t="s">
        <v>3030</v>
      </c>
      <c r="N93" t="s">
        <v>3029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3013</v>
      </c>
      <c r="L94" t="s">
        <v>3014</v>
      </c>
      <c r="M94" t="s">
        <v>3030</v>
      </c>
      <c r="N94" t="s">
        <v>3029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3013</v>
      </c>
      <c r="L95" t="s">
        <v>3014</v>
      </c>
      <c r="M95" t="s">
        <v>3030</v>
      </c>
      <c r="N95" t="s">
        <v>3029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3013</v>
      </c>
      <c r="L96" t="s">
        <v>3014</v>
      </c>
      <c r="M96" t="s">
        <v>3030</v>
      </c>
      <c r="N96" t="s">
        <v>3029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3013</v>
      </c>
      <c r="L97" t="s">
        <v>3014</v>
      </c>
      <c r="M97" t="s">
        <v>3030</v>
      </c>
      <c r="N97" t="s">
        <v>3029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3013</v>
      </c>
      <c r="L98" t="s">
        <v>3014</v>
      </c>
      <c r="M98" t="s">
        <v>3030</v>
      </c>
      <c r="N98" t="s">
        <v>3029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3013</v>
      </c>
      <c r="L99" t="s">
        <v>3014</v>
      </c>
      <c r="M99" t="s">
        <v>3030</v>
      </c>
      <c r="N99" t="s">
        <v>3029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3013</v>
      </c>
      <c r="L100" t="s">
        <v>3014</v>
      </c>
      <c r="M100" t="s">
        <v>3030</v>
      </c>
      <c r="N100" t="s">
        <v>3029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3013</v>
      </c>
      <c r="L101" t="s">
        <v>3014</v>
      </c>
      <c r="M101" t="s">
        <v>3030</v>
      </c>
      <c r="N101" t="s">
        <v>3029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3013</v>
      </c>
      <c r="L102" t="s">
        <v>3014</v>
      </c>
      <c r="M102" t="s">
        <v>3030</v>
      </c>
      <c r="N102" t="s">
        <v>3029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3013</v>
      </c>
      <c r="L103" t="s">
        <v>3014</v>
      </c>
      <c r="M103" t="s">
        <v>3030</v>
      </c>
      <c r="N103" t="s">
        <v>3029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3013</v>
      </c>
      <c r="L104" t="s">
        <v>3014</v>
      </c>
      <c r="M104" t="s">
        <v>3030</v>
      </c>
      <c r="N104" t="s">
        <v>3029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3013</v>
      </c>
      <c r="L105" t="s">
        <v>3014</v>
      </c>
      <c r="M105" t="s">
        <v>3030</v>
      </c>
      <c r="N105" t="s">
        <v>3029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3013</v>
      </c>
      <c r="L106" t="s">
        <v>3014</v>
      </c>
      <c r="M106" t="s">
        <v>3030</v>
      </c>
      <c r="N106" t="s">
        <v>3029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3013</v>
      </c>
      <c r="L107" t="s">
        <v>3014</v>
      </c>
      <c r="M107" t="s">
        <v>3030</v>
      </c>
      <c r="N107" t="s">
        <v>3029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3013</v>
      </c>
      <c r="L108" t="s">
        <v>3014</v>
      </c>
      <c r="M108" t="s">
        <v>3030</v>
      </c>
      <c r="N108" t="s">
        <v>3029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3013</v>
      </c>
      <c r="L109" t="s">
        <v>3014</v>
      </c>
      <c r="M109" t="s">
        <v>3030</v>
      </c>
      <c r="N109" t="s">
        <v>3029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3013</v>
      </c>
      <c r="L110" t="s">
        <v>3014</v>
      </c>
      <c r="M110" t="s">
        <v>3030</v>
      </c>
      <c r="N110" t="s">
        <v>3029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3013</v>
      </c>
      <c r="L111" t="s">
        <v>3014</v>
      </c>
      <c r="M111" t="s">
        <v>3030</v>
      </c>
      <c r="N111" t="s">
        <v>3029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3013</v>
      </c>
      <c r="L112" t="s">
        <v>3014</v>
      </c>
      <c r="M112" t="s">
        <v>3030</v>
      </c>
      <c r="N112" t="s">
        <v>3029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3013</v>
      </c>
      <c r="L113" t="s">
        <v>3014</v>
      </c>
      <c r="M113" t="s">
        <v>3030</v>
      </c>
      <c r="N113" t="s">
        <v>3029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3013</v>
      </c>
      <c r="L114" t="s">
        <v>3014</v>
      </c>
      <c r="M114" t="s">
        <v>3030</v>
      </c>
      <c r="N114" t="s">
        <v>3029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3013</v>
      </c>
      <c r="L115" t="s">
        <v>3014</v>
      </c>
      <c r="M115" t="s">
        <v>3031</v>
      </c>
      <c r="N115" t="s">
        <v>3032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3013</v>
      </c>
      <c r="L116" t="s">
        <v>3014</v>
      </c>
      <c r="M116" t="s">
        <v>3031</v>
      </c>
      <c r="N116" t="s">
        <v>3032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3013</v>
      </c>
      <c r="L117" t="s">
        <v>3014</v>
      </c>
      <c r="M117" t="s">
        <v>3031</v>
      </c>
      <c r="N117" t="s">
        <v>3032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3013</v>
      </c>
      <c r="L118" t="s">
        <v>3014</v>
      </c>
      <c r="M118" t="s">
        <v>3031</v>
      </c>
      <c r="N118" t="s">
        <v>3032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3013</v>
      </c>
      <c r="L119" t="s">
        <v>3014</v>
      </c>
      <c r="M119" t="s">
        <v>3031</v>
      </c>
      <c r="N119" t="s">
        <v>3032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3013</v>
      </c>
      <c r="L120" t="s">
        <v>3014</v>
      </c>
      <c r="M120" t="s">
        <v>3031</v>
      </c>
      <c r="N120" t="s">
        <v>3032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3013</v>
      </c>
      <c r="L121" t="s">
        <v>3014</v>
      </c>
      <c r="M121" t="s">
        <v>3031</v>
      </c>
      <c r="N121" t="s">
        <v>3032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3013</v>
      </c>
      <c r="L122" t="s">
        <v>3014</v>
      </c>
      <c r="M122" t="s">
        <v>3031</v>
      </c>
      <c r="N122" t="s">
        <v>3032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3013</v>
      </c>
      <c r="L123" t="s">
        <v>3014</v>
      </c>
      <c r="M123" t="s">
        <v>3031</v>
      </c>
      <c r="N123" t="s">
        <v>3032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3013</v>
      </c>
      <c r="L124" t="s">
        <v>3014</v>
      </c>
      <c r="M124" t="s">
        <v>3031</v>
      </c>
      <c r="N124" t="s">
        <v>3032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3013</v>
      </c>
      <c r="L125" t="s">
        <v>3014</v>
      </c>
      <c r="M125" t="s">
        <v>3031</v>
      </c>
      <c r="N125" t="s">
        <v>3032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3013</v>
      </c>
      <c r="L126" t="s">
        <v>3014</v>
      </c>
      <c r="M126" t="s">
        <v>3031</v>
      </c>
      <c r="N126" t="s">
        <v>3032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1009"/>
  <sheetViews>
    <sheetView topLeftCell="F1" zoomScale="53" zoomScaleNormal="53" workbookViewId="0">
      <selection activeCell="N6" sqref="N6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3013</v>
      </c>
      <c r="M4" s="12" t="s">
        <v>3014</v>
      </c>
      <c r="N4" s="12" t="s">
        <v>3015</v>
      </c>
      <c r="O4" s="12" t="s">
        <v>3016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3013</v>
      </c>
      <c r="M5" s="12" t="s">
        <v>3014</v>
      </c>
      <c r="N5" s="12" t="s">
        <v>3015</v>
      </c>
      <c r="O5" s="12" t="s">
        <v>3016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3013</v>
      </c>
      <c r="M6" s="12" t="s">
        <v>3014</v>
      </c>
      <c r="N6" s="12" t="s">
        <v>3015</v>
      </c>
      <c r="O6" s="12" t="s">
        <v>3016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3013</v>
      </c>
      <c r="M7" s="12" t="s">
        <v>3014</v>
      </c>
      <c r="N7" s="12" t="s">
        <v>3015</v>
      </c>
      <c r="O7" s="12" t="s">
        <v>3016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3013</v>
      </c>
      <c r="M8" s="12" t="s">
        <v>3014</v>
      </c>
      <c r="N8" s="12" t="s">
        <v>3015</v>
      </c>
      <c r="O8" s="12" t="s">
        <v>3016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3013</v>
      </c>
      <c r="M9" s="12" t="s">
        <v>3014</v>
      </c>
      <c r="N9" s="12" t="s">
        <v>3015</v>
      </c>
      <c r="O9" s="12" t="s">
        <v>3016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3013</v>
      </c>
      <c r="M10" s="12" t="s">
        <v>3014</v>
      </c>
      <c r="N10" s="12" t="s">
        <v>3015</v>
      </c>
      <c r="O10" s="12" t="s">
        <v>3016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3013</v>
      </c>
      <c r="M11" s="12" t="s">
        <v>3014</v>
      </c>
      <c r="N11" s="12" t="s">
        <v>3015</v>
      </c>
      <c r="O11" s="12" t="s">
        <v>3017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3013</v>
      </c>
      <c r="M12" s="12" t="s">
        <v>3014</v>
      </c>
      <c r="N12" s="12" t="s">
        <v>3015</v>
      </c>
      <c r="O12" s="12" t="s">
        <v>3016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3013</v>
      </c>
      <c r="M13" s="12" t="s">
        <v>3014</v>
      </c>
      <c r="N13" s="12" t="s">
        <v>3018</v>
      </c>
      <c r="O13" s="12" t="s">
        <v>3017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3013</v>
      </c>
      <c r="M14" s="12" t="s">
        <v>3014</v>
      </c>
      <c r="N14" s="12" t="s">
        <v>3018</v>
      </c>
      <c r="O14" s="12" t="s">
        <v>3017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3013</v>
      </c>
      <c r="M15" s="12" t="s">
        <v>3014</v>
      </c>
      <c r="N15" s="12" t="s">
        <v>3018</v>
      </c>
      <c r="O15" s="12" t="s">
        <v>3017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3013</v>
      </c>
      <c r="M16" s="12" t="s">
        <v>3014</v>
      </c>
      <c r="N16" s="12" t="s">
        <v>3019</v>
      </c>
      <c r="O16" s="12" t="s">
        <v>3020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3013</v>
      </c>
      <c r="M17" s="12" t="s">
        <v>3014</v>
      </c>
      <c r="N17" s="12" t="s">
        <v>3019</v>
      </c>
      <c r="O17" s="12" t="s">
        <v>3020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3013</v>
      </c>
      <c r="M18" s="12" t="s">
        <v>3014</v>
      </c>
      <c r="N18" s="12" t="s">
        <v>3019</v>
      </c>
      <c r="O18" s="12" t="s">
        <v>3020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3013</v>
      </c>
      <c r="M19" s="12" t="s">
        <v>3014</v>
      </c>
      <c r="N19" s="12" t="s">
        <v>3019</v>
      </c>
      <c r="O19" s="12" t="s">
        <v>3020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3013</v>
      </c>
      <c r="M20" s="12" t="s">
        <v>3014</v>
      </c>
      <c r="N20" s="12" t="s">
        <v>3019</v>
      </c>
      <c r="O20" s="12" t="s">
        <v>3020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3013</v>
      </c>
      <c r="M21" s="12" t="s">
        <v>3014</v>
      </c>
      <c r="N21" s="12" t="s">
        <v>3019</v>
      </c>
      <c r="O21" s="12" t="s">
        <v>3020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3013</v>
      </c>
      <c r="M22" s="12" t="s">
        <v>3014</v>
      </c>
      <c r="N22" s="12" t="s">
        <v>3019</v>
      </c>
      <c r="O22" s="12" t="s">
        <v>3021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3013</v>
      </c>
      <c r="M23" s="12" t="s">
        <v>3014</v>
      </c>
      <c r="N23" s="12" t="s">
        <v>3019</v>
      </c>
      <c r="O23" s="12" t="s">
        <v>3020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3013</v>
      </c>
      <c r="M24" s="12" t="s">
        <v>3014</v>
      </c>
      <c r="N24" s="12" t="s">
        <v>3019</v>
      </c>
      <c r="O24" s="12" t="s">
        <v>3021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3013</v>
      </c>
      <c r="M25" s="12" t="s">
        <v>3014</v>
      </c>
      <c r="N25" s="12" t="s">
        <v>3022</v>
      </c>
      <c r="O25" s="12" t="s">
        <v>3021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3013</v>
      </c>
      <c r="M26" s="12" t="s">
        <v>3014</v>
      </c>
      <c r="N26" s="12" t="s">
        <v>3022</v>
      </c>
      <c r="O26" s="12" t="s">
        <v>3021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3013</v>
      </c>
      <c r="M27" s="12" t="s">
        <v>3014</v>
      </c>
      <c r="N27" s="12" t="s">
        <v>3022</v>
      </c>
      <c r="O27" s="12" t="s">
        <v>3021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3013</v>
      </c>
      <c r="M28" s="12" t="s">
        <v>3014</v>
      </c>
      <c r="N28" s="12" t="s">
        <v>3022</v>
      </c>
      <c r="O28" s="12" t="s">
        <v>3021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3013</v>
      </c>
      <c r="M29" s="12" t="s">
        <v>3014</v>
      </c>
      <c r="N29" s="12" t="s">
        <v>3022</v>
      </c>
      <c r="O29" s="12" t="s">
        <v>3021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3013</v>
      </c>
      <c r="M30" s="12" t="s">
        <v>3014</v>
      </c>
      <c r="N30" s="12" t="s">
        <v>3022</v>
      </c>
      <c r="O30" s="12" t="s">
        <v>3021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3013</v>
      </c>
      <c r="M31" s="12" t="s">
        <v>3014</v>
      </c>
      <c r="N31" s="12" t="s">
        <v>3022</v>
      </c>
      <c r="O31" s="12" t="s">
        <v>3021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3013</v>
      </c>
      <c r="M32" s="12" t="s">
        <v>3014</v>
      </c>
      <c r="N32" s="12" t="s">
        <v>3022</v>
      </c>
      <c r="O32" s="12" t="s">
        <v>3021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3013</v>
      </c>
      <c r="M33" s="12" t="s">
        <v>3014</v>
      </c>
      <c r="N33" s="12" t="s">
        <v>3022</v>
      </c>
      <c r="O33" s="12" t="s">
        <v>3021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3013</v>
      </c>
      <c r="M34" s="12" t="s">
        <v>3014</v>
      </c>
      <c r="N34" s="12" t="s">
        <v>3022</v>
      </c>
      <c r="O34" s="12" t="s">
        <v>3021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3013</v>
      </c>
      <c r="M35" s="12" t="s">
        <v>3014</v>
      </c>
      <c r="N35" s="12" t="s">
        <v>3022</v>
      </c>
      <c r="O35" s="12" t="s">
        <v>3021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3013</v>
      </c>
      <c r="M36" s="12" t="s">
        <v>3014</v>
      </c>
      <c r="N36" s="12" t="s">
        <v>3023</v>
      </c>
      <c r="O36" s="12" t="s">
        <v>3024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3013</v>
      </c>
      <c r="M37" s="12" t="s">
        <v>3014</v>
      </c>
      <c r="N37" s="12" t="s">
        <v>3023</v>
      </c>
      <c r="O37" s="12" t="s">
        <v>3024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3013</v>
      </c>
      <c r="M38" s="12" t="s">
        <v>3014</v>
      </c>
      <c r="N38" s="12" t="s">
        <v>3023</v>
      </c>
      <c r="O38" s="12" t="s">
        <v>3024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3013</v>
      </c>
      <c r="M39" s="12" t="s">
        <v>3014</v>
      </c>
      <c r="N39" s="12" t="s">
        <v>3023</v>
      </c>
      <c r="O39" s="12" t="s">
        <v>3024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3013</v>
      </c>
      <c r="M40" s="12" t="s">
        <v>3014</v>
      </c>
      <c r="N40" s="12" t="s">
        <v>3023</v>
      </c>
      <c r="O40" s="12" t="s">
        <v>3024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3013</v>
      </c>
      <c r="M41" s="12" t="s">
        <v>3014</v>
      </c>
      <c r="N41" s="12" t="s">
        <v>3023</v>
      </c>
      <c r="O41" s="12" t="s">
        <v>3024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3013</v>
      </c>
      <c r="M42" s="12" t="s">
        <v>3014</v>
      </c>
      <c r="N42" s="12" t="s">
        <v>3023</v>
      </c>
      <c r="O42" s="12" t="s">
        <v>3024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3013</v>
      </c>
      <c r="M43" s="12" t="s">
        <v>3014</v>
      </c>
      <c r="N43" s="12" t="s">
        <v>3023</v>
      </c>
      <c r="O43" s="12" t="s">
        <v>3024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3013</v>
      </c>
      <c r="M44" s="12" t="s">
        <v>3014</v>
      </c>
      <c r="N44" s="12" t="s">
        <v>3023</v>
      </c>
      <c r="O44" s="12" t="s">
        <v>3024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3013</v>
      </c>
      <c r="M45" s="12" t="s">
        <v>3014</v>
      </c>
      <c r="N45" s="12" t="s">
        <v>3023</v>
      </c>
      <c r="O45" s="12" t="s">
        <v>3024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3013</v>
      </c>
      <c r="M46" s="12" t="s">
        <v>3014</v>
      </c>
      <c r="N46" s="12" t="s">
        <v>3023</v>
      </c>
      <c r="O46" s="12" t="s">
        <v>3024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3013</v>
      </c>
      <c r="M47" s="12" t="s">
        <v>3014</v>
      </c>
      <c r="N47" s="12" t="s">
        <v>3023</v>
      </c>
      <c r="O47" s="12" t="s">
        <v>3024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3013</v>
      </c>
      <c r="M48" s="12" t="s">
        <v>3014</v>
      </c>
      <c r="N48" s="12" t="s">
        <v>3023</v>
      </c>
      <c r="O48" s="12" t="s">
        <v>3024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3013</v>
      </c>
      <c r="M49" s="12" t="s">
        <v>3014</v>
      </c>
      <c r="N49" s="12" t="s">
        <v>3023</v>
      </c>
      <c r="O49" s="12" t="s">
        <v>3024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3013</v>
      </c>
      <c r="M50" s="12" t="s">
        <v>3014</v>
      </c>
      <c r="N50" s="12" t="s">
        <v>3023</v>
      </c>
      <c r="O50" s="12" t="s">
        <v>3024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3013</v>
      </c>
      <c r="M51" s="12" t="s">
        <v>3014</v>
      </c>
      <c r="N51" s="12" t="s">
        <v>3023</v>
      </c>
      <c r="O51" s="12" t="s">
        <v>3024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3013</v>
      </c>
      <c r="M52" s="12" t="s">
        <v>3014</v>
      </c>
      <c r="N52" s="12" t="s">
        <v>3025</v>
      </c>
      <c r="O52" s="12" t="s">
        <v>3026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3013</v>
      </c>
      <c r="M53" s="12" t="s">
        <v>3014</v>
      </c>
      <c r="N53" s="12" t="s">
        <v>3025</v>
      </c>
      <c r="O53" s="12" t="s">
        <v>3026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3013</v>
      </c>
      <c r="M54" s="12" t="s">
        <v>3014</v>
      </c>
      <c r="N54" s="12" t="s">
        <v>3025</v>
      </c>
      <c r="O54" s="12" t="s">
        <v>3026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3013</v>
      </c>
      <c r="M55" s="12" t="s">
        <v>3014</v>
      </c>
      <c r="N55" s="12" t="s">
        <v>3025</v>
      </c>
      <c r="O55" s="12" t="s">
        <v>3026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3013</v>
      </c>
      <c r="M56" s="12" t="s">
        <v>3014</v>
      </c>
      <c r="N56" s="12" t="s">
        <v>3025</v>
      </c>
      <c r="O56" s="12" t="s">
        <v>3026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3013</v>
      </c>
      <c r="M57" s="12" t="s">
        <v>3014</v>
      </c>
      <c r="N57" s="12" t="s">
        <v>3025</v>
      </c>
      <c r="O57" s="12" t="s">
        <v>3026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3013</v>
      </c>
      <c r="M58" s="12" t="s">
        <v>3014</v>
      </c>
      <c r="N58" s="12" t="s">
        <v>3025</v>
      </c>
      <c r="O58" s="12" t="s">
        <v>3026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3013</v>
      </c>
      <c r="M59" s="12" t="s">
        <v>3014</v>
      </c>
      <c r="N59" s="12" t="s">
        <v>3025</v>
      </c>
      <c r="O59" s="12" t="s">
        <v>3026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3013</v>
      </c>
      <c r="M60" s="12" t="s">
        <v>3014</v>
      </c>
      <c r="N60" s="12" t="s">
        <v>3025</v>
      </c>
      <c r="O60" s="12" t="s">
        <v>3026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3013</v>
      </c>
      <c r="M61" s="12" t="s">
        <v>3014</v>
      </c>
      <c r="N61" s="12" t="s">
        <v>3025</v>
      </c>
      <c r="O61" s="12" t="s">
        <v>3026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3013</v>
      </c>
      <c r="M62" s="12" t="s">
        <v>3014</v>
      </c>
      <c r="N62" s="12" t="s">
        <v>3025</v>
      </c>
      <c r="O62" s="12" t="s">
        <v>3026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3013</v>
      </c>
      <c r="M63" s="12" t="s">
        <v>3014</v>
      </c>
      <c r="N63" s="12" t="s">
        <v>3025</v>
      </c>
      <c r="O63" s="12" t="s">
        <v>3026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3013</v>
      </c>
      <c r="M64" s="12" t="s">
        <v>3014</v>
      </c>
      <c r="N64" s="12" t="s">
        <v>3025</v>
      </c>
      <c r="O64" s="12" t="s">
        <v>3026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3013</v>
      </c>
      <c r="M65" s="12" t="s">
        <v>3014</v>
      </c>
      <c r="N65" s="12" t="s">
        <v>3025</v>
      </c>
      <c r="O65" s="12" t="s">
        <v>3026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3013</v>
      </c>
      <c r="M66" s="12" t="s">
        <v>3014</v>
      </c>
      <c r="N66" s="12" t="s">
        <v>3025</v>
      </c>
      <c r="O66" s="12" t="s">
        <v>3026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3013</v>
      </c>
      <c r="M67" s="12" t="s">
        <v>3014</v>
      </c>
      <c r="N67" s="12" t="s">
        <v>3025</v>
      </c>
      <c r="O67" s="12" t="s">
        <v>3027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3013</v>
      </c>
      <c r="M68" s="12" t="s">
        <v>3014</v>
      </c>
      <c r="N68" s="12" t="s">
        <v>3025</v>
      </c>
      <c r="O68" s="12" t="s">
        <v>3027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3013</v>
      </c>
      <c r="M69" s="12" t="s">
        <v>3014</v>
      </c>
      <c r="N69" s="12" t="s">
        <v>3025</v>
      </c>
      <c r="O69" s="12" t="s">
        <v>3027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3013</v>
      </c>
      <c r="M70" s="12" t="s">
        <v>3014</v>
      </c>
      <c r="N70" s="12" t="s">
        <v>3025</v>
      </c>
      <c r="O70" s="12" t="s">
        <v>3027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3013</v>
      </c>
      <c r="M71" s="12" t="s">
        <v>3014</v>
      </c>
      <c r="N71" s="12" t="s">
        <v>3025</v>
      </c>
      <c r="O71" s="12" t="s">
        <v>3027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3013</v>
      </c>
      <c r="M72" s="12" t="s">
        <v>3014</v>
      </c>
      <c r="N72" s="12" t="s">
        <v>3025</v>
      </c>
      <c r="O72" s="12" t="s">
        <v>3027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3013</v>
      </c>
      <c r="M73" s="12" t="s">
        <v>3014</v>
      </c>
      <c r="N73" s="12" t="s">
        <v>3025</v>
      </c>
      <c r="O73" s="12" t="s">
        <v>3027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3013</v>
      </c>
      <c r="M74" s="12" t="s">
        <v>3014</v>
      </c>
      <c r="N74" s="12" t="s">
        <v>3025</v>
      </c>
      <c r="O74" s="12" t="s">
        <v>3027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3013</v>
      </c>
      <c r="M75" s="12" t="s">
        <v>3014</v>
      </c>
      <c r="N75" s="12" t="s">
        <v>3025</v>
      </c>
      <c r="O75" s="12" t="s">
        <v>3027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3013</v>
      </c>
      <c r="M76" s="12" t="s">
        <v>3014</v>
      </c>
      <c r="N76" s="12" t="s">
        <v>3025</v>
      </c>
      <c r="O76" s="12" t="s">
        <v>3027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3013</v>
      </c>
      <c r="M77" s="12" t="s">
        <v>3014</v>
      </c>
      <c r="N77" s="12" t="s">
        <v>3025</v>
      </c>
      <c r="O77" s="12" t="s">
        <v>3027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3013</v>
      </c>
      <c r="M78" s="12" t="s">
        <v>3014</v>
      </c>
      <c r="N78" s="12" t="s">
        <v>3025</v>
      </c>
      <c r="O78" s="12" t="s">
        <v>3027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3013</v>
      </c>
      <c r="M79" s="12" t="s">
        <v>3014</v>
      </c>
      <c r="N79" s="12" t="s">
        <v>3025</v>
      </c>
      <c r="O79" s="12" t="s">
        <v>3027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3013</v>
      </c>
      <c r="M80" s="12" t="s">
        <v>3014</v>
      </c>
      <c r="N80" s="12" t="s">
        <v>3025</v>
      </c>
      <c r="O80" s="12" t="s">
        <v>3027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3013</v>
      </c>
      <c r="M81" s="12" t="s">
        <v>3014</v>
      </c>
      <c r="N81" s="12" t="s">
        <v>3025</v>
      </c>
      <c r="O81" s="12" t="s">
        <v>3028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3013</v>
      </c>
      <c r="M82" s="12" t="s">
        <v>3014</v>
      </c>
      <c r="N82" s="12" t="s">
        <v>3025</v>
      </c>
      <c r="O82" s="12" t="s">
        <v>3028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3013</v>
      </c>
      <c r="M83" s="12" t="s">
        <v>3014</v>
      </c>
      <c r="N83" s="12" t="s">
        <v>3025</v>
      </c>
      <c r="O83" s="12" t="s">
        <v>3028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3013</v>
      </c>
      <c r="M84" s="12" t="s">
        <v>3014</v>
      </c>
      <c r="N84" s="12" t="s">
        <v>3025</v>
      </c>
      <c r="O84" s="12" t="s">
        <v>3028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3013</v>
      </c>
      <c r="M85" s="12" t="s">
        <v>3014</v>
      </c>
      <c r="N85" s="12" t="s">
        <v>3025</v>
      </c>
      <c r="O85" s="12" t="s">
        <v>3028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3013</v>
      </c>
      <c r="M86" s="12" t="s">
        <v>3014</v>
      </c>
      <c r="N86" s="12" t="s">
        <v>3025</v>
      </c>
      <c r="O86" s="12" t="s">
        <v>3028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3013</v>
      </c>
      <c r="M87" s="12" t="s">
        <v>3014</v>
      </c>
      <c r="N87" s="12" t="s">
        <v>3025</v>
      </c>
      <c r="O87" s="12" t="s">
        <v>3028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3013</v>
      </c>
      <c r="M88" s="12" t="s">
        <v>3014</v>
      </c>
      <c r="N88" s="12" t="s">
        <v>3025</v>
      </c>
      <c r="O88" s="12" t="s">
        <v>3028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3013</v>
      </c>
      <c r="M89" s="12" t="s">
        <v>3014</v>
      </c>
      <c r="N89" s="12" t="s">
        <v>3025</v>
      </c>
      <c r="O89" s="12" t="s">
        <v>3028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3013</v>
      </c>
      <c r="M90" s="12" t="s">
        <v>3014</v>
      </c>
      <c r="N90" s="12" t="s">
        <v>3025</v>
      </c>
      <c r="O90" s="12" t="s">
        <v>3029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3013</v>
      </c>
      <c r="M91" s="12" t="s">
        <v>3014</v>
      </c>
      <c r="N91" s="12" t="s">
        <v>3025</v>
      </c>
      <c r="O91" s="12" t="s">
        <v>3028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3013</v>
      </c>
      <c r="M92" s="12" t="s">
        <v>3014</v>
      </c>
      <c r="N92" s="12" t="s">
        <v>3025</v>
      </c>
      <c r="O92" s="12" t="s">
        <v>3028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3013</v>
      </c>
      <c r="M93" s="12" t="s">
        <v>3014</v>
      </c>
      <c r="N93" s="12" t="s">
        <v>3030</v>
      </c>
      <c r="O93" s="12" t="s">
        <v>3029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3013</v>
      </c>
      <c r="M94" s="12" t="s">
        <v>3014</v>
      </c>
      <c r="N94" s="12" t="s">
        <v>3030</v>
      </c>
      <c r="O94" s="12" t="s">
        <v>3029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3013</v>
      </c>
      <c r="M95" s="12" t="s">
        <v>3014</v>
      </c>
      <c r="N95" s="12" t="s">
        <v>3030</v>
      </c>
      <c r="O95" s="12" t="s">
        <v>3029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3013</v>
      </c>
      <c r="M96" s="12" t="s">
        <v>3014</v>
      </c>
      <c r="N96" s="12" t="s">
        <v>3030</v>
      </c>
      <c r="O96" s="12" t="s">
        <v>3029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3013</v>
      </c>
      <c r="M97" s="12" t="s">
        <v>3014</v>
      </c>
      <c r="N97" s="12" t="s">
        <v>3030</v>
      </c>
      <c r="O97" s="12" t="s">
        <v>3029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3013</v>
      </c>
      <c r="M98" s="12" t="s">
        <v>3014</v>
      </c>
      <c r="N98" s="12" t="s">
        <v>3030</v>
      </c>
      <c r="O98" s="12" t="s">
        <v>3029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3013</v>
      </c>
      <c r="M99" s="12" t="s">
        <v>3014</v>
      </c>
      <c r="N99" s="12" t="s">
        <v>3030</v>
      </c>
      <c r="O99" s="12" t="s">
        <v>3029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3013</v>
      </c>
      <c r="M100" s="12" t="s">
        <v>3014</v>
      </c>
      <c r="N100" s="12" t="s">
        <v>3030</v>
      </c>
      <c r="O100" s="12" t="s">
        <v>3029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3013</v>
      </c>
      <c r="M101" s="12" t="s">
        <v>3014</v>
      </c>
      <c r="N101" s="12" t="s">
        <v>3030</v>
      </c>
      <c r="O101" s="12" t="s">
        <v>3029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3013</v>
      </c>
      <c r="M102" s="12" t="s">
        <v>3014</v>
      </c>
      <c r="N102" s="12" t="s">
        <v>3030</v>
      </c>
      <c r="O102" s="12" t="s">
        <v>3029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3013</v>
      </c>
      <c r="M103" s="12" t="s">
        <v>3014</v>
      </c>
      <c r="N103" s="12" t="s">
        <v>3030</v>
      </c>
      <c r="O103" s="12" t="s">
        <v>3029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3013</v>
      </c>
      <c r="M104" s="12" t="s">
        <v>3014</v>
      </c>
      <c r="N104" s="12" t="s">
        <v>3030</v>
      </c>
      <c r="O104" s="12" t="s">
        <v>3029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3013</v>
      </c>
      <c r="M105" s="12" t="s">
        <v>3014</v>
      </c>
      <c r="N105" s="12" t="s">
        <v>3030</v>
      </c>
      <c r="O105" s="12" t="s">
        <v>3029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3013</v>
      </c>
      <c r="M106" s="12" t="s">
        <v>3014</v>
      </c>
      <c r="N106" s="12" t="s">
        <v>3030</v>
      </c>
      <c r="O106" s="12" t="s">
        <v>3029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3013</v>
      </c>
      <c r="M107" s="12" t="s">
        <v>3014</v>
      </c>
      <c r="N107" s="12" t="s">
        <v>3030</v>
      </c>
      <c r="O107" s="12" t="s">
        <v>3029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3013</v>
      </c>
      <c r="M108" s="12" t="s">
        <v>3014</v>
      </c>
      <c r="N108" s="12" t="s">
        <v>3030</v>
      </c>
      <c r="O108" s="12" t="s">
        <v>3029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3013</v>
      </c>
      <c r="M109" s="12" t="s">
        <v>3014</v>
      </c>
      <c r="N109" s="12" t="s">
        <v>3030</v>
      </c>
      <c r="O109" s="12" t="s">
        <v>3029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3013</v>
      </c>
      <c r="M110" s="12" t="s">
        <v>3014</v>
      </c>
      <c r="N110" s="12" t="s">
        <v>3030</v>
      </c>
      <c r="O110" s="12" t="s">
        <v>3029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3013</v>
      </c>
      <c r="M111" s="12" t="s">
        <v>3014</v>
      </c>
      <c r="N111" s="12" t="s">
        <v>3030</v>
      </c>
      <c r="O111" s="12" t="s">
        <v>3029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3013</v>
      </c>
      <c r="M112" s="12" t="s">
        <v>3014</v>
      </c>
      <c r="N112" s="12" t="s">
        <v>3030</v>
      </c>
      <c r="O112" s="12" t="s">
        <v>3029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3013</v>
      </c>
      <c r="M113" s="12" t="s">
        <v>3014</v>
      </c>
      <c r="N113" s="12" t="s">
        <v>3030</v>
      </c>
      <c r="O113" s="12" t="s">
        <v>3029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3013</v>
      </c>
      <c r="M114" s="12" t="s">
        <v>3014</v>
      </c>
      <c r="N114" s="12" t="s">
        <v>3030</v>
      </c>
      <c r="O114" s="12" t="s">
        <v>3029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3013</v>
      </c>
      <c r="M115" s="12" t="s">
        <v>3014</v>
      </c>
      <c r="N115" s="12" t="s">
        <v>3031</v>
      </c>
      <c r="O115" s="12" t="s">
        <v>3032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3013</v>
      </c>
      <c r="M116" s="12" t="s">
        <v>3014</v>
      </c>
      <c r="N116" s="12" t="s">
        <v>3031</v>
      </c>
      <c r="O116" s="12" t="s">
        <v>3032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3013</v>
      </c>
      <c r="M117" s="12" t="s">
        <v>3014</v>
      </c>
      <c r="N117" s="12" t="s">
        <v>3031</v>
      </c>
      <c r="O117" s="12" t="s">
        <v>3032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3013</v>
      </c>
      <c r="M118" s="12" t="s">
        <v>3014</v>
      </c>
      <c r="N118" s="12" t="s">
        <v>3031</v>
      </c>
      <c r="O118" s="12" t="s">
        <v>3032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3013</v>
      </c>
      <c r="M119" s="12" t="s">
        <v>3014</v>
      </c>
      <c r="N119" s="12" t="s">
        <v>3031</v>
      </c>
      <c r="O119" s="12" t="s">
        <v>3032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3013</v>
      </c>
      <c r="M120" s="12" t="s">
        <v>3014</v>
      </c>
      <c r="N120" s="12" t="s">
        <v>3031</v>
      </c>
      <c r="O120" s="12" t="s">
        <v>3032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3013</v>
      </c>
      <c r="M121" s="12" t="s">
        <v>3014</v>
      </c>
      <c r="N121" s="12" t="s">
        <v>3031</v>
      </c>
      <c r="O121" s="12" t="s">
        <v>3032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3013</v>
      </c>
      <c r="M122" s="12" t="s">
        <v>3014</v>
      </c>
      <c r="N122" s="12" t="s">
        <v>3031</v>
      </c>
      <c r="O122" s="12" t="s">
        <v>3032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3013</v>
      </c>
      <c r="M123" s="12" t="s">
        <v>3014</v>
      </c>
      <c r="N123" s="12" t="s">
        <v>3031</v>
      </c>
      <c r="O123" s="12" t="s">
        <v>3032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3013</v>
      </c>
      <c r="M124" s="12" t="s">
        <v>3014</v>
      </c>
      <c r="N124" s="12" t="s">
        <v>3031</v>
      </c>
      <c r="O124" s="12" t="s">
        <v>3032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3013</v>
      </c>
      <c r="M125" s="12" t="s">
        <v>3014</v>
      </c>
      <c r="N125" s="12" t="s">
        <v>3031</v>
      </c>
      <c r="O125" s="12" t="s">
        <v>3032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3013</v>
      </c>
      <c r="M126" s="12" t="s">
        <v>3014</v>
      </c>
      <c r="N126" s="12" t="s">
        <v>3031</v>
      </c>
      <c r="O126" s="12" t="s">
        <v>3032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2937</v>
      </c>
      <c r="M127" s="12" t="s">
        <v>2938</v>
      </c>
      <c r="N127" s="12" t="s">
        <v>2939</v>
      </c>
      <c r="O127" s="12" t="s">
        <v>2940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2937</v>
      </c>
      <c r="M128" s="12" t="s">
        <v>2938</v>
      </c>
      <c r="N128" s="12" t="s">
        <v>2939</v>
      </c>
      <c r="O128" s="12" t="s">
        <v>2940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2937</v>
      </c>
      <c r="M129" s="12" t="s">
        <v>2938</v>
      </c>
      <c r="N129" s="12" t="s">
        <v>2939</v>
      </c>
      <c r="O129" s="12" t="s">
        <v>2940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2937</v>
      </c>
      <c r="M130" s="12" t="s">
        <v>2938</v>
      </c>
      <c r="N130" s="12" t="s">
        <v>2939</v>
      </c>
      <c r="O130" s="12" t="s">
        <v>2940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2937</v>
      </c>
      <c r="M131" s="12" t="s">
        <v>2938</v>
      </c>
      <c r="N131" s="12" t="s">
        <v>2939</v>
      </c>
      <c r="O131" s="12" t="s">
        <v>2940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2937</v>
      </c>
      <c r="M132" s="12" t="s">
        <v>2938</v>
      </c>
      <c r="N132" s="12" t="s">
        <v>2939</v>
      </c>
      <c r="O132" s="12" t="s">
        <v>2940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2937</v>
      </c>
      <c r="M133" s="12" t="s">
        <v>2938</v>
      </c>
      <c r="N133" s="12" t="s">
        <v>2939</v>
      </c>
      <c r="O133" s="12" t="s">
        <v>2940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2937</v>
      </c>
      <c r="M134" s="12" t="s">
        <v>2938</v>
      </c>
      <c r="N134" s="12" t="s">
        <v>2939</v>
      </c>
      <c r="O134" s="12" t="s">
        <v>2940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2937</v>
      </c>
      <c r="M135" s="12" t="s">
        <v>2938</v>
      </c>
      <c r="N135" s="12" t="s">
        <v>2939</v>
      </c>
      <c r="O135" s="12" t="s">
        <v>2940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2937</v>
      </c>
      <c r="M136" s="12" t="s">
        <v>2938</v>
      </c>
      <c r="N136" s="12" t="s">
        <v>2939</v>
      </c>
      <c r="O136" s="12" t="s">
        <v>2940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2937</v>
      </c>
      <c r="M137" s="12" t="s">
        <v>2938</v>
      </c>
      <c r="N137" s="12" t="s">
        <v>2939</v>
      </c>
      <c r="O137" s="12" t="s">
        <v>2940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2937</v>
      </c>
      <c r="M138" s="12" t="s">
        <v>2938</v>
      </c>
      <c r="N138" s="12" t="s">
        <v>2939</v>
      </c>
      <c r="O138" s="12" t="s">
        <v>2940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2937</v>
      </c>
      <c r="M139" s="12" t="s">
        <v>2938</v>
      </c>
      <c r="N139" s="12" t="s">
        <v>2939</v>
      </c>
      <c r="O139" s="12" t="s">
        <v>2940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2937</v>
      </c>
      <c r="M140" s="12" t="s">
        <v>2938</v>
      </c>
      <c r="N140" s="12" t="s">
        <v>2939</v>
      </c>
      <c r="O140" s="12" t="s">
        <v>2940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2937</v>
      </c>
      <c r="M141" s="12" t="s">
        <v>2938</v>
      </c>
      <c r="N141" s="12" t="s">
        <v>2939</v>
      </c>
      <c r="O141" s="12" t="s">
        <v>2940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2937</v>
      </c>
      <c r="M142" s="12" t="s">
        <v>2938</v>
      </c>
      <c r="N142" s="12" t="s">
        <v>2939</v>
      </c>
      <c r="O142" s="12" t="s">
        <v>2940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2937</v>
      </c>
      <c r="M143" s="12" t="s">
        <v>2938</v>
      </c>
      <c r="N143" s="12" t="s">
        <v>2941</v>
      </c>
      <c r="O143" s="12" t="s">
        <v>2942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2937</v>
      </c>
      <c r="M144" s="12" t="s">
        <v>2938</v>
      </c>
      <c r="N144" s="12" t="s">
        <v>2941</v>
      </c>
      <c r="O144" s="12" t="s">
        <v>2942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2937</v>
      </c>
      <c r="M145" s="12" t="s">
        <v>2938</v>
      </c>
      <c r="N145" s="12" t="s">
        <v>2941</v>
      </c>
      <c r="O145" s="12" t="s">
        <v>2942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2937</v>
      </c>
      <c r="M146" s="12" t="s">
        <v>2938</v>
      </c>
      <c r="N146" s="12" t="s">
        <v>2941</v>
      </c>
      <c r="O146" s="12" t="s">
        <v>2942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2937</v>
      </c>
      <c r="M147" s="12" t="s">
        <v>2938</v>
      </c>
      <c r="N147" s="12" t="s">
        <v>2941</v>
      </c>
      <c r="O147" s="12" t="s">
        <v>2942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2937</v>
      </c>
      <c r="M148" s="12" t="s">
        <v>2938</v>
      </c>
      <c r="N148" s="12" t="s">
        <v>2941</v>
      </c>
      <c r="O148" s="12" t="s">
        <v>2942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2937</v>
      </c>
      <c r="M149" s="12" t="s">
        <v>2938</v>
      </c>
      <c r="N149" s="12" t="s">
        <v>2941</v>
      </c>
      <c r="O149" s="12" t="s">
        <v>2942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2937</v>
      </c>
      <c r="M150" s="12" t="s">
        <v>2938</v>
      </c>
      <c r="N150" s="12" t="s">
        <v>2941</v>
      </c>
      <c r="O150" s="12" t="s">
        <v>2942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2937</v>
      </c>
      <c r="M151" s="12" t="s">
        <v>2938</v>
      </c>
      <c r="N151" s="12" t="s">
        <v>2941</v>
      </c>
      <c r="O151" s="12" t="s">
        <v>2942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2937</v>
      </c>
      <c r="M152" s="12" t="s">
        <v>2938</v>
      </c>
      <c r="N152" s="12" t="s">
        <v>2941</v>
      </c>
      <c r="O152" s="12" t="s">
        <v>2942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2937</v>
      </c>
      <c r="M153" s="12" t="s">
        <v>2938</v>
      </c>
      <c r="N153" s="12" t="s">
        <v>2941</v>
      </c>
      <c r="O153" s="12" t="s">
        <v>2942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2937</v>
      </c>
      <c r="M154" s="12" t="s">
        <v>2938</v>
      </c>
      <c r="N154" s="12" t="s">
        <v>2941</v>
      </c>
      <c r="O154" s="12" t="s">
        <v>2942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2937</v>
      </c>
      <c r="M155" s="12" t="s">
        <v>2938</v>
      </c>
      <c r="N155" s="12" t="s">
        <v>2941</v>
      </c>
      <c r="O155" s="12" t="s">
        <v>2942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2937</v>
      </c>
      <c r="M156" s="12" t="s">
        <v>2938</v>
      </c>
      <c r="N156" s="12" t="s">
        <v>2941</v>
      </c>
      <c r="O156" s="12" t="s">
        <v>2942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2937</v>
      </c>
      <c r="M157" s="12" t="s">
        <v>2938</v>
      </c>
      <c r="N157" s="12" t="s">
        <v>2941</v>
      </c>
      <c r="O157" s="12" t="s">
        <v>2942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2937</v>
      </c>
      <c r="M158" s="12" t="s">
        <v>2938</v>
      </c>
      <c r="N158" s="12" t="s">
        <v>2941</v>
      </c>
      <c r="O158" s="12" t="s">
        <v>2942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2937</v>
      </c>
      <c r="M159" s="12" t="s">
        <v>2938</v>
      </c>
      <c r="N159" s="12" t="s">
        <v>2941</v>
      </c>
      <c r="O159" s="12" t="s">
        <v>2942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2937</v>
      </c>
      <c r="M160" s="12" t="s">
        <v>2938</v>
      </c>
      <c r="N160" s="12" t="s">
        <v>2941</v>
      </c>
      <c r="O160" s="12" t="s">
        <v>2942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2937</v>
      </c>
      <c r="M161" s="12" t="s">
        <v>2938</v>
      </c>
      <c r="N161" s="12" t="s">
        <v>2941</v>
      </c>
      <c r="O161" s="12" t="s">
        <v>2942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2937</v>
      </c>
      <c r="M162" s="12" t="s">
        <v>2938</v>
      </c>
      <c r="N162" s="12" t="s">
        <v>2941</v>
      </c>
      <c r="O162" s="12" t="s">
        <v>2942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2937</v>
      </c>
      <c r="M163" s="12" t="s">
        <v>2938</v>
      </c>
      <c r="N163" s="12" t="s">
        <v>2941</v>
      </c>
      <c r="O163" s="12" t="s">
        <v>2942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2937</v>
      </c>
      <c r="M164" s="12" t="s">
        <v>2938</v>
      </c>
      <c r="N164" s="12" t="s">
        <v>2941</v>
      </c>
      <c r="O164" s="12" t="s">
        <v>2942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2937</v>
      </c>
      <c r="M165" s="12" t="s">
        <v>2938</v>
      </c>
      <c r="N165" s="12" t="s">
        <v>2941</v>
      </c>
      <c r="O165" s="12" t="s">
        <v>2942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2937</v>
      </c>
      <c r="M166" s="12" t="s">
        <v>2938</v>
      </c>
      <c r="N166" s="12" t="s">
        <v>2941</v>
      </c>
      <c r="O166" s="12" t="s">
        <v>2942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2937</v>
      </c>
      <c r="M167" s="12" t="s">
        <v>2938</v>
      </c>
      <c r="N167" s="12" t="s">
        <v>2943</v>
      </c>
      <c r="O167" s="12" t="s">
        <v>2944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2937</v>
      </c>
      <c r="M168" s="12" t="s">
        <v>2938</v>
      </c>
      <c r="N168" s="12" t="s">
        <v>2943</v>
      </c>
      <c r="O168" s="12" t="s">
        <v>2944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2937</v>
      </c>
      <c r="M169" s="12" t="s">
        <v>2938</v>
      </c>
      <c r="N169" s="12" t="s">
        <v>2943</v>
      </c>
      <c r="O169" s="12" t="s">
        <v>2944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2937</v>
      </c>
      <c r="M170" s="12" t="s">
        <v>2938</v>
      </c>
      <c r="N170" s="12" t="s">
        <v>2943</v>
      </c>
      <c r="O170" s="12" t="s">
        <v>2944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2937</v>
      </c>
      <c r="M171" s="12" t="s">
        <v>2938</v>
      </c>
      <c r="N171" s="12" t="s">
        <v>2943</v>
      </c>
      <c r="O171" s="12" t="s">
        <v>2944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2937</v>
      </c>
      <c r="M172" s="12" t="s">
        <v>2938</v>
      </c>
      <c r="N172" s="12" t="s">
        <v>2943</v>
      </c>
      <c r="O172" s="12" t="s">
        <v>2944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2937</v>
      </c>
      <c r="M173" s="12" t="s">
        <v>2938</v>
      </c>
      <c r="N173" s="12" t="s">
        <v>2943</v>
      </c>
      <c r="O173" s="12" t="s">
        <v>2944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2937</v>
      </c>
      <c r="M174" s="12" t="s">
        <v>2938</v>
      </c>
      <c r="N174" s="12" t="s">
        <v>2943</v>
      </c>
      <c r="O174" s="12" t="s">
        <v>2944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2937</v>
      </c>
      <c r="M175" s="12" t="s">
        <v>2938</v>
      </c>
      <c r="N175" s="12" t="s">
        <v>2943</v>
      </c>
      <c r="O175" s="12" t="s">
        <v>2944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2937</v>
      </c>
      <c r="M176" s="12" t="s">
        <v>2938</v>
      </c>
      <c r="N176" s="12" t="s">
        <v>2943</v>
      </c>
      <c r="O176" s="12" t="s">
        <v>2944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2937</v>
      </c>
      <c r="M177" s="12" t="s">
        <v>2938</v>
      </c>
      <c r="N177" s="12" t="s">
        <v>2943</v>
      </c>
      <c r="O177" s="12" t="s">
        <v>2944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2937</v>
      </c>
      <c r="M178" s="12" t="s">
        <v>2945</v>
      </c>
      <c r="N178" s="12" t="s">
        <v>2943</v>
      </c>
      <c r="O178" s="12" t="s">
        <v>2944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2937</v>
      </c>
      <c r="M179" s="12" t="s">
        <v>2945</v>
      </c>
      <c r="N179" s="12" t="s">
        <v>2946</v>
      </c>
      <c r="O179" s="12" t="s">
        <v>2947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2937</v>
      </c>
      <c r="M180" s="12" t="s">
        <v>2945</v>
      </c>
      <c r="N180" s="12" t="s">
        <v>2946</v>
      </c>
      <c r="O180" s="12" t="s">
        <v>2947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2937</v>
      </c>
      <c r="M181" s="12" t="s">
        <v>2945</v>
      </c>
      <c r="N181" s="12" t="s">
        <v>2946</v>
      </c>
      <c r="O181" s="12" t="s">
        <v>2947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2937</v>
      </c>
      <c r="M182" s="12" t="s">
        <v>2945</v>
      </c>
      <c r="N182" s="12" t="s">
        <v>2946</v>
      </c>
      <c r="O182" s="12" t="s">
        <v>2947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2937</v>
      </c>
      <c r="M183" s="12" t="s">
        <v>2945</v>
      </c>
      <c r="N183" s="12" t="s">
        <v>2946</v>
      </c>
      <c r="O183" s="12" t="s">
        <v>2947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2937</v>
      </c>
      <c r="M184" s="12" t="s">
        <v>2945</v>
      </c>
      <c r="N184" s="12" t="s">
        <v>2946</v>
      </c>
      <c r="O184" s="12" t="s">
        <v>2947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2937</v>
      </c>
      <c r="M185" s="12" t="s">
        <v>2945</v>
      </c>
      <c r="N185" s="12" t="s">
        <v>2946</v>
      </c>
      <c r="O185" s="12" t="s">
        <v>2947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2937</v>
      </c>
      <c r="M186" s="12" t="s">
        <v>2945</v>
      </c>
      <c r="N186" s="12" t="s">
        <v>2946</v>
      </c>
      <c r="O186" s="12" t="s">
        <v>2947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2937</v>
      </c>
      <c r="M187" s="12" t="s">
        <v>2945</v>
      </c>
      <c r="N187" s="12" t="s">
        <v>2946</v>
      </c>
      <c r="O187" s="12" t="s">
        <v>2947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2937</v>
      </c>
      <c r="M188" s="12" t="s">
        <v>2945</v>
      </c>
      <c r="N188" s="12" t="s">
        <v>2946</v>
      </c>
      <c r="O188" s="12" t="s">
        <v>2947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2937</v>
      </c>
      <c r="M189" s="12" t="s">
        <v>2945</v>
      </c>
      <c r="N189" s="12" t="s">
        <v>2946</v>
      </c>
      <c r="O189" s="12" t="s">
        <v>2947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2937</v>
      </c>
      <c r="M190" s="12" t="s">
        <v>2938</v>
      </c>
      <c r="N190" s="12" t="s">
        <v>2948</v>
      </c>
      <c r="O190" s="12" t="s">
        <v>2949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2937</v>
      </c>
      <c r="M191" s="12" t="s">
        <v>2938</v>
      </c>
      <c r="N191" s="12" t="s">
        <v>2948</v>
      </c>
      <c r="O191" s="12" t="s">
        <v>2949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2937</v>
      </c>
      <c r="M192" s="12" t="s">
        <v>2938</v>
      </c>
      <c r="N192" s="12" t="s">
        <v>2950</v>
      </c>
      <c r="O192" s="12" t="s">
        <v>2951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2937</v>
      </c>
      <c r="M193" s="12" t="s">
        <v>2945</v>
      </c>
      <c r="N193" s="12" t="s">
        <v>2950</v>
      </c>
      <c r="O193" s="12" t="s">
        <v>2951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2937</v>
      </c>
      <c r="M194" s="12" t="s">
        <v>2938</v>
      </c>
      <c r="N194" s="12" t="s">
        <v>2950</v>
      </c>
      <c r="O194" s="12" t="s">
        <v>2951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2937</v>
      </c>
      <c r="M195" s="12" t="s">
        <v>2938</v>
      </c>
      <c r="N195" s="12" t="s">
        <v>2950</v>
      </c>
      <c r="O195" s="12" t="s">
        <v>2951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2937</v>
      </c>
      <c r="M196" s="12" t="s">
        <v>2938</v>
      </c>
      <c r="N196" s="12" t="s">
        <v>2950</v>
      </c>
      <c r="O196" s="12" t="s">
        <v>2951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2937</v>
      </c>
      <c r="M197" s="12" t="s">
        <v>2938</v>
      </c>
      <c r="N197" s="12" t="s">
        <v>2950</v>
      </c>
      <c r="O197" s="12" t="s">
        <v>2951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2937</v>
      </c>
      <c r="M198" s="12" t="s">
        <v>2938</v>
      </c>
      <c r="N198" s="12" t="s">
        <v>2950</v>
      </c>
      <c r="O198" s="12" t="s">
        <v>2951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2937</v>
      </c>
      <c r="M199" s="12" t="s">
        <v>2938</v>
      </c>
      <c r="N199" s="12" t="s">
        <v>2952</v>
      </c>
      <c r="O199" s="12" t="s">
        <v>2953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2937</v>
      </c>
      <c r="M200" s="12" t="s">
        <v>2945</v>
      </c>
      <c r="N200" s="12" t="s">
        <v>2952</v>
      </c>
      <c r="O200" s="12" t="s">
        <v>2953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2937</v>
      </c>
      <c r="M201" s="12" t="s">
        <v>2938</v>
      </c>
      <c r="N201" s="12" t="s">
        <v>2952</v>
      </c>
      <c r="O201" s="12" t="s">
        <v>2953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2937</v>
      </c>
      <c r="M202" s="12" t="s">
        <v>2938</v>
      </c>
      <c r="N202" s="12" t="s">
        <v>2952</v>
      </c>
      <c r="O202" s="12" t="s">
        <v>2953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2937</v>
      </c>
      <c r="M203" s="12" t="s">
        <v>2938</v>
      </c>
      <c r="N203" s="12" t="s">
        <v>2952</v>
      </c>
      <c r="O203" s="12" t="s">
        <v>2953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2937</v>
      </c>
      <c r="M204" s="12" t="s">
        <v>2938</v>
      </c>
      <c r="N204" s="12" t="s">
        <v>2952</v>
      </c>
      <c r="O204" s="12" t="s">
        <v>2953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2937</v>
      </c>
      <c r="M205" s="12" t="s">
        <v>2938</v>
      </c>
      <c r="N205" s="12" t="s">
        <v>2952</v>
      </c>
      <c r="O205" s="12" t="s">
        <v>2953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2937</v>
      </c>
      <c r="M206" s="12" t="s">
        <v>2938</v>
      </c>
      <c r="N206" s="12" t="s">
        <v>2952</v>
      </c>
      <c r="O206" s="12" t="s">
        <v>2953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2937</v>
      </c>
      <c r="M207" s="12" t="s">
        <v>2938</v>
      </c>
      <c r="N207" s="12" t="s">
        <v>2952</v>
      </c>
      <c r="O207" s="12" t="s">
        <v>2953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2937</v>
      </c>
      <c r="M208" s="12" t="s">
        <v>2945</v>
      </c>
      <c r="N208" s="12" t="s">
        <v>2952</v>
      </c>
      <c r="O208" s="12" t="s">
        <v>2953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2937</v>
      </c>
      <c r="M209" s="12" t="s">
        <v>2945</v>
      </c>
      <c r="N209" s="12" t="s">
        <v>2952</v>
      </c>
      <c r="O209" s="12" t="s">
        <v>2953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2937</v>
      </c>
      <c r="M210" s="12" t="s">
        <v>2945</v>
      </c>
      <c r="N210" s="12" t="s">
        <v>2952</v>
      </c>
      <c r="O210" s="12" t="s">
        <v>2953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2937</v>
      </c>
      <c r="M211" s="12" t="s">
        <v>2938</v>
      </c>
      <c r="N211" s="12" t="s">
        <v>2954</v>
      </c>
      <c r="O211" s="12" t="s">
        <v>2955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2937</v>
      </c>
      <c r="M212" s="12" t="s">
        <v>2945</v>
      </c>
      <c r="N212" s="12" t="s">
        <v>2954</v>
      </c>
      <c r="O212" s="12" t="s">
        <v>2955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2937</v>
      </c>
      <c r="M213" s="12" t="s">
        <v>2938</v>
      </c>
      <c r="N213" s="12" t="s">
        <v>2954</v>
      </c>
      <c r="O213" s="12" t="s">
        <v>2955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2937</v>
      </c>
      <c r="M214" s="12" t="s">
        <v>2945</v>
      </c>
      <c r="N214" s="12" t="s">
        <v>2954</v>
      </c>
      <c r="O214" s="12" t="s">
        <v>2955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2937</v>
      </c>
      <c r="M215" s="12" t="s">
        <v>2945</v>
      </c>
      <c r="N215" s="12" t="s">
        <v>2954</v>
      </c>
      <c r="O215" s="12" t="s">
        <v>2955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2937</v>
      </c>
      <c r="M216" s="12" t="s">
        <v>2938</v>
      </c>
      <c r="N216" s="12" t="s">
        <v>2956</v>
      </c>
      <c r="O216" s="12" t="s">
        <v>2957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2937</v>
      </c>
      <c r="M217" s="12" t="s">
        <v>2938</v>
      </c>
      <c r="N217" s="12" t="s">
        <v>2956</v>
      </c>
      <c r="O217" s="12" t="s">
        <v>2957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2937</v>
      </c>
      <c r="M218" s="12" t="s">
        <v>2938</v>
      </c>
      <c r="N218" s="12" t="s">
        <v>2956</v>
      </c>
      <c r="O218" s="12" t="s">
        <v>2957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2937</v>
      </c>
      <c r="M219" s="12" t="s">
        <v>2938</v>
      </c>
      <c r="N219" s="12" t="s">
        <v>2956</v>
      </c>
      <c r="O219" s="12" t="s">
        <v>2957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2937</v>
      </c>
      <c r="M220" s="12" t="s">
        <v>2938</v>
      </c>
      <c r="N220" s="12" t="s">
        <v>2956</v>
      </c>
      <c r="O220" s="12" t="s">
        <v>2957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2937</v>
      </c>
      <c r="M221" s="12" t="s">
        <v>2938</v>
      </c>
      <c r="N221" s="12" t="s">
        <v>2956</v>
      </c>
      <c r="O221" s="12" t="s">
        <v>2957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2937</v>
      </c>
      <c r="M222" s="12" t="s">
        <v>2938</v>
      </c>
      <c r="N222" s="12" t="s">
        <v>2958</v>
      </c>
      <c r="O222" s="12" t="s">
        <v>2959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2937</v>
      </c>
      <c r="M223" s="12" t="s">
        <v>2938</v>
      </c>
      <c r="N223" s="12" t="s">
        <v>2958</v>
      </c>
      <c r="O223" s="12" t="s">
        <v>2959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2937</v>
      </c>
      <c r="M224" s="12" t="s">
        <v>2938</v>
      </c>
      <c r="N224" s="12" t="s">
        <v>2958</v>
      </c>
      <c r="O224" s="12" t="s">
        <v>2959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2937</v>
      </c>
      <c r="M225" s="12" t="s">
        <v>2938</v>
      </c>
      <c r="N225" s="12" t="s">
        <v>2958</v>
      </c>
      <c r="O225" s="12" t="s">
        <v>2959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2937</v>
      </c>
      <c r="M226" s="12" t="s">
        <v>2938</v>
      </c>
      <c r="N226" s="12" t="s">
        <v>2958</v>
      </c>
      <c r="O226" s="12" t="s">
        <v>2959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2937</v>
      </c>
      <c r="M227" s="12" t="s">
        <v>2938</v>
      </c>
      <c r="N227" s="12" t="s">
        <v>2958</v>
      </c>
      <c r="O227" s="12" t="s">
        <v>2959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2937</v>
      </c>
      <c r="M228" s="12" t="s">
        <v>2938</v>
      </c>
      <c r="N228" s="12" t="s">
        <v>2958</v>
      </c>
      <c r="O228" s="12" t="s">
        <v>2959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2937</v>
      </c>
      <c r="M229" s="12" t="s">
        <v>2938</v>
      </c>
      <c r="N229" s="12" t="s">
        <v>2958</v>
      </c>
      <c r="O229" s="12" t="s">
        <v>2959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2937</v>
      </c>
      <c r="M230" s="12" t="s">
        <v>2938</v>
      </c>
      <c r="N230" s="12" t="s">
        <v>2958</v>
      </c>
      <c r="O230" s="12" t="s">
        <v>2959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2937</v>
      </c>
      <c r="M231" s="12" t="s">
        <v>2938</v>
      </c>
      <c r="N231" s="12" t="s">
        <v>2958</v>
      </c>
      <c r="O231" s="12" t="s">
        <v>2959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2937</v>
      </c>
      <c r="M232" s="12" t="s">
        <v>2938</v>
      </c>
      <c r="N232" s="12" t="s">
        <v>2958</v>
      </c>
      <c r="O232" s="12" t="s">
        <v>2959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2937</v>
      </c>
      <c r="M233" s="12" t="s">
        <v>2938</v>
      </c>
      <c r="N233" s="12" t="s">
        <v>2958</v>
      </c>
      <c r="O233" s="12" t="s">
        <v>2959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2937</v>
      </c>
      <c r="M234" s="12" t="s">
        <v>2938</v>
      </c>
      <c r="N234" s="12" t="s">
        <v>2958</v>
      </c>
      <c r="O234" s="12" t="s">
        <v>2959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2937</v>
      </c>
      <c r="M235" s="12" t="s">
        <v>2938</v>
      </c>
      <c r="N235" s="12" t="s">
        <v>2958</v>
      </c>
      <c r="O235" s="12" t="s">
        <v>2959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2937</v>
      </c>
      <c r="M236" s="12" t="s">
        <v>2938</v>
      </c>
      <c r="N236" s="12" t="s">
        <v>2958</v>
      </c>
      <c r="O236" s="12" t="s">
        <v>2959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2937</v>
      </c>
      <c r="M237" s="12" t="s">
        <v>2938</v>
      </c>
      <c r="N237" s="12" t="s">
        <v>2958</v>
      </c>
      <c r="O237" s="12" t="s">
        <v>2959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2937</v>
      </c>
      <c r="M238" s="12" t="s">
        <v>2938</v>
      </c>
      <c r="N238" s="12" t="s">
        <v>2960</v>
      </c>
      <c r="O238" s="12" t="s">
        <v>2961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2937</v>
      </c>
      <c r="M239" s="12" t="s">
        <v>2938</v>
      </c>
      <c r="N239" s="12" t="s">
        <v>2960</v>
      </c>
      <c r="O239" s="12" t="s">
        <v>2961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2937</v>
      </c>
      <c r="M240" s="12" t="s">
        <v>2938</v>
      </c>
      <c r="N240" s="12" t="s">
        <v>2960</v>
      </c>
      <c r="O240" s="12" t="s">
        <v>2961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2937</v>
      </c>
      <c r="M241" s="12" t="s">
        <v>2938</v>
      </c>
      <c r="N241" s="12" t="s">
        <v>2960</v>
      </c>
      <c r="O241" s="12" t="s">
        <v>2961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2937</v>
      </c>
      <c r="M242" s="12" t="s">
        <v>2938</v>
      </c>
      <c r="N242" s="12" t="s">
        <v>2962</v>
      </c>
      <c r="O242" s="12" t="s">
        <v>2963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2937</v>
      </c>
      <c r="M243" s="12" t="s">
        <v>2938</v>
      </c>
      <c r="N243" s="12" t="s">
        <v>2962</v>
      </c>
      <c r="O243" s="12" t="s">
        <v>2963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2937</v>
      </c>
      <c r="M244" s="12" t="s">
        <v>2938</v>
      </c>
      <c r="N244" s="12" t="s">
        <v>2962</v>
      </c>
      <c r="O244" s="12" t="s">
        <v>2963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2937</v>
      </c>
      <c r="M245" s="12" t="s">
        <v>2938</v>
      </c>
      <c r="N245" s="12" t="s">
        <v>2962</v>
      </c>
      <c r="O245" s="12" t="s">
        <v>2963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2937</v>
      </c>
      <c r="M246" s="12" t="s">
        <v>2938</v>
      </c>
      <c r="N246" s="12" t="s">
        <v>2962</v>
      </c>
      <c r="O246" s="12" t="s">
        <v>2963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2937</v>
      </c>
      <c r="M247" s="12" t="s">
        <v>2938</v>
      </c>
      <c r="N247" s="12" t="s">
        <v>2962</v>
      </c>
      <c r="O247" s="12" t="s">
        <v>2963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2937</v>
      </c>
      <c r="M248" s="12" t="s">
        <v>2938</v>
      </c>
      <c r="N248" s="12" t="s">
        <v>2962</v>
      </c>
      <c r="O248" s="12" t="s">
        <v>2963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2937</v>
      </c>
      <c r="M249" s="12" t="s">
        <v>2938</v>
      </c>
      <c r="N249" s="12" t="s">
        <v>2962</v>
      </c>
      <c r="O249" s="12" t="s">
        <v>2963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2937</v>
      </c>
      <c r="M250" s="12" t="s">
        <v>2938</v>
      </c>
      <c r="N250" s="12" t="s">
        <v>2962</v>
      </c>
      <c r="O250" s="12" t="s">
        <v>2963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2937</v>
      </c>
      <c r="M251" s="12" t="s">
        <v>2938</v>
      </c>
      <c r="N251" s="12" t="s">
        <v>2962</v>
      </c>
      <c r="O251" s="12" t="s">
        <v>2963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2937</v>
      </c>
      <c r="M252" s="12" t="s">
        <v>2938</v>
      </c>
      <c r="N252" s="12" t="s">
        <v>2962</v>
      </c>
      <c r="O252" s="12" t="s">
        <v>2963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2937</v>
      </c>
      <c r="M253" s="12" t="s">
        <v>2938</v>
      </c>
      <c r="N253" s="12" t="s">
        <v>2964</v>
      </c>
      <c r="O253" s="12" t="s">
        <v>2965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2937</v>
      </c>
      <c r="M254" s="12" t="s">
        <v>2938</v>
      </c>
      <c r="N254" s="12" t="s">
        <v>2964</v>
      </c>
      <c r="O254" s="12" t="s">
        <v>2965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2937</v>
      </c>
      <c r="M255" s="12" t="s">
        <v>2938</v>
      </c>
      <c r="N255" s="12" t="s">
        <v>2964</v>
      </c>
      <c r="O255" s="12" t="s">
        <v>2965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2937</v>
      </c>
      <c r="M256" s="12" t="s">
        <v>2938</v>
      </c>
      <c r="N256" s="12" t="s">
        <v>2964</v>
      </c>
      <c r="O256" s="12" t="s">
        <v>2965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2937</v>
      </c>
      <c r="M257" s="12" t="s">
        <v>2938</v>
      </c>
      <c r="N257" s="12" t="s">
        <v>2964</v>
      </c>
      <c r="O257" s="12" t="s">
        <v>2965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2937</v>
      </c>
      <c r="M258" s="12" t="s">
        <v>2938</v>
      </c>
      <c r="N258" s="12" t="s">
        <v>2964</v>
      </c>
      <c r="O258" s="12" t="s">
        <v>2965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2937</v>
      </c>
      <c r="M259" s="12" t="s">
        <v>2938</v>
      </c>
      <c r="N259" s="12" t="s">
        <v>2964</v>
      </c>
      <c r="O259" s="12" t="s">
        <v>2965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2937</v>
      </c>
      <c r="M260" s="12" t="s">
        <v>2938</v>
      </c>
      <c r="N260" s="12" t="s">
        <v>2964</v>
      </c>
      <c r="O260" s="12" t="s">
        <v>2965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2937</v>
      </c>
      <c r="M261" s="12" t="s">
        <v>2938</v>
      </c>
      <c r="N261" s="12" t="s">
        <v>2966</v>
      </c>
      <c r="O261" s="12" t="s">
        <v>2939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2937</v>
      </c>
      <c r="M262" s="12" t="s">
        <v>2938</v>
      </c>
      <c r="N262" s="12" t="s">
        <v>2966</v>
      </c>
      <c r="O262" s="12" t="s">
        <v>2939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2937</v>
      </c>
      <c r="M263" s="12" t="s">
        <v>2938</v>
      </c>
      <c r="N263" s="12" t="s">
        <v>2966</v>
      </c>
      <c r="O263" s="12" t="s">
        <v>2939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2937</v>
      </c>
      <c r="M264" s="12" t="s">
        <v>2938</v>
      </c>
      <c r="N264" s="12" t="s">
        <v>2966</v>
      </c>
      <c r="O264" s="12" t="s">
        <v>2939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2937</v>
      </c>
      <c r="M265" s="12" t="s">
        <v>2938</v>
      </c>
      <c r="N265" s="12" t="s">
        <v>2966</v>
      </c>
      <c r="O265" s="12" t="s">
        <v>2939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2967</v>
      </c>
      <c r="M266" s="12" t="s">
        <v>2968</v>
      </c>
      <c r="N266" s="12" t="s">
        <v>2969</v>
      </c>
      <c r="O266" s="12" t="s">
        <v>2941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2967</v>
      </c>
      <c r="M267" s="12" t="s">
        <v>2970</v>
      </c>
      <c r="N267" s="12" t="s">
        <v>2969</v>
      </c>
      <c r="O267" s="12" t="s">
        <v>2941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2967</v>
      </c>
      <c r="M268" s="12" t="s">
        <v>2968</v>
      </c>
      <c r="N268" s="12" t="s">
        <v>2969</v>
      </c>
      <c r="O268" s="12" t="s">
        <v>2941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2967</v>
      </c>
      <c r="M269" s="12" t="s">
        <v>2968</v>
      </c>
      <c r="N269" s="12" t="s">
        <v>2969</v>
      </c>
      <c r="O269" s="12" t="s">
        <v>2941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2967</v>
      </c>
      <c r="M270" s="12" t="s">
        <v>2970</v>
      </c>
      <c r="N270" s="12" t="s">
        <v>2969</v>
      </c>
      <c r="O270" s="12" t="s">
        <v>2941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2971</v>
      </c>
      <c r="M271" s="12" t="s">
        <v>2972</v>
      </c>
      <c r="N271" s="12" t="s">
        <v>2973</v>
      </c>
      <c r="O271" s="12" t="s">
        <v>2974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2975</v>
      </c>
      <c r="M272" s="12" t="s">
        <v>2970</v>
      </c>
      <c r="N272" s="12" t="s">
        <v>2973</v>
      </c>
      <c r="O272" s="12" t="s">
        <v>2974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2971</v>
      </c>
      <c r="M273" s="12" t="s">
        <v>2972</v>
      </c>
      <c r="N273" s="12" t="s">
        <v>2973</v>
      </c>
      <c r="O273" s="12" t="s">
        <v>2974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2967</v>
      </c>
      <c r="M274" s="12" t="s">
        <v>2968</v>
      </c>
      <c r="N274" s="12" t="s">
        <v>2973</v>
      </c>
      <c r="O274" s="12" t="s">
        <v>2974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2975</v>
      </c>
      <c r="M275" s="12" t="s">
        <v>2970</v>
      </c>
      <c r="N275" s="12" t="s">
        <v>2973</v>
      </c>
      <c r="O275" s="12" t="s">
        <v>2974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2975</v>
      </c>
      <c r="M276" s="12" t="s">
        <v>2970</v>
      </c>
      <c r="N276" s="12" t="s">
        <v>2973</v>
      </c>
      <c r="O276" s="12" t="s">
        <v>2974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2971</v>
      </c>
      <c r="M277" s="12" t="s">
        <v>2972</v>
      </c>
      <c r="N277" s="12" t="s">
        <v>2973</v>
      </c>
      <c r="O277" s="12" t="s">
        <v>2974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2967</v>
      </c>
      <c r="M278" s="12" t="s">
        <v>2970</v>
      </c>
      <c r="N278" s="12" t="s">
        <v>2976</v>
      </c>
      <c r="O278" s="12" t="s">
        <v>2946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2967</v>
      </c>
      <c r="M279" s="12" t="s">
        <v>2968</v>
      </c>
      <c r="N279" s="12" t="s">
        <v>2976</v>
      </c>
      <c r="O279" s="12" t="s">
        <v>2946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2967</v>
      </c>
      <c r="M280" s="12" t="s">
        <v>2970</v>
      </c>
      <c r="N280" s="12" t="s">
        <v>2976</v>
      </c>
      <c r="O280" s="12" t="s">
        <v>2946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2967</v>
      </c>
      <c r="M281" s="12" t="s">
        <v>2970</v>
      </c>
      <c r="N281" s="12" t="s">
        <v>2976</v>
      </c>
      <c r="O281" s="12" t="s">
        <v>2946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2967</v>
      </c>
      <c r="M282" s="12" t="s">
        <v>2970</v>
      </c>
      <c r="N282" s="12" t="s">
        <v>2976</v>
      </c>
      <c r="O282" s="12" t="s">
        <v>2946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2967</v>
      </c>
      <c r="M283" s="12" t="s">
        <v>2970</v>
      </c>
      <c r="N283" s="12" t="s">
        <v>2976</v>
      </c>
      <c r="O283" s="12" t="s">
        <v>2946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2967</v>
      </c>
      <c r="M284" s="12" t="s">
        <v>2970</v>
      </c>
      <c r="N284" s="12" t="s">
        <v>2976</v>
      </c>
      <c r="O284" s="12" t="s">
        <v>2946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2967</v>
      </c>
      <c r="M285" s="12" t="s">
        <v>2945</v>
      </c>
      <c r="N285" s="12" t="s">
        <v>2976</v>
      </c>
      <c r="O285" s="12" t="s">
        <v>2946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2967</v>
      </c>
      <c r="M286" s="12" t="s">
        <v>2970</v>
      </c>
      <c r="N286" s="12" t="s">
        <v>2976</v>
      </c>
      <c r="O286" s="12" t="s">
        <v>2946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2967</v>
      </c>
      <c r="M287" s="12" t="s">
        <v>2970</v>
      </c>
      <c r="N287" s="12" t="s">
        <v>2976</v>
      </c>
      <c r="O287" s="12" t="s">
        <v>2946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2967</v>
      </c>
      <c r="M288" s="12" t="s">
        <v>2970</v>
      </c>
      <c r="N288" s="12" t="s">
        <v>2976</v>
      </c>
      <c r="O288" s="12" t="s">
        <v>2946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2967</v>
      </c>
      <c r="M289" s="12" t="s">
        <v>2968</v>
      </c>
      <c r="N289" s="12" t="s">
        <v>2977</v>
      </c>
      <c r="O289" s="12" t="s">
        <v>2978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2967</v>
      </c>
      <c r="M290" s="12" t="s">
        <v>2968</v>
      </c>
      <c r="N290" s="12" t="s">
        <v>2977</v>
      </c>
      <c r="O290" s="12" t="s">
        <v>2978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2967</v>
      </c>
      <c r="M291" s="12" t="s">
        <v>2968</v>
      </c>
      <c r="N291" s="12" t="s">
        <v>2977</v>
      </c>
      <c r="O291" s="12" t="s">
        <v>2978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2967</v>
      </c>
      <c r="M292" s="12" t="s">
        <v>2968</v>
      </c>
      <c r="N292" s="12" t="s">
        <v>2977</v>
      </c>
      <c r="O292" s="12" t="s">
        <v>2978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2967</v>
      </c>
      <c r="M293" s="12" t="s">
        <v>2968</v>
      </c>
      <c r="N293" s="12" t="s">
        <v>2977</v>
      </c>
      <c r="O293" s="12" t="s">
        <v>2978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2967</v>
      </c>
      <c r="M294" s="12" t="s">
        <v>2968</v>
      </c>
      <c r="N294" s="12" t="s">
        <v>2977</v>
      </c>
      <c r="O294" s="12" t="s">
        <v>2978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2967</v>
      </c>
      <c r="M295" s="12" t="s">
        <v>2968</v>
      </c>
      <c r="N295" s="12" t="s">
        <v>2977</v>
      </c>
      <c r="O295" s="12" t="s">
        <v>2978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2967</v>
      </c>
      <c r="M296" s="12" t="s">
        <v>2968</v>
      </c>
      <c r="N296" s="12" t="s">
        <v>2977</v>
      </c>
      <c r="O296" s="12" t="s">
        <v>2978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2967</v>
      </c>
      <c r="M297" s="12" t="s">
        <v>2968</v>
      </c>
      <c r="N297" s="12" t="s">
        <v>2977</v>
      </c>
      <c r="O297" s="12" t="s">
        <v>2978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2971</v>
      </c>
      <c r="M298" s="12" t="s">
        <v>2972</v>
      </c>
      <c r="N298" s="12" t="s">
        <v>2979</v>
      </c>
      <c r="O298" s="12" t="s">
        <v>2948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2967</v>
      </c>
      <c r="M299" s="12" t="s">
        <v>2970</v>
      </c>
      <c r="N299" s="12" t="s">
        <v>2979</v>
      </c>
      <c r="O299" s="12" t="s">
        <v>2948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2971</v>
      </c>
      <c r="M300" s="12" t="s">
        <v>2972</v>
      </c>
      <c r="N300" s="12" t="s">
        <v>2979</v>
      </c>
      <c r="O300" s="12" t="s">
        <v>2948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2971</v>
      </c>
      <c r="M301" s="12" t="s">
        <v>2972</v>
      </c>
      <c r="N301" s="12" t="s">
        <v>2979</v>
      </c>
      <c r="O301" s="12" t="s">
        <v>2948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2967</v>
      </c>
      <c r="M302" s="12" t="s">
        <v>2970</v>
      </c>
      <c r="N302" s="12" t="s">
        <v>2979</v>
      </c>
      <c r="O302" s="12" t="s">
        <v>2948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2967</v>
      </c>
      <c r="M303" s="12" t="s">
        <v>2970</v>
      </c>
      <c r="N303" s="12" t="s">
        <v>2979</v>
      </c>
      <c r="O303" s="12" t="s">
        <v>2948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2971</v>
      </c>
      <c r="M304" s="12" t="s">
        <v>2972</v>
      </c>
      <c r="N304" s="12" t="s">
        <v>2979</v>
      </c>
      <c r="O304" s="12" t="s">
        <v>2948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2967</v>
      </c>
      <c r="M305" s="12" t="s">
        <v>2970</v>
      </c>
      <c r="N305" s="12" t="s">
        <v>2979</v>
      </c>
      <c r="O305" s="12" t="s">
        <v>2948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2971</v>
      </c>
      <c r="M306" s="12" t="s">
        <v>2972</v>
      </c>
      <c r="N306" s="12" t="s">
        <v>2980</v>
      </c>
      <c r="O306" s="12" t="s">
        <v>2950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2975</v>
      </c>
      <c r="M307" s="12" t="s">
        <v>2970</v>
      </c>
      <c r="N307" s="12" t="s">
        <v>2980</v>
      </c>
      <c r="O307" s="12" t="s">
        <v>2950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2971</v>
      </c>
      <c r="M308" s="12" t="s">
        <v>2972</v>
      </c>
      <c r="N308" s="12" t="s">
        <v>2980</v>
      </c>
      <c r="O308" s="12" t="s">
        <v>2950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2975</v>
      </c>
      <c r="M309" s="12" t="s">
        <v>2970</v>
      </c>
      <c r="N309" s="12" t="s">
        <v>2980</v>
      </c>
      <c r="O309" s="12" t="s">
        <v>2950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2971</v>
      </c>
      <c r="M310" s="12" t="s">
        <v>2972</v>
      </c>
      <c r="N310" s="12" t="s">
        <v>2980</v>
      </c>
      <c r="O310" s="12" t="s">
        <v>2950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2975</v>
      </c>
      <c r="M311" s="12" t="s">
        <v>2970</v>
      </c>
      <c r="N311" s="12" t="s">
        <v>2980</v>
      </c>
      <c r="O311" s="12" t="s">
        <v>2950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2971</v>
      </c>
      <c r="M312" s="12" t="s">
        <v>2972</v>
      </c>
      <c r="N312" s="12" t="s">
        <v>2980</v>
      </c>
      <c r="O312" s="12" t="s">
        <v>2950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2975</v>
      </c>
      <c r="M313" s="12" t="s">
        <v>2970</v>
      </c>
      <c r="N313" s="12" t="s">
        <v>2980</v>
      </c>
      <c r="O313" s="12" t="s">
        <v>2950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2971</v>
      </c>
      <c r="M314" s="12" t="s">
        <v>2972</v>
      </c>
      <c r="N314" s="12" t="s">
        <v>2981</v>
      </c>
      <c r="O314" s="12" t="s">
        <v>2982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2971</v>
      </c>
      <c r="M315" s="12" t="s">
        <v>2972</v>
      </c>
      <c r="N315" s="12" t="s">
        <v>2981</v>
      </c>
      <c r="O315" s="12" t="s">
        <v>2982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2971</v>
      </c>
      <c r="M316" s="12" t="s">
        <v>2972</v>
      </c>
      <c r="N316" s="12" t="s">
        <v>2981</v>
      </c>
      <c r="O316" s="12" t="s">
        <v>2982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2967</v>
      </c>
      <c r="M317" s="12" t="s">
        <v>2968</v>
      </c>
      <c r="N317" s="12" t="s">
        <v>2981</v>
      </c>
      <c r="O317" s="12" t="s">
        <v>2982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2967</v>
      </c>
      <c r="M318" s="12" t="s">
        <v>2970</v>
      </c>
      <c r="N318" s="12" t="s">
        <v>2983</v>
      </c>
      <c r="O318" s="12" t="s">
        <v>2952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2967</v>
      </c>
      <c r="M319" s="12" t="s">
        <v>2970</v>
      </c>
      <c r="N319" s="12" t="s">
        <v>2983</v>
      </c>
      <c r="O319" s="12" t="s">
        <v>2952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2967</v>
      </c>
      <c r="M320" s="12" t="s">
        <v>2970</v>
      </c>
      <c r="N320" s="12" t="s">
        <v>2983</v>
      </c>
      <c r="O320" s="12" t="s">
        <v>2952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2967</v>
      </c>
      <c r="M321" s="12" t="s">
        <v>2970</v>
      </c>
      <c r="N321" s="12" t="s">
        <v>2983</v>
      </c>
      <c r="O321" s="12" t="s">
        <v>2952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2967</v>
      </c>
      <c r="M322" s="12" t="s">
        <v>2970</v>
      </c>
      <c r="N322" s="12" t="s">
        <v>2984</v>
      </c>
      <c r="O322" s="12" t="s">
        <v>2954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2967</v>
      </c>
      <c r="M323" s="12" t="s">
        <v>2970</v>
      </c>
      <c r="N323" s="12" t="s">
        <v>2984</v>
      </c>
      <c r="O323" s="12" t="s">
        <v>2954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2967</v>
      </c>
      <c r="M324" s="12" t="s">
        <v>2970</v>
      </c>
      <c r="N324" s="12" t="s">
        <v>2984</v>
      </c>
      <c r="O324" s="12" t="s">
        <v>2954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2967</v>
      </c>
      <c r="M325" s="12" t="s">
        <v>2970</v>
      </c>
      <c r="N325" s="12" t="s">
        <v>2984</v>
      </c>
      <c r="O325" s="12" t="s">
        <v>2954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2967</v>
      </c>
      <c r="M326" s="12" t="s">
        <v>2970</v>
      </c>
      <c r="N326" s="12" t="s">
        <v>2985</v>
      </c>
      <c r="O326" s="12" t="s">
        <v>2986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2967</v>
      </c>
      <c r="M327" s="12" t="s">
        <v>2970</v>
      </c>
      <c r="N327" s="12" t="s">
        <v>2985</v>
      </c>
      <c r="O327" s="12" t="s">
        <v>2986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2967</v>
      </c>
      <c r="M328" s="12" t="s">
        <v>2970</v>
      </c>
      <c r="N328" s="12" t="s">
        <v>2987</v>
      </c>
      <c r="O328" s="12" t="s">
        <v>2956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2967</v>
      </c>
      <c r="M329" s="12" t="s">
        <v>2970</v>
      </c>
      <c r="N329" s="12" t="s">
        <v>2987</v>
      </c>
      <c r="O329" s="12" t="s">
        <v>2956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2975</v>
      </c>
      <c r="M330" s="12" t="s">
        <v>2945</v>
      </c>
      <c r="N330" s="12" t="s">
        <v>2988</v>
      </c>
      <c r="O330" s="12" t="s">
        <v>2989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2975</v>
      </c>
      <c r="M331" s="12" t="s">
        <v>2945</v>
      </c>
      <c r="N331" s="12" t="s">
        <v>2988</v>
      </c>
      <c r="O331" s="12" t="s">
        <v>2989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2975</v>
      </c>
      <c r="M332" s="12" t="s">
        <v>2945</v>
      </c>
      <c r="N332" s="12" t="s">
        <v>2988</v>
      </c>
      <c r="O332" s="12" t="s">
        <v>2989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2975</v>
      </c>
      <c r="M333" s="12" t="s">
        <v>2945</v>
      </c>
      <c r="N333" s="12" t="s">
        <v>2988</v>
      </c>
      <c r="O333" s="12" t="s">
        <v>2989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2975</v>
      </c>
      <c r="M334" s="12" t="s">
        <v>2945</v>
      </c>
      <c r="N334" s="12" t="s">
        <v>2988</v>
      </c>
      <c r="O334" s="12" t="s">
        <v>2989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2975</v>
      </c>
      <c r="M335" s="12" t="s">
        <v>2945</v>
      </c>
      <c r="N335" s="12" t="s">
        <v>2990</v>
      </c>
      <c r="O335" s="12" t="s">
        <v>2991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2975</v>
      </c>
      <c r="M336" s="12" t="s">
        <v>2945</v>
      </c>
      <c r="N336" s="12" t="s">
        <v>2990</v>
      </c>
      <c r="O336" s="12" t="s">
        <v>2991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2975</v>
      </c>
      <c r="M337" s="12" t="s">
        <v>2945</v>
      </c>
      <c r="N337" s="12" t="s">
        <v>2990</v>
      </c>
      <c r="O337" s="12" t="s">
        <v>2991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2975</v>
      </c>
      <c r="M338" s="12" t="s">
        <v>2945</v>
      </c>
      <c r="N338" s="12" t="s">
        <v>2990</v>
      </c>
      <c r="O338" s="12" t="s">
        <v>2991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2975</v>
      </c>
      <c r="M339" s="12" t="s">
        <v>2945</v>
      </c>
      <c r="N339" s="12" t="s">
        <v>2990</v>
      </c>
      <c r="O339" s="12" t="s">
        <v>2991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2975</v>
      </c>
      <c r="M340" s="12" t="s">
        <v>2945</v>
      </c>
      <c r="N340" s="12" t="s">
        <v>2990</v>
      </c>
      <c r="O340" s="12" t="s">
        <v>2991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2975</v>
      </c>
      <c r="M341" s="12" t="s">
        <v>2945</v>
      </c>
      <c r="N341" s="12" t="s">
        <v>2990</v>
      </c>
      <c r="O341" s="12" t="s">
        <v>2991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2975</v>
      </c>
      <c r="M342" s="12" t="s">
        <v>2945</v>
      </c>
      <c r="N342" s="12" t="s">
        <v>2990</v>
      </c>
      <c r="O342" s="12" t="s">
        <v>2991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2975</v>
      </c>
      <c r="M343" s="12" t="s">
        <v>2945</v>
      </c>
      <c r="N343" s="12" t="s">
        <v>2990</v>
      </c>
      <c r="O343" s="12" t="s">
        <v>2991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2975</v>
      </c>
      <c r="M344" s="12" t="s">
        <v>2970</v>
      </c>
      <c r="N344" s="12" t="s">
        <v>2992</v>
      </c>
      <c r="O344" s="12" t="s">
        <v>2993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2975</v>
      </c>
      <c r="M345" s="12" t="s">
        <v>2970</v>
      </c>
      <c r="N345" s="12" t="s">
        <v>2994</v>
      </c>
      <c r="O345" s="12" t="s">
        <v>2995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2975</v>
      </c>
      <c r="M346" s="12" t="s">
        <v>2970</v>
      </c>
      <c r="N346" s="12" t="s">
        <v>2994</v>
      </c>
      <c r="O346" s="12" t="s">
        <v>2995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2975</v>
      </c>
      <c r="M347" s="12" t="s">
        <v>2970</v>
      </c>
      <c r="N347" s="12" t="s">
        <v>2994</v>
      </c>
      <c r="O347" s="12" t="s">
        <v>2995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2975</v>
      </c>
      <c r="M348" s="12" t="s">
        <v>2970</v>
      </c>
      <c r="N348" s="12" t="s">
        <v>2994</v>
      </c>
      <c r="O348" s="12" t="s">
        <v>2995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2975</v>
      </c>
      <c r="M349" s="12" t="s">
        <v>2970</v>
      </c>
      <c r="N349" s="12" t="s">
        <v>2994</v>
      </c>
      <c r="O349" s="12" t="s">
        <v>2995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2975</v>
      </c>
      <c r="M350" s="12" t="s">
        <v>2970</v>
      </c>
      <c r="N350" s="12" t="s">
        <v>2994</v>
      </c>
      <c r="O350" s="12" t="s">
        <v>2995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2996</v>
      </c>
      <c r="M351" s="12" t="s">
        <v>2945</v>
      </c>
      <c r="N351" s="12" t="s">
        <v>2994</v>
      </c>
      <c r="O351" s="12" t="s">
        <v>2995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2996</v>
      </c>
      <c r="M352" s="12" t="s">
        <v>2945</v>
      </c>
      <c r="N352" s="12" t="s">
        <v>2997</v>
      </c>
      <c r="O352" s="12" t="s">
        <v>2998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2996</v>
      </c>
      <c r="M353" s="12" t="s">
        <v>2945</v>
      </c>
      <c r="N353" s="12" t="s">
        <v>2997</v>
      </c>
      <c r="O353" s="12" t="s">
        <v>2998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2996</v>
      </c>
      <c r="M354" s="12" t="s">
        <v>2945</v>
      </c>
      <c r="N354" s="12" t="s">
        <v>2997</v>
      </c>
      <c r="O354" s="12" t="s">
        <v>2998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2996</v>
      </c>
      <c r="M355" s="12" t="s">
        <v>2945</v>
      </c>
      <c r="N355" s="12" t="s">
        <v>2999</v>
      </c>
      <c r="O355" s="12" t="s">
        <v>3000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2996</v>
      </c>
      <c r="M356" s="12" t="s">
        <v>2945</v>
      </c>
      <c r="N356" s="12" t="s">
        <v>2999</v>
      </c>
      <c r="O356" s="12" t="s">
        <v>3000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2996</v>
      </c>
      <c r="M357" s="12" t="s">
        <v>2945</v>
      </c>
      <c r="N357" s="12" t="s">
        <v>2999</v>
      </c>
      <c r="O357" s="12" t="s">
        <v>3000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2996</v>
      </c>
      <c r="M358" s="12" t="s">
        <v>2945</v>
      </c>
      <c r="N358" s="12" t="s">
        <v>2999</v>
      </c>
      <c r="O358" s="12" t="s">
        <v>3000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2996</v>
      </c>
      <c r="M359" s="12" t="s">
        <v>2945</v>
      </c>
      <c r="N359" s="12" t="s">
        <v>2999</v>
      </c>
      <c r="O359" s="12" t="s">
        <v>3001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2996</v>
      </c>
      <c r="M360" s="12" t="s">
        <v>2945</v>
      </c>
      <c r="N360" s="12" t="s">
        <v>3002</v>
      </c>
      <c r="O360" s="12" t="s">
        <v>3001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2996</v>
      </c>
      <c r="M361" s="12" t="s">
        <v>2945</v>
      </c>
      <c r="N361" s="12" t="s">
        <v>3002</v>
      </c>
      <c r="O361" s="12" t="s">
        <v>3001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2996</v>
      </c>
      <c r="M362" s="12" t="s">
        <v>2945</v>
      </c>
      <c r="N362" s="12" t="s">
        <v>3002</v>
      </c>
      <c r="O362" s="12" t="s">
        <v>3001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2996</v>
      </c>
      <c r="M363" s="12" t="s">
        <v>2945</v>
      </c>
      <c r="N363" s="12" t="s">
        <v>3003</v>
      </c>
      <c r="O363" s="12" t="s">
        <v>3004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2996</v>
      </c>
      <c r="M364" s="12" t="s">
        <v>2945</v>
      </c>
      <c r="N364" s="12" t="s">
        <v>3003</v>
      </c>
      <c r="O364" s="12" t="s">
        <v>3004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2996</v>
      </c>
      <c r="M365" s="12" t="s">
        <v>2945</v>
      </c>
      <c r="N365" s="12" t="s">
        <v>3003</v>
      </c>
      <c r="O365" s="12" t="s">
        <v>3004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2996</v>
      </c>
      <c r="M366" s="12" t="s">
        <v>2945</v>
      </c>
      <c r="N366" s="12" t="s">
        <v>3005</v>
      </c>
      <c r="O366" s="12" t="s">
        <v>3006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2996</v>
      </c>
      <c r="M367" s="12" t="s">
        <v>2945</v>
      </c>
      <c r="N367" s="12" t="s">
        <v>3007</v>
      </c>
      <c r="O367" s="12" t="s">
        <v>3008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2996</v>
      </c>
      <c r="M368" s="12" t="s">
        <v>2945</v>
      </c>
      <c r="N368" s="12" t="s">
        <v>3007</v>
      </c>
      <c r="O368" s="12" t="s">
        <v>3008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2996</v>
      </c>
      <c r="M369" s="12" t="s">
        <v>2945</v>
      </c>
      <c r="N369" s="12" t="s">
        <v>3007</v>
      </c>
      <c r="O369" s="12" t="s">
        <v>3008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2996</v>
      </c>
      <c r="M370" s="12" t="s">
        <v>2945</v>
      </c>
      <c r="N370" s="12" t="s">
        <v>3007</v>
      </c>
      <c r="O370" s="12" t="s">
        <v>3008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2996</v>
      </c>
      <c r="M371" s="12" t="s">
        <v>2945</v>
      </c>
      <c r="N371" s="12" t="s">
        <v>3007</v>
      </c>
      <c r="O371" s="12" t="s">
        <v>3008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2996</v>
      </c>
      <c r="M372" s="12" t="s">
        <v>2945</v>
      </c>
      <c r="N372" s="12" t="s">
        <v>3007</v>
      </c>
      <c r="O372" s="12" t="s">
        <v>3008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2996</v>
      </c>
      <c r="M373" s="12" t="s">
        <v>2945</v>
      </c>
      <c r="N373" s="12" t="s">
        <v>3007</v>
      </c>
      <c r="O373" s="12" t="s">
        <v>3008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2996</v>
      </c>
      <c r="M374" s="12" t="s">
        <v>2945</v>
      </c>
      <c r="N374" s="12" t="s">
        <v>3007</v>
      </c>
      <c r="O374" s="12" t="s">
        <v>3008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2996</v>
      </c>
      <c r="M375" s="12" t="s">
        <v>2945</v>
      </c>
      <c r="N375" s="12" t="s">
        <v>3009</v>
      </c>
      <c r="O375" s="12" t="s">
        <v>3010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2996</v>
      </c>
      <c r="M376" s="12" t="s">
        <v>2945</v>
      </c>
      <c r="N376" s="12" t="s">
        <v>3009</v>
      </c>
      <c r="O376" s="12" t="s">
        <v>3010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2996</v>
      </c>
      <c r="M377" s="12" t="s">
        <v>2945</v>
      </c>
      <c r="N377" s="12" t="s">
        <v>3009</v>
      </c>
      <c r="O377" s="12" t="s">
        <v>3010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2996</v>
      </c>
      <c r="M378" s="12" t="s">
        <v>2945</v>
      </c>
      <c r="N378" s="12" t="s">
        <v>3009</v>
      </c>
      <c r="O378" s="12" t="s">
        <v>3010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2996</v>
      </c>
      <c r="M379" s="12" t="s">
        <v>2945</v>
      </c>
      <c r="N379" s="12" t="s">
        <v>3009</v>
      </c>
      <c r="O379" s="12" t="s">
        <v>3010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2996</v>
      </c>
      <c r="M380" s="12" t="s">
        <v>2945</v>
      </c>
      <c r="N380" s="12" t="s">
        <v>3009</v>
      </c>
      <c r="O380" s="12" t="s">
        <v>3010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2996</v>
      </c>
      <c r="M381" s="12" t="s">
        <v>2945</v>
      </c>
      <c r="N381" s="12" t="s">
        <v>3009</v>
      </c>
      <c r="O381" s="12" t="s">
        <v>3010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2996</v>
      </c>
      <c r="M382" s="12" t="s">
        <v>2945</v>
      </c>
      <c r="N382" s="12" t="s">
        <v>3011</v>
      </c>
      <c r="O382" s="12" t="s">
        <v>3012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2996</v>
      </c>
      <c r="M383" s="12" t="s">
        <v>2945</v>
      </c>
      <c r="N383" s="12" t="s">
        <v>3011</v>
      </c>
      <c r="O383" s="12" t="s">
        <v>3012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2996</v>
      </c>
      <c r="M384" s="12" t="s">
        <v>2945</v>
      </c>
      <c r="N384" s="12" t="s">
        <v>3011</v>
      </c>
      <c r="O384" s="12" t="s">
        <v>3012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2996</v>
      </c>
      <c r="M385" s="12" t="s">
        <v>2945</v>
      </c>
      <c r="N385" s="12" t="s">
        <v>3011</v>
      </c>
      <c r="O385" s="12" t="s">
        <v>3012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2996</v>
      </c>
      <c r="M386" s="12" t="s">
        <v>2945</v>
      </c>
      <c r="N386" s="12" t="s">
        <v>3011</v>
      </c>
      <c r="O386" s="12" t="s">
        <v>3012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2996</v>
      </c>
      <c r="M387" s="12" t="s">
        <v>2945</v>
      </c>
      <c r="N387" s="12" t="s">
        <v>3011</v>
      </c>
      <c r="O387" s="12" t="s">
        <v>3012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2996</v>
      </c>
      <c r="M388" s="12" t="s">
        <v>2945</v>
      </c>
      <c r="N388" s="12" t="s">
        <v>3011</v>
      </c>
      <c r="O388" s="12" t="s">
        <v>3012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2717</v>
      </c>
      <c r="M389" s="12" t="s">
        <v>2718</v>
      </c>
      <c r="N389" s="12" t="s">
        <v>2719</v>
      </c>
      <c r="O389" s="12" t="s">
        <v>2720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2721</v>
      </c>
      <c r="M390" s="12" t="s">
        <v>2722</v>
      </c>
      <c r="N390" s="12" t="s">
        <v>2719</v>
      </c>
      <c r="O390" s="12" t="s">
        <v>2720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2723</v>
      </c>
      <c r="M391" s="12" t="s">
        <v>2724</v>
      </c>
      <c r="N391" s="12" t="s">
        <v>2719</v>
      </c>
      <c r="O391" s="12" t="s">
        <v>2720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2723</v>
      </c>
      <c r="M392" s="12" t="s">
        <v>2724</v>
      </c>
      <c r="N392" s="12" t="s">
        <v>2719</v>
      </c>
      <c r="O392" s="12" t="s">
        <v>2720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2725</v>
      </c>
      <c r="M393" s="12" t="s">
        <v>2726</v>
      </c>
      <c r="N393" s="12" t="s">
        <v>2719</v>
      </c>
      <c r="O393" s="12" t="s">
        <v>2720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2723</v>
      </c>
      <c r="M394" s="12" t="s">
        <v>2724</v>
      </c>
      <c r="N394" s="12" t="s">
        <v>2719</v>
      </c>
      <c r="O394" s="12" t="s">
        <v>2720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2723</v>
      </c>
      <c r="M395" s="12" t="s">
        <v>2724</v>
      </c>
      <c r="N395" s="12" t="s">
        <v>2719</v>
      </c>
      <c r="O395" s="12" t="s">
        <v>2720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2727</v>
      </c>
      <c r="M396" s="12" t="s">
        <v>2728</v>
      </c>
      <c r="N396" s="12" t="s">
        <v>2719</v>
      </c>
      <c r="O396" s="12" t="s">
        <v>2720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2717</v>
      </c>
      <c r="M397" s="12" t="s">
        <v>2718</v>
      </c>
      <c r="N397" s="12" t="s">
        <v>2719</v>
      </c>
      <c r="O397" s="12" t="s">
        <v>2720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2721</v>
      </c>
      <c r="M398" s="12" t="s">
        <v>2722</v>
      </c>
      <c r="N398" s="12" t="s">
        <v>2719</v>
      </c>
      <c r="O398" s="12" t="s">
        <v>2720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2727</v>
      </c>
      <c r="M399" s="12" t="s">
        <v>2728</v>
      </c>
      <c r="N399" s="12" t="s">
        <v>2719</v>
      </c>
      <c r="O399" s="12" t="s">
        <v>2720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2725</v>
      </c>
      <c r="M400" s="12" t="s">
        <v>2726</v>
      </c>
      <c r="N400" s="12" t="s">
        <v>2719</v>
      </c>
      <c r="O400" s="12" t="s">
        <v>2720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2723</v>
      </c>
      <c r="M401" s="12" t="s">
        <v>2724</v>
      </c>
      <c r="N401" s="12" t="s">
        <v>2729</v>
      </c>
      <c r="O401" s="12" t="s">
        <v>2730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2723</v>
      </c>
      <c r="M402" s="12" t="s">
        <v>2724</v>
      </c>
      <c r="N402" s="12" t="s">
        <v>2729</v>
      </c>
      <c r="O402" s="12" t="s">
        <v>2730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2721</v>
      </c>
      <c r="M403" s="12" t="s">
        <v>2722</v>
      </c>
      <c r="N403" s="12" t="s">
        <v>2729</v>
      </c>
      <c r="O403" s="12" t="s">
        <v>2730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2717</v>
      </c>
      <c r="M404" s="12" t="s">
        <v>2718</v>
      </c>
      <c r="N404" s="12" t="s">
        <v>2729</v>
      </c>
      <c r="O404" s="12" t="s">
        <v>2730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2721</v>
      </c>
      <c r="M405" s="12" t="s">
        <v>2722</v>
      </c>
      <c r="N405" s="12" t="s">
        <v>2729</v>
      </c>
      <c r="O405" s="12" t="s">
        <v>2730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2717</v>
      </c>
      <c r="M406" s="12" t="s">
        <v>2718</v>
      </c>
      <c r="N406" s="12" t="s">
        <v>2731</v>
      </c>
      <c r="O406" s="12" t="s">
        <v>2732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2723</v>
      </c>
      <c r="M407" s="12" t="s">
        <v>2722</v>
      </c>
      <c r="N407" s="12" t="s">
        <v>2731</v>
      </c>
      <c r="O407" s="12" t="s">
        <v>2732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2723</v>
      </c>
      <c r="M408" s="12" t="s">
        <v>2722</v>
      </c>
      <c r="N408" s="12" t="s">
        <v>2731</v>
      </c>
      <c r="O408" s="12" t="s">
        <v>2732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2723</v>
      </c>
      <c r="M409" s="12" t="s">
        <v>2724</v>
      </c>
      <c r="N409" s="12" t="s">
        <v>2731</v>
      </c>
      <c r="O409" s="12" t="s">
        <v>2732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2723</v>
      </c>
      <c r="M410" s="12" t="s">
        <v>2724</v>
      </c>
      <c r="N410" s="12" t="s">
        <v>2731</v>
      </c>
      <c r="O410" s="12" t="s">
        <v>2732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2723</v>
      </c>
      <c r="M411" s="12" t="s">
        <v>2722</v>
      </c>
      <c r="N411" s="12" t="s">
        <v>2731</v>
      </c>
      <c r="O411" s="12" t="s">
        <v>2732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2723</v>
      </c>
      <c r="M412" s="12" t="s">
        <v>2724</v>
      </c>
      <c r="N412" s="12" t="s">
        <v>2733</v>
      </c>
      <c r="O412" s="12" t="s">
        <v>2734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2717</v>
      </c>
      <c r="M413" s="12" t="s">
        <v>2718</v>
      </c>
      <c r="N413" s="12" t="s">
        <v>2733</v>
      </c>
      <c r="O413" s="12" t="s">
        <v>2734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2723</v>
      </c>
      <c r="M414" s="12" t="s">
        <v>2724</v>
      </c>
      <c r="N414" s="12" t="s">
        <v>2733</v>
      </c>
      <c r="O414" s="12" t="s">
        <v>2734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2717</v>
      </c>
      <c r="M415" s="12" t="s">
        <v>2718</v>
      </c>
      <c r="N415" s="12" t="s">
        <v>2733</v>
      </c>
      <c r="O415" s="12" t="s">
        <v>2734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2723</v>
      </c>
      <c r="M416" s="12" t="s">
        <v>2722</v>
      </c>
      <c r="N416" s="12" t="s">
        <v>2733</v>
      </c>
      <c r="O416" s="12" t="s">
        <v>2734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2723</v>
      </c>
      <c r="M417" s="12" t="s">
        <v>2722</v>
      </c>
      <c r="N417" s="12" t="s">
        <v>2733</v>
      </c>
      <c r="O417" s="12" t="s">
        <v>2734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2723</v>
      </c>
      <c r="M418" s="12" t="s">
        <v>2722</v>
      </c>
      <c r="N418" s="12" t="s">
        <v>2733</v>
      </c>
      <c r="O418" s="12" t="s">
        <v>2734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2723</v>
      </c>
      <c r="M419" s="12" t="s">
        <v>2722</v>
      </c>
      <c r="N419" s="12" t="s">
        <v>2733</v>
      </c>
      <c r="O419" s="12" t="s">
        <v>2734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2723</v>
      </c>
      <c r="M420" s="12" t="s">
        <v>2722</v>
      </c>
      <c r="N420" s="12" t="s">
        <v>2733</v>
      </c>
      <c r="O420" s="12" t="s">
        <v>2734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2723</v>
      </c>
      <c r="M421" s="12" t="s">
        <v>2722</v>
      </c>
      <c r="N421" s="12" t="s">
        <v>2733</v>
      </c>
      <c r="O421" s="12" t="s">
        <v>2734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2723</v>
      </c>
      <c r="M422" s="12" t="s">
        <v>2722</v>
      </c>
      <c r="N422" s="12" t="s">
        <v>2733</v>
      </c>
      <c r="O422" s="12" t="s">
        <v>2734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2717</v>
      </c>
      <c r="M423" s="12" t="s">
        <v>2718</v>
      </c>
      <c r="N423" s="12" t="s">
        <v>2735</v>
      </c>
      <c r="O423" s="12" t="s">
        <v>2736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2725</v>
      </c>
      <c r="M424" s="12" t="s">
        <v>2726</v>
      </c>
      <c r="N424" s="12" t="s">
        <v>2735</v>
      </c>
      <c r="O424" s="12" t="s">
        <v>2736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2717</v>
      </c>
      <c r="M425" s="12" t="s">
        <v>2718</v>
      </c>
      <c r="N425" s="12" t="s">
        <v>2737</v>
      </c>
      <c r="O425" s="12" t="s">
        <v>2738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2721</v>
      </c>
      <c r="M426" s="12" t="s">
        <v>2722</v>
      </c>
      <c r="N426" s="12" t="s">
        <v>2737</v>
      </c>
      <c r="O426" s="12" t="s">
        <v>2738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2717</v>
      </c>
      <c r="M427" s="12" t="s">
        <v>2718</v>
      </c>
      <c r="N427" s="12" t="s">
        <v>2737</v>
      </c>
      <c r="O427" s="12" t="s">
        <v>2738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2721</v>
      </c>
      <c r="M428" s="12" t="s">
        <v>2722</v>
      </c>
      <c r="N428" s="12" t="s">
        <v>2737</v>
      </c>
      <c r="O428" s="12" t="s">
        <v>2738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2717</v>
      </c>
      <c r="M429" s="12" t="s">
        <v>2718</v>
      </c>
      <c r="N429" s="12" t="s">
        <v>2737</v>
      </c>
      <c r="O429" s="12" t="s">
        <v>2738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2721</v>
      </c>
      <c r="M430" s="12" t="s">
        <v>2722</v>
      </c>
      <c r="N430" s="12" t="s">
        <v>2737</v>
      </c>
      <c r="O430" s="12" t="s">
        <v>2738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2721</v>
      </c>
      <c r="M431" s="12" t="s">
        <v>2722</v>
      </c>
      <c r="N431" s="12" t="s">
        <v>2737</v>
      </c>
      <c r="O431" s="12" t="s">
        <v>2738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2723</v>
      </c>
      <c r="M432" s="12" t="s">
        <v>2724</v>
      </c>
      <c r="N432" s="12" t="s">
        <v>2739</v>
      </c>
      <c r="O432" s="12" t="s">
        <v>2740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2727</v>
      </c>
      <c r="M433" s="12" t="s">
        <v>2728</v>
      </c>
      <c r="N433" s="12" t="s">
        <v>2739</v>
      </c>
      <c r="O433" s="12" t="s">
        <v>2740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2727</v>
      </c>
      <c r="M434" s="12" t="s">
        <v>2728</v>
      </c>
      <c r="N434" s="12" t="s">
        <v>2739</v>
      </c>
      <c r="O434" s="12" t="s">
        <v>2740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2717</v>
      </c>
      <c r="M435" s="12" t="s">
        <v>2718</v>
      </c>
      <c r="N435" s="12" t="s">
        <v>2739</v>
      </c>
      <c r="O435" s="12" t="s">
        <v>2740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2727</v>
      </c>
      <c r="M436" s="12" t="s">
        <v>2728</v>
      </c>
      <c r="N436" s="12" t="s">
        <v>2739</v>
      </c>
      <c r="O436" s="12" t="s">
        <v>2740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2723</v>
      </c>
      <c r="M437" s="12" t="s">
        <v>2724</v>
      </c>
      <c r="N437" s="12" t="s">
        <v>2739</v>
      </c>
      <c r="O437" s="12" t="s">
        <v>2740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2721</v>
      </c>
      <c r="M438" s="12" t="s">
        <v>2722</v>
      </c>
      <c r="N438" s="12" t="s">
        <v>2739</v>
      </c>
      <c r="O438" s="12" t="s">
        <v>2740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2727</v>
      </c>
      <c r="M439" s="12" t="s">
        <v>2728</v>
      </c>
      <c r="N439" s="12" t="s">
        <v>2739</v>
      </c>
      <c r="O439" s="12" t="s">
        <v>2740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2721</v>
      </c>
      <c r="M440" s="12" t="s">
        <v>2722</v>
      </c>
      <c r="N440" s="12" t="s">
        <v>2741</v>
      </c>
      <c r="O440" s="12" t="s">
        <v>2742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2717</v>
      </c>
      <c r="M441" s="12" t="s">
        <v>2718</v>
      </c>
      <c r="N441" s="12" t="s">
        <v>2741</v>
      </c>
      <c r="O441" s="12" t="s">
        <v>2742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2727</v>
      </c>
      <c r="M442" s="12" t="s">
        <v>2728</v>
      </c>
      <c r="N442" s="12" t="s">
        <v>2741</v>
      </c>
      <c r="O442" s="12" t="s">
        <v>2742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2725</v>
      </c>
      <c r="M443" s="12" t="s">
        <v>2726</v>
      </c>
      <c r="N443" s="12" t="s">
        <v>2741</v>
      </c>
      <c r="O443" s="12" t="s">
        <v>2742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2717</v>
      </c>
      <c r="M444" s="12" t="s">
        <v>2718</v>
      </c>
      <c r="N444" s="12" t="s">
        <v>2741</v>
      </c>
      <c r="O444" s="12" t="s">
        <v>2742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2727</v>
      </c>
      <c r="M445" s="12" t="s">
        <v>2728</v>
      </c>
      <c r="N445" s="12" t="s">
        <v>2741</v>
      </c>
      <c r="O445" s="12" t="s">
        <v>2742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2725</v>
      </c>
      <c r="M446" s="12" t="s">
        <v>2726</v>
      </c>
      <c r="N446" s="12" t="s">
        <v>2741</v>
      </c>
      <c r="O446" s="12" t="s">
        <v>2742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2721</v>
      </c>
      <c r="M447" s="12" t="s">
        <v>2722</v>
      </c>
      <c r="N447" s="12" t="s">
        <v>2741</v>
      </c>
      <c r="O447" s="12" t="s">
        <v>2742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2727</v>
      </c>
      <c r="M448" s="12" t="s">
        <v>2728</v>
      </c>
      <c r="N448" s="12" t="s">
        <v>2741</v>
      </c>
      <c r="O448" s="12" t="s">
        <v>2742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2725</v>
      </c>
      <c r="M449" s="12" t="s">
        <v>2726</v>
      </c>
      <c r="N449" s="12" t="s">
        <v>2741</v>
      </c>
      <c r="O449" s="12" t="s">
        <v>2742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2727</v>
      </c>
      <c r="M450" s="12" t="s">
        <v>2743</v>
      </c>
      <c r="N450" s="12" t="s">
        <v>2744</v>
      </c>
      <c r="O450" s="12" t="s">
        <v>2745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2727</v>
      </c>
      <c r="M451" s="12" t="s">
        <v>2743</v>
      </c>
      <c r="N451" s="12" t="s">
        <v>2744</v>
      </c>
      <c r="O451" s="12" t="s">
        <v>2745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2727</v>
      </c>
      <c r="M452" s="12" t="s">
        <v>2743</v>
      </c>
      <c r="N452" s="12" t="s">
        <v>2744</v>
      </c>
      <c r="O452" s="12" t="s">
        <v>2745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2723</v>
      </c>
      <c r="M453" s="12" t="s">
        <v>2722</v>
      </c>
      <c r="N453" s="12" t="s">
        <v>2744</v>
      </c>
      <c r="O453" s="12" t="s">
        <v>2745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2723</v>
      </c>
      <c r="M454" s="12" t="s">
        <v>2722</v>
      </c>
      <c r="N454" s="12" t="s">
        <v>2744</v>
      </c>
      <c r="O454" s="12" t="s">
        <v>2745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2746</v>
      </c>
      <c r="M455" s="12" t="s">
        <v>2743</v>
      </c>
      <c r="N455" s="12" t="s">
        <v>2747</v>
      </c>
      <c r="O455" s="12" t="s">
        <v>2731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2746</v>
      </c>
      <c r="M456" s="12" t="s">
        <v>2743</v>
      </c>
      <c r="N456" s="12" t="s">
        <v>2747</v>
      </c>
      <c r="O456" s="12" t="s">
        <v>2731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2746</v>
      </c>
      <c r="M457" s="12" t="s">
        <v>2743</v>
      </c>
      <c r="N457" s="12" t="s">
        <v>2748</v>
      </c>
      <c r="O457" s="12" t="s">
        <v>2735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2725</v>
      </c>
      <c r="M458" s="12" t="s">
        <v>2726</v>
      </c>
      <c r="N458" s="12" t="s">
        <v>2749</v>
      </c>
      <c r="O458" s="12" t="s">
        <v>2750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2746</v>
      </c>
      <c r="M459" s="12" t="s">
        <v>2743</v>
      </c>
      <c r="N459" s="12" t="s">
        <v>2749</v>
      </c>
      <c r="O459" s="12" t="s">
        <v>2750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2746</v>
      </c>
      <c r="M460" s="12" t="s">
        <v>2743</v>
      </c>
      <c r="N460" s="12" t="s">
        <v>2749</v>
      </c>
      <c r="O460" s="12" t="s">
        <v>2750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2725</v>
      </c>
      <c r="M461" s="12" t="s">
        <v>2726</v>
      </c>
      <c r="N461" s="12" t="s">
        <v>2749</v>
      </c>
      <c r="O461" s="12" t="s">
        <v>2750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2723</v>
      </c>
      <c r="M462" s="12" t="s">
        <v>2724</v>
      </c>
      <c r="N462" s="12" t="s">
        <v>2751</v>
      </c>
      <c r="O462" s="12" t="s">
        <v>2747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2723</v>
      </c>
      <c r="M463" s="12" t="s">
        <v>2724</v>
      </c>
      <c r="N463" s="12" t="s">
        <v>2751</v>
      </c>
      <c r="O463" s="12" t="s">
        <v>2747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2723</v>
      </c>
      <c r="M464" s="12" t="s">
        <v>2724</v>
      </c>
      <c r="N464" s="12" t="s">
        <v>2752</v>
      </c>
      <c r="O464" s="12" t="s">
        <v>2753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2723</v>
      </c>
      <c r="M465" s="12" t="s">
        <v>2724</v>
      </c>
      <c r="N465" s="12" t="s">
        <v>2752</v>
      </c>
      <c r="O465" s="12" t="s">
        <v>2753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2723</v>
      </c>
      <c r="M466" s="12" t="s">
        <v>2724</v>
      </c>
      <c r="N466" s="12" t="s">
        <v>2752</v>
      </c>
      <c r="O466" s="12" t="s">
        <v>2753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2717</v>
      </c>
      <c r="M467" s="12" t="s">
        <v>2718</v>
      </c>
      <c r="N467" s="12" t="s">
        <v>2754</v>
      </c>
      <c r="O467" s="12" t="s">
        <v>2755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2717</v>
      </c>
      <c r="M468" s="12" t="s">
        <v>2718</v>
      </c>
      <c r="N468" s="12" t="s">
        <v>2754</v>
      </c>
      <c r="O468" s="12" t="s">
        <v>2755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2717</v>
      </c>
      <c r="M469" s="12" t="s">
        <v>2718</v>
      </c>
      <c r="N469" s="12" t="s">
        <v>2754</v>
      </c>
      <c r="O469" s="12" t="s">
        <v>2755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2717</v>
      </c>
      <c r="M470" s="12" t="s">
        <v>2718</v>
      </c>
      <c r="N470" s="12" t="s">
        <v>2756</v>
      </c>
      <c r="O470" s="12" t="s">
        <v>2757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2721</v>
      </c>
      <c r="M471" s="12" t="s">
        <v>2722</v>
      </c>
      <c r="N471" s="12" t="s">
        <v>2758</v>
      </c>
      <c r="O471" s="12" t="s">
        <v>2759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2721</v>
      </c>
      <c r="M472" s="12" t="s">
        <v>2722</v>
      </c>
      <c r="N472" s="12" t="s">
        <v>2758</v>
      </c>
      <c r="O472" s="12" t="s">
        <v>2759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2727</v>
      </c>
      <c r="M473" s="12" t="s">
        <v>2728</v>
      </c>
      <c r="N473" s="12" t="s">
        <v>2760</v>
      </c>
      <c r="O473" s="12" t="s">
        <v>2761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2727</v>
      </c>
      <c r="M474" s="12" t="s">
        <v>2728</v>
      </c>
      <c r="N474" s="12" t="s">
        <v>2760</v>
      </c>
      <c r="O474" s="12" t="s">
        <v>2761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2727</v>
      </c>
      <c r="M475" s="12" t="s">
        <v>2728</v>
      </c>
      <c r="N475" s="12" t="s">
        <v>2760</v>
      </c>
      <c r="O475" s="12" t="s">
        <v>2761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2727</v>
      </c>
      <c r="M476" s="12" t="s">
        <v>2728</v>
      </c>
      <c r="N476" s="12" t="s">
        <v>2760</v>
      </c>
      <c r="O476" s="12" t="s">
        <v>2761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2727</v>
      </c>
      <c r="M477" s="12" t="s">
        <v>2728</v>
      </c>
      <c r="N477" s="12" t="s">
        <v>2762</v>
      </c>
      <c r="O477" s="12" t="s">
        <v>2763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2727</v>
      </c>
      <c r="M478" s="12" t="s">
        <v>2728</v>
      </c>
      <c r="N478" s="12" t="s">
        <v>2762</v>
      </c>
      <c r="O478" s="12" t="s">
        <v>2763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2727</v>
      </c>
      <c r="M479" s="12" t="s">
        <v>2728</v>
      </c>
      <c r="N479" s="12" t="s">
        <v>2762</v>
      </c>
      <c r="O479" s="12" t="s">
        <v>2763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2727</v>
      </c>
      <c r="M480" s="12" t="s">
        <v>2728</v>
      </c>
      <c r="N480" s="12" t="s">
        <v>2762</v>
      </c>
      <c r="O480" s="12" t="s">
        <v>2763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2727</v>
      </c>
      <c r="M481" s="12" t="s">
        <v>2728</v>
      </c>
      <c r="N481" s="12" t="s">
        <v>2762</v>
      </c>
      <c r="O481" s="12" t="s">
        <v>2763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2727</v>
      </c>
      <c r="M482" s="12" t="s">
        <v>2728</v>
      </c>
      <c r="N482" s="12" t="s">
        <v>2762</v>
      </c>
      <c r="O482" s="12" t="s">
        <v>2763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2727</v>
      </c>
      <c r="M483" s="12" t="s">
        <v>2728</v>
      </c>
      <c r="N483" s="12" t="s">
        <v>2762</v>
      </c>
      <c r="O483" s="12" t="s">
        <v>2763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2725</v>
      </c>
      <c r="M484" s="12" t="s">
        <v>2743</v>
      </c>
      <c r="N484" s="12" t="s">
        <v>2764</v>
      </c>
      <c r="O484" s="12" t="s">
        <v>2765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2725</v>
      </c>
      <c r="M485" s="12" t="s">
        <v>2743</v>
      </c>
      <c r="N485" s="12" t="s">
        <v>2764</v>
      </c>
      <c r="O485" s="12" t="s">
        <v>2765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2725</v>
      </c>
      <c r="M486" s="12" t="s">
        <v>2743</v>
      </c>
      <c r="N486" s="12" t="s">
        <v>2764</v>
      </c>
      <c r="O486" s="12" t="s">
        <v>2765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2725</v>
      </c>
      <c r="M487" s="12" t="s">
        <v>2743</v>
      </c>
      <c r="N487" s="12" t="s">
        <v>2764</v>
      </c>
      <c r="O487" s="12" t="s">
        <v>2765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2725</v>
      </c>
      <c r="M488" s="12" t="s">
        <v>2743</v>
      </c>
      <c r="N488" s="12" t="s">
        <v>2764</v>
      </c>
      <c r="O488" s="12" t="s">
        <v>2765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2725</v>
      </c>
      <c r="M489" s="12" t="s">
        <v>2743</v>
      </c>
      <c r="N489" s="12" t="s">
        <v>2766</v>
      </c>
      <c r="O489" s="12" t="s">
        <v>2767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2725</v>
      </c>
      <c r="M490" s="12" t="s">
        <v>2743</v>
      </c>
      <c r="N490" s="12" t="s">
        <v>2766</v>
      </c>
      <c r="O490" s="12" t="s">
        <v>2767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2725</v>
      </c>
      <c r="M491" s="12" t="s">
        <v>2743</v>
      </c>
      <c r="N491" s="12" t="s">
        <v>2766</v>
      </c>
      <c r="O491" s="12" t="s">
        <v>2767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2725</v>
      </c>
      <c r="M492" s="12" t="s">
        <v>2743</v>
      </c>
      <c r="N492" s="12" t="s">
        <v>2766</v>
      </c>
      <c r="O492" s="12" t="s">
        <v>2767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2725</v>
      </c>
      <c r="M493" s="12" t="s">
        <v>2743</v>
      </c>
      <c r="N493" s="12" t="s">
        <v>2766</v>
      </c>
      <c r="O493" s="12" t="s">
        <v>2767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2725</v>
      </c>
      <c r="M494" s="12" t="s">
        <v>2743</v>
      </c>
      <c r="N494" s="12" t="s">
        <v>2766</v>
      </c>
      <c r="O494" s="12" t="s">
        <v>2767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2725</v>
      </c>
      <c r="M495" s="12" t="s">
        <v>2726</v>
      </c>
      <c r="N495" s="12" t="s">
        <v>2768</v>
      </c>
      <c r="O495" s="12" t="s">
        <v>2769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2725</v>
      </c>
      <c r="M496" s="12" t="s">
        <v>2726</v>
      </c>
      <c r="N496" s="12" t="s">
        <v>2768</v>
      </c>
      <c r="O496" s="12" t="s">
        <v>2769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2725</v>
      </c>
      <c r="M497" s="12" t="s">
        <v>2726</v>
      </c>
      <c r="N497" s="12" t="s">
        <v>2768</v>
      </c>
      <c r="O497" s="12" t="s">
        <v>2769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2725</v>
      </c>
      <c r="M498" s="12" t="s">
        <v>2726</v>
      </c>
      <c r="N498" s="12" t="s">
        <v>2768</v>
      </c>
      <c r="O498" s="12" t="s">
        <v>2769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2725</v>
      </c>
      <c r="M499" s="12" t="s">
        <v>2726</v>
      </c>
      <c r="N499" s="12" t="s">
        <v>2770</v>
      </c>
      <c r="O499" s="12" t="s">
        <v>2771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2725</v>
      </c>
      <c r="M500" s="12" t="s">
        <v>2726</v>
      </c>
      <c r="N500" s="12" t="s">
        <v>2770</v>
      </c>
      <c r="O500" s="12" t="s">
        <v>2771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2725</v>
      </c>
      <c r="M501" s="12" t="s">
        <v>2726</v>
      </c>
      <c r="N501" s="12" t="s">
        <v>2770</v>
      </c>
      <c r="O501" s="12" t="s">
        <v>2771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2725</v>
      </c>
      <c r="M502" s="12" t="s">
        <v>2726</v>
      </c>
      <c r="N502" s="12" t="s">
        <v>2770</v>
      </c>
      <c r="O502" s="12" t="s">
        <v>2771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2746</v>
      </c>
      <c r="M503" s="12" t="s">
        <v>2743</v>
      </c>
      <c r="N503" s="12" t="s">
        <v>2772</v>
      </c>
      <c r="O503" s="12" t="s">
        <v>2773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2746</v>
      </c>
      <c r="M504" s="12" t="s">
        <v>2743</v>
      </c>
      <c r="N504" s="12" t="s">
        <v>2772</v>
      </c>
      <c r="O504" s="12" t="s">
        <v>2773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2746</v>
      </c>
      <c r="M505" s="12" t="s">
        <v>2743</v>
      </c>
      <c r="N505" s="12" t="s">
        <v>2772</v>
      </c>
      <c r="O505" s="12" t="s">
        <v>2773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2746</v>
      </c>
      <c r="M506" s="12" t="s">
        <v>2743</v>
      </c>
      <c r="N506" s="12" t="s">
        <v>2772</v>
      </c>
      <c r="O506" s="12" t="s">
        <v>2773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2774</v>
      </c>
      <c r="M507" s="12" t="s">
        <v>2775</v>
      </c>
      <c r="N507" s="12" t="s">
        <v>2776</v>
      </c>
      <c r="O507" s="12" t="s">
        <v>2777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2774</v>
      </c>
      <c r="M508" s="12" t="s">
        <v>2775</v>
      </c>
      <c r="N508" s="12" t="s">
        <v>2778</v>
      </c>
      <c r="O508" s="12" t="s">
        <v>2779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2774</v>
      </c>
      <c r="M509" s="12" t="s">
        <v>2775</v>
      </c>
      <c r="N509" s="12" t="s">
        <v>2778</v>
      </c>
      <c r="O509" s="12" t="s">
        <v>2779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2774</v>
      </c>
      <c r="M510" s="12" t="s">
        <v>2775</v>
      </c>
      <c r="N510" s="12" t="s">
        <v>2778</v>
      </c>
      <c r="O510" s="12" t="s">
        <v>2779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2774</v>
      </c>
      <c r="M511" s="12" t="s">
        <v>2775</v>
      </c>
      <c r="N511" s="12" t="s">
        <v>2778</v>
      </c>
      <c r="O511" s="12" t="s">
        <v>2779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2774</v>
      </c>
      <c r="M512" s="12" t="s">
        <v>2775</v>
      </c>
      <c r="N512" s="12" t="s">
        <v>2780</v>
      </c>
      <c r="O512" s="12" t="s">
        <v>2781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2774</v>
      </c>
      <c r="M513" s="12" t="s">
        <v>2775</v>
      </c>
      <c r="N513" s="12" t="s">
        <v>2780</v>
      </c>
      <c r="O513" s="12" t="s">
        <v>2781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2774</v>
      </c>
      <c r="M514" s="12" t="s">
        <v>2775</v>
      </c>
      <c r="N514" s="12" t="s">
        <v>2780</v>
      </c>
      <c r="O514" s="12" t="s">
        <v>2781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2774</v>
      </c>
      <c r="M515" s="12" t="s">
        <v>2775</v>
      </c>
      <c r="N515" s="12" t="s">
        <v>2780</v>
      </c>
      <c r="O515" s="12" t="s">
        <v>2781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2774</v>
      </c>
      <c r="M516" s="12" t="s">
        <v>2775</v>
      </c>
      <c r="N516" s="12" t="s">
        <v>2721</v>
      </c>
      <c r="O516" s="12" t="s">
        <v>2764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2774</v>
      </c>
      <c r="M517" s="12" t="s">
        <v>2775</v>
      </c>
      <c r="N517" s="12" t="s">
        <v>2721</v>
      </c>
      <c r="O517" s="12" t="s">
        <v>2764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2774</v>
      </c>
      <c r="M518" s="12" t="s">
        <v>2775</v>
      </c>
      <c r="N518" s="12" t="s">
        <v>2782</v>
      </c>
      <c r="O518" s="12" t="s">
        <v>2766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2774</v>
      </c>
      <c r="M519" s="12" t="s">
        <v>2775</v>
      </c>
      <c r="N519" s="12" t="s">
        <v>2782</v>
      </c>
      <c r="O519" s="12" t="s">
        <v>2766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2774</v>
      </c>
      <c r="M520" s="12" t="s">
        <v>2775</v>
      </c>
      <c r="N520" s="12" t="s">
        <v>2782</v>
      </c>
      <c r="O520" s="12" t="s">
        <v>2766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2774</v>
      </c>
      <c r="M521" s="12" t="s">
        <v>2775</v>
      </c>
      <c r="N521" s="12" t="s">
        <v>2783</v>
      </c>
      <c r="O521" s="12" t="s">
        <v>2768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2774</v>
      </c>
      <c r="M522" s="12" t="s">
        <v>2775</v>
      </c>
      <c r="N522" s="12" t="s">
        <v>2783</v>
      </c>
      <c r="O522" s="12" t="s">
        <v>2768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2774</v>
      </c>
      <c r="M523" s="12" t="s">
        <v>2775</v>
      </c>
      <c r="N523" s="12" t="s">
        <v>2783</v>
      </c>
      <c r="O523" s="12" t="s">
        <v>2768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2774</v>
      </c>
      <c r="M524" s="12" t="s">
        <v>2775</v>
      </c>
      <c r="N524" s="12" t="s">
        <v>2784</v>
      </c>
      <c r="O524" s="12" t="s">
        <v>2770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2774</v>
      </c>
      <c r="M525" s="12" t="s">
        <v>2775</v>
      </c>
      <c r="N525" s="12" t="s">
        <v>2784</v>
      </c>
      <c r="O525" s="12" t="s">
        <v>2770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2774</v>
      </c>
      <c r="M526" s="12" t="s">
        <v>2775</v>
      </c>
      <c r="N526" s="12" t="s">
        <v>2784</v>
      </c>
      <c r="O526" s="12" t="s">
        <v>2770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2774</v>
      </c>
      <c r="M527" s="12" t="s">
        <v>2775</v>
      </c>
      <c r="N527" s="12" t="s">
        <v>2784</v>
      </c>
      <c r="O527" s="12" t="s">
        <v>2770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2785</v>
      </c>
      <c r="M528" s="12" t="s">
        <v>2786</v>
      </c>
      <c r="N528" s="12" t="s">
        <v>2787</v>
      </c>
      <c r="O528" s="12" t="s">
        <v>2782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2785</v>
      </c>
      <c r="M529" s="12" t="s">
        <v>2786</v>
      </c>
      <c r="N529" s="12" t="s">
        <v>2787</v>
      </c>
      <c r="O529" s="12" t="s">
        <v>2782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2785</v>
      </c>
      <c r="M530" s="12" t="s">
        <v>2786</v>
      </c>
      <c r="N530" s="12" t="s">
        <v>2787</v>
      </c>
      <c r="O530" s="12" t="s">
        <v>2782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2785</v>
      </c>
      <c r="M531" s="12" t="s">
        <v>2786</v>
      </c>
      <c r="N531" s="12" t="s">
        <v>2788</v>
      </c>
      <c r="O531" s="12" t="s">
        <v>2784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2785</v>
      </c>
      <c r="M532" s="12" t="s">
        <v>2786</v>
      </c>
      <c r="N532" s="12" t="s">
        <v>2788</v>
      </c>
      <c r="O532" s="12" t="s">
        <v>2784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2785</v>
      </c>
      <c r="M533" s="12" t="s">
        <v>2786</v>
      </c>
      <c r="N533" s="12" t="s">
        <v>2788</v>
      </c>
      <c r="O533" s="12" t="s">
        <v>2784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2785</v>
      </c>
      <c r="M534" s="12" t="s">
        <v>2786</v>
      </c>
      <c r="N534" s="12" t="s">
        <v>2789</v>
      </c>
      <c r="O534" s="12" t="s">
        <v>2790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2785</v>
      </c>
      <c r="M535" s="12" t="s">
        <v>2786</v>
      </c>
      <c r="N535" s="12" t="s">
        <v>2789</v>
      </c>
      <c r="O535" s="12" t="s">
        <v>2790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2785</v>
      </c>
      <c r="M536" s="12" t="s">
        <v>2786</v>
      </c>
      <c r="N536" s="12" t="s">
        <v>2789</v>
      </c>
      <c r="O536" s="12" t="s">
        <v>2790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2785</v>
      </c>
      <c r="M537" s="12" t="s">
        <v>2786</v>
      </c>
      <c r="N537" s="12" t="s">
        <v>2791</v>
      </c>
      <c r="O537" s="12" t="s">
        <v>2792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2785</v>
      </c>
      <c r="M538" s="12" t="s">
        <v>2786</v>
      </c>
      <c r="N538" s="12" t="s">
        <v>2791</v>
      </c>
      <c r="O538" s="12" t="s">
        <v>2792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2785</v>
      </c>
      <c r="M539" s="12" t="s">
        <v>2786</v>
      </c>
      <c r="N539" s="12" t="s">
        <v>2791</v>
      </c>
      <c r="O539" s="12" t="s">
        <v>2792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2785</v>
      </c>
      <c r="M540" s="12" t="s">
        <v>2786</v>
      </c>
      <c r="N540" s="12" t="s">
        <v>2791</v>
      </c>
      <c r="O540" s="12" t="s">
        <v>2792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2785</v>
      </c>
      <c r="M541" s="12" t="s">
        <v>2786</v>
      </c>
      <c r="N541" s="12" t="s">
        <v>2791</v>
      </c>
      <c r="O541" s="12" t="s">
        <v>2792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2785</v>
      </c>
      <c r="M542" s="12" t="s">
        <v>2786</v>
      </c>
      <c r="N542" s="12" t="s">
        <v>2791</v>
      </c>
      <c r="O542" s="12" t="s">
        <v>2792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2793</v>
      </c>
      <c r="M543" s="12" t="s">
        <v>2794</v>
      </c>
      <c r="N543" s="12" t="s">
        <v>2795</v>
      </c>
      <c r="O543" s="12" t="s">
        <v>2796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2793</v>
      </c>
      <c r="M544" s="12" t="s">
        <v>2794</v>
      </c>
      <c r="N544" s="12" t="s">
        <v>2797</v>
      </c>
      <c r="O544" s="12" t="s">
        <v>2798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2793</v>
      </c>
      <c r="M545" s="12" t="s">
        <v>2794</v>
      </c>
      <c r="N545" s="12" t="s">
        <v>2799</v>
      </c>
      <c r="O545" s="12" t="s">
        <v>2800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2793</v>
      </c>
      <c r="M546" s="12" t="s">
        <v>2794</v>
      </c>
      <c r="N546" s="12" t="s">
        <v>2799</v>
      </c>
      <c r="O546" s="12" t="s">
        <v>2800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2793</v>
      </c>
      <c r="M547" s="12" t="s">
        <v>2794</v>
      </c>
      <c r="N547" s="12" t="s">
        <v>2799</v>
      </c>
      <c r="O547" s="12" t="s">
        <v>2800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2793</v>
      </c>
      <c r="M548" s="12" t="s">
        <v>2794</v>
      </c>
      <c r="N548" s="12" t="s">
        <v>2799</v>
      </c>
      <c r="O548" s="12" t="s">
        <v>2800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2793</v>
      </c>
      <c r="M549" s="12" t="s">
        <v>2794</v>
      </c>
      <c r="N549" s="12" t="s">
        <v>2801</v>
      </c>
      <c r="O549" s="12" t="s">
        <v>2802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2793</v>
      </c>
      <c r="M550" s="12" t="s">
        <v>2794</v>
      </c>
      <c r="N550" s="12" t="s">
        <v>2801</v>
      </c>
      <c r="O550" s="12" t="s">
        <v>2802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2793</v>
      </c>
      <c r="M551" s="12" t="s">
        <v>2794</v>
      </c>
      <c r="N551" s="12" t="s">
        <v>2801</v>
      </c>
      <c r="O551" s="12" t="s">
        <v>2802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2793</v>
      </c>
      <c r="M552" s="12" t="s">
        <v>2794</v>
      </c>
      <c r="N552" s="12" t="s">
        <v>2801</v>
      </c>
      <c r="O552" s="12" t="s">
        <v>2802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2793</v>
      </c>
      <c r="M553" s="12" t="s">
        <v>2794</v>
      </c>
      <c r="N553" s="12" t="s">
        <v>2801</v>
      </c>
      <c r="O553" s="12" t="s">
        <v>2802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2793</v>
      </c>
      <c r="M554" s="12" t="s">
        <v>2794</v>
      </c>
      <c r="N554" s="12" t="s">
        <v>2801</v>
      </c>
      <c r="O554" s="12" t="s">
        <v>2802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2793</v>
      </c>
      <c r="M555" s="12" t="s">
        <v>2794</v>
      </c>
      <c r="N555" s="12" t="s">
        <v>2803</v>
      </c>
      <c r="O555" s="12" t="s">
        <v>2804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2793</v>
      </c>
      <c r="M556" s="12" t="s">
        <v>2794</v>
      </c>
      <c r="N556" s="12" t="s">
        <v>2803</v>
      </c>
      <c r="O556" s="12" t="s">
        <v>2804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2793</v>
      </c>
      <c r="M557" s="12" t="s">
        <v>2794</v>
      </c>
      <c r="N557" s="12" t="s">
        <v>2803</v>
      </c>
      <c r="O557" s="12" t="s">
        <v>2804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2805</v>
      </c>
      <c r="M558" s="12" t="s">
        <v>2806</v>
      </c>
      <c r="N558" s="12" t="s">
        <v>2807</v>
      </c>
      <c r="O558" s="12" t="s">
        <v>2808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2805</v>
      </c>
      <c r="M559" s="12" t="s">
        <v>2806</v>
      </c>
      <c r="N559" s="12" t="s">
        <v>2807</v>
      </c>
      <c r="O559" s="12" t="s">
        <v>2808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2805</v>
      </c>
      <c r="M560" s="12" t="s">
        <v>2806</v>
      </c>
      <c r="N560" s="12" t="s">
        <v>2807</v>
      </c>
      <c r="O560" s="12" t="s">
        <v>2808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2805</v>
      </c>
      <c r="M561" s="12" t="s">
        <v>2806</v>
      </c>
      <c r="N561" s="12" t="s">
        <v>2807</v>
      </c>
      <c r="O561" s="12" t="s">
        <v>2808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2805</v>
      </c>
      <c r="M562" s="12" t="s">
        <v>2806</v>
      </c>
      <c r="N562" s="12" t="s">
        <v>2809</v>
      </c>
      <c r="O562" s="12" t="s">
        <v>2810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2805</v>
      </c>
      <c r="M563" s="12" t="s">
        <v>2806</v>
      </c>
      <c r="N563" s="12" t="s">
        <v>2809</v>
      </c>
      <c r="O563" s="12" t="s">
        <v>2810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2805</v>
      </c>
      <c r="M564" s="12" t="s">
        <v>2806</v>
      </c>
      <c r="N564" s="12" t="s">
        <v>2809</v>
      </c>
      <c r="O564" s="12" t="s">
        <v>2811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2805</v>
      </c>
      <c r="M565" s="12" t="s">
        <v>2806</v>
      </c>
      <c r="N565" s="12" t="s">
        <v>2809</v>
      </c>
      <c r="O565" s="12" t="s">
        <v>2810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2805</v>
      </c>
      <c r="M566" s="12" t="s">
        <v>2806</v>
      </c>
      <c r="N566" s="12" t="s">
        <v>2812</v>
      </c>
      <c r="O566" s="12" t="s">
        <v>2813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2805</v>
      </c>
      <c r="M567" s="12" t="s">
        <v>2806</v>
      </c>
      <c r="N567" s="12" t="s">
        <v>2812</v>
      </c>
      <c r="O567" s="12" t="s">
        <v>2814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2805</v>
      </c>
      <c r="M568" s="12" t="s">
        <v>2806</v>
      </c>
      <c r="N568" s="12" t="s">
        <v>2812</v>
      </c>
      <c r="O568" s="12" t="s">
        <v>2815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2805</v>
      </c>
      <c r="M569" s="12" t="s">
        <v>2806</v>
      </c>
      <c r="N569" s="12" t="s">
        <v>2812</v>
      </c>
      <c r="O569" s="12" t="s">
        <v>2815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2805</v>
      </c>
      <c r="M570" s="12" t="s">
        <v>2806</v>
      </c>
      <c r="N570" s="12" t="s">
        <v>2816</v>
      </c>
      <c r="O570" s="12" t="s">
        <v>2809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2805</v>
      </c>
      <c r="M571" s="12" t="s">
        <v>2806</v>
      </c>
      <c r="N571" s="12" t="s">
        <v>2817</v>
      </c>
      <c r="O571" s="12" t="s">
        <v>2807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2805</v>
      </c>
      <c r="M572" s="12" t="s">
        <v>2806</v>
      </c>
      <c r="N572" s="12" t="s">
        <v>2817</v>
      </c>
      <c r="O572" s="12" t="s">
        <v>2815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2805</v>
      </c>
      <c r="M573" s="12" t="s">
        <v>2806</v>
      </c>
      <c r="N573" s="12" t="s">
        <v>2817</v>
      </c>
      <c r="O573" s="12" t="s">
        <v>2818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2805</v>
      </c>
      <c r="M574" s="12" t="s">
        <v>2806</v>
      </c>
      <c r="N574" s="12" t="s">
        <v>2817</v>
      </c>
      <c r="O574" s="12" t="s">
        <v>2819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2820</v>
      </c>
      <c r="M575" s="12" t="s">
        <v>2821</v>
      </c>
      <c r="N575" s="12" t="s">
        <v>2822</v>
      </c>
      <c r="O575" s="12" t="s">
        <v>2818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2820</v>
      </c>
      <c r="M576" s="12" t="s">
        <v>2821</v>
      </c>
      <c r="N576" s="12" t="s">
        <v>2822</v>
      </c>
      <c r="O576" s="12" t="s">
        <v>2818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2820</v>
      </c>
      <c r="M577" s="12" t="s">
        <v>2821</v>
      </c>
      <c r="N577" s="12" t="s">
        <v>2822</v>
      </c>
      <c r="O577" s="12" t="s">
        <v>2818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2820</v>
      </c>
      <c r="M578" s="12" t="s">
        <v>2821</v>
      </c>
      <c r="N578" s="12" t="s">
        <v>2822</v>
      </c>
      <c r="O578" s="12" t="s">
        <v>2818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2820</v>
      </c>
      <c r="M579" s="12" t="s">
        <v>2821</v>
      </c>
      <c r="N579" s="12" t="s">
        <v>2823</v>
      </c>
      <c r="O579" s="12" t="s">
        <v>2824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2820</v>
      </c>
      <c r="M580" s="12" t="s">
        <v>2821</v>
      </c>
      <c r="N580" s="12" t="s">
        <v>2823</v>
      </c>
      <c r="O580" s="12" t="s">
        <v>2824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2820</v>
      </c>
      <c r="M581" s="12" t="s">
        <v>2821</v>
      </c>
      <c r="N581" s="12" t="s">
        <v>2825</v>
      </c>
      <c r="O581" s="12" t="s">
        <v>2807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2820</v>
      </c>
      <c r="M582" s="12" t="s">
        <v>2821</v>
      </c>
      <c r="N582" s="12" t="s">
        <v>2825</v>
      </c>
      <c r="O582" s="12" t="s">
        <v>2809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2820</v>
      </c>
      <c r="M583" s="12" t="s">
        <v>2821</v>
      </c>
      <c r="N583" s="12" t="s">
        <v>2826</v>
      </c>
      <c r="O583" s="12" t="s">
        <v>2809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2820</v>
      </c>
      <c r="M584" s="12" t="s">
        <v>2821</v>
      </c>
      <c r="N584" s="12" t="s">
        <v>2826</v>
      </c>
      <c r="O584" s="12" t="s">
        <v>2809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2820</v>
      </c>
      <c r="M585" s="12" t="s">
        <v>2821</v>
      </c>
      <c r="N585" s="12" t="s">
        <v>2827</v>
      </c>
      <c r="O585" s="12" t="s">
        <v>2775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2820</v>
      </c>
      <c r="M586" s="12" t="s">
        <v>2821</v>
      </c>
      <c r="N586" s="12" t="s">
        <v>2827</v>
      </c>
      <c r="O586" s="12" t="s">
        <v>2775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2820</v>
      </c>
      <c r="M587" s="12" t="s">
        <v>2821</v>
      </c>
      <c r="N587" s="12" t="s">
        <v>2827</v>
      </c>
      <c r="O587" s="12" t="s">
        <v>2775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2820</v>
      </c>
      <c r="M588" s="12" t="s">
        <v>2821</v>
      </c>
      <c r="N588" s="12" t="s">
        <v>2827</v>
      </c>
      <c r="O588" s="12" t="s">
        <v>2775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2820</v>
      </c>
      <c r="M589" s="12" t="s">
        <v>2821</v>
      </c>
      <c r="N589" s="12" t="s">
        <v>2828</v>
      </c>
      <c r="O589" s="12" t="s">
        <v>2785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2820</v>
      </c>
      <c r="M590" s="12" t="s">
        <v>2821</v>
      </c>
      <c r="N590" s="12" t="s">
        <v>2829</v>
      </c>
      <c r="O590" s="12" t="s">
        <v>2830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2820</v>
      </c>
      <c r="M591" s="12" t="s">
        <v>2821</v>
      </c>
      <c r="N591" s="12" t="s">
        <v>2829</v>
      </c>
      <c r="O591" s="12" t="s">
        <v>2830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2820</v>
      </c>
      <c r="M592" s="12" t="s">
        <v>2821</v>
      </c>
      <c r="N592" s="12" t="s">
        <v>2831</v>
      </c>
      <c r="O592" s="12" t="s">
        <v>2817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2820</v>
      </c>
      <c r="M593" s="12" t="s">
        <v>2821</v>
      </c>
      <c r="N593" s="12" t="s">
        <v>2831</v>
      </c>
      <c r="O593" s="12" t="s">
        <v>2817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2820</v>
      </c>
      <c r="M594" s="12" t="s">
        <v>2821</v>
      </c>
      <c r="N594" s="12" t="s">
        <v>2831</v>
      </c>
      <c r="O594" s="12" t="s">
        <v>2817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2820</v>
      </c>
      <c r="M595" s="12" t="s">
        <v>2821</v>
      </c>
      <c r="N595" s="12" t="s">
        <v>2831</v>
      </c>
      <c r="O595" s="12" t="s">
        <v>2817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2820</v>
      </c>
      <c r="M596" s="12" t="s">
        <v>2821</v>
      </c>
      <c r="N596" s="12" t="s">
        <v>2831</v>
      </c>
      <c r="O596" s="12" t="s">
        <v>2817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2820</v>
      </c>
      <c r="M597" s="12" t="s">
        <v>2821</v>
      </c>
      <c r="N597" s="12" t="s">
        <v>2832</v>
      </c>
      <c r="O597" s="12" t="s">
        <v>2828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2820</v>
      </c>
      <c r="M598" s="12" t="s">
        <v>2821</v>
      </c>
      <c r="N598" s="12" t="s">
        <v>2832</v>
      </c>
      <c r="O598" s="12" t="s">
        <v>2828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2820</v>
      </c>
      <c r="M599" s="12" t="s">
        <v>2821</v>
      </c>
      <c r="N599" s="12" t="s">
        <v>2832</v>
      </c>
      <c r="O599" s="12" t="s">
        <v>2828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2820</v>
      </c>
      <c r="M600" s="12" t="s">
        <v>2821</v>
      </c>
      <c r="N600" s="12" t="s">
        <v>2832</v>
      </c>
      <c r="O600" s="12" t="s">
        <v>2828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2833</v>
      </c>
      <c r="M601" s="12" t="s">
        <v>2834</v>
      </c>
      <c r="N601" s="12" t="s">
        <v>2835</v>
      </c>
      <c r="O601" s="12" t="s">
        <v>2836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2833</v>
      </c>
      <c r="M602" s="12" t="s">
        <v>2834</v>
      </c>
      <c r="N602" s="12" t="s">
        <v>2835</v>
      </c>
      <c r="O602" s="12" t="s">
        <v>2836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2833</v>
      </c>
      <c r="M603" s="12" t="s">
        <v>2834</v>
      </c>
      <c r="N603" s="12" t="s">
        <v>2835</v>
      </c>
      <c r="O603" s="12" t="s">
        <v>2836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2833</v>
      </c>
      <c r="M604" s="12" t="s">
        <v>2834</v>
      </c>
      <c r="N604" s="12" t="s">
        <v>2835</v>
      </c>
      <c r="O604" s="12" t="s">
        <v>2836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2833</v>
      </c>
      <c r="M605" s="12" t="s">
        <v>2834</v>
      </c>
      <c r="N605" s="12" t="s">
        <v>2835</v>
      </c>
      <c r="O605" s="12" t="s">
        <v>2836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2833</v>
      </c>
      <c r="M606" s="12" t="s">
        <v>2834</v>
      </c>
      <c r="N606" s="12" t="s">
        <v>2835</v>
      </c>
      <c r="O606" s="12" t="s">
        <v>2836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2833</v>
      </c>
      <c r="M607" s="12" t="s">
        <v>2834</v>
      </c>
      <c r="N607" s="12" t="s">
        <v>2837</v>
      </c>
      <c r="O607" s="12" t="s">
        <v>2838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2833</v>
      </c>
      <c r="M608" s="12" t="s">
        <v>2834</v>
      </c>
      <c r="N608" s="12" t="s">
        <v>2837</v>
      </c>
      <c r="O608" s="12" t="s">
        <v>2838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2833</v>
      </c>
      <c r="M609" s="12" t="s">
        <v>2834</v>
      </c>
      <c r="N609" s="12" t="s">
        <v>2837</v>
      </c>
      <c r="O609" s="12" t="s">
        <v>2838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2833</v>
      </c>
      <c r="M610" s="12" t="s">
        <v>2834</v>
      </c>
      <c r="N610" s="12" t="s">
        <v>2837</v>
      </c>
      <c r="O610" s="12" t="s">
        <v>2838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2833</v>
      </c>
      <c r="M611" s="12" t="s">
        <v>2834</v>
      </c>
      <c r="N611" s="12" t="s">
        <v>2837</v>
      </c>
      <c r="O611" s="12" t="s">
        <v>2838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2833</v>
      </c>
      <c r="M612" s="12" t="s">
        <v>2834</v>
      </c>
      <c r="N612" s="12" t="s">
        <v>2837</v>
      </c>
      <c r="O612" s="12" t="s">
        <v>2838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2833</v>
      </c>
      <c r="M613" s="12" t="s">
        <v>2834</v>
      </c>
      <c r="N613" s="12" t="s">
        <v>2837</v>
      </c>
      <c r="O613" s="12" t="s">
        <v>2838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2833</v>
      </c>
      <c r="M614" s="12" t="s">
        <v>2834</v>
      </c>
      <c r="N614" s="12" t="s">
        <v>2837</v>
      </c>
      <c r="O614" s="12" t="s">
        <v>2838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2833</v>
      </c>
      <c r="M615" s="12" t="s">
        <v>2834</v>
      </c>
      <c r="N615" s="12" t="s">
        <v>2837</v>
      </c>
      <c r="O615" s="12" t="s">
        <v>2838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2833</v>
      </c>
      <c r="M616" s="12" t="s">
        <v>2834</v>
      </c>
      <c r="N616" s="12" t="s">
        <v>2837</v>
      </c>
      <c r="O616" s="12" t="s">
        <v>2838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2833</v>
      </c>
      <c r="M617" s="12" t="s">
        <v>2834</v>
      </c>
      <c r="N617" s="12" t="s">
        <v>2839</v>
      </c>
      <c r="O617" s="12" t="s">
        <v>2831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2833</v>
      </c>
      <c r="M618" s="12" t="s">
        <v>2834</v>
      </c>
      <c r="N618" s="12" t="s">
        <v>2839</v>
      </c>
      <c r="O618" s="12" t="s">
        <v>2831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2833</v>
      </c>
      <c r="M619" s="12" t="s">
        <v>2834</v>
      </c>
      <c r="N619" s="12" t="s">
        <v>2839</v>
      </c>
      <c r="O619" s="12" t="s">
        <v>2831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2833</v>
      </c>
      <c r="M620" s="12" t="s">
        <v>2834</v>
      </c>
      <c r="N620" s="12" t="s">
        <v>2839</v>
      </c>
      <c r="O620" s="12" t="s">
        <v>2831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2833</v>
      </c>
      <c r="M621" s="12" t="s">
        <v>2834</v>
      </c>
      <c r="N621" s="12" t="s">
        <v>2839</v>
      </c>
      <c r="O621" s="12" t="s">
        <v>2831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2833</v>
      </c>
      <c r="M622" s="12" t="s">
        <v>2834</v>
      </c>
      <c r="N622" s="12" t="s">
        <v>2839</v>
      </c>
      <c r="O622" s="12" t="s">
        <v>2831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2833</v>
      </c>
      <c r="M623" s="12" t="s">
        <v>2834</v>
      </c>
      <c r="N623" s="12" t="s">
        <v>2839</v>
      </c>
      <c r="O623" s="12" t="s">
        <v>2840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2833</v>
      </c>
      <c r="M624" s="12" t="s">
        <v>2834</v>
      </c>
      <c r="N624" s="12" t="s">
        <v>2839</v>
      </c>
      <c r="O624" s="12" t="s">
        <v>2840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2833</v>
      </c>
      <c r="M625" s="12" t="s">
        <v>2834</v>
      </c>
      <c r="N625" s="12" t="s">
        <v>2841</v>
      </c>
      <c r="O625" s="12" t="s">
        <v>2840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2833</v>
      </c>
      <c r="M626" s="12" t="s">
        <v>2834</v>
      </c>
      <c r="N626" s="12" t="s">
        <v>2841</v>
      </c>
      <c r="O626" s="12" t="s">
        <v>2840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2833</v>
      </c>
      <c r="M627" s="12" t="s">
        <v>2834</v>
      </c>
      <c r="N627" s="12" t="s">
        <v>2841</v>
      </c>
      <c r="O627" s="12" t="s">
        <v>2840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2833</v>
      </c>
      <c r="M628" s="12" t="s">
        <v>2834</v>
      </c>
      <c r="N628" s="12" t="s">
        <v>2841</v>
      </c>
      <c r="O628" s="12" t="s">
        <v>2840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2833</v>
      </c>
      <c r="M629" s="12" t="s">
        <v>2834</v>
      </c>
      <c r="N629" s="12" t="s">
        <v>2841</v>
      </c>
      <c r="O629" s="12" t="s">
        <v>2840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2833</v>
      </c>
      <c r="M630" s="12" t="s">
        <v>2834</v>
      </c>
      <c r="N630" s="12" t="s">
        <v>2841</v>
      </c>
      <c r="O630" s="12" t="s">
        <v>2840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2842</v>
      </c>
      <c r="M631" s="12" t="s">
        <v>2843</v>
      </c>
      <c r="N631" s="12" t="s">
        <v>2844</v>
      </c>
      <c r="O631" s="12" t="s">
        <v>2820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2842</v>
      </c>
      <c r="M632" s="12" t="s">
        <v>2843</v>
      </c>
      <c r="N632" s="12" t="s">
        <v>2844</v>
      </c>
      <c r="O632" s="12" t="s">
        <v>2820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2842</v>
      </c>
      <c r="M633" s="12" t="s">
        <v>2843</v>
      </c>
      <c r="N633" s="12" t="s">
        <v>2845</v>
      </c>
      <c r="O633" s="12" t="s">
        <v>2846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2842</v>
      </c>
      <c r="M634" s="12" t="s">
        <v>2843</v>
      </c>
      <c r="N634" s="12" t="s">
        <v>2845</v>
      </c>
      <c r="O634" s="12" t="s">
        <v>2846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2842</v>
      </c>
      <c r="M635" s="12" t="s">
        <v>2843</v>
      </c>
      <c r="N635" s="12" t="s">
        <v>2845</v>
      </c>
      <c r="O635" s="12" t="s">
        <v>2846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2842</v>
      </c>
      <c r="M636" s="12" t="s">
        <v>2843</v>
      </c>
      <c r="N636" s="12" t="s">
        <v>2845</v>
      </c>
      <c r="O636" s="12" t="s">
        <v>2846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2842</v>
      </c>
      <c r="M637" s="12" t="s">
        <v>2843</v>
      </c>
      <c r="N637" s="12" t="s">
        <v>2845</v>
      </c>
      <c r="O637" s="12" t="s">
        <v>2846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2842</v>
      </c>
      <c r="M638" s="12" t="s">
        <v>2843</v>
      </c>
      <c r="N638" s="12" t="s">
        <v>2845</v>
      </c>
      <c r="O638" s="12" t="s">
        <v>2846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2842</v>
      </c>
      <c r="M639" s="12" t="s">
        <v>2847</v>
      </c>
      <c r="N639" s="12" t="s">
        <v>2848</v>
      </c>
      <c r="O639" s="12" t="s">
        <v>2849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2842</v>
      </c>
      <c r="M640" s="12" t="s">
        <v>2843</v>
      </c>
      <c r="N640" s="12" t="s">
        <v>2848</v>
      </c>
      <c r="O640" s="12" t="s">
        <v>2849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2842</v>
      </c>
      <c r="M641" s="12" t="s">
        <v>2847</v>
      </c>
      <c r="N641" s="12" t="s">
        <v>2848</v>
      </c>
      <c r="O641" s="12" t="s">
        <v>2849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2842</v>
      </c>
      <c r="M642" s="12" t="s">
        <v>2843</v>
      </c>
      <c r="N642" s="12" t="s">
        <v>2848</v>
      </c>
      <c r="O642" s="12" t="s">
        <v>2849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2842</v>
      </c>
      <c r="M643" s="12" t="s">
        <v>2847</v>
      </c>
      <c r="N643" s="12" t="s">
        <v>2848</v>
      </c>
      <c r="O643" s="12" t="s">
        <v>2849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2842</v>
      </c>
      <c r="M644" s="12" t="s">
        <v>2843</v>
      </c>
      <c r="N644" s="12" t="s">
        <v>2850</v>
      </c>
      <c r="O644" s="12" t="s">
        <v>2851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2842</v>
      </c>
      <c r="M645" s="12" t="s">
        <v>2843</v>
      </c>
      <c r="N645" s="12" t="s">
        <v>2850</v>
      </c>
      <c r="O645" s="12" t="s">
        <v>2851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2842</v>
      </c>
      <c r="M646" s="12" t="s">
        <v>2843</v>
      </c>
      <c r="N646" s="12" t="s">
        <v>2850</v>
      </c>
      <c r="O646" s="12" t="s">
        <v>2851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2842</v>
      </c>
      <c r="M647" s="12" t="s">
        <v>2843</v>
      </c>
      <c r="N647" s="12" t="s">
        <v>2850</v>
      </c>
      <c r="O647" s="12" t="s">
        <v>2851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2842</v>
      </c>
      <c r="M648" s="12" t="s">
        <v>2843</v>
      </c>
      <c r="N648" s="12" t="s">
        <v>2850</v>
      </c>
      <c r="O648" s="12" t="s">
        <v>2851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2842</v>
      </c>
      <c r="M649" s="12" t="s">
        <v>2843</v>
      </c>
      <c r="N649" s="12" t="s">
        <v>2850</v>
      </c>
      <c r="O649" s="12" t="s">
        <v>2851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2842</v>
      </c>
      <c r="M650" s="12" t="s">
        <v>2843</v>
      </c>
      <c r="N650" s="12" t="s">
        <v>2852</v>
      </c>
      <c r="O650" s="12" t="s">
        <v>2853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2842</v>
      </c>
      <c r="M651" s="12" t="s">
        <v>2843</v>
      </c>
      <c r="N651" s="12" t="s">
        <v>2852</v>
      </c>
      <c r="O651" s="12" t="s">
        <v>2853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2842</v>
      </c>
      <c r="M652" s="12" t="s">
        <v>2843</v>
      </c>
      <c r="N652" s="12" t="s">
        <v>2854</v>
      </c>
      <c r="O652" s="12" t="s">
        <v>2855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2842</v>
      </c>
      <c r="M653" s="12" t="s">
        <v>2843</v>
      </c>
      <c r="N653" s="12" t="s">
        <v>2854</v>
      </c>
      <c r="O653" s="12" t="s">
        <v>2855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2842</v>
      </c>
      <c r="M654" s="12" t="s">
        <v>2843</v>
      </c>
      <c r="N654" s="12" t="s">
        <v>2854</v>
      </c>
      <c r="O654" s="12" t="s">
        <v>2855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2842</v>
      </c>
      <c r="M655" s="12" t="s">
        <v>2843</v>
      </c>
      <c r="N655" s="12" t="s">
        <v>2854</v>
      </c>
      <c r="O655" s="12" t="s">
        <v>2855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2842</v>
      </c>
      <c r="M656" s="12" t="s">
        <v>2843</v>
      </c>
      <c r="N656" s="12" t="s">
        <v>2856</v>
      </c>
      <c r="O656" s="12" t="s">
        <v>2857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2842</v>
      </c>
      <c r="M657" s="12" t="s">
        <v>2843</v>
      </c>
      <c r="N657" s="12" t="s">
        <v>2856</v>
      </c>
      <c r="O657" s="12" t="s">
        <v>2857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2842</v>
      </c>
      <c r="M658" s="12" t="s">
        <v>2843</v>
      </c>
      <c r="N658" s="12" t="s">
        <v>2856</v>
      </c>
      <c r="O658" s="12" t="s">
        <v>2857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2842</v>
      </c>
      <c r="M659" s="12" t="s">
        <v>2847</v>
      </c>
      <c r="N659" s="12" t="s">
        <v>2858</v>
      </c>
      <c r="O659" s="12" t="s">
        <v>2859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2842</v>
      </c>
      <c r="M660" s="12" t="s">
        <v>2847</v>
      </c>
      <c r="N660" s="12" t="s">
        <v>2858</v>
      </c>
      <c r="O660" s="12" t="s">
        <v>2859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2842</v>
      </c>
      <c r="M661" s="12" t="s">
        <v>2847</v>
      </c>
      <c r="N661" s="12" t="s">
        <v>2858</v>
      </c>
      <c r="O661" s="12" t="s">
        <v>2859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2842</v>
      </c>
      <c r="M662" s="12" t="s">
        <v>2847</v>
      </c>
      <c r="N662" s="12" t="s">
        <v>2858</v>
      </c>
      <c r="O662" s="12" t="s">
        <v>2859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2842</v>
      </c>
      <c r="M663" s="12" t="s">
        <v>2847</v>
      </c>
      <c r="N663" s="12" t="s">
        <v>2858</v>
      </c>
      <c r="O663" s="12" t="s">
        <v>2859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2860</v>
      </c>
      <c r="M664" s="12" t="s">
        <v>2847</v>
      </c>
      <c r="N664" s="12" t="s">
        <v>2858</v>
      </c>
      <c r="O664" s="12" t="s">
        <v>2859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2860</v>
      </c>
      <c r="M665" s="12" t="s">
        <v>2847</v>
      </c>
      <c r="N665" s="12" t="s">
        <v>2858</v>
      </c>
      <c r="O665" s="12" t="s">
        <v>2859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2860</v>
      </c>
      <c r="M666" s="12" t="s">
        <v>2861</v>
      </c>
      <c r="N666" s="12" t="s">
        <v>2858</v>
      </c>
      <c r="O666" s="12" t="s">
        <v>2862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2860</v>
      </c>
      <c r="M667" s="12" t="s">
        <v>2861</v>
      </c>
      <c r="N667" s="12" t="s">
        <v>2858</v>
      </c>
      <c r="O667" s="12" t="s">
        <v>2862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2860</v>
      </c>
      <c r="M668" s="12" t="s">
        <v>2861</v>
      </c>
      <c r="N668" s="12" t="s">
        <v>2858</v>
      </c>
      <c r="O668" s="12" t="s">
        <v>2862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2860</v>
      </c>
      <c r="M669" s="12" t="s">
        <v>2861</v>
      </c>
      <c r="N669" s="12" t="s">
        <v>2858</v>
      </c>
      <c r="O669" s="12" t="s">
        <v>2862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2860</v>
      </c>
      <c r="M670" s="12" t="s">
        <v>2861</v>
      </c>
      <c r="N670" s="12" t="s">
        <v>2858</v>
      </c>
      <c r="O670" s="12" t="s">
        <v>2862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2860</v>
      </c>
      <c r="M671" s="12" t="s">
        <v>2861</v>
      </c>
      <c r="N671" s="12" t="s">
        <v>2858</v>
      </c>
      <c r="O671" s="12" t="s">
        <v>2862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2860</v>
      </c>
      <c r="M672" s="12" t="s">
        <v>2861</v>
      </c>
      <c r="N672" s="12" t="s">
        <v>2858</v>
      </c>
      <c r="O672" s="12" t="s">
        <v>2862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2860</v>
      </c>
      <c r="M673" s="12" t="s">
        <v>2861</v>
      </c>
      <c r="N673" s="12" t="s">
        <v>2858</v>
      </c>
      <c r="O673" s="12" t="s">
        <v>2862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2860</v>
      </c>
      <c r="M674" s="12" t="s">
        <v>2861</v>
      </c>
      <c r="N674" s="12" t="s">
        <v>2858</v>
      </c>
      <c r="O674" s="12" t="s">
        <v>2862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2860</v>
      </c>
      <c r="M675" s="12" t="s">
        <v>2861</v>
      </c>
      <c r="N675" s="12" t="s">
        <v>2863</v>
      </c>
      <c r="O675" s="12" t="s">
        <v>2864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2860</v>
      </c>
      <c r="M676" s="12" t="s">
        <v>2861</v>
      </c>
      <c r="N676" s="12" t="s">
        <v>2863</v>
      </c>
      <c r="O676" s="12" t="s">
        <v>2864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2865</v>
      </c>
      <c r="M677" s="12" t="s">
        <v>2847</v>
      </c>
      <c r="N677" s="12" t="s">
        <v>2863</v>
      </c>
      <c r="O677" s="12" t="s">
        <v>2864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2865</v>
      </c>
      <c r="M678" s="12" t="s">
        <v>2847</v>
      </c>
      <c r="N678" s="12" t="s">
        <v>2863</v>
      </c>
      <c r="O678" s="12" t="s">
        <v>2864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2865</v>
      </c>
      <c r="M679" s="12" t="s">
        <v>2847</v>
      </c>
      <c r="N679" s="12" t="s">
        <v>2863</v>
      </c>
      <c r="O679" s="12" t="s">
        <v>2864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2860</v>
      </c>
      <c r="M680" s="12" t="s">
        <v>2861</v>
      </c>
      <c r="N680" s="12" t="s">
        <v>2863</v>
      </c>
      <c r="O680" s="12" t="s">
        <v>2864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2865</v>
      </c>
      <c r="M681" s="12" t="s">
        <v>2847</v>
      </c>
      <c r="N681" s="12" t="s">
        <v>2866</v>
      </c>
      <c r="O681" s="12" t="s">
        <v>2848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2860</v>
      </c>
      <c r="M682" s="12" t="s">
        <v>2861</v>
      </c>
      <c r="N682" s="12" t="s">
        <v>2866</v>
      </c>
      <c r="O682" s="12" t="s">
        <v>2848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2860</v>
      </c>
      <c r="M683" s="12" t="s">
        <v>2861</v>
      </c>
      <c r="N683" s="12" t="s">
        <v>2866</v>
      </c>
      <c r="O683" s="12" t="s">
        <v>2848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2865</v>
      </c>
      <c r="M684" s="12" t="s">
        <v>2847</v>
      </c>
      <c r="N684" s="12" t="s">
        <v>2866</v>
      </c>
      <c r="O684" s="12" t="s">
        <v>2848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2865</v>
      </c>
      <c r="M685" s="12" t="s">
        <v>2847</v>
      </c>
      <c r="N685" s="12" t="s">
        <v>2866</v>
      </c>
      <c r="O685" s="12" t="s">
        <v>2848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2865</v>
      </c>
      <c r="M686" s="12" t="s">
        <v>2847</v>
      </c>
      <c r="N686" s="12" t="s">
        <v>2866</v>
      </c>
      <c r="O686" s="12" t="s">
        <v>2848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2860</v>
      </c>
      <c r="M687" s="12" t="s">
        <v>2861</v>
      </c>
      <c r="N687" s="12" t="s">
        <v>2866</v>
      </c>
      <c r="O687" s="12" t="s">
        <v>2848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2860</v>
      </c>
      <c r="M688" s="12" t="s">
        <v>2861</v>
      </c>
      <c r="N688" s="12" t="s">
        <v>2866</v>
      </c>
      <c r="O688" s="12" t="s">
        <v>2848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2865</v>
      </c>
      <c r="M689" s="12" t="s">
        <v>2847</v>
      </c>
      <c r="N689" s="12" t="s">
        <v>2866</v>
      </c>
      <c r="O689" s="12" t="s">
        <v>2848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2865</v>
      </c>
      <c r="M690" s="12" t="s">
        <v>2847</v>
      </c>
      <c r="N690" s="12" t="s">
        <v>2866</v>
      </c>
      <c r="O690" s="12" t="s">
        <v>2848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2865</v>
      </c>
      <c r="M691" s="12" t="s">
        <v>2847</v>
      </c>
      <c r="N691" s="12" t="s">
        <v>2866</v>
      </c>
      <c r="O691" s="12" t="s">
        <v>2848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2865</v>
      </c>
      <c r="M692" s="12" t="s">
        <v>2847</v>
      </c>
      <c r="N692" s="12" t="s">
        <v>2866</v>
      </c>
      <c r="O692" s="12" t="s">
        <v>2848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2865</v>
      </c>
      <c r="M693" s="12" t="s">
        <v>2847</v>
      </c>
      <c r="N693" s="12" t="s">
        <v>2866</v>
      </c>
      <c r="O693" s="12" t="s">
        <v>2848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2860</v>
      </c>
      <c r="M694" s="12" t="s">
        <v>2861</v>
      </c>
      <c r="N694" s="12" t="s">
        <v>2867</v>
      </c>
      <c r="O694" s="12" t="s">
        <v>2821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2865</v>
      </c>
      <c r="M695" s="12" t="s">
        <v>2847</v>
      </c>
      <c r="N695" s="12" t="s">
        <v>2867</v>
      </c>
      <c r="O695" s="12" t="s">
        <v>2821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2860</v>
      </c>
      <c r="M696" s="12" t="s">
        <v>2861</v>
      </c>
      <c r="N696" s="12" t="s">
        <v>2867</v>
      </c>
      <c r="O696" s="12" t="s">
        <v>2821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2865</v>
      </c>
      <c r="M697" s="12" t="s">
        <v>2847</v>
      </c>
      <c r="N697" s="12" t="s">
        <v>2867</v>
      </c>
      <c r="O697" s="12" t="s">
        <v>2821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2865</v>
      </c>
      <c r="M698" s="12" t="s">
        <v>2847</v>
      </c>
      <c r="N698" s="12" t="s">
        <v>2867</v>
      </c>
      <c r="O698" s="12" t="s">
        <v>2821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2860</v>
      </c>
      <c r="M699" s="12" t="s">
        <v>2861</v>
      </c>
      <c r="N699" s="12" t="s">
        <v>2867</v>
      </c>
      <c r="O699" s="12" t="s">
        <v>2821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2860</v>
      </c>
      <c r="M700" s="12" t="s">
        <v>2861</v>
      </c>
      <c r="N700" s="12" t="s">
        <v>2867</v>
      </c>
      <c r="O700" s="12" t="s">
        <v>2821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2865</v>
      </c>
      <c r="M701" s="12" t="s">
        <v>2847</v>
      </c>
      <c r="N701" s="12" t="s">
        <v>2867</v>
      </c>
      <c r="O701" s="12" t="s">
        <v>2821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2865</v>
      </c>
      <c r="M702" s="12" t="s">
        <v>2847</v>
      </c>
      <c r="N702" s="12" t="s">
        <v>2868</v>
      </c>
      <c r="O702" s="12" t="s">
        <v>2869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2860</v>
      </c>
      <c r="M703" s="12" t="s">
        <v>2861</v>
      </c>
      <c r="N703" s="12" t="s">
        <v>2868</v>
      </c>
      <c r="O703" s="12" t="s">
        <v>2869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2870</v>
      </c>
      <c r="M704" s="12" t="s">
        <v>2871</v>
      </c>
      <c r="N704" s="12" t="s">
        <v>2872</v>
      </c>
      <c r="O704" s="12" t="s">
        <v>2873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2870</v>
      </c>
      <c r="M705" s="12" t="s">
        <v>2871</v>
      </c>
      <c r="N705" s="12" t="s">
        <v>2872</v>
      </c>
      <c r="O705" s="12" t="s">
        <v>2873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2870</v>
      </c>
      <c r="M706" s="12" t="s">
        <v>2871</v>
      </c>
      <c r="N706" s="12" t="s">
        <v>2872</v>
      </c>
      <c r="O706" s="12" t="s">
        <v>2873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2874</v>
      </c>
      <c r="M707" s="12" t="s">
        <v>2875</v>
      </c>
      <c r="N707" s="12" t="s">
        <v>2872</v>
      </c>
      <c r="O707" s="12" t="s">
        <v>2873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2874</v>
      </c>
      <c r="M708" s="12" t="s">
        <v>2875</v>
      </c>
      <c r="N708" s="12" t="s">
        <v>2872</v>
      </c>
      <c r="O708" s="12" t="s">
        <v>2873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2874</v>
      </c>
      <c r="M709" s="12" t="s">
        <v>2875</v>
      </c>
      <c r="N709" s="12" t="s">
        <v>2872</v>
      </c>
      <c r="O709" s="12" t="s">
        <v>2873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2874</v>
      </c>
      <c r="M710" s="12" t="s">
        <v>2875</v>
      </c>
      <c r="N710" s="12" t="s">
        <v>2872</v>
      </c>
      <c r="O710" s="12" t="s">
        <v>2873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2870</v>
      </c>
      <c r="M711" s="12" t="s">
        <v>2871</v>
      </c>
      <c r="N711" s="12" t="s">
        <v>2872</v>
      </c>
      <c r="O711" s="12" t="s">
        <v>2873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2860</v>
      </c>
      <c r="M712" s="12" t="s">
        <v>2861</v>
      </c>
      <c r="N712" s="12" t="s">
        <v>2876</v>
      </c>
      <c r="O712" s="12" t="s">
        <v>2877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2865</v>
      </c>
      <c r="M713" s="12" t="s">
        <v>2847</v>
      </c>
      <c r="N713" s="12" t="s">
        <v>2876</v>
      </c>
      <c r="O713" s="12" t="s">
        <v>2877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2874</v>
      </c>
      <c r="M714" s="12" t="s">
        <v>2875</v>
      </c>
      <c r="N714" s="12" t="s">
        <v>2876</v>
      </c>
      <c r="O714" s="12" t="s">
        <v>2877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2874</v>
      </c>
      <c r="M715" s="12" t="s">
        <v>2875</v>
      </c>
      <c r="N715" s="12" t="s">
        <v>2876</v>
      </c>
      <c r="O715" s="12" t="s">
        <v>2877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2874</v>
      </c>
      <c r="M716" s="12" t="s">
        <v>2875</v>
      </c>
      <c r="N716" s="12" t="s">
        <v>2876</v>
      </c>
      <c r="O716" s="12" t="s">
        <v>2877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2870</v>
      </c>
      <c r="M717" s="12" t="s">
        <v>2871</v>
      </c>
      <c r="N717" s="12" t="s">
        <v>2876</v>
      </c>
      <c r="O717" s="12" t="s">
        <v>2877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2870</v>
      </c>
      <c r="M718" s="12" t="s">
        <v>2871</v>
      </c>
      <c r="N718" s="12" t="s">
        <v>2876</v>
      </c>
      <c r="O718" s="12" t="s">
        <v>2877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2870</v>
      </c>
      <c r="M719" s="12" t="s">
        <v>2871</v>
      </c>
      <c r="N719" s="12" t="s">
        <v>2876</v>
      </c>
      <c r="O719" s="12" t="s">
        <v>2877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2870</v>
      </c>
      <c r="M720" s="12" t="s">
        <v>2871</v>
      </c>
      <c r="N720" s="12" t="s">
        <v>2876</v>
      </c>
      <c r="O720" s="12" t="s">
        <v>2877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2870</v>
      </c>
      <c r="M721" s="12" t="s">
        <v>2871</v>
      </c>
      <c r="N721" s="12" t="s">
        <v>2876</v>
      </c>
      <c r="O721" s="12" t="s">
        <v>2877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2870</v>
      </c>
      <c r="M722" s="12" t="s">
        <v>2871</v>
      </c>
      <c r="N722" s="12" t="s">
        <v>2878</v>
      </c>
      <c r="O722" s="12" t="s">
        <v>2879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2870</v>
      </c>
      <c r="M723" s="12" t="s">
        <v>2871</v>
      </c>
      <c r="N723" s="12" t="s">
        <v>2878</v>
      </c>
      <c r="O723" s="12" t="s">
        <v>2879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2870</v>
      </c>
      <c r="M724" s="12" t="s">
        <v>2871</v>
      </c>
      <c r="N724" s="12" t="s">
        <v>2878</v>
      </c>
      <c r="O724" s="12" t="s">
        <v>2879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2870</v>
      </c>
      <c r="M725" s="12" t="s">
        <v>2871</v>
      </c>
      <c r="N725" s="12" t="s">
        <v>2878</v>
      </c>
      <c r="O725" s="12" t="s">
        <v>2879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2870</v>
      </c>
      <c r="M726" s="12" t="s">
        <v>2871</v>
      </c>
      <c r="N726" s="12" t="s">
        <v>2878</v>
      </c>
      <c r="O726" s="12" t="s">
        <v>2879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2870</v>
      </c>
      <c r="M727" s="12" t="s">
        <v>2871</v>
      </c>
      <c r="N727" s="12" t="s">
        <v>2878</v>
      </c>
      <c r="O727" s="12" t="s">
        <v>2879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2870</v>
      </c>
      <c r="M728" s="12" t="s">
        <v>2871</v>
      </c>
      <c r="N728" s="12" t="s">
        <v>2878</v>
      </c>
      <c r="O728" s="12" t="s">
        <v>2879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2874</v>
      </c>
      <c r="M729" s="12" t="s">
        <v>2875</v>
      </c>
      <c r="N729" s="12" t="s">
        <v>2880</v>
      </c>
      <c r="O729" s="12" t="s">
        <v>2881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2874</v>
      </c>
      <c r="M730" s="12" t="s">
        <v>2875</v>
      </c>
      <c r="N730" s="12" t="s">
        <v>2880</v>
      </c>
      <c r="O730" s="12" t="s">
        <v>2881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2874</v>
      </c>
      <c r="M731" s="12" t="s">
        <v>2875</v>
      </c>
      <c r="N731" s="12" t="s">
        <v>2880</v>
      </c>
      <c r="O731" s="12" t="s">
        <v>2881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2874</v>
      </c>
      <c r="M732" s="12" t="s">
        <v>2875</v>
      </c>
      <c r="N732" s="12" t="s">
        <v>2880</v>
      </c>
      <c r="O732" s="12" t="s">
        <v>2881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2874</v>
      </c>
      <c r="M733" s="12" t="s">
        <v>2875</v>
      </c>
      <c r="N733" s="12" t="s">
        <v>2880</v>
      </c>
      <c r="O733" s="12" t="s">
        <v>2881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2874</v>
      </c>
      <c r="M734" s="12" t="s">
        <v>2875</v>
      </c>
      <c r="N734" s="12" t="s">
        <v>2880</v>
      </c>
      <c r="O734" s="12" t="s">
        <v>2882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2874</v>
      </c>
      <c r="M735" s="12" t="s">
        <v>2875</v>
      </c>
      <c r="N735" s="12" t="s">
        <v>2880</v>
      </c>
      <c r="O735" s="12" t="s">
        <v>2882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2874</v>
      </c>
      <c r="M736" s="12" t="s">
        <v>2875</v>
      </c>
      <c r="N736" s="12" t="s">
        <v>2880</v>
      </c>
      <c r="O736" s="12" t="s">
        <v>2882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2874</v>
      </c>
      <c r="M737" s="12" t="s">
        <v>2875</v>
      </c>
      <c r="N737" s="12" t="s">
        <v>2883</v>
      </c>
      <c r="O737" s="12" t="s">
        <v>2884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2874</v>
      </c>
      <c r="M738" s="12" t="s">
        <v>2875</v>
      </c>
      <c r="N738" s="12" t="s">
        <v>2883</v>
      </c>
      <c r="O738" s="12" t="s">
        <v>2884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2874</v>
      </c>
      <c r="M739" s="12" t="s">
        <v>2875</v>
      </c>
      <c r="N739" s="12" t="s">
        <v>2883</v>
      </c>
      <c r="O739" s="12" t="s">
        <v>2884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2874</v>
      </c>
      <c r="M740" s="12" t="s">
        <v>2875</v>
      </c>
      <c r="N740" s="12" t="s">
        <v>2883</v>
      </c>
      <c r="O740" s="12" t="s">
        <v>2884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2885</v>
      </c>
      <c r="M741" s="12" t="s">
        <v>2886</v>
      </c>
      <c r="N741" s="12" t="s">
        <v>2887</v>
      </c>
      <c r="O741" s="12" t="s">
        <v>2888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2885</v>
      </c>
      <c r="M742" s="12" t="s">
        <v>2886</v>
      </c>
      <c r="N742" s="12" t="s">
        <v>2887</v>
      </c>
      <c r="O742" s="12" t="s">
        <v>2888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2885</v>
      </c>
      <c r="M743" s="12" t="s">
        <v>2886</v>
      </c>
      <c r="N743" s="12" t="s">
        <v>2887</v>
      </c>
      <c r="O743" s="12" t="s">
        <v>2888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2885</v>
      </c>
      <c r="M744" s="12" t="s">
        <v>2886</v>
      </c>
      <c r="N744" s="12" t="s">
        <v>2887</v>
      </c>
      <c r="O744" s="12" t="s">
        <v>2888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2885</v>
      </c>
      <c r="M745" s="12" t="s">
        <v>2886</v>
      </c>
      <c r="N745" s="12" t="s">
        <v>2889</v>
      </c>
      <c r="O745" s="12" t="s">
        <v>2876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2885</v>
      </c>
      <c r="M746" s="12" t="s">
        <v>2886</v>
      </c>
      <c r="N746" s="12" t="s">
        <v>2889</v>
      </c>
      <c r="O746" s="12" t="s">
        <v>2876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2885</v>
      </c>
      <c r="M747" s="12" t="s">
        <v>2886</v>
      </c>
      <c r="N747" s="12" t="s">
        <v>2889</v>
      </c>
      <c r="O747" s="12" t="s">
        <v>2876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2885</v>
      </c>
      <c r="M748" s="12" t="s">
        <v>2886</v>
      </c>
      <c r="N748" s="12" t="s">
        <v>2889</v>
      </c>
      <c r="O748" s="12" t="s">
        <v>2876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2885</v>
      </c>
      <c r="M749" s="12" t="s">
        <v>2886</v>
      </c>
      <c r="N749" s="12" t="s">
        <v>2889</v>
      </c>
      <c r="O749" s="12" t="s">
        <v>2876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2885</v>
      </c>
      <c r="M750" s="12" t="s">
        <v>2886</v>
      </c>
      <c r="N750" s="12" t="s">
        <v>2890</v>
      </c>
      <c r="O750" s="12" t="s">
        <v>2891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2885</v>
      </c>
      <c r="M751" s="12" t="s">
        <v>2886</v>
      </c>
      <c r="N751" s="12" t="s">
        <v>2892</v>
      </c>
      <c r="O751" s="12" t="s">
        <v>2893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2885</v>
      </c>
      <c r="M752" s="12" t="s">
        <v>2894</v>
      </c>
      <c r="N752" s="12" t="s">
        <v>2895</v>
      </c>
      <c r="O752" s="12" t="s">
        <v>2843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2885</v>
      </c>
      <c r="M753" s="12" t="s">
        <v>2886</v>
      </c>
      <c r="N753" s="12" t="s">
        <v>2895</v>
      </c>
      <c r="O753" s="12" t="s">
        <v>2843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2885</v>
      </c>
      <c r="M754" s="12" t="s">
        <v>2886</v>
      </c>
      <c r="N754" s="12" t="s">
        <v>2895</v>
      </c>
      <c r="O754" s="12" t="s">
        <v>2843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2885</v>
      </c>
      <c r="M755" s="12" t="s">
        <v>2886</v>
      </c>
      <c r="N755" s="12" t="s">
        <v>2895</v>
      </c>
      <c r="O755" s="12" t="s">
        <v>2843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2885</v>
      </c>
      <c r="M756" s="12" t="s">
        <v>2886</v>
      </c>
      <c r="N756" s="12" t="s">
        <v>2895</v>
      </c>
      <c r="O756" s="12" t="s">
        <v>2843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2896</v>
      </c>
      <c r="M757" s="12" t="s">
        <v>2894</v>
      </c>
      <c r="N757" s="12" t="s">
        <v>2897</v>
      </c>
      <c r="O757" s="12" t="s">
        <v>2883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2896</v>
      </c>
      <c r="M758" s="12" t="s">
        <v>2894</v>
      </c>
      <c r="N758" s="12" t="s">
        <v>2897</v>
      </c>
      <c r="O758" s="12" t="s">
        <v>2883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2896</v>
      </c>
      <c r="M759" s="12" t="s">
        <v>2894</v>
      </c>
      <c r="N759" s="12" t="s">
        <v>2897</v>
      </c>
      <c r="O759" s="12" t="s">
        <v>2883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2896</v>
      </c>
      <c r="M760" s="12" t="s">
        <v>2894</v>
      </c>
      <c r="N760" s="12" t="s">
        <v>2897</v>
      </c>
      <c r="O760" s="12" t="s">
        <v>2883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2896</v>
      </c>
      <c r="M761" s="12" t="s">
        <v>2894</v>
      </c>
      <c r="N761" s="12" t="s">
        <v>2898</v>
      </c>
      <c r="O761" s="12" t="s">
        <v>2887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2896</v>
      </c>
      <c r="M762" s="12" t="s">
        <v>2894</v>
      </c>
      <c r="N762" s="12" t="s">
        <v>2899</v>
      </c>
      <c r="O762" s="12" t="s">
        <v>2900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2896</v>
      </c>
      <c r="M763" s="12" t="s">
        <v>2894</v>
      </c>
      <c r="N763" s="12" t="s">
        <v>2899</v>
      </c>
      <c r="O763" s="12" t="s">
        <v>2900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2896</v>
      </c>
      <c r="M764" s="12" t="s">
        <v>2894</v>
      </c>
      <c r="N764" s="12" t="s">
        <v>2899</v>
      </c>
      <c r="O764" s="12" t="s">
        <v>2900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2896</v>
      </c>
      <c r="M765" s="12" t="s">
        <v>2894</v>
      </c>
      <c r="N765" s="12" t="s">
        <v>2901</v>
      </c>
      <c r="O765" s="12" t="s">
        <v>2902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2896</v>
      </c>
      <c r="M766" s="12" t="s">
        <v>2894</v>
      </c>
      <c r="N766" s="12" t="s">
        <v>2901</v>
      </c>
      <c r="O766" s="12" t="s">
        <v>2897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2896</v>
      </c>
      <c r="M767" s="12" t="s">
        <v>2894</v>
      </c>
      <c r="N767" s="12" t="s">
        <v>2901</v>
      </c>
      <c r="O767" s="12" t="s">
        <v>2897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2896</v>
      </c>
      <c r="M768" s="12" t="s">
        <v>2894</v>
      </c>
      <c r="N768" s="12" t="s">
        <v>2901</v>
      </c>
      <c r="O768" s="12" t="s">
        <v>2897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2896</v>
      </c>
      <c r="M769" s="12" t="s">
        <v>2894</v>
      </c>
      <c r="N769" s="12" t="s">
        <v>2870</v>
      </c>
      <c r="O769" s="12" t="s">
        <v>2898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2896</v>
      </c>
      <c r="M770" s="12" t="s">
        <v>2894</v>
      </c>
      <c r="N770" s="12" t="s">
        <v>2870</v>
      </c>
      <c r="O770" s="12" t="s">
        <v>2898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2896</v>
      </c>
      <c r="M771" s="12" t="s">
        <v>2894</v>
      </c>
      <c r="N771" s="12" t="s">
        <v>2870</v>
      </c>
      <c r="O771" s="12" t="s">
        <v>2898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2896</v>
      </c>
      <c r="M772" s="12" t="s">
        <v>2894</v>
      </c>
      <c r="N772" s="12" t="s">
        <v>2870</v>
      </c>
      <c r="O772" s="12" t="s">
        <v>2898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2896</v>
      </c>
      <c r="M773" s="12" t="s">
        <v>2894</v>
      </c>
      <c r="N773" s="12" t="s">
        <v>2903</v>
      </c>
      <c r="O773" s="12" t="s">
        <v>2904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2905</v>
      </c>
      <c r="M774" s="12" t="s">
        <v>2906</v>
      </c>
      <c r="N774" s="12" t="s">
        <v>2903</v>
      </c>
      <c r="O774" s="12" t="s">
        <v>2904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2896</v>
      </c>
      <c r="M775" s="12" t="s">
        <v>2894</v>
      </c>
      <c r="N775" s="12" t="s">
        <v>2903</v>
      </c>
      <c r="O775" s="12" t="s">
        <v>2904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2905</v>
      </c>
      <c r="M776" s="12" t="s">
        <v>2906</v>
      </c>
      <c r="N776" s="12" t="s">
        <v>2903</v>
      </c>
      <c r="O776" s="12" t="s">
        <v>2904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2905</v>
      </c>
      <c r="M777" s="12" t="s">
        <v>2906</v>
      </c>
      <c r="N777" s="12" t="s">
        <v>2903</v>
      </c>
      <c r="O777" s="12" t="s">
        <v>2904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2905</v>
      </c>
      <c r="M778" s="12" t="s">
        <v>2906</v>
      </c>
      <c r="N778" s="12" t="s">
        <v>2907</v>
      </c>
      <c r="O778" s="12" t="s">
        <v>2908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2905</v>
      </c>
      <c r="M779" s="12" t="s">
        <v>2906</v>
      </c>
      <c r="N779" s="12" t="s">
        <v>2907</v>
      </c>
      <c r="O779" s="12" t="s">
        <v>2908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2905</v>
      </c>
      <c r="M780" s="12" t="s">
        <v>2906</v>
      </c>
      <c r="N780" s="12" t="s">
        <v>2907</v>
      </c>
      <c r="O780" s="12" t="s">
        <v>2908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2905</v>
      </c>
      <c r="M781" s="12" t="s">
        <v>2906</v>
      </c>
      <c r="N781" s="12" t="s">
        <v>2907</v>
      </c>
      <c r="O781" s="12" t="s">
        <v>2908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2905</v>
      </c>
      <c r="M782" s="12" t="s">
        <v>2906</v>
      </c>
      <c r="N782" s="12" t="s">
        <v>2907</v>
      </c>
      <c r="O782" s="12" t="s">
        <v>2908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2905</v>
      </c>
      <c r="M783" s="12" t="s">
        <v>2906</v>
      </c>
      <c r="N783" s="12" t="s">
        <v>2907</v>
      </c>
      <c r="O783" s="12" t="s">
        <v>2908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2905</v>
      </c>
      <c r="M784" s="12" t="s">
        <v>2906</v>
      </c>
      <c r="N784" s="12" t="s">
        <v>2909</v>
      </c>
      <c r="O784" s="12" t="s">
        <v>2910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2905</v>
      </c>
      <c r="M785" s="12" t="s">
        <v>2906</v>
      </c>
      <c r="N785" s="12" t="s">
        <v>2909</v>
      </c>
      <c r="O785" s="12" t="s">
        <v>2910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2905</v>
      </c>
      <c r="M786" s="12" t="s">
        <v>2906</v>
      </c>
      <c r="N786" s="12" t="s">
        <v>2909</v>
      </c>
      <c r="O786" s="12" t="s">
        <v>2910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2905</v>
      </c>
      <c r="M787" s="12" t="s">
        <v>2906</v>
      </c>
      <c r="N787" s="12" t="s">
        <v>2909</v>
      </c>
      <c r="O787" s="12" t="s">
        <v>2910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2905</v>
      </c>
      <c r="M788" s="12" t="s">
        <v>2906</v>
      </c>
      <c r="N788" s="12" t="s">
        <v>2909</v>
      </c>
      <c r="O788" s="12" t="s">
        <v>2910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2905</v>
      </c>
      <c r="M789" s="12" t="s">
        <v>2906</v>
      </c>
      <c r="N789" s="12" t="s">
        <v>2911</v>
      </c>
      <c r="O789" s="12" t="s">
        <v>2870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2905</v>
      </c>
      <c r="M790" s="12" t="s">
        <v>2912</v>
      </c>
      <c r="N790" s="12" t="s">
        <v>2913</v>
      </c>
      <c r="O790" s="12" t="s">
        <v>2914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2905</v>
      </c>
      <c r="M791" s="12" t="s">
        <v>2912</v>
      </c>
      <c r="N791" s="12" t="s">
        <v>2913</v>
      </c>
      <c r="O791" s="12" t="s">
        <v>2914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2905</v>
      </c>
      <c r="M792" s="12" t="s">
        <v>2912</v>
      </c>
      <c r="N792" s="12" t="s">
        <v>2913</v>
      </c>
      <c r="O792" s="12" t="s">
        <v>2914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2905</v>
      </c>
      <c r="M793" s="12" t="s">
        <v>2912</v>
      </c>
      <c r="N793" s="12" t="s">
        <v>2913</v>
      </c>
      <c r="O793" s="12" t="s">
        <v>2914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2915</v>
      </c>
      <c r="M794" s="12" t="s">
        <v>2912</v>
      </c>
      <c r="N794" s="12" t="s">
        <v>2916</v>
      </c>
      <c r="O794" s="12" t="s">
        <v>2917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2905</v>
      </c>
      <c r="M795" s="12" t="s">
        <v>2906</v>
      </c>
      <c r="N795" s="12" t="s">
        <v>2916</v>
      </c>
      <c r="O795" s="12" t="s">
        <v>2917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2915</v>
      </c>
      <c r="M796" s="12" t="s">
        <v>2912</v>
      </c>
      <c r="N796" s="12" t="s">
        <v>2916</v>
      </c>
      <c r="O796" s="12" t="s">
        <v>2917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2905</v>
      </c>
      <c r="M797" s="12" t="s">
        <v>2906</v>
      </c>
      <c r="N797" s="12" t="s">
        <v>2916</v>
      </c>
      <c r="O797" s="12" t="s">
        <v>2917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2915</v>
      </c>
      <c r="M798" s="12" t="s">
        <v>2912</v>
      </c>
      <c r="N798" s="12" t="s">
        <v>2916</v>
      </c>
      <c r="O798" s="12" t="s">
        <v>2917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2905</v>
      </c>
      <c r="M799" s="12" t="s">
        <v>2906</v>
      </c>
      <c r="N799" s="12" t="s">
        <v>2916</v>
      </c>
      <c r="O799" s="12" t="s">
        <v>2917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2905</v>
      </c>
      <c r="M800" s="12" t="s">
        <v>2906</v>
      </c>
      <c r="N800" s="12" t="s">
        <v>2916</v>
      </c>
      <c r="O800" s="12" t="s">
        <v>2917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2915</v>
      </c>
      <c r="M801" s="12" t="s">
        <v>2912</v>
      </c>
      <c r="N801" s="12" t="s">
        <v>2916</v>
      </c>
      <c r="O801" s="12" t="s">
        <v>2917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2905</v>
      </c>
      <c r="M802" s="12" t="s">
        <v>2906</v>
      </c>
      <c r="N802" s="12" t="s">
        <v>2916</v>
      </c>
      <c r="O802" s="12" t="s">
        <v>2917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2915</v>
      </c>
      <c r="M803" s="12" t="s">
        <v>2912</v>
      </c>
      <c r="N803" s="12" t="s">
        <v>2916</v>
      </c>
      <c r="O803" s="12" t="s">
        <v>2917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2905</v>
      </c>
      <c r="M804" s="12" t="s">
        <v>2906</v>
      </c>
      <c r="N804" s="12" t="s">
        <v>2918</v>
      </c>
      <c r="O804" s="12" t="s">
        <v>2907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2905</v>
      </c>
      <c r="M805" s="12" t="s">
        <v>2906</v>
      </c>
      <c r="N805" s="12" t="s">
        <v>2918</v>
      </c>
      <c r="O805" s="12" t="s">
        <v>2907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2915</v>
      </c>
      <c r="M806" s="12" t="s">
        <v>2912</v>
      </c>
      <c r="N806" s="12" t="s">
        <v>2918</v>
      </c>
      <c r="O806" s="12" t="s">
        <v>2907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2905</v>
      </c>
      <c r="M807" s="12" t="s">
        <v>2906</v>
      </c>
      <c r="N807" s="12" t="s">
        <v>2918</v>
      </c>
      <c r="O807" s="12" t="s">
        <v>2907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2915</v>
      </c>
      <c r="M808" s="12" t="s">
        <v>2912</v>
      </c>
      <c r="N808" s="12" t="s">
        <v>2918</v>
      </c>
      <c r="O808" s="12" t="s">
        <v>2907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2915</v>
      </c>
      <c r="M809" s="12" t="s">
        <v>2912</v>
      </c>
      <c r="N809" s="12" t="s">
        <v>2918</v>
      </c>
      <c r="O809" s="12" t="s">
        <v>2907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2915</v>
      </c>
      <c r="M810" s="12" t="s">
        <v>2912</v>
      </c>
      <c r="N810" s="12" t="s">
        <v>2918</v>
      </c>
      <c r="O810" s="12" t="s">
        <v>2907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2915</v>
      </c>
      <c r="M811" s="12" t="s">
        <v>2912</v>
      </c>
      <c r="N811" s="12" t="s">
        <v>2918</v>
      </c>
      <c r="O811" s="12" t="s">
        <v>2907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2915</v>
      </c>
      <c r="M812" s="12" t="s">
        <v>2912</v>
      </c>
      <c r="N812" s="12" t="s">
        <v>2871</v>
      </c>
      <c r="O812" s="12" t="s">
        <v>2919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2915</v>
      </c>
      <c r="M813" s="12" t="s">
        <v>2912</v>
      </c>
      <c r="N813" s="12" t="s">
        <v>2920</v>
      </c>
      <c r="O813" s="12" t="s">
        <v>2921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2915</v>
      </c>
      <c r="M814" s="12" t="s">
        <v>2912</v>
      </c>
      <c r="N814" s="12" t="s">
        <v>2920</v>
      </c>
      <c r="O814" s="12" t="s">
        <v>2921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2915</v>
      </c>
      <c r="M815" s="12" t="s">
        <v>2912</v>
      </c>
      <c r="N815" s="12" t="s">
        <v>2920</v>
      </c>
      <c r="O815" s="12" t="s">
        <v>2921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2915</v>
      </c>
      <c r="M816" s="12" t="s">
        <v>2912</v>
      </c>
      <c r="N816" s="12" t="s">
        <v>2920</v>
      </c>
      <c r="O816" s="12" t="s">
        <v>2921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2896</v>
      </c>
      <c r="M817" s="12" t="s">
        <v>2912</v>
      </c>
      <c r="N817" s="12" t="s">
        <v>2922</v>
      </c>
      <c r="O817" s="12" t="s">
        <v>2923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2896</v>
      </c>
      <c r="M818" s="12" t="s">
        <v>2906</v>
      </c>
      <c r="N818" s="12" t="s">
        <v>2924</v>
      </c>
      <c r="O818" s="12" t="s">
        <v>2916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2896</v>
      </c>
      <c r="M819" s="12" t="s">
        <v>2906</v>
      </c>
      <c r="N819" s="12" t="s">
        <v>2924</v>
      </c>
      <c r="O819" s="12" t="s">
        <v>2916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2896</v>
      </c>
      <c r="M820" s="12" t="s">
        <v>2906</v>
      </c>
      <c r="N820" s="12" t="s">
        <v>2924</v>
      </c>
      <c r="O820" s="12" t="s">
        <v>2916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2896</v>
      </c>
      <c r="M821" s="12" t="s">
        <v>2906</v>
      </c>
      <c r="N821" s="12" t="s">
        <v>2924</v>
      </c>
      <c r="O821" s="12" t="s">
        <v>2916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2896</v>
      </c>
      <c r="M822" s="12" t="s">
        <v>2906</v>
      </c>
      <c r="N822" s="12" t="s">
        <v>2924</v>
      </c>
      <c r="O822" s="12" t="s">
        <v>2916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2915</v>
      </c>
      <c r="M823" s="12" t="s">
        <v>2925</v>
      </c>
      <c r="N823" s="12" t="s">
        <v>2924</v>
      </c>
      <c r="O823" s="12" t="s">
        <v>2916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2896</v>
      </c>
      <c r="M824" s="12" t="s">
        <v>2894</v>
      </c>
      <c r="N824" s="12" t="s">
        <v>2924</v>
      </c>
      <c r="O824" s="12" t="s">
        <v>2916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2905</v>
      </c>
      <c r="M825" s="12" t="s">
        <v>2906</v>
      </c>
      <c r="N825" s="12" t="s">
        <v>2924</v>
      </c>
      <c r="O825" s="12" t="s">
        <v>2916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2915</v>
      </c>
      <c r="M826" s="12" t="s">
        <v>2912</v>
      </c>
      <c r="N826" s="12" t="s">
        <v>2926</v>
      </c>
      <c r="O826" s="12" t="s">
        <v>2927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2915</v>
      </c>
      <c r="M827" s="12" t="s">
        <v>2912</v>
      </c>
      <c r="N827" s="12" t="s">
        <v>2928</v>
      </c>
      <c r="O827" s="12" t="s">
        <v>2929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2915</v>
      </c>
      <c r="M828" s="12" t="s">
        <v>2912</v>
      </c>
      <c r="N828" s="12" t="s">
        <v>2928</v>
      </c>
      <c r="O828" s="12" t="s">
        <v>2929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2915</v>
      </c>
      <c r="M829" s="12" t="s">
        <v>2912</v>
      </c>
      <c r="N829" s="12" t="s">
        <v>2928</v>
      </c>
      <c r="O829" s="12" t="s">
        <v>2929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2915</v>
      </c>
      <c r="M830" s="12" t="s">
        <v>2912</v>
      </c>
      <c r="N830" s="12" t="s">
        <v>2928</v>
      </c>
      <c r="O830" s="12" t="s">
        <v>2929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2915</v>
      </c>
      <c r="M831" s="12" t="s">
        <v>2912</v>
      </c>
      <c r="N831" s="12" t="s">
        <v>2875</v>
      </c>
      <c r="O831" s="12" t="s">
        <v>2930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2915</v>
      </c>
      <c r="M832" s="12" t="s">
        <v>2912</v>
      </c>
      <c r="N832" s="12" t="s">
        <v>2875</v>
      </c>
      <c r="O832" s="12" t="s">
        <v>2930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2915</v>
      </c>
      <c r="M833" s="12" t="s">
        <v>2912</v>
      </c>
      <c r="N833" s="12" t="s">
        <v>2875</v>
      </c>
      <c r="O833" s="12" t="s">
        <v>2930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2915</v>
      </c>
      <c r="M834" s="12" t="s">
        <v>2912</v>
      </c>
      <c r="N834" s="12" t="s">
        <v>2875</v>
      </c>
      <c r="O834" s="12" t="s">
        <v>2930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2915</v>
      </c>
      <c r="M835" s="12" t="s">
        <v>2912</v>
      </c>
      <c r="N835" s="12" t="s">
        <v>2931</v>
      </c>
      <c r="O835" s="12" t="s">
        <v>2932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2896</v>
      </c>
      <c r="M836" s="12" t="s">
        <v>2894</v>
      </c>
      <c r="N836" s="12" t="s">
        <v>2933</v>
      </c>
      <c r="O836" s="12" t="s">
        <v>2922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2896</v>
      </c>
      <c r="M837" s="12" t="s">
        <v>2894</v>
      </c>
      <c r="N837" s="12" t="s">
        <v>2933</v>
      </c>
      <c r="O837" s="12" t="s">
        <v>2922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2896</v>
      </c>
      <c r="M838" s="12" t="s">
        <v>2894</v>
      </c>
      <c r="N838" s="12" t="s">
        <v>2933</v>
      </c>
      <c r="O838" s="12" t="s">
        <v>2922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2896</v>
      </c>
      <c r="M839" s="12" t="s">
        <v>2894</v>
      </c>
      <c r="N839" s="12" t="s">
        <v>2933</v>
      </c>
      <c r="O839" s="12" t="s">
        <v>2922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2896</v>
      </c>
      <c r="M840" s="12" t="s">
        <v>2894</v>
      </c>
      <c r="N840" s="12" t="s">
        <v>2934</v>
      </c>
      <c r="O840" s="12" t="s">
        <v>2924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2896</v>
      </c>
      <c r="M841" s="12" t="s">
        <v>2894</v>
      </c>
      <c r="N841" s="12" t="s">
        <v>2934</v>
      </c>
      <c r="O841" s="12" t="s">
        <v>2924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2896</v>
      </c>
      <c r="M842" s="12" t="s">
        <v>2894</v>
      </c>
      <c r="N842" s="12" t="s">
        <v>2934</v>
      </c>
      <c r="O842" s="12" t="s">
        <v>2924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2896</v>
      </c>
      <c r="M843" s="12" t="s">
        <v>2894</v>
      </c>
      <c r="N843" s="12" t="s">
        <v>2934</v>
      </c>
      <c r="O843" s="12" t="s">
        <v>2924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2896</v>
      </c>
      <c r="M844" s="12" t="s">
        <v>2894</v>
      </c>
      <c r="N844" s="12" t="s">
        <v>2934</v>
      </c>
      <c r="O844" s="12" t="s">
        <v>2924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2896</v>
      </c>
      <c r="M845" s="12" t="s">
        <v>2894</v>
      </c>
      <c r="N845" s="12" t="s">
        <v>2934</v>
      </c>
      <c r="O845" s="12" t="s">
        <v>2924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2896</v>
      </c>
      <c r="M846" s="12" t="s">
        <v>2894</v>
      </c>
      <c r="N846" s="12" t="s">
        <v>2934</v>
      </c>
      <c r="O846" s="12" t="s">
        <v>2924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2915</v>
      </c>
      <c r="M847" s="12" t="s">
        <v>2912</v>
      </c>
      <c r="N847" s="12" t="s">
        <v>2935</v>
      </c>
      <c r="O847" s="12" t="s">
        <v>2936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2915</v>
      </c>
      <c r="M848" s="12" t="s">
        <v>2912</v>
      </c>
      <c r="N848" s="12" t="s">
        <v>2935</v>
      </c>
      <c r="O848" s="12" t="s">
        <v>2936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2905</v>
      </c>
      <c r="M849" s="12" t="s">
        <v>2906</v>
      </c>
      <c r="N849" s="12" t="s">
        <v>2935</v>
      </c>
      <c r="O849" s="12" t="s">
        <v>2936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2905</v>
      </c>
      <c r="M850" s="12" t="s">
        <v>2906</v>
      </c>
      <c r="N850" s="12" t="s">
        <v>2935</v>
      </c>
      <c r="O850" s="12" t="s">
        <v>2936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2905</v>
      </c>
      <c r="M851" s="12" t="s">
        <v>2906</v>
      </c>
      <c r="N851" s="12" t="s">
        <v>2935</v>
      </c>
      <c r="O851" s="12" t="s">
        <v>2936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2915</v>
      </c>
      <c r="M852" s="12" t="s">
        <v>2912</v>
      </c>
      <c r="N852" s="12" t="s">
        <v>2935</v>
      </c>
      <c r="O852" s="12" t="s">
        <v>2936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2645</v>
      </c>
      <c r="M853" s="12" t="s">
        <v>2646</v>
      </c>
      <c r="N853" s="12" t="s">
        <v>2647</v>
      </c>
      <c r="O853" s="12" t="s">
        <v>2648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2645</v>
      </c>
      <c r="M854" s="12" t="s">
        <v>2646</v>
      </c>
      <c r="N854" s="12" t="s">
        <v>2647</v>
      </c>
      <c r="O854" s="12" t="s">
        <v>2648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2645</v>
      </c>
      <c r="M855" s="12" t="s">
        <v>2646</v>
      </c>
      <c r="N855" s="12" t="s">
        <v>2647</v>
      </c>
      <c r="O855" s="12" t="s">
        <v>2648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2645</v>
      </c>
      <c r="M856" s="12" t="s">
        <v>2646</v>
      </c>
      <c r="N856" s="12" t="s">
        <v>2647</v>
      </c>
      <c r="O856" s="12" t="s">
        <v>2648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2645</v>
      </c>
      <c r="M857" s="12" t="s">
        <v>2646</v>
      </c>
      <c r="N857" s="12" t="s">
        <v>2647</v>
      </c>
      <c r="O857" s="12" t="s">
        <v>2648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2645</v>
      </c>
      <c r="M858" s="12" t="s">
        <v>2646</v>
      </c>
      <c r="N858" s="12" t="s">
        <v>2647</v>
      </c>
      <c r="O858" s="12" t="s">
        <v>2648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2645</v>
      </c>
      <c r="M859" s="12" t="s">
        <v>2646</v>
      </c>
      <c r="N859" s="12" t="s">
        <v>2647</v>
      </c>
      <c r="O859" s="12" t="s">
        <v>2648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2645</v>
      </c>
      <c r="M860" s="12" t="s">
        <v>2646</v>
      </c>
      <c r="N860" s="12" t="s">
        <v>2649</v>
      </c>
      <c r="O860" s="12" t="s">
        <v>2650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2645</v>
      </c>
      <c r="M861" s="12" t="s">
        <v>2646</v>
      </c>
      <c r="N861" s="12" t="s">
        <v>2649</v>
      </c>
      <c r="O861" s="12" t="s">
        <v>2650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2645</v>
      </c>
      <c r="M862" s="12" t="s">
        <v>2646</v>
      </c>
      <c r="N862" s="12" t="s">
        <v>2649</v>
      </c>
      <c r="O862" s="12" t="s">
        <v>2650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2645</v>
      </c>
      <c r="M863" s="12" t="s">
        <v>2646</v>
      </c>
      <c r="N863" s="12" t="s">
        <v>2649</v>
      </c>
      <c r="O863" s="12" t="s">
        <v>2650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2645</v>
      </c>
      <c r="M864" s="12" t="s">
        <v>2646</v>
      </c>
      <c r="N864" s="12" t="s">
        <v>2649</v>
      </c>
      <c r="O864" s="12" t="s">
        <v>2650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2645</v>
      </c>
      <c r="M865" s="12" t="s">
        <v>2646</v>
      </c>
      <c r="N865" s="12" t="s">
        <v>2649</v>
      </c>
      <c r="O865" s="12" t="s">
        <v>2650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2645</v>
      </c>
      <c r="M866" s="12" t="s">
        <v>2646</v>
      </c>
      <c r="N866" s="12" t="s">
        <v>2651</v>
      </c>
      <c r="O866" s="12" t="s">
        <v>2652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2653</v>
      </c>
      <c r="M867" s="12" t="s">
        <v>2654</v>
      </c>
      <c r="N867" s="12" t="s">
        <v>2651</v>
      </c>
      <c r="O867" s="12" t="s">
        <v>2652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2645</v>
      </c>
      <c r="M868" s="12" t="s">
        <v>2646</v>
      </c>
      <c r="N868" s="12" t="s">
        <v>2651</v>
      </c>
      <c r="O868" s="12" t="s">
        <v>2652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2653</v>
      </c>
      <c r="M869" s="12" t="s">
        <v>2654</v>
      </c>
      <c r="N869" s="12" t="s">
        <v>2651</v>
      </c>
      <c r="O869" s="12" t="s">
        <v>2652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2645</v>
      </c>
      <c r="M870" s="12" t="s">
        <v>2646</v>
      </c>
      <c r="N870" s="12" t="s">
        <v>2651</v>
      </c>
      <c r="O870" s="12" t="s">
        <v>2652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2653</v>
      </c>
      <c r="M871" s="12" t="s">
        <v>2654</v>
      </c>
      <c r="N871" s="12" t="s">
        <v>2651</v>
      </c>
      <c r="O871" s="12" t="s">
        <v>2652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2653</v>
      </c>
      <c r="M872" s="12" t="s">
        <v>2654</v>
      </c>
      <c r="N872" s="12" t="s">
        <v>2651</v>
      </c>
      <c r="O872" s="12" t="s">
        <v>2652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2653</v>
      </c>
      <c r="M873" s="12" t="s">
        <v>2654</v>
      </c>
      <c r="N873" s="12" t="s">
        <v>2651</v>
      </c>
      <c r="O873" s="12" t="s">
        <v>2652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2653</v>
      </c>
      <c r="M874" s="12" t="s">
        <v>2654</v>
      </c>
      <c r="N874" s="12" t="s">
        <v>2651</v>
      </c>
      <c r="O874" s="12" t="s">
        <v>2652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2653</v>
      </c>
      <c r="M875" s="12" t="s">
        <v>2654</v>
      </c>
      <c r="N875" s="12" t="s">
        <v>2655</v>
      </c>
      <c r="O875" s="12" t="s">
        <v>2656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2653</v>
      </c>
      <c r="M876" s="12" t="s">
        <v>2654</v>
      </c>
      <c r="N876" s="12" t="s">
        <v>2655</v>
      </c>
      <c r="O876" s="12" t="s">
        <v>2656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2653</v>
      </c>
      <c r="M877" s="12" t="s">
        <v>2654</v>
      </c>
      <c r="N877" s="12" t="s">
        <v>2655</v>
      </c>
      <c r="O877" s="12" t="s">
        <v>2656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2653</v>
      </c>
      <c r="M878" s="12" t="s">
        <v>2654</v>
      </c>
      <c r="N878" s="12" t="s">
        <v>2655</v>
      </c>
      <c r="O878" s="12" t="s">
        <v>2656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2653</v>
      </c>
      <c r="M879" s="12" t="s">
        <v>2654</v>
      </c>
      <c r="N879" s="12" t="s">
        <v>2655</v>
      </c>
      <c r="O879" s="12" t="s">
        <v>2656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2653</v>
      </c>
      <c r="M880" s="12" t="s">
        <v>2654</v>
      </c>
      <c r="N880" s="12" t="s">
        <v>2655</v>
      </c>
      <c r="O880" s="12" t="s">
        <v>2656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2657</v>
      </c>
      <c r="M881" s="12" t="s">
        <v>2658</v>
      </c>
      <c r="N881" s="12" t="s">
        <v>2659</v>
      </c>
      <c r="O881" s="12" t="s">
        <v>2660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2653</v>
      </c>
      <c r="M882" s="12" t="s">
        <v>2654</v>
      </c>
      <c r="N882" s="12" t="s">
        <v>2659</v>
      </c>
      <c r="O882" s="12" t="s">
        <v>2660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2657</v>
      </c>
      <c r="M883" s="12" t="s">
        <v>2658</v>
      </c>
      <c r="N883" s="12" t="s">
        <v>2659</v>
      </c>
      <c r="O883" s="12" t="s">
        <v>2660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2657</v>
      </c>
      <c r="M884" s="12" t="s">
        <v>2658</v>
      </c>
      <c r="N884" s="12" t="s">
        <v>2659</v>
      </c>
      <c r="O884" s="12" t="s">
        <v>2660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2653</v>
      </c>
      <c r="M885" s="12" t="s">
        <v>2654</v>
      </c>
      <c r="N885" s="12" t="s">
        <v>2659</v>
      </c>
      <c r="O885" s="12" t="s">
        <v>2660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2653</v>
      </c>
      <c r="M886" s="12" t="s">
        <v>2654</v>
      </c>
      <c r="N886" s="12" t="s">
        <v>2659</v>
      </c>
      <c r="O886" s="12" t="s">
        <v>2660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2653</v>
      </c>
      <c r="M887" s="12" t="s">
        <v>2654</v>
      </c>
      <c r="N887" s="12" t="s">
        <v>2659</v>
      </c>
      <c r="O887" s="12" t="s">
        <v>2660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2657</v>
      </c>
      <c r="M888" s="12" t="s">
        <v>2658</v>
      </c>
      <c r="N888" s="12" t="s">
        <v>2659</v>
      </c>
      <c r="O888" s="12" t="s">
        <v>2660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2657</v>
      </c>
      <c r="M889" s="12" t="s">
        <v>2658</v>
      </c>
      <c r="N889" s="12" t="s">
        <v>2661</v>
      </c>
      <c r="O889" s="12" t="s">
        <v>2662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2657</v>
      </c>
      <c r="M890" s="12" t="s">
        <v>2658</v>
      </c>
      <c r="N890" s="12" t="s">
        <v>2661</v>
      </c>
      <c r="O890" s="12" t="s">
        <v>2662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2657</v>
      </c>
      <c r="M891" s="12" t="s">
        <v>2658</v>
      </c>
      <c r="N891" s="12" t="s">
        <v>2661</v>
      </c>
      <c r="O891" s="12" t="s">
        <v>2662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2657</v>
      </c>
      <c r="M892" s="12" t="s">
        <v>2658</v>
      </c>
      <c r="N892" s="12" t="s">
        <v>2661</v>
      </c>
      <c r="O892" s="12" t="s">
        <v>2662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2657</v>
      </c>
      <c r="M893" s="12" t="s">
        <v>2658</v>
      </c>
      <c r="N893" s="12" t="s">
        <v>2663</v>
      </c>
      <c r="O893" s="12" t="s">
        <v>2664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2657</v>
      </c>
      <c r="M894" s="12" t="s">
        <v>2658</v>
      </c>
      <c r="N894" s="12" t="s">
        <v>2663</v>
      </c>
      <c r="O894" s="12" t="s">
        <v>2664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2657</v>
      </c>
      <c r="M895" s="12" t="s">
        <v>2658</v>
      </c>
      <c r="N895" s="12" t="s">
        <v>2665</v>
      </c>
      <c r="O895" s="12" t="s">
        <v>2666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2657</v>
      </c>
      <c r="M896" s="12" t="s">
        <v>2658</v>
      </c>
      <c r="N896" s="12" t="s">
        <v>2665</v>
      </c>
      <c r="O896" s="12" t="s">
        <v>2666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2657</v>
      </c>
      <c r="M897" s="12" t="s">
        <v>2658</v>
      </c>
      <c r="N897" s="12" t="s">
        <v>2665</v>
      </c>
      <c r="O897" s="12" t="s">
        <v>2666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2657</v>
      </c>
      <c r="M898" s="12" t="s">
        <v>2658</v>
      </c>
      <c r="N898" s="12" t="s">
        <v>2665</v>
      </c>
      <c r="O898" s="12" t="s">
        <v>2666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2657</v>
      </c>
      <c r="M899" s="12" t="s">
        <v>2658</v>
      </c>
      <c r="N899" s="12" t="s">
        <v>2667</v>
      </c>
      <c r="O899" s="12" t="s">
        <v>2668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2653</v>
      </c>
      <c r="M900" s="12" t="s">
        <v>2654</v>
      </c>
      <c r="N900" s="12" t="s">
        <v>2667</v>
      </c>
      <c r="O900" s="12" t="s">
        <v>2668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2645</v>
      </c>
      <c r="M901" s="12" t="s">
        <v>2646</v>
      </c>
      <c r="N901" s="12" t="s">
        <v>2667</v>
      </c>
      <c r="O901" s="12" t="s">
        <v>2668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2645</v>
      </c>
      <c r="M902" s="12" t="s">
        <v>2646</v>
      </c>
      <c r="N902" s="12" t="s">
        <v>2667</v>
      </c>
      <c r="O902" s="12" t="s">
        <v>2668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2657</v>
      </c>
      <c r="M903" s="12" t="s">
        <v>2658</v>
      </c>
      <c r="N903" s="12" t="s">
        <v>2667</v>
      </c>
      <c r="O903" s="12" t="s">
        <v>2668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2653</v>
      </c>
      <c r="M904" s="12" t="s">
        <v>2654</v>
      </c>
      <c r="N904" s="12" t="s">
        <v>2667</v>
      </c>
      <c r="O904" s="12" t="s">
        <v>2668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2645</v>
      </c>
      <c r="M905" s="12" t="s">
        <v>2646</v>
      </c>
      <c r="N905" s="12" t="s">
        <v>2669</v>
      </c>
      <c r="O905" s="12" t="s">
        <v>2670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2645</v>
      </c>
      <c r="M906" s="12" t="s">
        <v>2646</v>
      </c>
      <c r="N906" s="12" t="s">
        <v>2669</v>
      </c>
      <c r="O906" s="12" t="s">
        <v>2670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2653</v>
      </c>
      <c r="M907" s="12" t="s">
        <v>2654</v>
      </c>
      <c r="N907" s="12" t="s">
        <v>2671</v>
      </c>
      <c r="O907" s="12" t="s">
        <v>2661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2657</v>
      </c>
      <c r="M908" s="12" t="s">
        <v>2658</v>
      </c>
      <c r="N908" s="12" t="s">
        <v>2671</v>
      </c>
      <c r="O908" s="12" t="s">
        <v>2661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2657</v>
      </c>
      <c r="M909" s="12" t="s">
        <v>2658</v>
      </c>
      <c r="N909" s="12" t="s">
        <v>2671</v>
      </c>
      <c r="O909" s="12" t="s">
        <v>2661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2653</v>
      </c>
      <c r="M910" s="12" t="s">
        <v>2654</v>
      </c>
      <c r="N910" s="12" t="s">
        <v>2671</v>
      </c>
      <c r="O910" s="12" t="s">
        <v>2661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2657</v>
      </c>
      <c r="M911" s="12" t="s">
        <v>2658</v>
      </c>
      <c r="N911" s="12" t="s">
        <v>2671</v>
      </c>
      <c r="O911" s="12" t="s">
        <v>2661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2657</v>
      </c>
      <c r="M912" s="12" t="s">
        <v>2658</v>
      </c>
      <c r="N912" s="12" t="s">
        <v>2671</v>
      </c>
      <c r="O912" s="12" t="s">
        <v>2661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2442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2443</v>
      </c>
      <c r="J913" s="12" t="s">
        <v>342</v>
      </c>
      <c r="K913" s="12" t="s">
        <v>257</v>
      </c>
      <c r="L913" s="12" t="s">
        <v>2672</v>
      </c>
      <c r="M913" s="12" t="s">
        <v>2673</v>
      </c>
      <c r="N913" s="12" t="s">
        <v>2674</v>
      </c>
      <c r="O913" s="12" t="s">
        <v>2675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2449</v>
      </c>
    </row>
    <row r="914" spans="1:20" x14ac:dyDescent="0.25">
      <c r="A914" s="12" t="s">
        <v>2299</v>
      </c>
      <c r="B914" s="12" t="s">
        <v>814</v>
      </c>
      <c r="C914" s="12" t="s">
        <v>2444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2443</v>
      </c>
      <c r="J914" s="12" t="s">
        <v>342</v>
      </c>
      <c r="K914" s="12" t="s">
        <v>257</v>
      </c>
      <c r="L914" s="12" t="s">
        <v>2672</v>
      </c>
      <c r="M914" s="12" t="s">
        <v>2673</v>
      </c>
      <c r="N914" s="12" t="s">
        <v>2674</v>
      </c>
      <c r="O914" s="12" t="s">
        <v>2675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2445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2446</v>
      </c>
      <c r="J915" s="12" t="s">
        <v>290</v>
      </c>
      <c r="K915" s="12" t="s">
        <v>173</v>
      </c>
      <c r="L915" s="12" t="s">
        <v>2676</v>
      </c>
      <c r="M915" s="12" t="s">
        <v>2677</v>
      </c>
      <c r="N915" s="12" t="s">
        <v>2674</v>
      </c>
      <c r="O915" s="12" t="s">
        <v>2675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2447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2448</v>
      </c>
      <c r="K916" s="12" t="s">
        <v>1121</v>
      </c>
      <c r="L916" s="12" t="s">
        <v>2676</v>
      </c>
      <c r="M916" s="12" t="s">
        <v>2677</v>
      </c>
      <c r="N916" s="12" t="s">
        <v>2674</v>
      </c>
      <c r="O916" s="12" t="s">
        <v>2675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2450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2672</v>
      </c>
      <c r="M917" s="12" t="s">
        <v>2673</v>
      </c>
      <c r="N917" s="12" t="s">
        <v>2678</v>
      </c>
      <c r="O917" s="12" t="s">
        <v>2679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2451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2672</v>
      </c>
      <c r="M918" s="12" t="s">
        <v>2673</v>
      </c>
      <c r="N918" s="12" t="s">
        <v>2678</v>
      </c>
      <c r="O918" s="12" t="s">
        <v>2679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2452</v>
      </c>
    </row>
    <row r="919" spans="1:20" x14ac:dyDescent="0.25">
      <c r="A919" s="12" t="s">
        <v>2299</v>
      </c>
      <c r="B919" s="12" t="s">
        <v>776</v>
      </c>
      <c r="C919" s="12" t="s">
        <v>2453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2454</v>
      </c>
      <c r="K919" s="12" t="s">
        <v>108</v>
      </c>
      <c r="L919" s="12" t="s">
        <v>2676</v>
      </c>
      <c r="M919" s="12" t="s">
        <v>2677</v>
      </c>
      <c r="N919" s="12" t="s">
        <v>2678</v>
      </c>
      <c r="O919" s="12" t="s">
        <v>2679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2455</v>
      </c>
    </row>
    <row r="920" spans="1:20" x14ac:dyDescent="0.25">
      <c r="A920" s="12" t="s">
        <v>2299</v>
      </c>
      <c r="B920" s="12" t="s">
        <v>775</v>
      </c>
      <c r="C920" s="12" t="s">
        <v>2456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2676</v>
      </c>
      <c r="M920" s="12" t="s">
        <v>2677</v>
      </c>
      <c r="N920" s="12" t="s">
        <v>2678</v>
      </c>
      <c r="O920" s="12" t="s">
        <v>2679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2457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2458</v>
      </c>
      <c r="L921" s="12" t="s">
        <v>2672</v>
      </c>
      <c r="M921" s="12" t="s">
        <v>2673</v>
      </c>
      <c r="N921" s="12" t="s">
        <v>2680</v>
      </c>
      <c r="O921" s="12" t="s">
        <v>2681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2459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2676</v>
      </c>
      <c r="M922" s="12" t="s">
        <v>2677</v>
      </c>
      <c r="N922" s="12" t="s">
        <v>2680</v>
      </c>
      <c r="O922" s="12" t="s">
        <v>2681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2460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2672</v>
      </c>
      <c r="M923" s="12" t="s">
        <v>2673</v>
      </c>
      <c r="N923" s="12" t="s">
        <v>2680</v>
      </c>
      <c r="O923" s="12" t="s">
        <v>2681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2461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2676</v>
      </c>
      <c r="M924" s="12" t="s">
        <v>2677</v>
      </c>
      <c r="N924" s="12" t="s">
        <v>2680</v>
      </c>
      <c r="O924" s="12" t="s">
        <v>2681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2463</v>
      </c>
    </row>
    <row r="925" spans="1:20" x14ac:dyDescent="0.25">
      <c r="A925" s="12" t="s">
        <v>2299</v>
      </c>
      <c r="B925" s="12" t="s">
        <v>716</v>
      </c>
      <c r="C925" s="12" t="s">
        <v>2462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2676</v>
      </c>
      <c r="M925" s="12" t="s">
        <v>2677</v>
      </c>
      <c r="N925" s="12" t="s">
        <v>2680</v>
      </c>
      <c r="O925" s="12" t="s">
        <v>2681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2464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2672</v>
      </c>
      <c r="M926" s="12" t="s">
        <v>2673</v>
      </c>
      <c r="N926" s="12" t="s">
        <v>2682</v>
      </c>
      <c r="O926" s="12" t="s">
        <v>2683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2465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2672</v>
      </c>
      <c r="M927" s="12" t="s">
        <v>2673</v>
      </c>
      <c r="N927" s="12" t="s">
        <v>2682</v>
      </c>
      <c r="O927" s="12" t="s">
        <v>2683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2466</v>
      </c>
    </row>
    <row r="928" spans="1:20" x14ac:dyDescent="0.25">
      <c r="A928" s="12" t="s">
        <v>2299</v>
      </c>
      <c r="B928" s="12" t="s">
        <v>794</v>
      </c>
      <c r="C928" s="12" t="s">
        <v>2467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2676</v>
      </c>
      <c r="M928" s="12" t="s">
        <v>2677</v>
      </c>
      <c r="N928" s="12" t="s">
        <v>2682</v>
      </c>
      <c r="O928" s="12" t="s">
        <v>2683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2468</v>
      </c>
    </row>
    <row r="929" spans="1:20" x14ac:dyDescent="0.25">
      <c r="A929" s="12" t="s">
        <v>2299</v>
      </c>
      <c r="B929" s="12" t="s">
        <v>393</v>
      </c>
      <c r="C929" s="12" t="s">
        <v>2469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2676</v>
      </c>
      <c r="M929" s="12" t="s">
        <v>2677</v>
      </c>
      <c r="N929" s="12" t="s">
        <v>2682</v>
      </c>
      <c r="O929" s="12" t="s">
        <v>2683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2468</v>
      </c>
    </row>
    <row r="930" spans="1:20" x14ac:dyDescent="0.25">
      <c r="A930" s="12" t="s">
        <v>2299</v>
      </c>
      <c r="B930" s="12" t="s">
        <v>395</v>
      </c>
      <c r="C930" s="12" t="s">
        <v>2470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2676</v>
      </c>
      <c r="M930" s="12" t="s">
        <v>2677</v>
      </c>
      <c r="N930" s="12" t="s">
        <v>2682</v>
      </c>
      <c r="O930" s="12" t="s">
        <v>2683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2471</v>
      </c>
    </row>
    <row r="931" spans="1:20" x14ac:dyDescent="0.25">
      <c r="A931" s="12" t="s">
        <v>2299</v>
      </c>
      <c r="B931" s="12" t="s">
        <v>396</v>
      </c>
      <c r="C931" s="12" t="s">
        <v>2472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2672</v>
      </c>
      <c r="M931" s="12" t="s">
        <v>2673</v>
      </c>
      <c r="N931" s="12" t="s">
        <v>2682</v>
      </c>
      <c r="O931" s="12" t="s">
        <v>2683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2473</v>
      </c>
    </row>
    <row r="932" spans="1:20" x14ac:dyDescent="0.25">
      <c r="A932" s="12" t="s">
        <v>2299</v>
      </c>
      <c r="B932" s="12" t="s">
        <v>394</v>
      </c>
      <c r="C932" s="12" t="s">
        <v>2474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2475</v>
      </c>
      <c r="K932" s="12" t="s">
        <v>63</v>
      </c>
      <c r="L932" s="12" t="s">
        <v>2672</v>
      </c>
      <c r="M932" s="12" t="s">
        <v>2673</v>
      </c>
      <c r="N932" s="12" t="s">
        <v>2682</v>
      </c>
      <c r="O932" s="12" t="s">
        <v>2683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2476</v>
      </c>
    </row>
    <row r="933" spans="1:20" x14ac:dyDescent="0.25">
      <c r="A933" s="12" t="s">
        <v>2299</v>
      </c>
      <c r="B933" s="12" t="s">
        <v>643</v>
      </c>
      <c r="C933" s="12" t="s">
        <v>2477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2684</v>
      </c>
      <c r="M933" s="12" t="s">
        <v>2685</v>
      </c>
      <c r="N933" s="12" t="s">
        <v>2686</v>
      </c>
      <c r="O933" s="12" t="s">
        <v>2687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2481</v>
      </c>
    </row>
    <row r="934" spans="1:20" x14ac:dyDescent="0.25">
      <c r="A934" s="12" t="s">
        <v>2299</v>
      </c>
      <c r="B934" s="12" t="s">
        <v>696</v>
      </c>
      <c r="C934" s="12" t="s">
        <v>2478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2684</v>
      </c>
      <c r="M934" s="12" t="s">
        <v>2685</v>
      </c>
      <c r="N934" s="12" t="s">
        <v>2686</v>
      </c>
      <c r="O934" s="12" t="s">
        <v>2687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2482</v>
      </c>
    </row>
    <row r="935" spans="1:20" x14ac:dyDescent="0.25">
      <c r="A935" s="12" t="s">
        <v>2299</v>
      </c>
      <c r="B935" s="12" t="s">
        <v>750</v>
      </c>
      <c r="C935" s="12" t="s">
        <v>2479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2684</v>
      </c>
      <c r="M935" s="12" t="s">
        <v>2685</v>
      </c>
      <c r="N935" s="12" t="s">
        <v>2686</v>
      </c>
      <c r="O935" s="12" t="s">
        <v>2687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2483</v>
      </c>
    </row>
    <row r="936" spans="1:20" x14ac:dyDescent="0.25">
      <c r="A936" s="12" t="s">
        <v>2299</v>
      </c>
      <c r="B936" s="12" t="s">
        <v>653</v>
      </c>
      <c r="C936" s="12" t="s">
        <v>2480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2684</v>
      </c>
      <c r="M936" s="12" t="s">
        <v>2685</v>
      </c>
      <c r="N936" s="12" t="s">
        <v>2686</v>
      </c>
      <c r="O936" s="12" t="s">
        <v>2687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2484</v>
      </c>
    </row>
    <row r="937" spans="1:20" x14ac:dyDescent="0.25">
      <c r="A937" s="12" t="s">
        <v>2299</v>
      </c>
      <c r="B937" s="12" t="s">
        <v>742</v>
      </c>
      <c r="C937" s="12" t="s">
        <v>2485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2684</v>
      </c>
      <c r="M937" s="12" t="s">
        <v>2685</v>
      </c>
      <c r="N937" s="12" t="s">
        <v>2688</v>
      </c>
      <c r="O937" s="12" t="s">
        <v>2689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2486</v>
      </c>
    </row>
    <row r="938" spans="1:20" x14ac:dyDescent="0.25">
      <c r="A938" s="12" t="s">
        <v>2299</v>
      </c>
      <c r="B938" s="12" t="s">
        <v>825</v>
      </c>
      <c r="C938" s="12" t="s">
        <v>2487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2684</v>
      </c>
      <c r="M938" s="12" t="s">
        <v>2685</v>
      </c>
      <c r="N938" s="12" t="s">
        <v>2688</v>
      </c>
      <c r="O938" s="12" t="s">
        <v>2689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2488</v>
      </c>
    </row>
    <row r="939" spans="1:20" x14ac:dyDescent="0.25">
      <c r="A939" s="12" t="s">
        <v>2299</v>
      </c>
      <c r="B939" s="12" t="s">
        <v>726</v>
      </c>
      <c r="C939" s="12" t="s">
        <v>2489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2684</v>
      </c>
      <c r="M939" s="12" t="s">
        <v>2685</v>
      </c>
      <c r="N939" s="12" t="s">
        <v>2688</v>
      </c>
      <c r="O939" s="12" t="s">
        <v>2689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2488</v>
      </c>
    </row>
    <row r="940" spans="1:20" x14ac:dyDescent="0.25">
      <c r="A940" s="12" t="s">
        <v>2299</v>
      </c>
      <c r="B940" s="12" t="s">
        <v>645</v>
      </c>
      <c r="C940" s="12" t="s">
        <v>2490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2491</v>
      </c>
      <c r="J940" s="12" t="s">
        <v>313</v>
      </c>
      <c r="K940" s="12" t="s">
        <v>1183</v>
      </c>
      <c r="L940" s="12" t="s">
        <v>2684</v>
      </c>
      <c r="M940" s="12" t="s">
        <v>2685</v>
      </c>
      <c r="N940" s="12" t="s">
        <v>2688</v>
      </c>
      <c r="O940" s="12" t="s">
        <v>2689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2492</v>
      </c>
    </row>
    <row r="941" spans="1:20" x14ac:dyDescent="0.25">
      <c r="A941" s="12" t="s">
        <v>2299</v>
      </c>
      <c r="B941" s="12" t="s">
        <v>800</v>
      </c>
      <c r="C941" s="12" t="s">
        <v>2493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2494</v>
      </c>
      <c r="J941" s="12" t="s">
        <v>318</v>
      </c>
      <c r="K941" s="12" t="s">
        <v>1300</v>
      </c>
      <c r="L941" s="12" t="s">
        <v>2684</v>
      </c>
      <c r="M941" s="12" t="s">
        <v>2685</v>
      </c>
      <c r="N941" s="12" t="s">
        <v>2688</v>
      </c>
      <c r="O941" s="12" t="s">
        <v>2689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2495</v>
      </c>
    </row>
    <row r="942" spans="1:20" x14ac:dyDescent="0.25">
      <c r="A942" s="12" t="s">
        <v>2299</v>
      </c>
      <c r="B942" s="12" t="s">
        <v>773</v>
      </c>
      <c r="C942" s="12" t="s">
        <v>2496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2690</v>
      </c>
      <c r="M942" s="12" t="s">
        <v>2691</v>
      </c>
      <c r="N942" s="12" t="s">
        <v>2692</v>
      </c>
      <c r="O942" s="12" t="s">
        <v>2693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2501</v>
      </c>
    </row>
    <row r="943" spans="1:20" x14ac:dyDescent="0.25">
      <c r="A943" s="12" t="s">
        <v>2299</v>
      </c>
      <c r="B943" s="12" t="s">
        <v>784</v>
      </c>
      <c r="C943" s="12" t="s">
        <v>2497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2684</v>
      </c>
      <c r="M943" s="12" t="s">
        <v>2685</v>
      </c>
      <c r="N943" s="12" t="s">
        <v>2692</v>
      </c>
      <c r="O943" s="12" t="s">
        <v>2693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2502</v>
      </c>
    </row>
    <row r="944" spans="1:20" x14ac:dyDescent="0.25">
      <c r="A944" s="12" t="s">
        <v>2299</v>
      </c>
      <c r="B944" s="12" t="s">
        <v>789</v>
      </c>
      <c r="C944" s="12" t="s">
        <v>2498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2690</v>
      </c>
      <c r="M944" s="12" t="s">
        <v>2691</v>
      </c>
      <c r="N944" s="12" t="s">
        <v>2692</v>
      </c>
      <c r="O944" s="12" t="s">
        <v>2693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2503</v>
      </c>
    </row>
    <row r="945" spans="1:20" x14ac:dyDescent="0.25">
      <c r="A945" s="12" t="s">
        <v>2299</v>
      </c>
      <c r="B945" s="12" t="s">
        <v>646</v>
      </c>
      <c r="C945" s="12" t="s">
        <v>2499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2690</v>
      </c>
      <c r="M945" s="12" t="s">
        <v>2691</v>
      </c>
      <c r="N945" s="12" t="s">
        <v>2692</v>
      </c>
      <c r="O945" s="12" t="s">
        <v>2693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2504</v>
      </c>
    </row>
    <row r="946" spans="1:20" x14ac:dyDescent="0.25">
      <c r="A946" s="12" t="s">
        <v>2299</v>
      </c>
      <c r="B946" s="12" t="s">
        <v>682</v>
      </c>
      <c r="C946" s="12" t="s">
        <v>2507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2690</v>
      </c>
      <c r="M946" s="12" t="s">
        <v>2691</v>
      </c>
      <c r="N946" s="12" t="s">
        <v>2692</v>
      </c>
      <c r="O946" s="12" t="s">
        <v>2693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2505</v>
      </c>
    </row>
    <row r="947" spans="1:20" x14ac:dyDescent="0.25">
      <c r="A947" s="12" t="s">
        <v>2299</v>
      </c>
      <c r="B947" s="12" t="s">
        <v>671</v>
      </c>
      <c r="C947" s="12" t="s">
        <v>2500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2690</v>
      </c>
      <c r="M947" s="12" t="s">
        <v>2691</v>
      </c>
      <c r="N947" s="12" t="s">
        <v>2692</v>
      </c>
      <c r="O947" s="12" t="s">
        <v>2693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2504</v>
      </c>
    </row>
    <row r="948" spans="1:20" x14ac:dyDescent="0.25">
      <c r="A948" s="12" t="s">
        <v>2299</v>
      </c>
      <c r="B948" s="12" t="s">
        <v>746</v>
      </c>
      <c r="C948" s="12" t="s">
        <v>2508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2509</v>
      </c>
      <c r="L948" s="12" t="s">
        <v>2672</v>
      </c>
      <c r="M948" s="12" t="s">
        <v>2673</v>
      </c>
      <c r="N948" s="12" t="s">
        <v>2694</v>
      </c>
      <c r="O948" s="12" t="s">
        <v>2695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2510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2672</v>
      </c>
      <c r="M949" s="12" t="s">
        <v>2673</v>
      </c>
      <c r="N949" s="12" t="s">
        <v>2694</v>
      </c>
      <c r="O949" s="12" t="s">
        <v>2695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2514</v>
      </c>
    </row>
    <row r="950" spans="1:20" x14ac:dyDescent="0.25">
      <c r="A950" s="12" t="s">
        <v>2299</v>
      </c>
      <c r="B950" s="12" t="s">
        <v>659</v>
      </c>
      <c r="C950" s="12" t="s">
        <v>2511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2672</v>
      </c>
      <c r="M950" s="12" t="s">
        <v>2673</v>
      </c>
      <c r="N950" s="12" t="s">
        <v>2694</v>
      </c>
      <c r="O950" s="12" t="s">
        <v>2695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2512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2672</v>
      </c>
      <c r="M951" s="12" t="s">
        <v>2673</v>
      </c>
      <c r="N951" s="12" t="s">
        <v>2694</v>
      </c>
      <c r="O951" s="12" t="s">
        <v>2695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2513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2509</v>
      </c>
      <c r="L952" s="12" t="s">
        <v>2672</v>
      </c>
      <c r="M952" s="12" t="s">
        <v>2673</v>
      </c>
      <c r="N952" s="12" t="s">
        <v>2694</v>
      </c>
      <c r="O952" s="12" t="s">
        <v>2695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2515</v>
      </c>
    </row>
    <row r="953" spans="1:20" x14ac:dyDescent="0.25">
      <c r="A953" s="12" t="s">
        <v>2299</v>
      </c>
      <c r="B953" s="12" t="s">
        <v>799</v>
      </c>
      <c r="C953" s="12" t="s">
        <v>2516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2517</v>
      </c>
      <c r="J953" s="12" t="s">
        <v>1115</v>
      </c>
      <c r="K953" s="12" t="s">
        <v>2518</v>
      </c>
      <c r="L953" s="12" t="s">
        <v>2672</v>
      </c>
      <c r="M953" s="12" t="s">
        <v>2673</v>
      </c>
      <c r="N953" s="12" t="s">
        <v>2696</v>
      </c>
      <c r="O953" s="12" t="s">
        <v>2697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2519</v>
      </c>
    </row>
    <row r="954" spans="1:20" x14ac:dyDescent="0.25">
      <c r="A954" s="12" t="s">
        <v>2299</v>
      </c>
      <c r="B954" s="12" t="s">
        <v>715</v>
      </c>
      <c r="C954" s="12" t="s">
        <v>2520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2521</v>
      </c>
      <c r="J954" s="12" t="s">
        <v>304</v>
      </c>
      <c r="K954" s="12" t="s">
        <v>2522</v>
      </c>
      <c r="L954" s="12" t="s">
        <v>2672</v>
      </c>
      <c r="M954" s="12" t="s">
        <v>2673</v>
      </c>
      <c r="N954" s="12" t="s">
        <v>2696</v>
      </c>
      <c r="O954" s="12" t="s">
        <v>2697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2523</v>
      </c>
    </row>
    <row r="955" spans="1:20" x14ac:dyDescent="0.25">
      <c r="A955" s="12" t="s">
        <v>2299</v>
      </c>
      <c r="B955" s="12" t="s">
        <v>725</v>
      </c>
      <c r="C955" s="12" t="s">
        <v>2524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2517</v>
      </c>
      <c r="J955" s="12" t="s">
        <v>383</v>
      </c>
      <c r="K955" s="12" t="s">
        <v>2522</v>
      </c>
      <c r="L955" s="12" t="s">
        <v>2672</v>
      </c>
      <c r="M955" s="12" t="s">
        <v>2673</v>
      </c>
      <c r="N955" s="12" t="s">
        <v>2696</v>
      </c>
      <c r="O955" s="12" t="s">
        <v>2697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2525</v>
      </c>
    </row>
    <row r="956" spans="1:20" x14ac:dyDescent="0.25">
      <c r="A956" s="12" t="s">
        <v>2299</v>
      </c>
      <c r="B956" s="12" t="s">
        <v>819</v>
      </c>
      <c r="C956" s="12" t="s">
        <v>2526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2517</v>
      </c>
      <c r="J956" s="12" t="s">
        <v>1138</v>
      </c>
      <c r="K956" s="12" t="s">
        <v>2527</v>
      </c>
      <c r="L956" s="12" t="s">
        <v>2672</v>
      </c>
      <c r="M956" s="12" t="s">
        <v>2673</v>
      </c>
      <c r="N956" s="12" t="s">
        <v>2696</v>
      </c>
      <c r="O956" s="12" t="s">
        <v>2697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2528</v>
      </c>
    </row>
    <row r="957" spans="1:20" x14ac:dyDescent="0.25">
      <c r="A957" s="12" t="s">
        <v>2299</v>
      </c>
      <c r="B957" s="12" t="s">
        <v>670</v>
      </c>
      <c r="C957" s="12" t="s">
        <v>2529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2530</v>
      </c>
      <c r="J957" s="12" t="s">
        <v>1115</v>
      </c>
      <c r="K957" s="12" t="s">
        <v>2531</v>
      </c>
      <c r="L957" s="12" t="s">
        <v>2672</v>
      </c>
      <c r="M957" s="12" t="s">
        <v>2673</v>
      </c>
      <c r="N957" s="12" t="s">
        <v>2696</v>
      </c>
      <c r="O957" s="12" t="s">
        <v>2697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2532</v>
      </c>
    </row>
    <row r="958" spans="1:20" x14ac:dyDescent="0.25">
      <c r="A958" s="12" t="s">
        <v>2299</v>
      </c>
      <c r="B958" s="12" t="s">
        <v>693</v>
      </c>
      <c r="C958" s="12" t="s">
        <v>2533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2534</v>
      </c>
      <c r="J958" s="12" t="s">
        <v>329</v>
      </c>
      <c r="K958" s="12" t="s">
        <v>2535</v>
      </c>
      <c r="L958" s="12" t="s">
        <v>2684</v>
      </c>
      <c r="M958" s="12" t="s">
        <v>2685</v>
      </c>
      <c r="N958" s="12" t="s">
        <v>2698</v>
      </c>
      <c r="O958" s="12" t="s">
        <v>2688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2536</v>
      </c>
    </row>
    <row r="959" spans="1:20" x14ac:dyDescent="0.25">
      <c r="A959" s="12" t="s">
        <v>2299</v>
      </c>
      <c r="B959" s="12" t="s">
        <v>817</v>
      </c>
      <c r="C959" s="12" t="s">
        <v>2537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2538</v>
      </c>
      <c r="J959" s="12" t="s">
        <v>2428</v>
      </c>
      <c r="K959" s="12" t="s">
        <v>159</v>
      </c>
      <c r="L959" s="12" t="s">
        <v>2676</v>
      </c>
      <c r="M959" s="12" t="s">
        <v>2677</v>
      </c>
      <c r="N959" s="12" t="s">
        <v>2698</v>
      </c>
      <c r="O959" s="12" t="s">
        <v>2688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2539</v>
      </c>
    </row>
    <row r="960" spans="1:20" x14ac:dyDescent="0.25">
      <c r="A960" s="12" t="s">
        <v>2299</v>
      </c>
      <c r="B960" s="12" t="s">
        <v>807</v>
      </c>
      <c r="C960" s="12" t="s">
        <v>2540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2541</v>
      </c>
      <c r="J960" s="12" t="s">
        <v>268</v>
      </c>
      <c r="K960" s="12" t="s">
        <v>168</v>
      </c>
      <c r="L960" s="12" t="s">
        <v>2676</v>
      </c>
      <c r="M960" s="12" t="s">
        <v>2677</v>
      </c>
      <c r="N960" s="12" t="s">
        <v>2699</v>
      </c>
      <c r="O960" s="12" t="s">
        <v>2700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2566</v>
      </c>
    </row>
    <row r="961" spans="1:20" x14ac:dyDescent="0.25">
      <c r="A961" s="12" t="s">
        <v>2299</v>
      </c>
      <c r="B961" s="12" t="s">
        <v>769</v>
      </c>
      <c r="C961" s="12" t="s">
        <v>2542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2543</v>
      </c>
      <c r="L961" s="12" t="s">
        <v>2676</v>
      </c>
      <c r="M961" s="12" t="s">
        <v>2677</v>
      </c>
      <c r="N961" s="12" t="s">
        <v>2699</v>
      </c>
      <c r="O961" s="12" t="s">
        <v>2700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2567</v>
      </c>
    </row>
    <row r="962" spans="1:20" x14ac:dyDescent="0.25">
      <c r="A962" s="12" t="s">
        <v>2299</v>
      </c>
      <c r="B962" s="12" t="s">
        <v>731</v>
      </c>
      <c r="C962" s="12" t="s">
        <v>2544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2543</v>
      </c>
      <c r="L962" s="12" t="s">
        <v>2676</v>
      </c>
      <c r="M962" s="12" t="s">
        <v>2677</v>
      </c>
      <c r="N962" s="12" t="s">
        <v>2699</v>
      </c>
      <c r="O962" s="12" t="s">
        <v>2700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2566</v>
      </c>
    </row>
    <row r="963" spans="1:20" x14ac:dyDescent="0.25">
      <c r="A963" s="12" t="s">
        <v>2299</v>
      </c>
      <c r="B963" s="12" t="s">
        <v>797</v>
      </c>
      <c r="C963" s="12" t="s">
        <v>2545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2546</v>
      </c>
      <c r="J963" s="12" t="s">
        <v>342</v>
      </c>
      <c r="K963" s="12" t="s">
        <v>2547</v>
      </c>
      <c r="L963" s="12" t="s">
        <v>2676</v>
      </c>
      <c r="M963" s="12" t="s">
        <v>2677</v>
      </c>
      <c r="N963" s="12" t="s">
        <v>2699</v>
      </c>
      <c r="O963" s="12" t="s">
        <v>2700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2568</v>
      </c>
    </row>
    <row r="964" spans="1:20" x14ac:dyDescent="0.25">
      <c r="A964" s="12" t="s">
        <v>2299</v>
      </c>
      <c r="B964" s="12" t="s">
        <v>677</v>
      </c>
      <c r="C964" s="12" t="s">
        <v>2548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2549</v>
      </c>
      <c r="J964" s="12" t="s">
        <v>1633</v>
      </c>
      <c r="K964" s="12" t="s">
        <v>2550</v>
      </c>
      <c r="L964" s="12" t="s">
        <v>2676</v>
      </c>
      <c r="M964" s="12" t="s">
        <v>2677</v>
      </c>
      <c r="N964" s="12" t="s">
        <v>2699</v>
      </c>
      <c r="O964" s="12" t="s">
        <v>2700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2569</v>
      </c>
    </row>
    <row r="965" spans="1:20" x14ac:dyDescent="0.25">
      <c r="A965" s="12" t="s">
        <v>2299</v>
      </c>
      <c r="B965" s="12" t="s">
        <v>663</v>
      </c>
      <c r="C965" s="12" t="s">
        <v>2551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2552</v>
      </c>
      <c r="J965" s="12" t="s">
        <v>318</v>
      </c>
      <c r="K965" s="12" t="s">
        <v>2547</v>
      </c>
      <c r="L965" s="12" t="s">
        <v>2676</v>
      </c>
      <c r="M965" s="12" t="s">
        <v>2677</v>
      </c>
      <c r="N965" s="12" t="s">
        <v>2699</v>
      </c>
      <c r="O965" s="12" t="s">
        <v>2700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2570</v>
      </c>
    </row>
    <row r="966" spans="1:20" x14ac:dyDescent="0.25">
      <c r="A966" s="12" t="s">
        <v>2299</v>
      </c>
      <c r="B966" s="12" t="s">
        <v>783</v>
      </c>
      <c r="C966" s="12" t="s">
        <v>2553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2554</v>
      </c>
      <c r="J966" s="12" t="s">
        <v>342</v>
      </c>
      <c r="K966" s="12" t="s">
        <v>2550</v>
      </c>
      <c r="L966" s="12" t="s">
        <v>2676</v>
      </c>
      <c r="M966" s="12" t="s">
        <v>2677</v>
      </c>
      <c r="N966" s="12" t="s">
        <v>2699</v>
      </c>
      <c r="O966" s="12" t="s">
        <v>2700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2569</v>
      </c>
    </row>
    <row r="967" spans="1:20" x14ac:dyDescent="0.25">
      <c r="A967" s="12" t="s">
        <v>2299</v>
      </c>
      <c r="B967" s="12" t="s">
        <v>763</v>
      </c>
      <c r="C967" s="12" t="s">
        <v>2555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2676</v>
      </c>
      <c r="M967" s="12" t="s">
        <v>2677</v>
      </c>
      <c r="N967" s="12" t="s">
        <v>2699</v>
      </c>
      <c r="O967" s="12" t="s">
        <v>2700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2571</v>
      </c>
    </row>
    <row r="968" spans="1:20" x14ac:dyDescent="0.25">
      <c r="A968" s="12" t="s">
        <v>2299</v>
      </c>
      <c r="B968" s="12" t="s">
        <v>822</v>
      </c>
      <c r="C968" s="12" t="s">
        <v>2556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2554</v>
      </c>
      <c r="J968" s="12" t="s">
        <v>342</v>
      </c>
      <c r="K968" s="12" t="s">
        <v>2550</v>
      </c>
      <c r="L968" s="12" t="s">
        <v>2676</v>
      </c>
      <c r="M968" s="12" t="s">
        <v>2677</v>
      </c>
      <c r="N968" s="12" t="s">
        <v>2699</v>
      </c>
      <c r="O968" s="12" t="s">
        <v>2700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2569</v>
      </c>
    </row>
    <row r="969" spans="1:20" x14ac:dyDescent="0.25">
      <c r="A969" s="12" t="s">
        <v>2299</v>
      </c>
      <c r="B969" s="12" t="s">
        <v>741</v>
      </c>
      <c r="C969" s="12" t="s">
        <v>2557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2558</v>
      </c>
      <c r="J969" s="12" t="s">
        <v>290</v>
      </c>
      <c r="K969" s="12" t="s">
        <v>182</v>
      </c>
      <c r="L969" s="12" t="s">
        <v>2684</v>
      </c>
      <c r="M969" s="12" t="s">
        <v>2685</v>
      </c>
      <c r="N969" s="12" t="s">
        <v>2701</v>
      </c>
      <c r="O969" s="12" t="s">
        <v>2702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2569</v>
      </c>
    </row>
    <row r="970" spans="1:20" x14ac:dyDescent="0.25">
      <c r="A970" s="12" t="s">
        <v>2299</v>
      </c>
      <c r="B970" s="12" t="s">
        <v>826</v>
      </c>
      <c r="C970" s="12" t="s">
        <v>2559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2560</v>
      </c>
      <c r="J970" s="12" t="s">
        <v>311</v>
      </c>
      <c r="K970" s="12" t="s">
        <v>182</v>
      </c>
      <c r="L970" s="12" t="s">
        <v>2684</v>
      </c>
      <c r="M970" s="12" t="s">
        <v>2685</v>
      </c>
      <c r="N970" s="12" t="s">
        <v>2701</v>
      </c>
      <c r="O970" s="12" t="s">
        <v>2702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2572</v>
      </c>
    </row>
    <row r="971" spans="1:20" x14ac:dyDescent="0.25">
      <c r="A971" s="12" t="s">
        <v>2299</v>
      </c>
      <c r="B971" s="12" t="s">
        <v>802</v>
      </c>
      <c r="C971" s="12" t="s">
        <v>2574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2561</v>
      </c>
      <c r="J971" s="12" t="s">
        <v>2333</v>
      </c>
      <c r="K971" s="12" t="s">
        <v>2562</v>
      </c>
      <c r="L971" s="12" t="s">
        <v>2684</v>
      </c>
      <c r="M971" s="12" t="s">
        <v>2685</v>
      </c>
      <c r="N971" s="12" t="s">
        <v>2701</v>
      </c>
      <c r="O971" s="12" t="s">
        <v>2702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2573</v>
      </c>
    </row>
    <row r="972" spans="1:20" x14ac:dyDescent="0.25">
      <c r="A972" s="12" t="s">
        <v>2299</v>
      </c>
      <c r="B972" s="12" t="s">
        <v>745</v>
      </c>
      <c r="C972" s="12" t="s">
        <v>2563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2561</v>
      </c>
      <c r="J972" s="12" t="s">
        <v>347</v>
      </c>
      <c r="K972" s="12" t="s">
        <v>182</v>
      </c>
      <c r="L972" s="12" t="s">
        <v>2684</v>
      </c>
      <c r="M972" s="12" t="s">
        <v>2685</v>
      </c>
      <c r="N972" s="12" t="s">
        <v>2701</v>
      </c>
      <c r="O972" s="12" t="s">
        <v>2702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2573</v>
      </c>
    </row>
    <row r="973" spans="1:20" x14ac:dyDescent="0.25">
      <c r="A973" s="12" t="s">
        <v>2299</v>
      </c>
      <c r="B973" s="12" t="s">
        <v>786</v>
      </c>
      <c r="C973" s="12" t="s">
        <v>2564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2565</v>
      </c>
      <c r="J973" s="12" t="s">
        <v>284</v>
      </c>
      <c r="K973" s="12" t="s">
        <v>2562</v>
      </c>
      <c r="L973" s="12" t="s">
        <v>2684</v>
      </c>
      <c r="M973" s="12" t="s">
        <v>2685</v>
      </c>
      <c r="N973" s="12" t="s">
        <v>2701</v>
      </c>
      <c r="O973" s="12" t="s">
        <v>2702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2573</v>
      </c>
    </row>
    <row r="974" spans="1:20" x14ac:dyDescent="0.25">
      <c r="A974" s="12" t="s">
        <v>2299</v>
      </c>
      <c r="B974" s="12" t="s">
        <v>823</v>
      </c>
      <c r="C974" s="12" t="s">
        <v>2575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2576</v>
      </c>
      <c r="J974" s="12" t="s">
        <v>895</v>
      </c>
      <c r="K974" s="12" t="s">
        <v>2577</v>
      </c>
      <c r="L974" s="12" t="s">
        <v>2703</v>
      </c>
      <c r="M974" s="12" t="s">
        <v>2704</v>
      </c>
      <c r="N974" s="12" t="s">
        <v>2705</v>
      </c>
      <c r="O974" s="12" t="s">
        <v>2706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2578</v>
      </c>
    </row>
    <row r="975" spans="1:20" x14ac:dyDescent="0.25">
      <c r="A975" s="12" t="s">
        <v>2299</v>
      </c>
      <c r="B975" s="12" t="s">
        <v>818</v>
      </c>
      <c r="C975" s="12" t="s">
        <v>2579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2580</v>
      </c>
      <c r="J975" s="12" t="s">
        <v>222</v>
      </c>
      <c r="K975" s="12" t="s">
        <v>182</v>
      </c>
      <c r="L975" s="12" t="s">
        <v>2707</v>
      </c>
      <c r="M975" s="12" t="s">
        <v>2708</v>
      </c>
      <c r="N975" s="12" t="s">
        <v>2705</v>
      </c>
      <c r="O975" s="12" t="s">
        <v>2706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2581</v>
      </c>
    </row>
    <row r="976" spans="1:20" x14ac:dyDescent="0.25">
      <c r="A976" s="12" t="s">
        <v>2299</v>
      </c>
      <c r="B976" s="12" t="s">
        <v>735</v>
      </c>
      <c r="C976" s="12" t="s">
        <v>2582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2583</v>
      </c>
      <c r="J976" s="12" t="s">
        <v>2584</v>
      </c>
      <c r="K976" s="12" t="s">
        <v>2354</v>
      </c>
      <c r="L976" s="12" t="s">
        <v>2703</v>
      </c>
      <c r="M976" s="12" t="s">
        <v>2704</v>
      </c>
      <c r="N976" s="12" t="s">
        <v>2705</v>
      </c>
      <c r="O976" s="12" t="s">
        <v>2706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2585</v>
      </c>
    </row>
    <row r="977" spans="1:20" x14ac:dyDescent="0.25">
      <c r="A977" s="12" t="s">
        <v>2299</v>
      </c>
      <c r="B977" s="12" t="s">
        <v>714</v>
      </c>
      <c r="C977" s="12" t="s">
        <v>2586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2587</v>
      </c>
      <c r="J977" s="12" t="s">
        <v>116</v>
      </c>
      <c r="K977" s="12" t="s">
        <v>2380</v>
      </c>
      <c r="L977" s="12" t="s">
        <v>2707</v>
      </c>
      <c r="M977" s="12" t="s">
        <v>2708</v>
      </c>
      <c r="N977" s="12" t="s">
        <v>2705</v>
      </c>
      <c r="O977" s="12" t="s">
        <v>2706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2588</v>
      </c>
    </row>
    <row r="978" spans="1:20" x14ac:dyDescent="0.25">
      <c r="A978" s="12" t="s">
        <v>2299</v>
      </c>
      <c r="B978" s="12" t="s">
        <v>689</v>
      </c>
      <c r="C978" s="12" t="s">
        <v>2589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2590</v>
      </c>
      <c r="J978" s="12" t="s">
        <v>938</v>
      </c>
      <c r="K978" s="12" t="s">
        <v>248</v>
      </c>
      <c r="L978" s="12" t="s">
        <v>2703</v>
      </c>
      <c r="M978" s="12" t="s">
        <v>2704</v>
      </c>
      <c r="N978" s="12" t="s">
        <v>2705</v>
      </c>
      <c r="O978" s="12" t="s">
        <v>2706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2591</v>
      </c>
    </row>
    <row r="979" spans="1:20" x14ac:dyDescent="0.25">
      <c r="A979" s="12" t="s">
        <v>2299</v>
      </c>
      <c r="B979" s="12" t="s">
        <v>680</v>
      </c>
      <c r="C979" s="12" t="s">
        <v>2592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2587</v>
      </c>
      <c r="J979" s="12" t="s">
        <v>116</v>
      </c>
      <c r="K979" s="12" t="s">
        <v>2380</v>
      </c>
      <c r="L979" s="12" t="s">
        <v>2707</v>
      </c>
      <c r="M979" s="12" t="s">
        <v>2708</v>
      </c>
      <c r="N979" s="12" t="s">
        <v>2705</v>
      </c>
      <c r="O979" s="12" t="s">
        <v>2706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2593</v>
      </c>
    </row>
    <row r="980" spans="1:20" x14ac:dyDescent="0.25">
      <c r="A980" s="12" t="s">
        <v>2299</v>
      </c>
      <c r="B980" s="12" t="s">
        <v>644</v>
      </c>
      <c r="C980" s="12" t="s">
        <v>2594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2583</v>
      </c>
      <c r="J980" s="12" t="s">
        <v>2584</v>
      </c>
      <c r="K980" s="12" t="s">
        <v>2354</v>
      </c>
      <c r="L980" s="12" t="s">
        <v>2703</v>
      </c>
      <c r="M980" s="12" t="s">
        <v>2704</v>
      </c>
      <c r="N980" s="12" t="s">
        <v>2705</v>
      </c>
      <c r="O980" s="12" t="s">
        <v>2706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2572</v>
      </c>
    </row>
    <row r="981" spans="1:20" x14ac:dyDescent="0.25">
      <c r="A981" s="12" t="s">
        <v>2299</v>
      </c>
      <c r="B981" s="12" t="s">
        <v>798</v>
      </c>
      <c r="C981" s="12" t="s">
        <v>2595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2580</v>
      </c>
      <c r="J981" s="12" t="s">
        <v>262</v>
      </c>
      <c r="K981" s="12" t="s">
        <v>2380</v>
      </c>
      <c r="L981" s="12" t="s">
        <v>2707</v>
      </c>
      <c r="M981" s="12" t="s">
        <v>2708</v>
      </c>
      <c r="N981" s="12" t="s">
        <v>2705</v>
      </c>
      <c r="O981" s="12" t="s">
        <v>2706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2593</v>
      </c>
    </row>
    <row r="982" spans="1:20" x14ac:dyDescent="0.25">
      <c r="A982" s="12" t="s">
        <v>2299</v>
      </c>
      <c r="B982" s="12" t="s">
        <v>691</v>
      </c>
      <c r="C982" s="12" t="s">
        <v>2596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2597</v>
      </c>
      <c r="J982" s="12" t="s">
        <v>149</v>
      </c>
      <c r="K982" s="12" t="s">
        <v>2380</v>
      </c>
      <c r="L982" s="12" t="s">
        <v>2707</v>
      </c>
      <c r="M982" s="12" t="s">
        <v>2708</v>
      </c>
      <c r="N982" s="12" t="s">
        <v>2705</v>
      </c>
      <c r="O982" s="12" t="s">
        <v>2706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2598</v>
      </c>
    </row>
    <row r="983" spans="1:20" x14ac:dyDescent="0.25">
      <c r="A983" s="12" t="s">
        <v>2299</v>
      </c>
      <c r="B983" s="12" t="s">
        <v>667</v>
      </c>
      <c r="C983" s="12" t="s">
        <v>2599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2600</v>
      </c>
      <c r="J983" s="12" t="s">
        <v>337</v>
      </c>
      <c r="K983" s="12" t="s">
        <v>248</v>
      </c>
      <c r="L983" s="12" t="s">
        <v>2703</v>
      </c>
      <c r="M983" s="12" t="s">
        <v>2704</v>
      </c>
      <c r="N983" s="12" t="s">
        <v>2705</v>
      </c>
      <c r="O983" s="12" t="s">
        <v>2706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2601</v>
      </c>
    </row>
    <row r="984" spans="1:20" x14ac:dyDescent="0.25">
      <c r="A984" s="12" t="s">
        <v>2299</v>
      </c>
      <c r="B984" s="12" t="s">
        <v>736</v>
      </c>
      <c r="C984" s="12" t="s">
        <v>2602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2603</v>
      </c>
      <c r="J984" s="12" t="s">
        <v>297</v>
      </c>
      <c r="K984" s="12" t="s">
        <v>2604</v>
      </c>
      <c r="L984" s="12" t="s">
        <v>2690</v>
      </c>
      <c r="M984" s="12" t="s">
        <v>2691</v>
      </c>
      <c r="N984" s="12" t="s">
        <v>2709</v>
      </c>
      <c r="O984" s="12" t="s">
        <v>2694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2614</v>
      </c>
    </row>
    <row r="985" spans="1:20" x14ac:dyDescent="0.25">
      <c r="A985" s="12" t="s">
        <v>2299</v>
      </c>
      <c r="B985" s="12" t="s">
        <v>821</v>
      </c>
      <c r="C985" s="12" t="s">
        <v>2605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2606</v>
      </c>
      <c r="J985" s="12" t="s">
        <v>290</v>
      </c>
      <c r="K985" s="12" t="s">
        <v>238</v>
      </c>
      <c r="L985" s="12" t="s">
        <v>2690</v>
      </c>
      <c r="M985" s="12" t="s">
        <v>2691</v>
      </c>
      <c r="N985" s="12" t="s">
        <v>2709</v>
      </c>
      <c r="O985" s="12" t="s">
        <v>2694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2615</v>
      </c>
    </row>
    <row r="986" spans="1:20" x14ac:dyDescent="0.25">
      <c r="A986" s="12" t="s">
        <v>2299</v>
      </c>
      <c r="B986" s="12" t="s">
        <v>658</v>
      </c>
      <c r="C986" s="12" t="s">
        <v>2607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2608</v>
      </c>
      <c r="J986" s="12" t="s">
        <v>290</v>
      </c>
      <c r="K986" s="12" t="s">
        <v>2609</v>
      </c>
      <c r="L986" s="12" t="s">
        <v>2690</v>
      </c>
      <c r="M986" s="12" t="s">
        <v>2691</v>
      </c>
      <c r="N986" s="12" t="s">
        <v>2710</v>
      </c>
      <c r="O986" s="12" t="s">
        <v>2711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2616</v>
      </c>
    </row>
    <row r="987" spans="1:20" x14ac:dyDescent="0.25">
      <c r="A987" s="12" t="s">
        <v>2299</v>
      </c>
      <c r="B987" s="12" t="s">
        <v>772</v>
      </c>
      <c r="C987" s="12" t="s">
        <v>2610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2518</v>
      </c>
      <c r="J987" s="12" t="s">
        <v>342</v>
      </c>
      <c r="K987" s="12" t="s">
        <v>2609</v>
      </c>
      <c r="L987" s="12" t="s">
        <v>2690</v>
      </c>
      <c r="M987" s="12" t="s">
        <v>2691</v>
      </c>
      <c r="N987" s="12" t="s">
        <v>2710</v>
      </c>
      <c r="O987" s="12" t="s">
        <v>2711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2611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2612</v>
      </c>
      <c r="J988" s="12" t="s">
        <v>2394</v>
      </c>
      <c r="K988" s="12" t="s">
        <v>2613</v>
      </c>
      <c r="L988" s="12" t="s">
        <v>2690</v>
      </c>
      <c r="M988" s="12" t="s">
        <v>2691</v>
      </c>
      <c r="N988" s="12" t="s">
        <v>2710</v>
      </c>
      <c r="O988" s="12" t="s">
        <v>2711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2618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2619</v>
      </c>
      <c r="J989" s="12" t="s">
        <v>2620</v>
      </c>
      <c r="K989" s="12" t="s">
        <v>1208</v>
      </c>
      <c r="L989" s="12" t="s">
        <v>2690</v>
      </c>
      <c r="M989" s="12" t="s">
        <v>2691</v>
      </c>
      <c r="N989" s="12" t="s">
        <v>2712</v>
      </c>
      <c r="O989" s="12" t="s">
        <v>2698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2621</v>
      </c>
    </row>
    <row r="990" spans="1:20" x14ac:dyDescent="0.25">
      <c r="A990" s="12" t="s">
        <v>2299</v>
      </c>
      <c r="B990" s="12" t="s">
        <v>824</v>
      </c>
      <c r="C990" s="12" t="s">
        <v>2622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2619</v>
      </c>
      <c r="J990" s="12" t="s">
        <v>2620</v>
      </c>
      <c r="K990" s="12" t="s">
        <v>1208</v>
      </c>
      <c r="L990" s="12" t="s">
        <v>2690</v>
      </c>
      <c r="M990" s="12" t="s">
        <v>2691</v>
      </c>
      <c r="N990" s="12" t="s">
        <v>2712</v>
      </c>
      <c r="O990" s="12" t="s">
        <v>2698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2623</v>
      </c>
    </row>
    <row r="991" spans="1:20" x14ac:dyDescent="0.25">
      <c r="A991" s="12" t="s">
        <v>2299</v>
      </c>
      <c r="B991" s="12" t="s">
        <v>791</v>
      </c>
      <c r="C991" s="12" t="s">
        <v>2624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2518</v>
      </c>
      <c r="J991" s="12" t="s">
        <v>346</v>
      </c>
      <c r="K991" s="12" t="s">
        <v>2625</v>
      </c>
      <c r="L991" s="12" t="s">
        <v>2690</v>
      </c>
      <c r="M991" s="12" t="s">
        <v>2691</v>
      </c>
      <c r="N991" s="12" t="s">
        <v>2712</v>
      </c>
      <c r="O991" s="12" t="s">
        <v>2698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2623</v>
      </c>
    </row>
    <row r="992" spans="1:20" x14ac:dyDescent="0.25">
      <c r="A992" s="12" t="s">
        <v>2299</v>
      </c>
      <c r="B992" s="12" t="s">
        <v>738</v>
      </c>
      <c r="C992" s="12" t="s">
        <v>2626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2518</v>
      </c>
      <c r="J992" s="12" t="s">
        <v>346</v>
      </c>
      <c r="K992" s="12" t="s">
        <v>2625</v>
      </c>
      <c r="L992" s="12" t="s">
        <v>2690</v>
      </c>
      <c r="M992" s="12" t="s">
        <v>2691</v>
      </c>
      <c r="N992" s="12" t="s">
        <v>2712</v>
      </c>
      <c r="O992" s="12" t="s">
        <v>2698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2627</v>
      </c>
    </row>
    <row r="993" spans="1:20" x14ac:dyDescent="0.25">
      <c r="A993" s="12" t="s">
        <v>2299</v>
      </c>
      <c r="B993" s="12" t="s">
        <v>690</v>
      </c>
      <c r="C993" s="12" t="s">
        <v>2628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2527</v>
      </c>
      <c r="J993" s="12" t="s">
        <v>346</v>
      </c>
      <c r="K993" s="12" t="s">
        <v>254</v>
      </c>
      <c r="L993" s="12" t="s">
        <v>2690</v>
      </c>
      <c r="M993" s="12" t="s">
        <v>2691</v>
      </c>
      <c r="N993" s="12" t="s">
        <v>2712</v>
      </c>
      <c r="O993" s="12" t="s">
        <v>2698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2621</v>
      </c>
    </row>
    <row r="994" spans="1:20" x14ac:dyDescent="0.25">
      <c r="A994" s="12" t="s">
        <v>2299</v>
      </c>
      <c r="B994" s="12" t="s">
        <v>809</v>
      </c>
      <c r="C994" s="12" t="s">
        <v>2629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2522</v>
      </c>
      <c r="J994" s="12" t="s">
        <v>369</v>
      </c>
      <c r="K994" s="12" t="s">
        <v>2625</v>
      </c>
      <c r="L994" s="12" t="s">
        <v>2690</v>
      </c>
      <c r="M994" s="12" t="s">
        <v>2691</v>
      </c>
      <c r="N994" s="12" t="s">
        <v>2712</v>
      </c>
      <c r="O994" s="12" t="s">
        <v>2698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2623</v>
      </c>
    </row>
    <row r="995" spans="1:20" x14ac:dyDescent="0.25">
      <c r="A995" s="12" t="s">
        <v>2299</v>
      </c>
      <c r="B995" s="12" t="s">
        <v>812</v>
      </c>
      <c r="C995" s="12" t="s">
        <v>2630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2631</v>
      </c>
      <c r="J995" s="12" t="s">
        <v>392</v>
      </c>
      <c r="K995" s="12" t="s">
        <v>2632</v>
      </c>
      <c r="L995" s="12" t="s">
        <v>2713</v>
      </c>
      <c r="M995" s="12" t="s">
        <v>2714</v>
      </c>
      <c r="N995" s="12" t="s">
        <v>2715</v>
      </c>
      <c r="O995" s="12" t="s">
        <v>2709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2633</v>
      </c>
    </row>
    <row r="996" spans="1:20" x14ac:dyDescent="0.25">
      <c r="A996" s="12" t="s">
        <v>2299</v>
      </c>
      <c r="B996" s="12" t="s">
        <v>744</v>
      </c>
      <c r="C996" s="12" t="s">
        <v>2634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2635</v>
      </c>
      <c r="K996" s="12" t="s">
        <v>2632</v>
      </c>
      <c r="L996" s="12" t="s">
        <v>2713</v>
      </c>
      <c r="M996" s="12" t="s">
        <v>2714</v>
      </c>
      <c r="N996" s="12" t="s">
        <v>2715</v>
      </c>
      <c r="O996" s="12" t="s">
        <v>2709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2633</v>
      </c>
    </row>
    <row r="997" spans="1:20" x14ac:dyDescent="0.25">
      <c r="A997" s="12" t="s">
        <v>2299</v>
      </c>
      <c r="B997" s="12" t="s">
        <v>697</v>
      </c>
      <c r="C997" s="12" t="s">
        <v>2636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2635</v>
      </c>
      <c r="K997" s="12" t="s">
        <v>2632</v>
      </c>
      <c r="L997" s="12" t="s">
        <v>2713</v>
      </c>
      <c r="M997" s="12" t="s">
        <v>2714</v>
      </c>
      <c r="N997" s="12" t="s">
        <v>2715</v>
      </c>
      <c r="O997" s="12" t="s">
        <v>2709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2633</v>
      </c>
    </row>
    <row r="998" spans="1:20" x14ac:dyDescent="0.25">
      <c r="A998" s="12" t="s">
        <v>2299</v>
      </c>
      <c r="B998" s="12" t="s">
        <v>694</v>
      </c>
      <c r="C998" s="12" t="s">
        <v>2637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2638</v>
      </c>
      <c r="J998" s="12" t="s">
        <v>392</v>
      </c>
      <c r="K998" s="12" t="s">
        <v>2639</v>
      </c>
      <c r="L998" s="12" t="s">
        <v>2713</v>
      </c>
      <c r="M998" s="12" t="s">
        <v>2714</v>
      </c>
      <c r="N998" s="12" t="s">
        <v>2716</v>
      </c>
      <c r="O998" s="12" t="s">
        <v>2710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2640</v>
      </c>
    </row>
    <row r="999" spans="1:20" x14ac:dyDescent="0.25">
      <c r="A999" s="12" t="s">
        <v>2299</v>
      </c>
      <c r="B999" s="12" t="s">
        <v>762</v>
      </c>
      <c r="C999" s="12" t="s">
        <v>2641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2642</v>
      </c>
      <c r="K999" s="12" t="s">
        <v>2643</v>
      </c>
      <c r="L999" s="12" t="s">
        <v>2713</v>
      </c>
      <c r="M999" s="12" t="s">
        <v>2714</v>
      </c>
      <c r="N999" s="12" t="s">
        <v>2716</v>
      </c>
      <c r="O999" s="12" t="s">
        <v>2710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2644</v>
      </c>
    </row>
    <row r="1000" spans="1:20" x14ac:dyDescent="0.25">
      <c r="A1000" s="12" t="s">
        <v>2299</v>
      </c>
      <c r="B1000" s="12" t="s">
        <v>788</v>
      </c>
      <c r="C1000" s="12" t="s">
        <v>3046</v>
      </c>
      <c r="D1000" s="12" t="s">
        <v>8</v>
      </c>
      <c r="E1000" s="12" t="s">
        <v>11</v>
      </c>
      <c r="F1000" s="12" t="s">
        <v>140</v>
      </c>
      <c r="G1000" s="12" t="s">
        <v>399</v>
      </c>
      <c r="H1000" s="12" t="s">
        <v>669</v>
      </c>
      <c r="I1000" s="12" t="s">
        <v>2584</v>
      </c>
      <c r="J1000" s="12" t="s">
        <v>287</v>
      </c>
      <c r="K1000" s="12" t="s">
        <v>322</v>
      </c>
      <c r="L1000" s="12" t="s">
        <v>2707</v>
      </c>
      <c r="M1000" s="12" t="s">
        <v>2708</v>
      </c>
      <c r="N1000" s="12" t="s">
        <v>3047</v>
      </c>
      <c r="O1000" s="12" t="s">
        <v>3048</v>
      </c>
      <c r="P1000" s="12" t="s">
        <v>1652</v>
      </c>
      <c r="Q1000" s="12" t="s">
        <v>1663</v>
      </c>
      <c r="R1000" s="12" t="s">
        <v>1671</v>
      </c>
      <c r="S1000" s="12" t="s">
        <v>1728</v>
      </c>
      <c r="T1000" s="12" t="s">
        <v>3053</v>
      </c>
    </row>
    <row r="1001" spans="1:20" x14ac:dyDescent="0.25">
      <c r="A1001" s="12" t="s">
        <v>2299</v>
      </c>
      <c r="B1001" s="12" t="s">
        <v>770</v>
      </c>
      <c r="C1001" s="12" t="s">
        <v>3049</v>
      </c>
      <c r="D1001" s="12" t="s">
        <v>8</v>
      </c>
      <c r="E1001" s="12" t="s">
        <v>13</v>
      </c>
      <c r="F1001" s="12" t="s">
        <v>140</v>
      </c>
      <c r="G1001" s="12" t="s">
        <v>399</v>
      </c>
      <c r="H1001" s="12" t="s">
        <v>669</v>
      </c>
      <c r="I1001" s="12" t="s">
        <v>2448</v>
      </c>
      <c r="J1001" s="12" t="s">
        <v>267</v>
      </c>
      <c r="K1001" s="12" t="s">
        <v>2394</v>
      </c>
      <c r="L1001" s="12" t="s">
        <v>2703</v>
      </c>
      <c r="M1001" s="12" t="s">
        <v>2704</v>
      </c>
      <c r="N1001" s="12" t="s">
        <v>3047</v>
      </c>
      <c r="O1001" s="12" t="s">
        <v>3048</v>
      </c>
      <c r="P1001" s="12" t="s">
        <v>1652</v>
      </c>
      <c r="Q1001" s="12" t="s">
        <v>1666</v>
      </c>
      <c r="R1001" s="12" t="s">
        <v>1671</v>
      </c>
      <c r="S1001" s="12" t="s">
        <v>1727</v>
      </c>
      <c r="T1001" s="12" t="s">
        <v>3054</v>
      </c>
    </row>
    <row r="1002" spans="1:20" x14ac:dyDescent="0.25">
      <c r="A1002" s="12" t="s">
        <v>2299</v>
      </c>
      <c r="B1002" s="12" t="s">
        <v>722</v>
      </c>
      <c r="C1002" s="12" t="s">
        <v>3057</v>
      </c>
      <c r="D1002" s="12" t="s">
        <v>5</v>
      </c>
      <c r="E1002" s="12" t="s">
        <v>16</v>
      </c>
      <c r="F1002" s="12" t="s">
        <v>140</v>
      </c>
      <c r="G1002" s="12" t="s">
        <v>399</v>
      </c>
      <c r="H1002" s="12" t="s">
        <v>669</v>
      </c>
      <c r="I1002" s="12" t="s">
        <v>329</v>
      </c>
      <c r="J1002" s="12" t="s">
        <v>364</v>
      </c>
      <c r="K1002" s="12" t="s">
        <v>270</v>
      </c>
      <c r="L1002" s="12" t="s">
        <v>2703</v>
      </c>
      <c r="M1002" s="12" t="s">
        <v>2704</v>
      </c>
      <c r="N1002" s="12" t="s">
        <v>3050</v>
      </c>
      <c r="O1002" s="12" t="s">
        <v>3052</v>
      </c>
      <c r="P1002" s="12" t="s">
        <v>1652</v>
      </c>
      <c r="Q1002" s="12" t="s">
        <v>1669</v>
      </c>
      <c r="R1002" s="12" t="s">
        <v>1671</v>
      </c>
      <c r="S1002" s="12" t="s">
        <v>1727</v>
      </c>
      <c r="T1002" s="12" t="s">
        <v>3055</v>
      </c>
    </row>
    <row r="1003" spans="1:20" x14ac:dyDescent="0.25">
      <c r="A1003" s="12" t="s">
        <v>2299</v>
      </c>
      <c r="B1003" s="12" t="s">
        <v>664</v>
      </c>
      <c r="C1003" s="12" t="s">
        <v>3051</v>
      </c>
      <c r="D1003" s="12" t="s">
        <v>5</v>
      </c>
      <c r="E1003" s="12" t="s">
        <v>1676</v>
      </c>
      <c r="F1003" s="12" t="s">
        <v>140</v>
      </c>
      <c r="G1003" s="12" t="s">
        <v>399</v>
      </c>
      <c r="H1003" s="12" t="s">
        <v>669</v>
      </c>
      <c r="I1003" s="12" t="s">
        <v>1802</v>
      </c>
      <c r="J1003" s="12" t="s">
        <v>267</v>
      </c>
      <c r="K1003" s="12" t="s">
        <v>270</v>
      </c>
      <c r="L1003" s="12" t="s">
        <v>2703</v>
      </c>
      <c r="M1003" s="12" t="s">
        <v>2704</v>
      </c>
      <c r="N1003" s="12" t="s">
        <v>3050</v>
      </c>
      <c r="O1003" s="12" t="s">
        <v>3052</v>
      </c>
      <c r="P1003" s="12" t="s">
        <v>1652</v>
      </c>
      <c r="Q1003" s="12" t="s">
        <v>1691</v>
      </c>
      <c r="R1003" s="12" t="s">
        <v>1671</v>
      </c>
      <c r="S1003" s="12" t="s">
        <v>1727</v>
      </c>
      <c r="T1003" s="12" t="s">
        <v>3056</v>
      </c>
    </row>
    <row r="1004" spans="1:20" x14ac:dyDescent="0.25">
      <c r="A1004" s="12" t="s">
        <v>2299</v>
      </c>
      <c r="B1004" s="12" t="s">
        <v>656</v>
      </c>
      <c r="C1004" s="12" t="s">
        <v>3058</v>
      </c>
      <c r="D1004" s="12" t="s">
        <v>5</v>
      </c>
      <c r="E1004" s="12" t="s">
        <v>15</v>
      </c>
      <c r="F1004" s="12" t="s">
        <v>140</v>
      </c>
      <c r="G1004" s="12" t="s">
        <v>399</v>
      </c>
      <c r="H1004" s="12" t="s">
        <v>669</v>
      </c>
      <c r="I1004" s="12" t="s">
        <v>302</v>
      </c>
      <c r="J1004" s="12" t="s">
        <v>3059</v>
      </c>
      <c r="K1004" s="12" t="s">
        <v>2475</v>
      </c>
      <c r="L1004" s="12" t="s">
        <v>2690</v>
      </c>
      <c r="M1004" s="12" t="s">
        <v>2691</v>
      </c>
      <c r="N1004" s="12" t="s">
        <v>3060</v>
      </c>
      <c r="O1004" s="12" t="s">
        <v>3061</v>
      </c>
      <c r="P1004" s="12" t="s">
        <v>1652</v>
      </c>
      <c r="Q1004" s="12" t="s">
        <v>1661</v>
      </c>
      <c r="R1004" s="12" t="s">
        <v>1671</v>
      </c>
      <c r="S1004" s="12" t="s">
        <v>1725</v>
      </c>
      <c r="T1004" s="12" t="s">
        <v>3062</v>
      </c>
    </row>
    <row r="1005" spans="1:20" x14ac:dyDescent="0.25">
      <c r="A1005" s="12" t="s">
        <v>2299</v>
      </c>
      <c r="B1005" s="12" t="s">
        <v>855</v>
      </c>
      <c r="C1005" s="12" t="s">
        <v>3063</v>
      </c>
      <c r="D1005" s="12" t="s">
        <v>5</v>
      </c>
      <c r="E1005" s="12" t="s">
        <v>2288</v>
      </c>
      <c r="F1005" s="12" t="s">
        <v>140</v>
      </c>
      <c r="G1005" s="12" t="s">
        <v>399</v>
      </c>
      <c r="H1005" s="12" t="s">
        <v>669</v>
      </c>
      <c r="I1005" s="12" t="s">
        <v>1766</v>
      </c>
      <c r="J1005" s="12" t="s">
        <v>3064</v>
      </c>
      <c r="K1005" s="12" t="s">
        <v>382</v>
      </c>
      <c r="L1005" s="12" t="s">
        <v>2690</v>
      </c>
      <c r="M1005" s="12" t="s">
        <v>2691</v>
      </c>
      <c r="N1005" s="12" t="s">
        <v>3060</v>
      </c>
      <c r="O1005" s="12" t="s">
        <v>3061</v>
      </c>
      <c r="P1005" s="12" t="s">
        <v>1652</v>
      </c>
      <c r="Q1005" s="12" t="s">
        <v>2302</v>
      </c>
      <c r="R1005" s="12" t="s">
        <v>1671</v>
      </c>
      <c r="S1005" s="12" t="s">
        <v>1725</v>
      </c>
      <c r="T1005" s="12" t="s">
        <v>3065</v>
      </c>
    </row>
    <row r="1006" spans="1:20" x14ac:dyDescent="0.25">
      <c r="A1006" s="12" t="s">
        <v>2299</v>
      </c>
      <c r="B1006" s="12" t="s">
        <v>848</v>
      </c>
      <c r="C1006" s="12" t="s">
        <v>3066</v>
      </c>
      <c r="D1006" s="12" t="s">
        <v>5</v>
      </c>
      <c r="E1006" s="12" t="s">
        <v>10</v>
      </c>
      <c r="F1006" s="12" t="s">
        <v>140</v>
      </c>
      <c r="G1006" s="12" t="s">
        <v>399</v>
      </c>
      <c r="H1006" s="12" t="s">
        <v>669</v>
      </c>
      <c r="I1006" s="12" t="s">
        <v>318</v>
      </c>
      <c r="J1006" s="12" t="s">
        <v>1050</v>
      </c>
      <c r="K1006" s="12" t="s">
        <v>1621</v>
      </c>
      <c r="L1006" s="12" t="s">
        <v>2703</v>
      </c>
      <c r="M1006" s="12" t="s">
        <v>2704</v>
      </c>
      <c r="N1006" s="12" t="s">
        <v>3060</v>
      </c>
      <c r="O1006" s="12" t="s">
        <v>3061</v>
      </c>
      <c r="P1006" s="12" t="s">
        <v>1652</v>
      </c>
      <c r="Q1006" s="12" t="s">
        <v>1665</v>
      </c>
      <c r="R1006" s="12" t="s">
        <v>1671</v>
      </c>
      <c r="S1006" s="12" t="s">
        <v>1727</v>
      </c>
      <c r="T1006" s="12" t="s">
        <v>3067</v>
      </c>
    </row>
    <row r="1007" spans="1:20" x14ac:dyDescent="0.25">
      <c r="A1007" s="12" t="s">
        <v>2299</v>
      </c>
      <c r="B1007" s="12" t="s">
        <v>655</v>
      </c>
      <c r="C1007" s="12" t="s">
        <v>3068</v>
      </c>
      <c r="D1007" s="12" t="s">
        <v>5</v>
      </c>
      <c r="E1007" s="12" t="s">
        <v>11</v>
      </c>
      <c r="F1007" s="12" t="s">
        <v>140</v>
      </c>
      <c r="G1007" s="12" t="s">
        <v>399</v>
      </c>
      <c r="H1007" s="12" t="s">
        <v>669</v>
      </c>
      <c r="I1007" s="12" t="s">
        <v>342</v>
      </c>
      <c r="J1007" s="12" t="s">
        <v>1012</v>
      </c>
      <c r="K1007" s="12" t="s">
        <v>353</v>
      </c>
      <c r="L1007" s="12" t="s">
        <v>2703</v>
      </c>
      <c r="M1007" s="12" t="s">
        <v>2704</v>
      </c>
      <c r="N1007" s="12" t="s">
        <v>3060</v>
      </c>
      <c r="O1007" s="12" t="s">
        <v>3061</v>
      </c>
      <c r="P1007" s="12" t="s">
        <v>1652</v>
      </c>
      <c r="Q1007" s="12" t="s">
        <v>1663</v>
      </c>
      <c r="R1007" s="12" t="s">
        <v>1671</v>
      </c>
      <c r="S1007" s="12" t="s">
        <v>1727</v>
      </c>
      <c r="T1007" s="12" t="s">
        <v>3069</v>
      </c>
    </row>
    <row r="1008" spans="1:20" x14ac:dyDescent="0.25">
      <c r="A1008" s="12" t="s">
        <v>2299</v>
      </c>
      <c r="B1008" s="12" t="s">
        <v>733</v>
      </c>
      <c r="C1008" s="12" t="s">
        <v>3070</v>
      </c>
      <c r="D1008" s="12" t="s">
        <v>5</v>
      </c>
      <c r="E1008" s="12" t="s">
        <v>1676</v>
      </c>
      <c r="F1008" s="12" t="s">
        <v>140</v>
      </c>
      <c r="G1008" s="12" t="s">
        <v>399</v>
      </c>
      <c r="H1008" s="12" t="s">
        <v>669</v>
      </c>
      <c r="I1008" s="12" t="s">
        <v>1585</v>
      </c>
      <c r="J1008" s="12" t="s">
        <v>1017</v>
      </c>
      <c r="K1008" s="12" t="s">
        <v>353</v>
      </c>
      <c r="L1008" s="12" t="s">
        <v>2703</v>
      </c>
      <c r="M1008" s="12" t="s">
        <v>2704</v>
      </c>
      <c r="N1008" s="12" t="s">
        <v>3060</v>
      </c>
      <c r="O1008" s="12" t="s">
        <v>3061</v>
      </c>
      <c r="P1008" s="12" t="s">
        <v>1652</v>
      </c>
      <c r="Q1008" s="12" t="s">
        <v>1691</v>
      </c>
      <c r="R1008" s="12" t="s">
        <v>1671</v>
      </c>
      <c r="S1008" s="12" t="s">
        <v>1727</v>
      </c>
      <c r="T1008" s="12" t="s">
        <v>3071</v>
      </c>
    </row>
    <row r="1009" spans="1:20" x14ac:dyDescent="0.25">
      <c r="A1009" s="12" t="s">
        <v>2299</v>
      </c>
      <c r="B1009" s="12" t="s">
        <v>760</v>
      </c>
      <c r="C1009" s="12" t="s">
        <v>3072</v>
      </c>
      <c r="D1009" s="12" t="s">
        <v>5</v>
      </c>
      <c r="E1009" s="12" t="s">
        <v>13</v>
      </c>
      <c r="F1009" s="12" t="s">
        <v>140</v>
      </c>
      <c r="G1009" s="12" t="s">
        <v>399</v>
      </c>
      <c r="H1009" s="12" t="s">
        <v>669</v>
      </c>
      <c r="I1009" s="12" t="s">
        <v>342</v>
      </c>
      <c r="J1009" s="12" t="s">
        <v>3073</v>
      </c>
      <c r="K1009" s="12" t="s">
        <v>1019</v>
      </c>
      <c r="L1009" s="12" t="s">
        <v>2703</v>
      </c>
      <c r="M1009" s="12" t="s">
        <v>2704</v>
      </c>
      <c r="N1009" s="12" t="s">
        <v>3060</v>
      </c>
      <c r="O1009" s="12" t="s">
        <v>3061</v>
      </c>
      <c r="P1009" s="12" t="s">
        <v>1652</v>
      </c>
      <c r="Q1009" s="12" t="s">
        <v>1666</v>
      </c>
      <c r="R1009" s="12" t="s">
        <v>1671</v>
      </c>
      <c r="S1009" s="12" t="s">
        <v>1727</v>
      </c>
      <c r="T1009" s="12" t="s">
        <v>3074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opLeftCell="A963" zoomScale="55" zoomScaleNormal="55" workbookViewId="0">
      <selection activeCell="AH936" sqref="AH936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3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>
        <f ca="1">IFERROR(IF(AND(NOW()&lt;= EOMONTH(DATE(YEAR($P931),6, 1), 0), Overall!$A933&lt;&gt;"", MONTH($O931) &lt;= 6, MONTH($P931) &gt;= 6), IF($T931 &lt;&gt; "", $H931/$T931, ""), ""), "")</f>
        <v>500000</v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500000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>
        <f ca="1">IFERROR(IF(AND(NOW()&lt;= EOMONTH(DATE(YEAR($P932),6, 1), 0), Overall!$A934&lt;&gt;"", MONTH($O932) &lt;= 6, MONTH($P932) &gt;= 6), IF($T932 &lt;&gt; "", $H932/$T932, ""), ""), "")</f>
        <v>500000</v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500000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>
        <f ca="1">IFERROR(IF(AND(NOW()&lt;= EOMONTH(DATE(YEAR($P933),6, 1), 0), Overall!$A935&lt;&gt;"", MONTH($O933) &lt;= 6, MONTH($P933) &gt;= 6), IF($T933 &lt;&gt; "", $H933/$T933, ""), ""), "")</f>
        <v>500000</v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500000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>
        <f ca="1">IFERROR(IF(AND(NOW()&lt;= EOMONTH(DATE(YEAR($P934),6, 1), 0), Overall!$A936&lt;&gt;"", MONTH($O934) &lt;= 6, MONTH($P934) &gt;= 6), IF($T934 &lt;&gt; "", $H934/$T934, ""), ""), "")</f>
        <v>500000</v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500000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>
        <f ca="1">IFERROR(IF(AND(NOW()&lt;= EOMONTH(DATE(YEAR($P935),6, 1), 0), Overall!$A937&lt;&gt;"", MONTH($O935) &lt;= 6, MONTH($P935) &gt;= 6), IF($T935 &lt;&gt; "", $H935/$T935, ""), ""), "")</f>
        <v>500000</v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500000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>
        <f ca="1">IFERROR(IF(AND(NOW()&lt;= EOMONTH(DATE(YEAR($P936),6, 1), 0), Overall!$A938&lt;&gt;"", MONTH($O936) &lt;= 6, MONTH($P936) &gt;= 6), IF($T936 &lt;&gt; "", $H936/$T936, ""), ""), "")</f>
        <v>500000</v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500000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>
        <f ca="1">IFERROR(IF(AND(NOW()&lt;= EOMONTH(DATE(YEAR($P937),6, 1), 0), Overall!$A939&lt;&gt;"", MONTH($O937) &lt;= 6, MONTH($P937) &gt;= 6), IF($T937 &lt;&gt; "", $H937/$T937, ""), ""), "")</f>
        <v>500000</v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500000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>
        <f ca="1">IFERROR(IF(AND(NOW()&lt;= EOMONTH(DATE(YEAR($P938),6, 1), 0), Overall!$A940&lt;&gt;"", MONTH($O938) &lt;= 6, MONTH($P938) &gt;= 6), IF($T938 &lt;&gt; "", $H938/$T938, ""), ""), "")</f>
        <v>500000</v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500000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>
        <f ca="1">IFERROR(IF(AND(NOW()&lt;= EOMONTH(DATE(YEAR($P939),6, 1), 0), Overall!$A941&lt;&gt;"", MONTH($O939) &lt;= 6, MONTH($P939) &gt;= 6), IF($T939 &lt;&gt; "", $H939/$T939, ""), ""), "")</f>
        <v>500000</v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500000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>
        <f ca="1">IFERROR(IF(AND(NOW()&lt;= EOMONTH(DATE(YEAR($P940),7, 1), 0), Overall!$A942&lt;&gt;"", MONTH($O940) &lt;= 7, MONTH($P940) &gt;= 7), IF($T940 &lt;&gt; "", $H940/$T940, ""), ""), "")</f>
        <v>500000</v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500000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>
        <f ca="1">IFERROR(IF(AND(NOW()&lt;= EOMONTH(DATE(YEAR($P941),6, 1), 0), Overall!$A943&lt;&gt;"", MONTH($O941) &lt;= 6, MONTH($P941) &gt;= 6), IF($T941 &lt;&gt; "", $H941/$T941, ""), ""), "")</f>
        <v>500000</v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500000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>
        <f ca="1">IFERROR(IF(AND(NOW()&lt;= EOMONTH(DATE(YEAR($P942),7, 1), 0), Overall!$A944&lt;&gt;"", MONTH($O942) &lt;= 7, MONTH($P942) &gt;= 7), IF($T942 &lt;&gt; "", $H942/$T942, ""), ""), "")</f>
        <v>500000</v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500000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>
        <f ca="1">IFERROR(IF(AND(NOW()&lt;= EOMONTH(DATE(YEAR($P943),7, 1), 0), Overall!$A945&lt;&gt;"", MONTH($O943) &lt;= 7, MONTH($P943) &gt;= 7), IF($T943 &lt;&gt; "", $H943/$T943, ""), ""), "")</f>
        <v>500000</v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500000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>
        <f ca="1">IFERROR(IF(AND(NOW()&lt;= EOMONTH(DATE(YEAR($P944),7, 1), 0), Overall!$A946&lt;&gt;"", MONTH($O944) &lt;= 7, MONTH($P944) &gt;= 7), IF($T944 &lt;&gt; "", $H944/$T944, ""), ""), "")</f>
        <v>500000</v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500000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>
        <f ca="1">IFERROR(IF(AND(NOW()&lt;= EOMONTH(DATE(YEAR($P945),7, 1), 0), Overall!$A947&lt;&gt;"", MONTH($O945) &lt;= 7, MONTH($P945) &gt;= 7), IF($T945 &lt;&gt; "", $H945/$T945, ""), ""), "")</f>
        <v>500000</v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500000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>
        <f ca="1">IFERROR(IF(AND(NOW()&lt;= EOMONTH(DATE(YEAR($P956),6, 1), 0), Overall!$A958&lt;&gt;"", MONTH($O956) &lt;= 6, MONTH($P956) &gt;= 6), IF($T956 &lt;&gt; "", $H956/$T956, ""), ""), "")</f>
        <v>500000</v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500000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>
        <f ca="1">IFERROR(IF(AND(NOW()&lt;= EOMONTH(DATE(YEAR($P967),6, 1), 0), Overall!$A969&lt;&gt;"", MONTH($O967) &lt;= 6, MONTH($P967) &gt;= 6), IF($T967 &lt;&gt; "", $H967/$T967, ""), ""), "")</f>
        <v>1000000</v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1000000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>
        <f ca="1">IFERROR(IF(AND(NOW()&lt;= EOMONTH(DATE(YEAR($P968),6, 1), 0), Overall!$A970&lt;&gt;"", MONTH($O968) &lt;= 6, MONTH($P968) &gt;= 6), IF($T968 &lt;&gt; "", $H968/$T968, ""), ""), "")</f>
        <v>500000</v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500000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>
        <f ca="1">IFERROR(IF(AND(NOW()&lt;= EOMONTH(DATE(YEAR($P969),6, 1), 0), Overall!$A971&lt;&gt;"", MONTH($O969) &lt;= 6, MONTH($P969) &gt;= 6), IF($T969 &lt;&gt; "", $H969/$T969, ""), ""), "")</f>
        <v>1000000</v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1000000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>
        <f ca="1">IFERROR(IF(AND(NOW()&lt;= EOMONTH(DATE(YEAR($P970),6, 1), 0), Overall!$A972&lt;&gt;"", MONTH($O970) &lt;= 6, MONTH($P970) &gt;= 6), IF($T970 &lt;&gt; "", $H970/$T970, ""), ""), "")</f>
        <v>1000000</v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1000000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>
        <f ca="1">IFERROR(IF(AND(NOW()&lt;= EOMONTH(DATE(YEAR($P971),6, 1), 0), Overall!$A973&lt;&gt;"", MONTH($O971) &lt;= 6, MONTH($P971) &gt;= 6), IF($T971 &lt;&gt; "", $H971/$T971, ""), ""), "")</f>
        <v>1000000</v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1000000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>
        <f ca="1">IFERROR(IF(AND(NOW()&lt;= EOMONTH(DATE(YEAR($P972),8, 1), 0), Overall!$A974&lt;&gt;"", MONTH($O972) &lt;= 8, MONTH($P972) &gt;= 8), IF($T972 &lt;&gt; "", $H972/$T972, ""), ""), "")</f>
        <v>500000</v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500000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>
        <f ca="1">IFERROR(IF(AND(NOW()&lt;= EOMONTH(DATE(YEAR($P974),8, 1), 0), Overall!$A976&lt;&gt;"", MONTH($O974) &lt;= 8, MONTH($P974) &gt;= 8), IF($T974 &lt;&gt; "", $H974/$T974, ""), ""), "")</f>
        <v>500000</v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500000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>
        <f ca="1">IFERROR(IF(AND(NOW()&lt;= EOMONTH(DATE(YEAR($P976),8, 1), 0), Overall!$A978&lt;&gt;"", MONTH($O976) &lt;= 8, MONTH($P976) &gt;= 8), IF($T976 &lt;&gt; "", $H976/$T976, ""), ""), "")</f>
        <v>500000</v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500000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>
        <f ca="1">IFERROR(IF(AND(NOW()&lt;= EOMONTH(DATE(YEAR($P978),8, 1), 0), Overall!$A980&lt;&gt;"", MONTH($O978) &lt;= 8, MONTH($P978) &gt;= 8), IF($T978 &lt;&gt; "", $H978/$T978, ""), ""), "")</f>
        <v>500000</v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500000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>
        <f ca="1">IFERROR(IF(AND(NOW()&lt;= EOMONTH(DATE(YEAR($P981),8, 1), 0), Overall!$A983&lt;&gt;"", MONTH($O981) &lt;= 8, MONTH($P981) &gt;= 8), IF($T981 &lt;&gt; "", $H981/$T981, ""), ""), "")</f>
        <v>500000</v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500000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>
        <f ca="1">IFERROR(IF(AND(NOW()&lt;= EOMONTH(DATE(YEAR($P982),7, 1), 0), Overall!$A984&lt;&gt;"", MONTH($O982) &lt;= 7, MONTH($P982) &gt;= 7), IF($T982 &lt;&gt; "", $H982/$T982, ""), ""), "")</f>
        <v>500000</v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500000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>
        <f ca="1">IFERROR(IF(AND(NOW()&lt;= EOMONTH(DATE(YEAR($P983),7, 1), 0), Overall!$A985&lt;&gt;"", MONTH($O983) &lt;= 7, MONTH($P983) &gt;= 7), IF($T983 &lt;&gt; "", $H983/$T983, ""), ""), "")</f>
        <v>500000</v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500000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>
        <f ca="1">IFERROR(IF(AND(NOW()&lt;= EOMONTH(DATE(YEAR($P984),7, 1), 0), Overall!$A986&lt;&gt;"", MONTH($O984) &lt;= 7, MONTH($P984) &gt;= 7), IF($T984 &lt;&gt; "", $H984/$T984, ""), ""), "")</f>
        <v>500000</v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500000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>
        <f ca="1">IFERROR(IF(AND(NOW()&lt;= EOMONTH(DATE(YEAR($P985),7, 1), 0), Overall!$A987&lt;&gt;"", MONTH($O985) &lt;= 7, MONTH($P985) &gt;= 7), IF($T985 &lt;&gt; "", $H985/$T985, ""), ""), "")</f>
        <v>500000</v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500000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>
        <f ca="1">IFERROR(IF(AND(NOW()&lt;= EOMONTH(DATE(YEAR($P986),7, 1), 0), Overall!$A988&lt;&gt;"", MONTH($O986) &lt;= 7, MONTH($P986) &gt;= 7), IF($T986 &lt;&gt; "", $H986/$T986, ""), ""), "")</f>
        <v>500000</v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500000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>
        <f ca="1">IFERROR(IF(AND(NOW()&lt;= EOMONTH(DATE(YEAR($P987),7, 1), 0), Overall!$A989&lt;&gt;"", MONTH($O987) &lt;= 7, MONTH($P987) &gt;= 7), IF($T987 &lt;&gt; "", $H987/$T987, ""), ""), "")</f>
        <v>500000</v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500000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>
        <f ca="1">IFERROR(IF(AND(NOW()&lt;= EOMONTH(DATE(YEAR($P988),7, 1), 0), Overall!$A990&lt;&gt;"", MONTH($O988) &lt;= 7, MONTH($P988) &gt;= 7), IF($T988 &lt;&gt; "", $H988/$T988, ""), ""), "")</f>
        <v>500000</v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500000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>
        <f ca="1">IFERROR(IF(AND(NOW()&lt;= EOMONTH(DATE(YEAR($P989),7, 1), 0), Overall!$A991&lt;&gt;"", MONTH($O989) &lt;= 7, MONTH($P989) &gt;= 7), IF($T989 &lt;&gt; "", $H989/$T989, ""), ""), "")</f>
        <v>500000</v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500000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>
        <f ca="1">IFERROR(IF(AND(NOW()&lt;= EOMONTH(DATE(YEAR($P990),7, 1), 0), Overall!$A992&lt;&gt;"", MONTH($O990) &lt;= 7, MONTH($P990) &gt;= 7), IF($T990 &lt;&gt; "", $H990/$T990, ""), ""), "")</f>
        <v>500000</v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500000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>
        <f ca="1">IFERROR(IF(AND(NOW()&lt;= EOMONTH(DATE(YEAR($P991),7, 1), 0), Overall!$A993&lt;&gt;"", MONTH($O991) &lt;= 7, MONTH($P991) &gt;= 7), IF($T991 &lt;&gt; "", $H991/$T991, ""), ""), "")</f>
        <v>500000</v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500000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>
        <f ca="1">IFERROR(IF(AND(NOW()&lt;= EOMONTH(DATE(YEAR($P992),7, 1), 0), Overall!$A994&lt;&gt;"", MONTH($O992) &lt;= 7, MONTH($P992) &gt;= 7), IF($T992 &lt;&gt; "", $H992/$T992, ""), ""), "")</f>
        <v>500000</v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500000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>FY2025 PCHP</v>
      </c>
      <c r="B998" s="8">
        <f>IF(Overall!B1000&lt;&gt;"", VALUE(Overall!B1000), "")</f>
        <v>148</v>
      </c>
      <c r="C998" s="5" t="str">
        <f>IF(Overall!C1000&lt;&gt;"",_xlfn.VALUETOTEXT(Overall!C1000),"")</f>
        <v>25-0406-2506-25JPMC-PS-HZ-148</v>
      </c>
      <c r="D998" s="5" t="str">
        <f>_xlfn.VALUETOTEXT(Overall!D1000)</f>
        <v>HZ</v>
      </c>
      <c r="E998" s="5" t="str">
        <f>IF(Overall!Q1000&lt;&gt;"",_xlfn.VALUETOTEXT(Overall!Q1000),"")</f>
        <v>JPMC</v>
      </c>
      <c r="F998" s="5" t="str">
        <f>IF(Overall!E1000&lt;&gt;"",_xlfn.VALUETOTEXT(Overall!E1000),"")</f>
        <v>JP Morgan Chase Bank NA</v>
      </c>
      <c r="G998" s="5" t="str">
        <f>IF(Overall!R1000&lt;&gt;"",_xlfn.VALUETOTEXT(Overall!R1000),"")</f>
        <v>Asian</v>
      </c>
      <c r="H998" s="6">
        <f>IF(Overall!F1000&lt;&gt;"",VALUE(Overall!F1000),"")</f>
        <v>500000</v>
      </c>
      <c r="I998" s="6">
        <f>IF(Overall!G1000&lt;&gt;"",VALUE(Overall!G1000),"")</f>
        <v>60</v>
      </c>
      <c r="J998" s="6">
        <f>IF(Overall!H1000&lt;&gt;"",VALUE(Overall!H1000),"")</f>
        <v>50</v>
      </c>
      <c r="K998" s="6">
        <f>IF(Overall!I1000&lt;&gt;"",VALUE(Overall!I1000),"")</f>
        <v>2.25</v>
      </c>
      <c r="L998" s="6">
        <f>IF(Overall!J1000&lt;&gt;"",VALUE(Overall!J1000),"")</f>
        <v>0.5</v>
      </c>
      <c r="M998" s="6">
        <f>IF(Overall!K1000&lt;&gt;"",VALUE(Overall!K1000),"")</f>
        <v>1.75</v>
      </c>
      <c r="N998" s="6">
        <f>IF(Overall!T1000&lt;&gt;"",VALUE(Overall!T1000),"")</f>
        <v>64.3</v>
      </c>
      <c r="O998" s="7">
        <f>IF(Overall!L1000&lt;&gt;"", DATEVALUE(Overall!L1000), "")</f>
        <v>45901</v>
      </c>
      <c r="P998" s="7">
        <f>IF(Overall!M1000&lt;&gt;"", DATEVALUE(Overall!M1000), "")</f>
        <v>45930</v>
      </c>
      <c r="Q998" s="7" t="str">
        <f>IF(Overall!S1000&lt;&gt;"",_xlfn.VALUETOTEXT(Overall!S1000),"")</f>
        <v>Sep</v>
      </c>
      <c r="R998" s="7">
        <f>IF(Overall!O1000&lt;&gt;"", DATEVALUE(Overall!O1000), "")</f>
        <v>45812</v>
      </c>
      <c r="S998" s="7">
        <f>IF(Overall!O1000&lt;&gt;"", DATEVALUE(Overall!O1000), "")</f>
        <v>45812</v>
      </c>
      <c r="T998" s="5">
        <f t="shared" si="31"/>
        <v>1</v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>
        <f>IF(Overall!$A1000&lt;&gt;"",IF(AND(MONTH($O998) &lt;= 9, MONTH($P998) &gt;= 9), IF($T998 &lt;&gt; "", $H998/$T998, ""), ""),"")</f>
        <v>500000</v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>
        <f ca="1">IFERROR(IF(AND(NOW()&lt;= EOMONTH(DATE(YEAR($P998),9, 1), 0), Overall!$A1000&lt;&gt;"", MONTH($O998) &lt;= 9, MONTH($P998) &gt;= 9), IF($T998 &lt;&gt; "", $H998/$T998, ""), ""), "")</f>
        <v>500000</v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500000</v>
      </c>
    </row>
    <row r="999" spans="1:46" x14ac:dyDescent="0.25">
      <c r="A999" t="str">
        <f>_xlfn.VALUETOTEXT(Overall!A1001)</f>
        <v>FY2025 PCHP</v>
      </c>
      <c r="B999" s="8">
        <f>IF(Overall!B1001&lt;&gt;"", VALUE(Overall!B1001), "")</f>
        <v>149</v>
      </c>
      <c r="C999" s="5" t="str">
        <f>IF(Overall!C1001&lt;&gt;"",_xlfn.VALUETOTEXT(Overall!C1001),"")</f>
        <v>25-0406-2506-25MLIL-PS-HZ-149</v>
      </c>
      <c r="D999" s="5" t="str">
        <f>_xlfn.VALUETOTEXT(Overall!D1001)</f>
        <v>HZ</v>
      </c>
      <c r="E999" s="5" t="str">
        <f>IF(Overall!Q1001&lt;&gt;"",_xlfn.VALUETOTEXT(Overall!Q1001),"")</f>
        <v>MLIL</v>
      </c>
      <c r="F999" s="5" t="str">
        <f>IF(Overall!E1001&lt;&gt;"",_xlfn.VALUETOTEXT(Overall!E1001),"")</f>
        <v>Merrill Lynch International</v>
      </c>
      <c r="G999" s="5" t="str">
        <f>IF(Overall!R1001&lt;&gt;"",_xlfn.VALUETOTEXT(Overall!R1001),"")</f>
        <v>Asian</v>
      </c>
      <c r="H999" s="6">
        <f>IF(Overall!F1001&lt;&gt;"",VALUE(Overall!F1001),"")</f>
        <v>500000</v>
      </c>
      <c r="I999" s="6">
        <f>IF(Overall!G1001&lt;&gt;"",VALUE(Overall!G1001),"")</f>
        <v>60</v>
      </c>
      <c r="J999" s="6">
        <f>IF(Overall!H1001&lt;&gt;"",VALUE(Overall!H1001),"")</f>
        <v>50</v>
      </c>
      <c r="K999" s="6">
        <f>IF(Overall!I1001&lt;&gt;"",VALUE(Overall!I1001),"")</f>
        <v>1.69</v>
      </c>
      <c r="L999" s="6">
        <f>IF(Overall!J1001&lt;&gt;"",VALUE(Overall!J1001),"")</f>
        <v>0.3</v>
      </c>
      <c r="M999" s="6">
        <f>IF(Overall!K1001&lt;&gt;"",VALUE(Overall!K1001),"")</f>
        <v>1.39</v>
      </c>
      <c r="N999" s="6">
        <f>IF(Overall!T1001&lt;&gt;"",VALUE(Overall!T1001),"")</f>
        <v>64.650000000000006</v>
      </c>
      <c r="O999" s="7">
        <f>IF(Overall!L1001&lt;&gt;"", DATEVALUE(Overall!L1001), "")</f>
        <v>45870</v>
      </c>
      <c r="P999" s="7">
        <f>IF(Overall!M1001&lt;&gt;"", DATEVALUE(Overall!M1001), "")</f>
        <v>45900</v>
      </c>
      <c r="Q999" s="7" t="str">
        <f>IF(Overall!S1001&lt;&gt;"",_xlfn.VALUETOTEXT(Overall!S1001),"")</f>
        <v>Aug</v>
      </c>
      <c r="R999" s="7">
        <f>IF(Overall!O1001&lt;&gt;"", DATEVALUE(Overall!O1001), "")</f>
        <v>45812</v>
      </c>
      <c r="S999" s="7">
        <f>IF(Overall!O1001&lt;&gt;"", DATEVALUE(Overall!O1001), "")</f>
        <v>45812</v>
      </c>
      <c r="T999" s="5">
        <f t="shared" si="31"/>
        <v>1</v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>
        <f>IF(Overall!$A1001&lt;&gt;"",IF(AND(MONTH($O999) &lt;= 8, MONTH($P999) &gt;= 8), IF($T999 &lt;&gt; "", $H999/$T999, ""), ""),"")</f>
        <v>500000</v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>
        <f ca="1">IFERROR(IF(AND(NOW()&lt;= EOMONTH(DATE(YEAR($P999),8, 1), 0), Overall!$A1001&lt;&gt;"", MONTH($O999) &lt;= 8, MONTH($P999) &gt;= 8), IF($T999 &lt;&gt; "", $H999/$T999, ""), ""), "")</f>
        <v>500000</v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500000</v>
      </c>
    </row>
    <row r="1000" spans="1:46" x14ac:dyDescent="0.25">
      <c r="A1000" t="str">
        <f>_xlfn.VALUETOTEXT(Overall!A1002)</f>
        <v>FY2025 PCHP</v>
      </c>
      <c r="B1000" s="8">
        <f>IF(Overall!B1002&lt;&gt;"", VALUE(Overall!B1002), "")</f>
        <v>150</v>
      </c>
      <c r="C1000" s="5" t="str">
        <f>IF(Overall!C1002&lt;&gt;"",_xlfn.VALUETOTEXT(Overall!C1002),"")</f>
        <v>25-0506-2606-25TOTS-PS-DS-150</v>
      </c>
      <c r="D1000" s="5" t="str">
        <f>_xlfn.VALUETOTEXT(Overall!D1002)</f>
        <v>DS</v>
      </c>
      <c r="E1000" s="5" t="str">
        <f>IF(Overall!Q1002&lt;&gt;"",_xlfn.VALUETOTEXT(Overall!Q1002),"")</f>
        <v>TOTS</v>
      </c>
      <c r="F1000" s="5" t="str">
        <f>IF(Overall!E1002&lt;&gt;"",_xlfn.VALUETOTEXT(Overall!E1002),"")</f>
        <v>TOTSA TotalEnergies Trading SA</v>
      </c>
      <c r="G1000" s="5" t="str">
        <f>IF(Overall!R1002&lt;&gt;"",_xlfn.VALUETOTEXT(Overall!R1002),"")</f>
        <v>Asian</v>
      </c>
      <c r="H1000" s="6">
        <f>IF(Overall!F1002&lt;&gt;"",VALUE(Overall!F1002),"")</f>
        <v>500000</v>
      </c>
      <c r="I1000" s="6">
        <f>IF(Overall!G1002&lt;&gt;"",VALUE(Overall!G1002),"")</f>
        <v>60</v>
      </c>
      <c r="J1000" s="6">
        <f>IF(Overall!H1002&lt;&gt;"",VALUE(Overall!H1002),"")</f>
        <v>50</v>
      </c>
      <c r="K1000" s="6">
        <f>IF(Overall!I1002&lt;&gt;"",VALUE(Overall!I1002),"")</f>
        <v>1.57</v>
      </c>
      <c r="L1000" s="6">
        <f>IF(Overall!J1002&lt;&gt;"",VALUE(Overall!J1002),"")</f>
        <v>0.2</v>
      </c>
      <c r="M1000" s="6">
        <f>IF(Overall!K1002&lt;&gt;"",VALUE(Overall!K1002),"")</f>
        <v>1.37</v>
      </c>
      <c r="N1000" s="6">
        <f>IF(Overall!T1002&lt;&gt;"",VALUE(Overall!T1002),"")</f>
        <v>64.569999999999993</v>
      </c>
      <c r="O1000" s="7">
        <f>IF(Overall!L1002&lt;&gt;"", DATEVALUE(Overall!L1002), "")</f>
        <v>45870</v>
      </c>
      <c r="P1000" s="7">
        <f>IF(Overall!M1002&lt;&gt;"", DATEVALUE(Overall!M1002), "")</f>
        <v>45900</v>
      </c>
      <c r="Q1000" s="7" t="str">
        <f>IF(Overall!S1002&lt;&gt;"",_xlfn.VALUETOTEXT(Overall!S1002),"")</f>
        <v>Aug</v>
      </c>
      <c r="R1000" s="7">
        <f>IF(Overall!O1002&lt;&gt;"", DATEVALUE(Overall!O1002), "")</f>
        <v>45813</v>
      </c>
      <c r="S1000" s="7">
        <f>IF(Overall!O1002&lt;&gt;"", DATEVALUE(Overall!O1002), "")</f>
        <v>45813</v>
      </c>
      <c r="T1000" s="5">
        <f t="shared" si="31"/>
        <v>1</v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>
        <f>IF(Overall!$A1002&lt;&gt;"",IF(AND(MONTH($O1000) &lt;= 8, MONTH($P1000) &gt;= 8), IF($T1000 &lt;&gt; "", $H1000/$T1000, ""), ""),"")</f>
        <v>500000</v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>
        <f ca="1">IFERROR(IF(AND(NOW()&lt;= EOMONTH(DATE(YEAR($P1000),8, 1), 0), Overall!$A1002&lt;&gt;"", MONTH($O1000) &lt;= 8, MONTH($P1000) &gt;= 8), IF($T1000 &lt;&gt; "", $H1000/$T1000, ""), ""), "")</f>
        <v>500000</v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500000</v>
      </c>
    </row>
    <row r="1001" spans="1:46" x14ac:dyDescent="0.25">
      <c r="A1001" t="str">
        <f>_xlfn.VALUETOTEXT(Overall!A1003)</f>
        <v>FY2025 PCHP</v>
      </c>
      <c r="B1001" s="8">
        <f>IF(Overall!B1003&lt;&gt;"", VALUE(Overall!B1003), "")</f>
        <v>151</v>
      </c>
      <c r="C1001" s="5" t="str">
        <f>IF(Overall!C1003&lt;&gt;"",_xlfn.VALUETOTEXT(Overall!C1003),"")</f>
        <v>25-0506-2606-25CIMI-PS-DS-151</v>
      </c>
      <c r="D1001" s="5" t="str">
        <f>_xlfn.VALUETOTEXT(Overall!D1003)</f>
        <v>DS</v>
      </c>
      <c r="E1001" s="5" t="str">
        <f>IF(Overall!Q1003&lt;&gt;"",_xlfn.VALUETOTEXT(Overall!Q1003),"")</f>
        <v>CIMI</v>
      </c>
      <c r="F1001" s="5" t="str">
        <f>IF(Overall!E1003&lt;&gt;"",_xlfn.VALUETOTEXT(Overall!E1003),"")</f>
        <v>CIMB Islamic Bank Berhad</v>
      </c>
      <c r="G1001" s="5" t="str">
        <f>IF(Overall!R1003&lt;&gt;"",_xlfn.VALUETOTEXT(Overall!R1003),"")</f>
        <v>Asian</v>
      </c>
      <c r="H1001" s="6">
        <f>IF(Overall!F1003&lt;&gt;"",VALUE(Overall!F1003),"")</f>
        <v>500000</v>
      </c>
      <c r="I1001" s="6">
        <f>IF(Overall!G1003&lt;&gt;"",VALUE(Overall!G1003),"")</f>
        <v>60</v>
      </c>
      <c r="J1001" s="6">
        <f>IF(Overall!H1003&lt;&gt;"",VALUE(Overall!H1003),"")</f>
        <v>50</v>
      </c>
      <c r="K1001" s="6">
        <f>IF(Overall!I1003&lt;&gt;"",VALUE(Overall!I1003),"")</f>
        <v>1.67</v>
      </c>
      <c r="L1001" s="6">
        <f>IF(Overall!J1003&lt;&gt;"",VALUE(Overall!J1003),"")</f>
        <v>0.3</v>
      </c>
      <c r="M1001" s="6">
        <f>IF(Overall!K1003&lt;&gt;"",VALUE(Overall!K1003),"")</f>
        <v>1.37</v>
      </c>
      <c r="N1001" s="6">
        <f>IF(Overall!T1003&lt;&gt;"",VALUE(Overall!T1003),"")</f>
        <v>64.5</v>
      </c>
      <c r="O1001" s="7">
        <f>IF(Overall!L1003&lt;&gt;"", DATEVALUE(Overall!L1003), "")</f>
        <v>45870</v>
      </c>
      <c r="P1001" s="7">
        <f>IF(Overall!M1003&lt;&gt;"", DATEVALUE(Overall!M1003), "")</f>
        <v>45900</v>
      </c>
      <c r="Q1001" s="7" t="str">
        <f>IF(Overall!S1003&lt;&gt;"",_xlfn.VALUETOTEXT(Overall!S1003),"")</f>
        <v>Aug</v>
      </c>
      <c r="R1001" s="7">
        <f>IF(Overall!O1003&lt;&gt;"", DATEVALUE(Overall!O1003), "")</f>
        <v>45813</v>
      </c>
      <c r="S1001" s="7">
        <f>IF(Overall!O1003&lt;&gt;"", DATEVALUE(Overall!O1003), "")</f>
        <v>45813</v>
      </c>
      <c r="T1001" s="5">
        <f t="shared" si="31"/>
        <v>1</v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>
        <f>IF(Overall!$A1003&lt;&gt;"",IF(AND(MONTH($O1001) &lt;= 8, MONTH($P1001) &gt;= 8), IF($T1001 &lt;&gt; "", $H1001/$T1001, ""), ""),"")</f>
        <v>500000</v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>
        <f ca="1">IFERROR(IF(AND(NOW()&lt;= EOMONTH(DATE(YEAR($P1001),8, 1), 0), Overall!$A1003&lt;&gt;"", MONTH($O1001) &lt;= 8, MONTH($P1001) &gt;= 8), IF($T1001 &lt;&gt; "", $H1001/$T1001, ""), ""), "")</f>
        <v>500000</v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500000</v>
      </c>
    </row>
    <row r="1002" spans="1:46" x14ac:dyDescent="0.25">
      <c r="A1002" t="str">
        <f>_xlfn.VALUETOTEXT(Overall!A1004)</f>
        <v>FY2025 PCHP</v>
      </c>
      <c r="B1002" s="8">
        <f>IF(Overall!B1004&lt;&gt;"", VALUE(Overall!B1004), "")</f>
        <v>152</v>
      </c>
      <c r="C1002" s="5" t="str">
        <f>IF(Overall!C1004&lt;&gt;"",_xlfn.VALUETOTEXT(Overall!C1004),"")</f>
        <v>25-1206-0707-25SCBB-PS-DS-152</v>
      </c>
      <c r="D1002" s="5" t="str">
        <f>_xlfn.VALUETOTEXT(Overall!D1004)</f>
        <v>DS</v>
      </c>
      <c r="E1002" s="5" t="str">
        <f>IF(Overall!Q1004&lt;&gt;"",_xlfn.VALUETOTEXT(Overall!Q1004),"")</f>
        <v>SCBB</v>
      </c>
      <c r="F1002" s="5" t="str">
        <f>IF(Overall!E1004&lt;&gt;"",_xlfn.VALUETOTEXT(Overall!E1004),"")</f>
        <v>Standard Chartered Bank (M) Bhd</v>
      </c>
      <c r="G1002" s="5" t="str">
        <f>IF(Overall!R1004&lt;&gt;"",_xlfn.VALUETOTEXT(Overall!R1004),"")</f>
        <v>Asian</v>
      </c>
      <c r="H1002" s="6">
        <f>IF(Overall!F1004&lt;&gt;"",VALUE(Overall!F1004),"")</f>
        <v>500000</v>
      </c>
      <c r="I1002" s="6">
        <f>IF(Overall!G1004&lt;&gt;"",VALUE(Overall!G1004),"")</f>
        <v>60</v>
      </c>
      <c r="J1002" s="6">
        <f>IF(Overall!H1004&lt;&gt;"",VALUE(Overall!H1004),"")</f>
        <v>50</v>
      </c>
      <c r="K1002" s="6">
        <f>IF(Overall!I1004&lt;&gt;"",VALUE(Overall!I1004),"")</f>
        <v>0.4</v>
      </c>
      <c r="L1002" s="6">
        <f>IF(Overall!J1004&lt;&gt;"",VALUE(Overall!J1004),"")</f>
        <v>0.02</v>
      </c>
      <c r="M1002" s="6">
        <f>IF(Overall!K1004&lt;&gt;"",VALUE(Overall!K1004),"")</f>
        <v>0.38</v>
      </c>
      <c r="N1002" s="6">
        <f>IF(Overall!T1004&lt;&gt;"",VALUE(Overall!T1004),"")</f>
        <v>68.25</v>
      </c>
      <c r="O1002" s="7">
        <f>IF(Overall!L1004&lt;&gt;"", DATEVALUE(Overall!L1004), "")</f>
        <v>45839</v>
      </c>
      <c r="P1002" s="7">
        <f>IF(Overall!M1004&lt;&gt;"", DATEVALUE(Overall!M1004), "")</f>
        <v>45869</v>
      </c>
      <c r="Q1002" s="7" t="str">
        <f>IF(Overall!S1004&lt;&gt;"",_xlfn.VALUETOTEXT(Overall!S1004),"")</f>
        <v>Jul</v>
      </c>
      <c r="R1002" s="7">
        <f>IF(Overall!O1004&lt;&gt;"", DATEVALUE(Overall!O1004), "")</f>
        <v>45820</v>
      </c>
      <c r="S1002" s="7">
        <f>IF(Overall!O1004&lt;&gt;"", DATEVALUE(Overall!O1004), "")</f>
        <v>45820</v>
      </c>
      <c r="T1002" s="5">
        <f t="shared" si="31"/>
        <v>1</v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>
        <f>IF(Overall!$A1004&lt;&gt;"",IF(AND(MONTH($O1002) &lt;= 7, MONTH($P1002) &gt;= 7 ), IF($T1002 &lt;&gt; "", $H1002/$T1002, ""), ""),"")</f>
        <v>500000</v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>
        <f ca="1">IFERROR(IF(AND(NOW()&lt;= EOMONTH(DATE(YEAR($P1002),7, 1), 0), Overall!$A1004&lt;&gt;"", MONTH($O1002) &lt;= 7, MONTH($P1002) &gt;= 7), IF($T1002 &lt;&gt; "", $H1002/$T1002, ""), ""), "")</f>
        <v>500000</v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500000</v>
      </c>
    </row>
    <row r="1003" spans="1:46" x14ac:dyDescent="0.25">
      <c r="A1003" t="str">
        <f>_xlfn.VALUETOTEXT(Overall!A1005)</f>
        <v>FY2025 PCHP</v>
      </c>
      <c r="B1003" s="8">
        <f>IF(Overall!B1005&lt;&gt;"", VALUE(Overall!B1005), "")</f>
        <v>153</v>
      </c>
      <c r="C1003" s="5" t="str">
        <f>IF(Overall!C1005&lt;&gt;"",_xlfn.VALUETOTEXT(Overall!C1005),"")</f>
        <v>25-1206-0707-25ANZB-PS-DS-153</v>
      </c>
      <c r="D1003" s="5" t="str">
        <f>_xlfn.VALUETOTEXT(Overall!D1005)</f>
        <v>DS</v>
      </c>
      <c r="E1003" s="5" t="str">
        <f>IF(Overall!Q1005&lt;&gt;"",_xlfn.VALUETOTEXT(Overall!Q1005),"")</f>
        <v>ANZB</v>
      </c>
      <c r="F1003" s="5" t="str">
        <f>IF(Overall!E1005&lt;&gt;"",_xlfn.VALUETOTEXT(Overall!E1005),"")</f>
        <v>Australia And New Zealand Banking Group Limited</v>
      </c>
      <c r="G1003" s="5" t="str">
        <f>IF(Overall!R1005&lt;&gt;"",_xlfn.VALUETOTEXT(Overall!R1005),"")</f>
        <v>Asian</v>
      </c>
      <c r="H1003" s="6">
        <f>IF(Overall!F1005&lt;&gt;"",VALUE(Overall!F1005),"")</f>
        <v>500000</v>
      </c>
      <c r="I1003" s="6">
        <f>IF(Overall!G1005&lt;&gt;"",VALUE(Overall!G1005),"")</f>
        <v>60</v>
      </c>
      <c r="J1003" s="6">
        <f>IF(Overall!H1005&lt;&gt;"",VALUE(Overall!H1005),"")</f>
        <v>50</v>
      </c>
      <c r="K1003" s="6">
        <f>IF(Overall!I1005&lt;&gt;"",VALUE(Overall!I1005),"")</f>
        <v>0.39</v>
      </c>
      <c r="L1003" s="6">
        <f>IF(Overall!J1005&lt;&gt;"",VALUE(Overall!J1005),"")</f>
        <v>0.03</v>
      </c>
      <c r="M1003" s="6">
        <f>IF(Overall!K1005&lt;&gt;"",VALUE(Overall!K1005),"")</f>
        <v>0.36</v>
      </c>
      <c r="N1003" s="6">
        <f>IF(Overall!T1005&lt;&gt;"",VALUE(Overall!T1005),"")</f>
        <v>68.3</v>
      </c>
      <c r="O1003" s="7">
        <f>IF(Overall!L1005&lt;&gt;"", DATEVALUE(Overall!L1005), "")</f>
        <v>45839</v>
      </c>
      <c r="P1003" s="7">
        <f>IF(Overall!M1005&lt;&gt;"", DATEVALUE(Overall!M1005), "")</f>
        <v>45869</v>
      </c>
      <c r="Q1003" s="7" t="str">
        <f>IF(Overall!S1005&lt;&gt;"",_xlfn.VALUETOTEXT(Overall!S1005),"")</f>
        <v>Jul</v>
      </c>
      <c r="R1003" s="7">
        <f>IF(Overall!O1005&lt;&gt;"", DATEVALUE(Overall!O1005), "")</f>
        <v>45820</v>
      </c>
      <c r="S1003" s="7">
        <f>IF(Overall!O1005&lt;&gt;"", DATEVALUE(Overall!O1005), "")</f>
        <v>45820</v>
      </c>
      <c r="T1003" s="5">
        <f t="shared" si="31"/>
        <v>1</v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>
        <f>IF(Overall!$A1005&lt;&gt;"",IF(AND(MONTH($O1003) &lt;= 7, MONTH($P1003) &gt;= 7 ), IF($T1003 &lt;&gt; "", $H1003/$T1003, ""), ""),"")</f>
        <v>500000</v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>
        <f ca="1">IFERROR(IF(AND(NOW()&lt;= EOMONTH(DATE(YEAR($P1003),7, 1), 0), Overall!$A1005&lt;&gt;"", MONTH($O1003) &lt;= 7, MONTH($P1003) &gt;= 7), IF($T1003 &lt;&gt; "", $H1003/$T1003, ""), ""), "")</f>
        <v>500000</v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500000</v>
      </c>
    </row>
    <row r="1004" spans="1:46" x14ac:dyDescent="0.25">
      <c r="A1004" t="str">
        <f>_xlfn.VALUETOTEXT(Overall!A1006)</f>
        <v>FY2025 PCHP</v>
      </c>
      <c r="B1004" s="8">
        <f>IF(Overall!B1006&lt;&gt;"", VALUE(Overall!B1006), "")</f>
        <v>154</v>
      </c>
      <c r="C1004" s="5" t="str">
        <f>IF(Overall!C1006&lt;&gt;"",_xlfn.VALUETOTEXT(Overall!C1006),"")</f>
        <v>25-1206-0707-25CITI-PS-DS-154</v>
      </c>
      <c r="D1004" s="5" t="str">
        <f>_xlfn.VALUETOTEXT(Overall!D1006)</f>
        <v>DS</v>
      </c>
      <c r="E1004" s="5" t="str">
        <f>IF(Overall!Q1006&lt;&gt;"",_xlfn.VALUETOTEXT(Overall!Q1006),"")</f>
        <v>CITI</v>
      </c>
      <c r="F1004" s="5" t="str">
        <f>IF(Overall!E1006&lt;&gt;"",_xlfn.VALUETOTEXT(Overall!E1006),"")</f>
        <v>Citibank Bhd</v>
      </c>
      <c r="G1004" s="5" t="str">
        <f>IF(Overall!R1006&lt;&gt;"",_xlfn.VALUETOTEXT(Overall!R1006),"")</f>
        <v>Asian</v>
      </c>
      <c r="H1004" s="6">
        <f>IF(Overall!F1006&lt;&gt;"",VALUE(Overall!F1006),"")</f>
        <v>500000</v>
      </c>
      <c r="I1004" s="6">
        <f>IF(Overall!G1006&lt;&gt;"",VALUE(Overall!G1006),"")</f>
        <v>60</v>
      </c>
      <c r="J1004" s="6">
        <f>IF(Overall!H1006&lt;&gt;"",VALUE(Overall!H1006),"")</f>
        <v>50</v>
      </c>
      <c r="K1004" s="6">
        <f>IF(Overall!I1006&lt;&gt;"",VALUE(Overall!I1006),"")</f>
        <v>1.05</v>
      </c>
      <c r="L1004" s="6">
        <f>IF(Overall!J1006&lt;&gt;"",VALUE(Overall!J1006),"")</f>
        <v>0.14000000000000001</v>
      </c>
      <c r="M1004" s="6">
        <f>IF(Overall!K1006&lt;&gt;"",VALUE(Overall!K1006),"")</f>
        <v>0.91</v>
      </c>
      <c r="N1004" s="6">
        <f>IF(Overall!T1006&lt;&gt;"",VALUE(Overall!T1006),"")</f>
        <v>67.66</v>
      </c>
      <c r="O1004" s="7">
        <f>IF(Overall!L1006&lt;&gt;"", DATEVALUE(Overall!L1006), "")</f>
        <v>45870</v>
      </c>
      <c r="P1004" s="7">
        <f>IF(Overall!M1006&lt;&gt;"", DATEVALUE(Overall!M1006), "")</f>
        <v>45900</v>
      </c>
      <c r="Q1004" s="7" t="str">
        <f>IF(Overall!S1006&lt;&gt;"",_xlfn.VALUETOTEXT(Overall!S1006),"")</f>
        <v>Aug</v>
      </c>
      <c r="R1004" s="7">
        <f>IF(Overall!O1006&lt;&gt;"", DATEVALUE(Overall!O1006), "")</f>
        <v>45820</v>
      </c>
      <c r="S1004" s="7">
        <f>IF(Overall!O1006&lt;&gt;"", DATEVALUE(Overall!O1006), "")</f>
        <v>45820</v>
      </c>
      <c r="T1004" s="5">
        <f t="shared" si="31"/>
        <v>1</v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>
        <f>IF(Overall!$A1006&lt;&gt;"",IF(AND(MONTH($O1004) &lt;= 8, MONTH($P1004) &gt;= 8), IF($T1004 &lt;&gt; "", $H1004/$T1004, ""), ""),"")</f>
        <v>500000</v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>
        <f ca="1">IFERROR(IF(AND(NOW()&lt;= EOMONTH(DATE(YEAR($P1004),8, 1), 0), Overall!$A1006&lt;&gt;"", MONTH($O1004) &lt;= 8, MONTH($P1004) &gt;= 8), IF($T1004 &lt;&gt; "", $H1004/$T1004, ""), ""), "")</f>
        <v>500000</v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500000</v>
      </c>
    </row>
    <row r="1005" spans="1:46" x14ac:dyDescent="0.25">
      <c r="A1005" t="str">
        <f>_xlfn.VALUETOTEXT(Overall!A1007)</f>
        <v>FY2025 PCHP</v>
      </c>
      <c r="B1005" s="8">
        <f>IF(Overall!B1007&lt;&gt;"", VALUE(Overall!B1007), "")</f>
        <v>155</v>
      </c>
      <c r="C1005" s="5" t="str">
        <f>IF(Overall!C1007&lt;&gt;"",_xlfn.VALUETOTEXT(Overall!C1007),"")</f>
        <v>25-1206-0707-25JPMC-PS-DS-155</v>
      </c>
      <c r="D1005" s="5" t="str">
        <f>_xlfn.VALUETOTEXT(Overall!D1007)</f>
        <v>DS</v>
      </c>
      <c r="E1005" s="5" t="str">
        <f>IF(Overall!Q1007&lt;&gt;"",_xlfn.VALUETOTEXT(Overall!Q1007),"")</f>
        <v>JPMC</v>
      </c>
      <c r="F1005" s="5" t="str">
        <f>IF(Overall!E1007&lt;&gt;"",_xlfn.VALUETOTEXT(Overall!E1007),"")</f>
        <v>JP Morgan Chase Bank NA</v>
      </c>
      <c r="G1005" s="5" t="str">
        <f>IF(Overall!R1007&lt;&gt;"",_xlfn.VALUETOTEXT(Overall!R1007),"")</f>
        <v>Asian</v>
      </c>
      <c r="H1005" s="6">
        <f>IF(Overall!F1007&lt;&gt;"",VALUE(Overall!F1007),"")</f>
        <v>500000</v>
      </c>
      <c r="I1005" s="6">
        <f>IF(Overall!G1007&lt;&gt;"",VALUE(Overall!G1007),"")</f>
        <v>60</v>
      </c>
      <c r="J1005" s="6">
        <f>IF(Overall!H1007&lt;&gt;"",VALUE(Overall!H1007),"")</f>
        <v>50</v>
      </c>
      <c r="K1005" s="6">
        <f>IF(Overall!I1007&lt;&gt;"",VALUE(Overall!I1007),"")</f>
        <v>1</v>
      </c>
      <c r="L1005" s="6">
        <f>IF(Overall!J1007&lt;&gt;"",VALUE(Overall!J1007),"")</f>
        <v>0.1</v>
      </c>
      <c r="M1005" s="6">
        <f>IF(Overall!K1007&lt;&gt;"",VALUE(Overall!K1007),"")</f>
        <v>0.9</v>
      </c>
      <c r="N1005" s="6">
        <f>IF(Overall!T1007&lt;&gt;"",VALUE(Overall!T1007),"")</f>
        <v>67.95</v>
      </c>
      <c r="O1005" s="7">
        <f>IF(Overall!L1007&lt;&gt;"", DATEVALUE(Overall!L1007), "")</f>
        <v>45870</v>
      </c>
      <c r="P1005" s="7">
        <f>IF(Overall!M1007&lt;&gt;"", DATEVALUE(Overall!M1007), "")</f>
        <v>45900</v>
      </c>
      <c r="Q1005" s="7" t="str">
        <f>IF(Overall!S1007&lt;&gt;"",_xlfn.VALUETOTEXT(Overall!S1007),"")</f>
        <v>Aug</v>
      </c>
      <c r="R1005" s="7">
        <f>IF(Overall!O1007&lt;&gt;"", DATEVALUE(Overall!O1007), "")</f>
        <v>45820</v>
      </c>
      <c r="S1005" s="7">
        <f>IF(Overall!O1007&lt;&gt;"", DATEVALUE(Overall!O1007), "")</f>
        <v>45820</v>
      </c>
      <c r="T1005" s="5">
        <f t="shared" si="31"/>
        <v>1</v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>
        <f>IF(Overall!$A1007&lt;&gt;"",IF(AND(MONTH($O1005) &lt;= 8, MONTH($P1005) &gt;= 8), IF($T1005 &lt;&gt; "", $H1005/$T1005, ""), ""),"")</f>
        <v>500000</v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>
        <f ca="1">IFERROR(IF(AND(NOW()&lt;= EOMONTH(DATE(YEAR($P1005),8, 1), 0), Overall!$A1007&lt;&gt;"", MONTH($O1005) &lt;= 8, MONTH($P1005) &gt;= 8), IF($T1005 &lt;&gt; "", $H1005/$T1005, ""), ""), "")</f>
        <v>500000</v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500000</v>
      </c>
    </row>
    <row r="1006" spans="1:46" x14ac:dyDescent="0.25">
      <c r="A1006" t="str">
        <f>_xlfn.VALUETOTEXT(Overall!A1008)</f>
        <v>FY2025 PCHP</v>
      </c>
      <c r="B1006" s="8">
        <f>IF(Overall!B1008&lt;&gt;"", VALUE(Overall!B1008), "")</f>
        <v>156</v>
      </c>
      <c r="C1006" s="5" t="str">
        <f>IF(Overall!C1008&lt;&gt;"",_xlfn.VALUETOTEXT(Overall!C1008),"")</f>
        <v>25-1206-0707-25CIMI-PS-DS-156</v>
      </c>
      <c r="D1006" s="5" t="str">
        <f>_xlfn.VALUETOTEXT(Overall!D1008)</f>
        <v>DS</v>
      </c>
      <c r="E1006" s="5" t="str">
        <f>IF(Overall!Q1008&lt;&gt;"",_xlfn.VALUETOTEXT(Overall!Q1008),"")</f>
        <v>CIMI</v>
      </c>
      <c r="F1006" s="5" t="str">
        <f>IF(Overall!E1008&lt;&gt;"",_xlfn.VALUETOTEXT(Overall!E1008),"")</f>
        <v>CIMB Islamic Bank Berhad</v>
      </c>
      <c r="G1006" s="5" t="str">
        <f>IF(Overall!R1008&lt;&gt;"",_xlfn.VALUETOTEXT(Overall!R1008),"")</f>
        <v>Asian</v>
      </c>
      <c r="H1006" s="6">
        <f>IF(Overall!F1008&lt;&gt;"",VALUE(Overall!F1008),"")</f>
        <v>500000</v>
      </c>
      <c r="I1006" s="6">
        <f>IF(Overall!G1008&lt;&gt;"",VALUE(Overall!G1008),"")</f>
        <v>60</v>
      </c>
      <c r="J1006" s="6">
        <f>IF(Overall!H1008&lt;&gt;"",VALUE(Overall!H1008),"")</f>
        <v>50</v>
      </c>
      <c r="K1006" s="6">
        <f>IF(Overall!I1008&lt;&gt;"",VALUE(Overall!I1008),"")</f>
        <v>1.03</v>
      </c>
      <c r="L1006" s="6">
        <f>IF(Overall!J1008&lt;&gt;"",VALUE(Overall!J1008),"")</f>
        <v>0.13</v>
      </c>
      <c r="M1006" s="6">
        <f>IF(Overall!K1008&lt;&gt;"",VALUE(Overall!K1008),"")</f>
        <v>0.9</v>
      </c>
      <c r="N1006" s="6">
        <f>IF(Overall!T1008&lt;&gt;"",VALUE(Overall!T1008),"")</f>
        <v>67.849999999999994</v>
      </c>
      <c r="O1006" s="7">
        <f>IF(Overall!L1008&lt;&gt;"", DATEVALUE(Overall!L1008), "")</f>
        <v>45870</v>
      </c>
      <c r="P1006" s="7">
        <f>IF(Overall!M1008&lt;&gt;"", DATEVALUE(Overall!M1008), "")</f>
        <v>45900</v>
      </c>
      <c r="Q1006" s="7" t="str">
        <f>IF(Overall!S1008&lt;&gt;"",_xlfn.VALUETOTEXT(Overall!S1008),"")</f>
        <v>Aug</v>
      </c>
      <c r="R1006" s="7">
        <f>IF(Overall!O1008&lt;&gt;"", DATEVALUE(Overall!O1008), "")</f>
        <v>45820</v>
      </c>
      <c r="S1006" s="7">
        <f>IF(Overall!O1008&lt;&gt;"", DATEVALUE(Overall!O1008), "")</f>
        <v>45820</v>
      </c>
      <c r="T1006" s="5">
        <f t="shared" si="31"/>
        <v>1</v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>
        <f>IF(Overall!$A1008&lt;&gt;"",IF(AND(MONTH($O1006) &lt;= 8, MONTH($P1006) &gt;= 8), IF($T1006 &lt;&gt; "", $H1006/$T1006, ""), ""),"")</f>
        <v>500000</v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>
        <f ca="1">IFERROR(IF(AND(NOW()&lt;= EOMONTH(DATE(YEAR($P1006),8, 1), 0), Overall!$A1008&lt;&gt;"", MONTH($O1006) &lt;= 8, MONTH($P1006) &gt;= 8), IF($T1006 &lt;&gt; "", $H1006/$T1006, ""), ""), "")</f>
        <v>500000</v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500000</v>
      </c>
    </row>
    <row r="1007" spans="1:46" x14ac:dyDescent="0.25">
      <c r="A1007" t="str">
        <f>_xlfn.VALUETOTEXT(Overall!A1009)</f>
        <v>FY2025 PCHP</v>
      </c>
      <c r="B1007" s="8">
        <f>IF(Overall!B1009&lt;&gt;"", VALUE(Overall!B1009), "")</f>
        <v>157</v>
      </c>
      <c r="C1007" s="5" t="str">
        <f>IF(Overall!C1009&lt;&gt;"",_xlfn.VALUETOTEXT(Overall!C1009),"")</f>
        <v>25-1206-0707-25MLIL-PS-DS-157</v>
      </c>
      <c r="D1007" s="5" t="str">
        <f>_xlfn.VALUETOTEXT(Overall!D1009)</f>
        <v>DS</v>
      </c>
      <c r="E1007" s="5" t="str">
        <f>IF(Overall!Q1009&lt;&gt;"",_xlfn.VALUETOTEXT(Overall!Q1009),"")</f>
        <v>MLIL</v>
      </c>
      <c r="F1007" s="5" t="str">
        <f>IF(Overall!E1009&lt;&gt;"",_xlfn.VALUETOTEXT(Overall!E1009),"")</f>
        <v>Merrill Lynch International</v>
      </c>
      <c r="G1007" s="5" t="str">
        <f>IF(Overall!R1009&lt;&gt;"",_xlfn.VALUETOTEXT(Overall!R1009),"")</f>
        <v>Asian</v>
      </c>
      <c r="H1007" s="6">
        <f>IF(Overall!F1009&lt;&gt;"",VALUE(Overall!F1009),"")</f>
        <v>500000</v>
      </c>
      <c r="I1007" s="6">
        <f>IF(Overall!G1009&lt;&gt;"",VALUE(Overall!G1009),"")</f>
        <v>60</v>
      </c>
      <c r="J1007" s="6">
        <f>IF(Overall!H1009&lt;&gt;"",VALUE(Overall!H1009),"")</f>
        <v>50</v>
      </c>
      <c r="K1007" s="6">
        <f>IF(Overall!I1009&lt;&gt;"",VALUE(Overall!I1009),"")</f>
        <v>1</v>
      </c>
      <c r="L1007" s="6">
        <f>IF(Overall!J1009&lt;&gt;"",VALUE(Overall!J1009),"")</f>
        <v>0.08</v>
      </c>
      <c r="M1007" s="6">
        <f>IF(Overall!K1009&lt;&gt;"",VALUE(Overall!K1009),"")</f>
        <v>0.92</v>
      </c>
      <c r="N1007" s="6">
        <f>IF(Overall!T1009&lt;&gt;"",VALUE(Overall!T1009),"")</f>
        <v>67.900000000000006</v>
      </c>
      <c r="O1007" s="7">
        <f>IF(Overall!L1009&lt;&gt;"", DATEVALUE(Overall!L1009), "")</f>
        <v>45870</v>
      </c>
      <c r="P1007" s="7">
        <f>IF(Overall!M1009&lt;&gt;"", DATEVALUE(Overall!M1009), "")</f>
        <v>45900</v>
      </c>
      <c r="Q1007" s="7" t="str">
        <f>IF(Overall!S1009&lt;&gt;"",_xlfn.VALUETOTEXT(Overall!S1009),"")</f>
        <v>Aug</v>
      </c>
      <c r="R1007" s="7">
        <f>IF(Overall!O1009&lt;&gt;"", DATEVALUE(Overall!O1009), "")</f>
        <v>45820</v>
      </c>
      <c r="S1007" s="7">
        <f>IF(Overall!O1009&lt;&gt;"", DATEVALUE(Overall!O1009), "")</f>
        <v>45820</v>
      </c>
      <c r="T1007" s="5">
        <f t="shared" si="31"/>
        <v>1</v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>
        <f>IF(Overall!$A1009&lt;&gt;"",IF(AND(MONTH($O1007) &lt;= 8, MONTH($P1007) &gt;= 8), IF($T1007 &lt;&gt; "", $H1007/$T1007, ""), ""),"")</f>
        <v>500000</v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>
        <f ca="1">IFERROR(IF(AND(NOW()&lt;= EOMONTH(DATE(YEAR($P1007),8, 1), 0), Overall!$A1009&lt;&gt;"", MONTH($O1007) &lt;= 8, MONTH($P1007) &gt;= 8), IF($T1007 &lt;&gt; "", $H1007/$T1007, ""), ""), "")</f>
        <v>500000</v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500000</v>
      </c>
    </row>
    <row r="1008" spans="1:46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6" t="str">
        <f>IF(Overall!T1010&lt;&gt;"",VALUE(Overall!T1010),"")</f>
        <v/>
      </c>
      <c r="O1008" s="7" t="str">
        <f>IF(Overall!L1010&lt;&gt;"", DATEVALUE(Overall!L1010), "")</f>
        <v/>
      </c>
      <c r="P1008" s="7" t="str">
        <f>IF(Overall!M1010&lt;&gt;"", DATEVALUE(Overall!M1010), "")</f>
        <v/>
      </c>
      <c r="Q1008" s="7" t="str">
        <f>IF(Overall!S1010&lt;&gt;"",_xlfn.VALUETOTEXT(Overall!S1010),"")</f>
        <v/>
      </c>
      <c r="R1008" s="7" t="str">
        <f>IF(Overall!O1010&lt;&gt;"", DATEVALUE(Overall!O1010), "")</f>
        <v/>
      </c>
      <c r="S1008" s="7" t="str">
        <f>IF(Overall!O1010&lt;&gt;"", DATEVALUE(Overall!O1010), "")</f>
        <v/>
      </c>
      <c r="T1008" s="5" t="str">
        <f t="shared" si="31"/>
        <v/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 t="str">
        <f>IF(Overall!$A1010&lt;&gt;"",IF(AND(MONTH($O1008) &lt;= 8, MONTH($P1008) &gt;= 8), IF($T1008 &lt;&gt; "", $H1008/$T1008, ""), ""),"")</f>
        <v/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 t="str">
        <f ca="1">IFERROR(IF(AND(NOW()&lt;= EOMONTH(DATE(YEAR($P1008),8, 1), 0), Overall!$A1010&lt;&gt;"", MONTH($O1008) &lt;= 8, MONTH($P1008) &gt;= 8), IF($T1008 &lt;&gt; "", $H1008/$T1008, ""), ""), "")</f>
        <v/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0</v>
      </c>
    </row>
    <row r="1009" spans="1:46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6" t="str">
        <f>IF(Overall!T1011&lt;&gt;"",VALUE(Overall!T1011),"")</f>
        <v/>
      </c>
      <c r="O1009" s="7" t="str">
        <f>IF(Overall!L1011&lt;&gt;"", DATEVALUE(Overall!L1011), "")</f>
        <v/>
      </c>
      <c r="P1009" s="7" t="str">
        <f>IF(Overall!M1011&lt;&gt;"", DATEVALUE(Overall!M1011), "")</f>
        <v/>
      </c>
      <c r="Q1009" s="7" t="str">
        <f>IF(Overall!S1011&lt;&gt;"",_xlfn.VALUETOTEXT(Overall!S1011),"")</f>
        <v/>
      </c>
      <c r="R1009" s="7" t="str">
        <f>IF(Overall!O1011&lt;&gt;"", DATEVALUE(Overall!O1011), "")</f>
        <v/>
      </c>
      <c r="S1009" s="7" t="str">
        <f>IF(Overall!O1011&lt;&gt;"", DATEVALUE(Overall!O1011), "")</f>
        <v/>
      </c>
      <c r="T1009" s="5" t="str">
        <f t="shared" si="31"/>
        <v/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 t="str">
        <f>IF(Overall!$A1011&lt;&gt;"",IF(AND(MONTH($O1009) &lt;= 8, MONTH($P1009) &gt;= 8), IF($T1009 &lt;&gt; "", $H1009/$T1009, ""), ""),"")</f>
        <v/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 t="str">
        <f ca="1">IFERROR(IF(AND(NOW()&lt;= EOMONTH(DATE(YEAR($P1009),8, 1), 0), Overall!$A1011&lt;&gt;"", MONTH($O1009) &lt;= 8, MONTH($P1009) &gt;= 8), IF($T1009 &lt;&gt; "", $H1009/$T1009, ""), ""), "")</f>
        <v/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0</v>
      </c>
    </row>
    <row r="1010" spans="1:46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6" t="str">
        <f>IF(Overall!T1012&lt;&gt;"",VALUE(Overall!T1012),"")</f>
        <v/>
      </c>
      <c r="O1010" s="7" t="str">
        <f>IF(Overall!L1012&lt;&gt;"", DATEVALUE(Overall!L1012), "")</f>
        <v/>
      </c>
      <c r="P1010" s="7" t="str">
        <f>IF(Overall!M1012&lt;&gt;"", DATEVALUE(Overall!M1012), "")</f>
        <v/>
      </c>
      <c r="Q1010" s="7" t="str">
        <f>IF(Overall!S1012&lt;&gt;"",_xlfn.VALUETOTEXT(Overall!S1012),"")</f>
        <v/>
      </c>
      <c r="R1010" s="7" t="str">
        <f>IF(Overall!O1012&lt;&gt;"", DATEVALUE(Overall!O1012), "")</f>
        <v/>
      </c>
      <c r="S1010" s="7" t="str">
        <f>IF(Overall!O1012&lt;&gt;"", DATEVALUE(Overall!O1012), "")</f>
        <v/>
      </c>
      <c r="T1010" s="5" t="str">
        <f t="shared" si="31"/>
        <v/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 t="str">
        <f>IF(Overall!$A1012&lt;&gt;"",IF(AND(MONTH($O1010) &lt;= 8, MONTH($P1010) &gt;= 8), IF($T1010 &lt;&gt; "", $H1010/$T1010, ""), ""),"")</f>
        <v/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 t="str">
        <f ca="1">IFERROR(IF(AND(NOW()&lt;= EOMONTH(DATE(YEAR($P1010),8, 1), 0), Overall!$A1012&lt;&gt;"", MONTH($O1010) &lt;= 8, MONTH($P1010) &gt;= 8), IF($T1010 &lt;&gt; "", $H1010/$T1010, ""), ""), "")</f>
        <v/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0</v>
      </c>
    </row>
    <row r="1011" spans="1:46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6" t="str">
        <f>IF(Overall!T1013&lt;&gt;"",VALUE(Overall!T1013),"")</f>
        <v/>
      </c>
      <c r="O1011" s="7" t="str">
        <f>IF(Overall!L1013&lt;&gt;"", DATEVALUE(Overall!L1013), "")</f>
        <v/>
      </c>
      <c r="P1011" s="7" t="str">
        <f>IF(Overall!M1013&lt;&gt;"", DATEVALUE(Overall!M1013), "")</f>
        <v/>
      </c>
      <c r="Q1011" s="7" t="str">
        <f>IF(Overall!S1013&lt;&gt;"",_xlfn.VALUETOTEXT(Overall!S1013),"")</f>
        <v/>
      </c>
      <c r="R1011" s="7" t="str">
        <f>IF(Overall!O1013&lt;&gt;"", DATEVALUE(Overall!O1013), "")</f>
        <v/>
      </c>
      <c r="S1011" s="7" t="str">
        <f>IF(Overall!O1013&lt;&gt;"", DATEVALUE(Overall!O1013), "")</f>
        <v/>
      </c>
      <c r="T1011" s="5" t="str">
        <f t="shared" si="31"/>
        <v/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 t="str">
        <f>IF(Overall!$A1013&lt;&gt;"",IF(AND(MONTH($O1011) &lt;= 8, MONTH($P1011) &gt;= 8), IF($T1011 &lt;&gt; "", $H1011/$T1011, ""), ""),"")</f>
        <v/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 t="str">
        <f ca="1">IFERROR(IF(AND(NOW()&lt;= EOMONTH(DATE(YEAR($P1011),8, 1), 0), Overall!$A1013&lt;&gt;"", MONTH($O1011) &lt;= 8, MONTH($P1011) &gt;= 8), IF($T1011 &lt;&gt; "", $H1011/$T1011, ""), ""), "")</f>
        <v/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0</v>
      </c>
    </row>
    <row r="1012" spans="1:46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6" t="str">
        <f>IF(Overall!T1014&lt;&gt;"",VALUE(Overall!T1014),"")</f>
        <v/>
      </c>
      <c r="O1012" s="7" t="str">
        <f>IF(Overall!L1014&lt;&gt;"", DATEVALUE(Overall!L1014), "")</f>
        <v/>
      </c>
      <c r="P1012" s="7" t="str">
        <f>IF(Overall!M1014&lt;&gt;"", DATEVALUE(Overall!M1014), "")</f>
        <v/>
      </c>
      <c r="Q1012" s="7" t="str">
        <f>IF(Overall!S1014&lt;&gt;"",_xlfn.VALUETOTEXT(Overall!S1014),"")</f>
        <v/>
      </c>
      <c r="R1012" s="7" t="str">
        <f>IF(Overall!O1014&lt;&gt;"", DATEVALUE(Overall!O1014), "")</f>
        <v/>
      </c>
      <c r="S1012" s="7" t="str">
        <f>IF(Overall!O1014&lt;&gt;"", DATEVALUE(Overall!O1014), "")</f>
        <v/>
      </c>
      <c r="T1012" s="5" t="str">
        <f t="shared" si="31"/>
        <v/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 t="str">
        <f>IF(Overall!$A1014&lt;&gt;"",IF(AND(MONTH($O1012) &lt;= 9, MONTH($P1012) &gt;= 9), IF($T1012 &lt;&gt; "", $H1012/$T1012, ""), ""),"")</f>
        <v/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 t="str">
        <f ca="1">IFERROR(IF(AND(NOW()&lt;= EOMONTH(DATE(YEAR($P1012),9, 1), 0), Overall!$A1014&lt;&gt;"", MONTH($O1012) &lt;= 9, MONTH($P1012) &gt;= 9), IF($T1012 &lt;&gt; "", $H1012/$T1012, ""), ""), "")</f>
        <v/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0</v>
      </c>
    </row>
    <row r="1013" spans="1:46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6" t="str">
        <f>IF(Overall!T1015&lt;&gt;"",VALUE(Overall!T1015),"")</f>
        <v/>
      </c>
      <c r="O1013" s="7" t="str">
        <f>IF(Overall!L1015&lt;&gt;"", DATEVALUE(Overall!L1015), "")</f>
        <v/>
      </c>
      <c r="P1013" s="7" t="str">
        <f>IF(Overall!M1015&lt;&gt;"", DATEVALUE(Overall!M1015), "")</f>
        <v/>
      </c>
      <c r="Q1013" s="7" t="str">
        <f>IF(Overall!S1015&lt;&gt;"",_xlfn.VALUETOTEXT(Overall!S1015),"")</f>
        <v/>
      </c>
      <c r="R1013" s="7" t="str">
        <f>IF(Overall!O1015&lt;&gt;"", DATEVALUE(Overall!O1015), "")</f>
        <v/>
      </c>
      <c r="S1013" s="7" t="str">
        <f>IF(Overall!O1015&lt;&gt;"", DATEVALUE(Overall!O1015), "")</f>
        <v/>
      </c>
      <c r="T1013" s="5" t="str">
        <f t="shared" si="31"/>
        <v/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 t="str">
        <f>IF(Overall!$A1015&lt;&gt;"",IF(AND(MONTH($O1013) &lt;= 9, MONTH($P1013) &gt;= 9), IF($T1013 &lt;&gt; "", $H1013/$T1013, ""), ""),"")</f>
        <v/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 t="str">
        <f ca="1">IFERROR(IF(AND(NOW()&lt;= EOMONTH(DATE(YEAR($P1013),9, 1), 0), Overall!$A1015&lt;&gt;"", MONTH($O1013) &lt;= 9, MONTH($P1013) &gt;= 9), IF($T1013 &lt;&gt; "", $H1013/$T1013, ""), ""), "")</f>
        <v/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0</v>
      </c>
    </row>
    <row r="1014" spans="1:46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6" t="str">
        <f>IF(Overall!T1016&lt;&gt;"",VALUE(Overall!T1016),"")</f>
        <v/>
      </c>
      <c r="O1014" s="7" t="str">
        <f>IF(Overall!L1016&lt;&gt;"", DATEVALUE(Overall!L1016), "")</f>
        <v/>
      </c>
      <c r="P1014" s="7" t="str">
        <f>IF(Overall!M1016&lt;&gt;"", DATEVALUE(Overall!M1016), "")</f>
        <v/>
      </c>
      <c r="Q1014" s="7" t="str">
        <f>IF(Overall!S1016&lt;&gt;"",_xlfn.VALUETOTEXT(Overall!S1016),"")</f>
        <v/>
      </c>
      <c r="R1014" s="7" t="str">
        <f>IF(Overall!O1016&lt;&gt;"", DATEVALUE(Overall!O1016), "")</f>
        <v/>
      </c>
      <c r="S1014" s="7" t="str">
        <f>IF(Overall!O1016&lt;&gt;"", DATEVALUE(Overall!O1016), "")</f>
        <v/>
      </c>
      <c r="T1014" s="5" t="str">
        <f t="shared" si="31"/>
        <v/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 t="str">
        <f>IF(Overall!$A1016&lt;&gt;"",IF(AND(MONTH($O1014) &lt;= 8, MONTH($P1014) &gt;= 8), IF($T1014 &lt;&gt; "", $H1014/$T1014, ""), ""),"")</f>
        <v/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 t="str">
        <f ca="1">IFERROR(IF(AND(NOW()&lt;= EOMONTH(DATE(YEAR($P1014),8, 1), 0), Overall!$A1016&lt;&gt;"", MONTH($O1014) &lt;= 8, MONTH($P1014) &gt;= 8), IF($T1014 &lt;&gt; "", $H1014/$T1014, ""), ""), "")</f>
        <v/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0</v>
      </c>
    </row>
    <row r="1015" spans="1:46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6" t="str">
        <f>IF(Overall!T1017&lt;&gt;"",VALUE(Overall!T1017),"")</f>
        <v/>
      </c>
      <c r="O1015" s="7" t="str">
        <f>IF(Overall!L1017&lt;&gt;"", DATEVALUE(Overall!L1017), "")</f>
        <v/>
      </c>
      <c r="P1015" s="7" t="str">
        <f>IF(Overall!M1017&lt;&gt;"", DATEVALUE(Overall!M1017), "")</f>
        <v/>
      </c>
      <c r="Q1015" s="7" t="str">
        <f>IF(Overall!S1017&lt;&gt;"",_xlfn.VALUETOTEXT(Overall!S1017),"")</f>
        <v/>
      </c>
      <c r="R1015" s="7" t="str">
        <f>IF(Overall!O1017&lt;&gt;"", DATEVALUE(Overall!O1017), "")</f>
        <v/>
      </c>
      <c r="S1015" s="7" t="str">
        <f>IF(Overall!O1017&lt;&gt;"", DATEVALUE(Overall!O1017), "")</f>
        <v/>
      </c>
      <c r="T1015" s="5" t="str">
        <f t="shared" si="31"/>
        <v/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 t="str">
        <f>IF(Overall!$A1017&lt;&gt;"",IF(AND(MONTH($O1015) &lt;= 8, MONTH($P1015) &gt;= 8), IF($T1015 &lt;&gt; "", $H1015/$T1015, ""), ""),"")</f>
        <v/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 t="str">
        <f ca="1">IFERROR(IF(AND(NOW()&lt;= EOMONTH(DATE(YEAR($P1015),8, 1), 0), Overall!$A1017&lt;&gt;"", MONTH($O1015) &lt;= 8, MONTH($P1015) &gt;= 8), IF($T1015 &lt;&gt; "", $H1015/$T1015, ""), ""), "")</f>
        <v/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0</v>
      </c>
    </row>
    <row r="1016" spans="1:46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6" t="str">
        <f>IF(Overall!T1018&lt;&gt;"",VALUE(Overall!T1018),"")</f>
        <v/>
      </c>
      <c r="O1016" s="7" t="str">
        <f>IF(Overall!L1018&lt;&gt;"", DATEVALUE(Overall!L1018), "")</f>
        <v/>
      </c>
      <c r="P1016" s="7" t="str">
        <f>IF(Overall!M1018&lt;&gt;"", DATEVALUE(Overall!M1018), "")</f>
        <v/>
      </c>
      <c r="Q1016" s="7" t="str">
        <f>IF(Overall!S1018&lt;&gt;"",_xlfn.VALUETOTEXT(Overall!S1018),"")</f>
        <v/>
      </c>
      <c r="R1016" s="7" t="str">
        <f>IF(Overall!O1018&lt;&gt;"", DATEVALUE(Overall!O1018), "")</f>
        <v/>
      </c>
      <c r="S1016" s="7" t="str">
        <f>IF(Overall!O1018&lt;&gt;"", DATEVALUE(Overall!O1018), "")</f>
        <v/>
      </c>
      <c r="T1016" s="5" t="str">
        <f t="shared" si="31"/>
        <v/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 t="str">
        <f>IF(Overall!$A1018&lt;&gt;"",IF(AND(MONTH($O1016) &lt;= 7, MONTH($P1016) &gt;= 7 ), IF($T1016 &lt;&gt; "", $H1016/$T1016, ""), ""),"")</f>
        <v/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6" t="str">
        <f>IF(Overall!T1019&lt;&gt;"",VALUE(Overall!T1019),"")</f>
        <v/>
      </c>
      <c r="O1017" s="7" t="str">
        <f>IF(Overall!L1019&lt;&gt;"", DATEVALUE(Overall!L1019), "")</f>
        <v/>
      </c>
      <c r="P1017" s="7" t="str">
        <f>IF(Overall!M1019&lt;&gt;"", DATEVALUE(Overall!M1019), "")</f>
        <v/>
      </c>
      <c r="Q1017" s="7" t="str">
        <f>IF(Overall!S1019&lt;&gt;"",_xlfn.VALUETOTEXT(Overall!S1019),"")</f>
        <v/>
      </c>
      <c r="R1017" s="7" t="str">
        <f>IF(Overall!O1019&lt;&gt;"", DATEVALUE(Overall!O1019), "")</f>
        <v/>
      </c>
      <c r="S1017" s="7" t="str">
        <f>IF(Overall!O1019&lt;&gt;"", DATEVALUE(Overall!O1019), "")</f>
        <v/>
      </c>
      <c r="T1017" s="5" t="str">
        <f t="shared" si="31"/>
        <v/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 t="str">
        <f>IF(Overall!$A1019&lt;&gt;"",IF(AND(MONTH($O1017) &lt;= 7, MONTH($P1017) &gt;= 7 ), IF($T1017 &lt;&gt; "", $H1017/$T1017, ""), ""),"")</f>
        <v/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6" t="str">
        <f>IF(Overall!T1020&lt;&gt;"",VALUE(Overall!T1020),"")</f>
        <v/>
      </c>
      <c r="O1018" s="7" t="str">
        <f>IF(Overall!L1020&lt;&gt;"", DATEVALUE(Overall!L1020), "")</f>
        <v/>
      </c>
      <c r="P1018" s="7" t="str">
        <f>IF(Overall!M1020&lt;&gt;"", DATEVALUE(Overall!M1020), "")</f>
        <v/>
      </c>
      <c r="Q1018" s="7" t="str">
        <f>IF(Overall!S1020&lt;&gt;"",_xlfn.VALUETOTEXT(Overall!S1020),"")</f>
        <v/>
      </c>
      <c r="R1018" s="7" t="str">
        <f>IF(Overall!O1020&lt;&gt;"", DATEVALUE(Overall!O1020), "")</f>
        <v/>
      </c>
      <c r="S1018" s="7" t="str">
        <f>IF(Overall!O1020&lt;&gt;"", DATEVALUE(Overall!O1020), "")</f>
        <v/>
      </c>
      <c r="T1018" s="5" t="str">
        <f t="shared" si="31"/>
        <v/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 t="str">
        <f>IF(Overall!$A1020&lt;&gt;"",IF(AND(MONTH($O1018) &lt;= 10, MONTH($P1018) &gt;= 10), IF($T1018 &lt;&gt; "", $H1018/$T1018, ""), ""),"")</f>
        <v/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 t="str">
        <f ca="1">IFERROR(IF(AND(NOW()&lt;= EOMONTH(DATE(YEAR($P1018),10, 1), 0), Overall!$A1020&lt;&gt;"", MONTH($O1018) &lt;= 10, MONTH($P1018) &gt;= 10), IF($T1018 &lt;&gt; "", $H1018/$T1018, ""), ""), "")</f>
        <v/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0</v>
      </c>
    </row>
    <row r="1019" spans="1:46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6" t="str">
        <f>IF(Overall!T1021&lt;&gt;"",VALUE(Overall!T1021),"")</f>
        <v/>
      </c>
      <c r="O1019" s="7" t="str">
        <f>IF(Overall!L1021&lt;&gt;"", DATEVALUE(Overall!L1021), "")</f>
        <v/>
      </c>
      <c r="P1019" s="7" t="str">
        <f>IF(Overall!M1021&lt;&gt;"", DATEVALUE(Overall!M1021), "")</f>
        <v/>
      </c>
      <c r="Q1019" s="7" t="str">
        <f>IF(Overall!S1021&lt;&gt;"",_xlfn.VALUETOTEXT(Overall!S1021),"")</f>
        <v/>
      </c>
      <c r="R1019" s="7" t="str">
        <f>IF(Overall!O1021&lt;&gt;"", DATEVALUE(Overall!O1021), "")</f>
        <v/>
      </c>
      <c r="S1019" s="7" t="str">
        <f>IF(Overall!O1021&lt;&gt;"", DATEVALUE(Overall!O1021), "")</f>
        <v/>
      </c>
      <c r="T1019" s="5" t="str">
        <f t="shared" si="31"/>
        <v/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 t="str">
        <f>IF(Overall!$A1021&lt;&gt;"",IF(AND(MONTH($O1019) &lt;= 10, MONTH($P1019) &gt;= 10), IF($T1019 &lt;&gt; "", $H1019/$T1019, ""), ""),"")</f>
        <v/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 t="str">
        <f ca="1">IFERROR(IF(AND(NOW()&lt;= EOMONTH(DATE(YEAR($P1019),10, 1), 0), Overall!$A1021&lt;&gt;"", MONTH($O1019) &lt;= 10, MONTH($P1019) &gt;= 10), IF($T1019 &lt;&gt; "", $H1019/$T1019, ""), ""), "")</f>
        <v/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0</v>
      </c>
    </row>
    <row r="1020" spans="1:46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6" t="str">
        <f>IF(Overall!T1022&lt;&gt;"",VALUE(Overall!T1022),"")</f>
        <v/>
      </c>
      <c r="O1020" s="7" t="str">
        <f>IF(Overall!L1022&lt;&gt;"", DATEVALUE(Overall!L1022), "")</f>
        <v/>
      </c>
      <c r="P1020" s="7" t="str">
        <f>IF(Overall!M1022&lt;&gt;"", DATEVALUE(Overall!M1022), "")</f>
        <v/>
      </c>
      <c r="Q1020" s="7" t="str">
        <f>IF(Overall!S1022&lt;&gt;"",_xlfn.VALUETOTEXT(Overall!S1022),"")</f>
        <v/>
      </c>
      <c r="R1020" s="7" t="str">
        <f>IF(Overall!O1022&lt;&gt;"", DATEVALUE(Overall!O1022), "")</f>
        <v/>
      </c>
      <c r="S1020" s="7" t="str">
        <f>IF(Overall!O1022&lt;&gt;"", DATEVALUE(Overall!O1022), "")</f>
        <v/>
      </c>
      <c r="T1020" s="5" t="str">
        <f t="shared" si="31"/>
        <v/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 t="str">
        <f>IF(Overall!$A1022&lt;&gt;"",IF(AND(MONTH($O1020) &lt;= 11, MONTH($P1020) &gt;= 11), IF($T1020 &lt;&gt; "", $H1020/$T1020, ""), ""),"")</f>
        <v/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 t="str">
        <f ca="1">IFERROR(IF(AND(NOW()&lt;= EOMONTH(DATE(YEAR($P1020),11, 1), 0), Overall!$A1022&lt;&gt;"", MONTH($O1020) &lt;=11, MONTH($P1020) &gt;= 11), IF($T1020 &lt;&gt; "", $H1020/$T1020, ""), ""), "")</f>
        <v/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0</v>
      </c>
    </row>
    <row r="1021" spans="1:46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6" t="str">
        <f>IF(Overall!T1023&lt;&gt;"",VALUE(Overall!T1023),"")</f>
        <v/>
      </c>
      <c r="O1021" s="7" t="str">
        <f>IF(Overall!L1023&lt;&gt;"", DATEVALUE(Overall!L1023), "")</f>
        <v/>
      </c>
      <c r="P1021" s="7" t="str">
        <f>IF(Overall!M1023&lt;&gt;"", DATEVALUE(Overall!M1023), "")</f>
        <v/>
      </c>
      <c r="Q1021" s="7" t="str">
        <f>IF(Overall!S1023&lt;&gt;"",_xlfn.VALUETOTEXT(Overall!S1023),"")</f>
        <v/>
      </c>
      <c r="R1021" s="7" t="str">
        <f>IF(Overall!O1023&lt;&gt;"", DATEVALUE(Overall!O1023), "")</f>
        <v/>
      </c>
      <c r="S1021" s="7" t="str">
        <f>IF(Overall!O1023&lt;&gt;"", DATEVALUE(Overall!O1023), "")</f>
        <v/>
      </c>
      <c r="T1021" s="5" t="str">
        <f t="shared" si="31"/>
        <v/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 t="str">
        <f>IF(Overall!$A1023&lt;&gt;"",IF(AND(MONTH($O1021) &lt;= 12, MONTH($P1021) &gt;= 12), IF($T1021 &lt;&gt; "", $H1021/$T1021, ""), ""),"")</f>
        <v/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 t="str">
        <f ca="1">IFERROR(IF(AND(NOW()&lt;= EOMONTH(DATE(YEAR($P1021),12, 1), 0), Overall!$A1023&lt;&gt;"", MONTH($O1021) &lt;= 12, MONTH($P1021) &gt;= 12), IF($T1021 &lt;&gt; "", $H1021/$T1021, ""), ""), "")</f>
        <v/>
      </c>
      <c r="AT1021" s="16">
        <f t="shared" ca="1" si="32"/>
        <v>0</v>
      </c>
    </row>
    <row r="1022" spans="1:46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6" t="str">
        <f>IF(Overall!T1024&lt;&gt;"",VALUE(Overall!T1024),"")</f>
        <v/>
      </c>
      <c r="O1022" s="7" t="str">
        <f>IF(Overall!L1024&lt;&gt;"", DATEVALUE(Overall!L1024), "")</f>
        <v/>
      </c>
      <c r="P1022" s="7" t="str">
        <f>IF(Overall!M1024&lt;&gt;"", DATEVALUE(Overall!M1024), "")</f>
        <v/>
      </c>
      <c r="Q1022" s="7" t="str">
        <f>IF(Overall!S1024&lt;&gt;"",_xlfn.VALUETOTEXT(Overall!S1024),"")</f>
        <v/>
      </c>
      <c r="R1022" s="7" t="str">
        <f>IF(Overall!O1024&lt;&gt;"", DATEVALUE(Overall!O1024), "")</f>
        <v/>
      </c>
      <c r="S1022" s="7" t="str">
        <f>IF(Overall!O1024&lt;&gt;"", DATEVALUE(Overall!O1024), "")</f>
        <v/>
      </c>
      <c r="T1022" s="5" t="str">
        <f t="shared" si="31"/>
        <v/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 t="str">
        <f>IF(Overall!$A1024&lt;&gt;"",IF(AND(MONTH($O1022) &lt;= 12, MONTH($P1022) &gt;= 12), IF($T1022 &lt;&gt; "", $H1022/$T1022, ""), ""),"")</f>
        <v/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 t="str">
        <f ca="1">IFERROR(IF(AND(NOW()&lt;= EOMONTH(DATE(YEAR($P1022),12, 1), 0), Overall!$A1024&lt;&gt;"", MONTH($O1022) &lt;= 12, MONTH($P1022) &gt;= 12), IF($T1022 &lt;&gt; "", $H1022/$T1022, ""), ""), "")</f>
        <v/>
      </c>
      <c r="AT1022" s="16">
        <f t="shared" ca="1" si="32"/>
        <v>0</v>
      </c>
    </row>
    <row r="1023" spans="1:46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6" t="str">
        <f>IF(Overall!T1025&lt;&gt;"",VALUE(Overall!T1025),"")</f>
        <v/>
      </c>
      <c r="O1023" s="7" t="str">
        <f>IF(Overall!L1025&lt;&gt;"", DATEVALUE(Overall!L1025), "")</f>
        <v/>
      </c>
      <c r="P1023" s="7" t="str">
        <f>IF(Overall!M1025&lt;&gt;"", DATEVALUE(Overall!M1025), "")</f>
        <v/>
      </c>
      <c r="Q1023" s="7" t="str">
        <f>IF(Overall!S1025&lt;&gt;"",_xlfn.VALUETOTEXT(Overall!S1025),"")</f>
        <v/>
      </c>
      <c r="R1023" s="7" t="str">
        <f>IF(Overall!O1025&lt;&gt;"", DATEVALUE(Overall!O1025), "")</f>
        <v/>
      </c>
      <c r="S1023" s="7" t="str">
        <f>IF(Overall!O1025&lt;&gt;"", DATEVALUE(Overall!O1025), "")</f>
        <v/>
      </c>
      <c r="T1023" s="5" t="str">
        <f t="shared" si="31"/>
        <v/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 t="str">
        <f>IF(Overall!$A1025&lt;&gt;"",IF(AND(MONTH($O1023) &lt;= 11, MONTH($P1023) &gt;= 11), IF($T1023 &lt;&gt; "", $H1023/$T1023, ""), ""),"")</f>
        <v/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 t="str">
        <f ca="1">IFERROR(IF(AND(NOW()&lt;= EOMONTH(DATE(YEAR($P1023),11, 1), 0), Overall!$A1025&lt;&gt;"", MONTH($O1023) &lt;=11, MONTH($P1023) &gt;= 11), IF($T1023 &lt;&gt; "", $H1023/$T1023, ""), ""), "")</f>
        <v/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0</v>
      </c>
    </row>
    <row r="1024" spans="1:46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6" t="str">
        <f>IF(Overall!T1026&lt;&gt;"",VALUE(Overall!T1026),"")</f>
        <v/>
      </c>
      <c r="O1024" s="7" t="str">
        <f>IF(Overall!L1026&lt;&gt;"", DATEVALUE(Overall!L1026), "")</f>
        <v/>
      </c>
      <c r="P1024" s="7" t="str">
        <f>IF(Overall!M1026&lt;&gt;"", DATEVALUE(Overall!M1026), "")</f>
        <v/>
      </c>
      <c r="Q1024" s="7" t="str">
        <f>IF(Overall!S1026&lt;&gt;"",_xlfn.VALUETOTEXT(Overall!S1026),"")</f>
        <v/>
      </c>
      <c r="R1024" s="7" t="str">
        <f>IF(Overall!O1026&lt;&gt;"", DATEVALUE(Overall!O1026), "")</f>
        <v/>
      </c>
      <c r="S1024" s="7" t="str">
        <f>IF(Overall!O1026&lt;&gt;"", DATEVALUE(Overall!O1026), "")</f>
        <v/>
      </c>
      <c r="T1024" s="5" t="str">
        <f t="shared" si="31"/>
        <v/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 t="str">
        <f>IF(Overall!$A1026&lt;&gt;"",IF(AND(MONTH($O1024) &lt;= 12, MONTH($P1024) &gt;= 12), IF($T1024 &lt;&gt; "", $H1024/$T1024, ""), ""),"")</f>
        <v/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 t="str">
        <f ca="1">IFERROR(IF(AND(NOW()&lt;= EOMONTH(DATE(YEAR($P1024),12, 1), 0), Overall!$A1026&lt;&gt;"", MONTH($O1024) &lt;= 12, MONTH($P1024) &gt;= 12), IF($T1024 &lt;&gt; "", $H1024/$T1024, ""), ""), "")</f>
        <v/>
      </c>
      <c r="AT1024" s="16">
        <f t="shared" ca="1" si="32"/>
        <v>0</v>
      </c>
    </row>
    <row r="1025" spans="1:46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6" t="str">
        <f>IF(Overall!T1027&lt;&gt;"",VALUE(Overall!T1027),"")</f>
        <v/>
      </c>
      <c r="O1025" s="7" t="str">
        <f>IF(Overall!L1027&lt;&gt;"", DATEVALUE(Overall!L1027), "")</f>
        <v/>
      </c>
      <c r="P1025" s="7" t="str">
        <f>IF(Overall!M1027&lt;&gt;"", DATEVALUE(Overall!M1027), "")</f>
        <v/>
      </c>
      <c r="Q1025" s="7" t="str">
        <f>IF(Overall!S1027&lt;&gt;"",_xlfn.VALUETOTEXT(Overall!S1027),"")</f>
        <v/>
      </c>
      <c r="R1025" s="7" t="str">
        <f>IF(Overall!O1027&lt;&gt;"", DATEVALUE(Overall!O1027), "")</f>
        <v/>
      </c>
      <c r="S1025" s="7" t="str">
        <f>IF(Overall!O1027&lt;&gt;"", DATEVALUE(Overall!O1027), "")</f>
        <v/>
      </c>
      <c r="T1025" s="5" t="str">
        <f t="shared" si="31"/>
        <v/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 t="str">
        <f>IF(Overall!$A1027&lt;&gt;"",IF(AND(MONTH($O1025) &lt;= 10, MONTH($P1025) &gt;= 10), IF($T1025 &lt;&gt; "", $H1025/$T1025, ""), ""),"")</f>
        <v/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 t="str">
        <f ca="1">IFERROR(IF(AND(NOW()&lt;= EOMONTH(DATE(YEAR($P1025),10, 1), 0), Overall!$A1027&lt;&gt;"", MONTH($O1025) &lt;= 10, MONTH($P1025) &gt;= 10), IF($T1025 &lt;&gt; "", $H1025/$T1025, ""), ""), "")</f>
        <v/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0</v>
      </c>
    </row>
    <row r="1026" spans="1:46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6" t="str">
        <f>IF(Overall!T1028&lt;&gt;"",VALUE(Overall!T1028),"")</f>
        <v/>
      </c>
      <c r="O1026" s="7" t="str">
        <f>IF(Overall!L1028&lt;&gt;"", DATEVALUE(Overall!L1028), "")</f>
        <v/>
      </c>
      <c r="P1026" s="7" t="str">
        <f>IF(Overall!M1028&lt;&gt;"", DATEVALUE(Overall!M1028), "")</f>
        <v/>
      </c>
      <c r="Q1026" s="7" t="str">
        <f>IF(Overall!S1028&lt;&gt;"",_xlfn.VALUETOTEXT(Overall!S1028),"")</f>
        <v/>
      </c>
      <c r="R1026" s="7" t="str">
        <f>IF(Overall!O1028&lt;&gt;"", DATEVALUE(Overall!O1028), "")</f>
        <v/>
      </c>
      <c r="S1026" s="7" t="str">
        <f>IF(Overall!O1028&lt;&gt;"", DATEVALUE(Overall!O1028), "")</f>
        <v/>
      </c>
      <c r="T1026" s="5" t="str">
        <f t="shared" ref="T1026:T1089" si="33">IF(AND(O1026&lt;&gt;"", P1026&lt;&gt;""), DATEDIF(O1026, P1026, "M") + 1, "")</f>
        <v/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 t="str">
        <f>IF(Overall!$A1028&lt;&gt;"",IF(AND(MONTH($O1026) &lt;= 11, MONTH($P1026) &gt;= 11), IF($T1026 &lt;&gt; "", $H1026/$T1026, ""), ""),"")</f>
        <v/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 t="str">
        <f ca="1">IFERROR(IF(AND(NOW()&lt;= EOMONTH(DATE(YEAR($P1026),11, 1), 0), Overall!$A1028&lt;&gt;"", MONTH($O1026) &lt;=11, MONTH($P1026) &gt;= 11), IF($T1026 &lt;&gt; "", $H1026/$T1026, ""), ""), "")</f>
        <v/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0</v>
      </c>
    </row>
    <row r="1027" spans="1:46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6" t="str">
        <f>IF(Overall!T1029&lt;&gt;"",VALUE(Overall!T1029),"")</f>
        <v/>
      </c>
      <c r="O1027" s="7" t="str">
        <f>IF(Overall!L1029&lt;&gt;"", DATEVALUE(Overall!L1029), "")</f>
        <v/>
      </c>
      <c r="P1027" s="7" t="str">
        <f>IF(Overall!M1029&lt;&gt;"", DATEVALUE(Overall!M1029), "")</f>
        <v/>
      </c>
      <c r="Q1027" s="7" t="str">
        <f>IF(Overall!S1029&lt;&gt;"",_xlfn.VALUETOTEXT(Overall!S1029),"")</f>
        <v/>
      </c>
      <c r="R1027" s="7" t="str">
        <f>IF(Overall!O1029&lt;&gt;"", DATEVALUE(Overall!O1029), "")</f>
        <v/>
      </c>
      <c r="S1027" s="7" t="str">
        <f>IF(Overall!O1029&lt;&gt;"", DATEVALUE(Overall!O1029), "")</f>
        <v/>
      </c>
      <c r="T1027" s="5" t="str">
        <f t="shared" si="33"/>
        <v/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 t="str">
        <f>IF(Overall!$A1029&lt;&gt;"",IF(AND(MONTH($O1027) &lt;= 8, MONTH($P1027) &gt;= 8), IF($T1027 &lt;&gt; "", $H1027/$T1027, ""), ""),"")</f>
        <v/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 t="str">
        <f ca="1">IFERROR(IF(AND(NOW()&lt;= EOMONTH(DATE(YEAR($P1027),8, 1), 0), Overall!$A1029&lt;&gt;"", MONTH($O1027) &lt;= 8, MONTH($P1027) &gt;= 8), IF($T1027 &lt;&gt; "", $H1027/$T1027, ""), ""), "")</f>
        <v/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0</v>
      </c>
    </row>
    <row r="1028" spans="1:46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6" t="str">
        <f>IF(Overall!T1030&lt;&gt;"",VALUE(Overall!T1030),"")</f>
        <v/>
      </c>
      <c r="O1028" s="7" t="str">
        <f>IF(Overall!L1030&lt;&gt;"", DATEVALUE(Overall!L1030), "")</f>
        <v/>
      </c>
      <c r="P1028" s="7" t="str">
        <f>IF(Overall!M1030&lt;&gt;"", DATEVALUE(Overall!M1030), "")</f>
        <v/>
      </c>
      <c r="Q1028" s="7" t="str">
        <f>IF(Overall!S1030&lt;&gt;"",_xlfn.VALUETOTEXT(Overall!S1030),"")</f>
        <v/>
      </c>
      <c r="R1028" s="7" t="str">
        <f>IF(Overall!O1030&lt;&gt;"", DATEVALUE(Overall!O1030), "")</f>
        <v/>
      </c>
      <c r="S1028" s="7" t="str">
        <f>IF(Overall!O1030&lt;&gt;"", DATEVALUE(Overall!O1030), "")</f>
        <v/>
      </c>
      <c r="T1028" s="5" t="str">
        <f t="shared" si="33"/>
        <v/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 t="str">
        <f>IF(Overall!$A1030&lt;&gt;"",IF(AND(MONTH($O1028) &lt;= 8, MONTH($P1028) &gt;= 8), IF($T1028 &lt;&gt; "", $H1028/$T1028, ""), ""),"")</f>
        <v/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 t="str">
        <f ca="1">IFERROR(IF(AND(NOW()&lt;= EOMONTH(DATE(YEAR($P1028),8, 1), 0), Overall!$A1030&lt;&gt;"", MONTH($O1028) &lt;= 8, MONTH($P1028) &gt;= 8), IF($T1028 &lt;&gt; "", $H1028/$T1028, ""), ""), "")</f>
        <v/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0</v>
      </c>
    </row>
    <row r="1029" spans="1:46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6" t="str">
        <f>IF(Overall!T1031&lt;&gt;"",VALUE(Overall!T1031),"")</f>
        <v/>
      </c>
      <c r="O1029" s="7" t="str">
        <f>IF(Overall!L1031&lt;&gt;"", DATEVALUE(Overall!L1031), "")</f>
        <v/>
      </c>
      <c r="P1029" s="7" t="str">
        <f>IF(Overall!M1031&lt;&gt;"", DATEVALUE(Overall!M1031), "")</f>
        <v/>
      </c>
      <c r="Q1029" s="7" t="str">
        <f>IF(Overall!S1031&lt;&gt;"",_xlfn.VALUETOTEXT(Overall!S1031),"")</f>
        <v/>
      </c>
      <c r="R1029" s="7" t="str">
        <f>IF(Overall!O1031&lt;&gt;"", DATEVALUE(Overall!O1031), "")</f>
        <v/>
      </c>
      <c r="S1029" s="7" t="str">
        <f>IF(Overall!O1031&lt;&gt;"", DATEVALUE(Overall!O1031), "")</f>
        <v/>
      </c>
      <c r="T1029" s="5" t="str">
        <f t="shared" si="33"/>
        <v/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 t="str">
        <f>IF(Overall!$A1031&lt;&gt;"",IF(AND(MONTH($O1029) &lt;= 8, MONTH($P1029) &gt;= 8), IF($T1029 &lt;&gt; "", $H1029/$T1029, ""), ""),"")</f>
        <v/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 t="str">
        <f ca="1">IFERROR(IF(AND(NOW()&lt;= EOMONTH(DATE(YEAR($P1029),8, 1), 0), Overall!$A1031&lt;&gt;"", MONTH($O1029) &lt;= 8, MONTH($P1029) &gt;= 8), IF($T1029 &lt;&gt; "", $H1029/$T1029, ""), ""), "")</f>
        <v/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0</v>
      </c>
    </row>
    <row r="1030" spans="1:46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6" t="str">
        <f>IF(Overall!T1032&lt;&gt;"",VALUE(Overall!T1032),"")</f>
        <v/>
      </c>
      <c r="O1030" s="7" t="str">
        <f>IF(Overall!L1032&lt;&gt;"", DATEVALUE(Overall!L1032), "")</f>
        <v/>
      </c>
      <c r="P1030" s="7" t="str">
        <f>IF(Overall!M1032&lt;&gt;"", DATEVALUE(Overall!M1032), "")</f>
        <v/>
      </c>
      <c r="Q1030" s="7" t="str">
        <f>IF(Overall!S1032&lt;&gt;"",_xlfn.VALUETOTEXT(Overall!S1032),"")</f>
        <v/>
      </c>
      <c r="R1030" s="7" t="str">
        <f>IF(Overall!O1032&lt;&gt;"", DATEVALUE(Overall!O1032), "")</f>
        <v/>
      </c>
      <c r="S1030" s="7" t="str">
        <f>IF(Overall!O1032&lt;&gt;"", DATEVALUE(Overall!O1032), "")</f>
        <v/>
      </c>
      <c r="T1030" s="5" t="str">
        <f t="shared" si="33"/>
        <v/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 t="str">
        <f>IF(Overall!$A1032&lt;&gt;"",IF(AND(MONTH($O1030) &lt;= 8, MONTH($P1030) &gt;= 8), IF($T1030 &lt;&gt; "", $H1030/$T1030, ""), ""),"")</f>
        <v/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 t="str">
        <f ca="1">IFERROR(IF(AND(NOW()&lt;= EOMONTH(DATE(YEAR($P1030),8, 1), 0), Overall!$A1032&lt;&gt;"", MONTH($O1030) &lt;= 8, MONTH($P1030) &gt;= 8), IF($T1030 &lt;&gt; "", $H1030/$T1030, ""), ""), "")</f>
        <v/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0</v>
      </c>
    </row>
    <row r="1031" spans="1:46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6" t="str">
        <f>IF(Overall!T1033&lt;&gt;"",VALUE(Overall!T1033),"")</f>
        <v/>
      </c>
      <c r="O1031" s="7" t="str">
        <f>IF(Overall!L1033&lt;&gt;"", DATEVALUE(Overall!L1033), "")</f>
        <v/>
      </c>
      <c r="P1031" s="7" t="str">
        <f>IF(Overall!M1033&lt;&gt;"", DATEVALUE(Overall!M1033), "")</f>
        <v/>
      </c>
      <c r="Q1031" s="7" t="str">
        <f>IF(Overall!S1033&lt;&gt;"",_xlfn.VALUETOTEXT(Overall!S1033),"")</f>
        <v/>
      </c>
      <c r="R1031" s="7" t="str">
        <f>IF(Overall!O1033&lt;&gt;"", DATEVALUE(Overall!O1033), "")</f>
        <v/>
      </c>
      <c r="S1031" s="7" t="str">
        <f>IF(Overall!O1033&lt;&gt;"", DATEVALUE(Overall!O1033), "")</f>
        <v/>
      </c>
      <c r="T1031" s="5" t="str">
        <f t="shared" si="33"/>
        <v/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 t="str">
        <f>IF(Overall!$A1033&lt;&gt;"",IF(AND(MONTH($O1031) &lt;= 9, MONTH($P1031) &gt;= 9), IF($T1031 &lt;&gt; "", $H1031/$T1031, ""), ""),"")</f>
        <v/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 t="str">
        <f ca="1">IFERROR(IF(AND(NOW()&lt;= EOMONTH(DATE(YEAR($P1031),9, 1), 0), Overall!$A1033&lt;&gt;"", MONTH($O1031) &lt;= 9, MONTH($P1031) &gt;= 9), IF($T1031 &lt;&gt; "", $H1031/$T1031, ""), ""), "")</f>
        <v/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0</v>
      </c>
    </row>
    <row r="1032" spans="1:46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6" t="str">
        <f>IF(Overall!T1034&lt;&gt;"",VALUE(Overall!T1034),"")</f>
        <v/>
      </c>
      <c r="O1032" s="7" t="str">
        <f>IF(Overall!L1034&lt;&gt;"", DATEVALUE(Overall!L1034), "")</f>
        <v/>
      </c>
      <c r="P1032" s="7" t="str">
        <f>IF(Overall!M1034&lt;&gt;"", DATEVALUE(Overall!M1034), "")</f>
        <v/>
      </c>
      <c r="Q1032" s="7" t="str">
        <f>IF(Overall!S1034&lt;&gt;"",_xlfn.VALUETOTEXT(Overall!S1034),"")</f>
        <v/>
      </c>
      <c r="R1032" s="7" t="str">
        <f>IF(Overall!O1034&lt;&gt;"", DATEVALUE(Overall!O1034), "")</f>
        <v/>
      </c>
      <c r="S1032" s="7" t="str">
        <f>IF(Overall!O1034&lt;&gt;"", DATEVALUE(Overall!O1034), "")</f>
        <v/>
      </c>
      <c r="T1032" s="5" t="str">
        <f t="shared" si="33"/>
        <v/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 t="str">
        <f>IF(Overall!$A1034&lt;&gt;"",IF(AND(MONTH($O1032) &lt;= 9, MONTH($P1032) &gt;= 9), IF($T1032 &lt;&gt; "", $H1032/$T1032, ""), ""),"")</f>
        <v/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 t="str">
        <f ca="1">IFERROR(IF(AND(NOW()&lt;= EOMONTH(DATE(YEAR($P1032),9, 1), 0), Overall!$A1034&lt;&gt;"", MONTH($O1032) &lt;= 9, MONTH($P1032) &gt;= 9), IF($T1032 &lt;&gt; "", $H1032/$T1032, ""), ""), "")</f>
        <v/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0</v>
      </c>
    </row>
    <row r="1033" spans="1:46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6" t="str">
        <f>IF(Overall!T1035&lt;&gt;"",VALUE(Overall!T1035),"")</f>
        <v/>
      </c>
      <c r="O1033" s="7" t="str">
        <f>IF(Overall!L1035&lt;&gt;"", DATEVALUE(Overall!L1035), "")</f>
        <v/>
      </c>
      <c r="P1033" s="7" t="str">
        <f>IF(Overall!M1035&lt;&gt;"", DATEVALUE(Overall!M1035), "")</f>
        <v/>
      </c>
      <c r="Q1033" s="7" t="str">
        <f>IF(Overall!S1035&lt;&gt;"",_xlfn.VALUETOTEXT(Overall!S1035),"")</f>
        <v/>
      </c>
      <c r="R1033" s="7" t="str">
        <f>IF(Overall!O1035&lt;&gt;"", DATEVALUE(Overall!O1035), "")</f>
        <v/>
      </c>
      <c r="S1033" s="7" t="str">
        <f>IF(Overall!O1035&lt;&gt;"", DATEVALUE(Overall!O1035), "")</f>
        <v/>
      </c>
      <c r="T1033" s="5" t="str">
        <f t="shared" si="33"/>
        <v/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 t="str">
        <f>IF(Overall!$A1035&lt;&gt;"",IF(AND(MONTH($O1033) &lt;= 9, MONTH($P1033) &gt;= 9), IF($T1033 &lt;&gt; "", $H1033/$T1033, ""), ""),"")</f>
        <v/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 t="str">
        <f ca="1">IFERROR(IF(AND(NOW()&lt;= EOMONTH(DATE(YEAR($P1033),9, 1), 0), Overall!$A1035&lt;&gt;"", MONTH($O1033) &lt;= 9, MONTH($P1033) &gt;= 9), IF($T1033 &lt;&gt; "", $H1033/$T1033, ""), ""), "")</f>
        <v/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0</v>
      </c>
    </row>
    <row r="1034" spans="1:46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6" t="str">
        <f>IF(Overall!T1036&lt;&gt;"",VALUE(Overall!T1036),"")</f>
        <v/>
      </c>
      <c r="O1034" s="7" t="str">
        <f>IF(Overall!L1036&lt;&gt;"", DATEVALUE(Overall!L1036), "")</f>
        <v/>
      </c>
      <c r="P1034" s="7" t="str">
        <f>IF(Overall!M1036&lt;&gt;"", DATEVALUE(Overall!M1036), "")</f>
        <v/>
      </c>
      <c r="Q1034" s="7" t="str">
        <f>IF(Overall!S1036&lt;&gt;"",_xlfn.VALUETOTEXT(Overall!S1036),"")</f>
        <v/>
      </c>
      <c r="R1034" s="7" t="str">
        <f>IF(Overall!O1036&lt;&gt;"", DATEVALUE(Overall!O1036), "")</f>
        <v/>
      </c>
      <c r="S1034" s="7" t="str">
        <f>IF(Overall!O1036&lt;&gt;"", DATEVALUE(Overall!O1036), "")</f>
        <v/>
      </c>
      <c r="T1034" s="5" t="str">
        <f t="shared" si="33"/>
        <v/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 t="str">
        <f>IF(Overall!$A1036&lt;&gt;"",IF(AND(MONTH($O1034) &lt;= 9, MONTH($P1034) &gt;= 9), IF($T1034 &lt;&gt; "", $H1034/$T1034, ""), ""),"")</f>
        <v/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 t="str">
        <f ca="1">IFERROR(IF(AND(NOW()&lt;= EOMONTH(DATE(YEAR($P1034),9, 1), 0), Overall!$A1036&lt;&gt;"", MONTH($O1034) &lt;= 9, MONTH($P1034) &gt;= 9), IF($T1034 &lt;&gt; "", $H1034/$T1034, ""), ""), "")</f>
        <v/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0</v>
      </c>
    </row>
    <row r="1035" spans="1:46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6" t="str">
        <f>IF(Overall!T1037&lt;&gt;"",VALUE(Overall!T1037),"")</f>
        <v/>
      </c>
      <c r="O1035" s="7" t="str">
        <f>IF(Overall!L1037&lt;&gt;"", DATEVALUE(Overall!L1037), "")</f>
        <v/>
      </c>
      <c r="P1035" s="7" t="str">
        <f>IF(Overall!M1037&lt;&gt;"", DATEVALUE(Overall!M1037), "")</f>
        <v/>
      </c>
      <c r="Q1035" s="7" t="str">
        <f>IF(Overall!S1037&lt;&gt;"",_xlfn.VALUETOTEXT(Overall!S1037),"")</f>
        <v/>
      </c>
      <c r="R1035" s="7" t="str">
        <f>IF(Overall!O1037&lt;&gt;"", DATEVALUE(Overall!O1037), "")</f>
        <v/>
      </c>
      <c r="S1035" s="7" t="str">
        <f>IF(Overall!O1037&lt;&gt;"", DATEVALUE(Overall!O1037), "")</f>
        <v/>
      </c>
      <c r="T1035" s="5" t="str">
        <f t="shared" si="33"/>
        <v/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 t="str">
        <f>IF(Overall!$A1037&lt;&gt;"",IF(AND(MONTH($O1035) &lt;= 9, MONTH($P1035) &gt;= 9), IF($T1035 &lt;&gt; "", $H1035/$T1035, ""), ""),"")</f>
        <v/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 t="str">
        <f ca="1">IFERROR(IF(AND(NOW()&lt;= EOMONTH(DATE(YEAR($P1035),9, 1), 0), Overall!$A1037&lt;&gt;"", MONTH($O1035) &lt;= 9, MONTH($P1035) &gt;= 9), IF($T1035 &lt;&gt; "", $H1035/$T1035, ""), ""), "")</f>
        <v/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0</v>
      </c>
    </row>
    <row r="1036" spans="1:46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6" t="str">
        <f>IF(Overall!T1038&lt;&gt;"",VALUE(Overall!T1038),"")</f>
        <v/>
      </c>
      <c r="O1036" s="7" t="str">
        <f>IF(Overall!L1038&lt;&gt;"", DATEVALUE(Overall!L1038), "")</f>
        <v/>
      </c>
      <c r="P1036" s="7" t="str">
        <f>IF(Overall!M1038&lt;&gt;"", DATEVALUE(Overall!M1038), "")</f>
        <v/>
      </c>
      <c r="Q1036" s="7" t="str">
        <f>IF(Overall!S1038&lt;&gt;"",_xlfn.VALUETOTEXT(Overall!S1038),"")</f>
        <v/>
      </c>
      <c r="R1036" s="7" t="str">
        <f>IF(Overall!O1038&lt;&gt;"", DATEVALUE(Overall!O1038), "")</f>
        <v/>
      </c>
      <c r="S1036" s="7" t="str">
        <f>IF(Overall!O1038&lt;&gt;"", DATEVALUE(Overall!O1038), "")</f>
        <v/>
      </c>
      <c r="T1036" s="5" t="str">
        <f t="shared" si="33"/>
        <v/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 t="str">
        <f>IF(Overall!$A1038&lt;&gt;"",IF(AND(MONTH($O1036) &lt;= 9, MONTH($P1036) &gt;= 9), IF($T1036 &lt;&gt; "", $H1036/$T1036, ""), ""),"")</f>
        <v/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 t="str">
        <f ca="1">IFERROR(IF(AND(NOW()&lt;= EOMONTH(DATE(YEAR($P1036),9, 1), 0), Overall!$A1038&lt;&gt;"", MONTH($O1036) &lt;= 9, MONTH($P1036) &gt;= 9), IF($T1036 &lt;&gt; "", $H1036/$T1036, ""), ""), "")</f>
        <v/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0</v>
      </c>
    </row>
    <row r="1037" spans="1:46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6" t="str">
        <f>IF(Overall!T1039&lt;&gt;"",VALUE(Overall!T1039),"")</f>
        <v/>
      </c>
      <c r="O1037" s="7" t="str">
        <f>IF(Overall!L1039&lt;&gt;"", DATEVALUE(Overall!L1039), "")</f>
        <v/>
      </c>
      <c r="P1037" s="7" t="str">
        <f>IF(Overall!M1039&lt;&gt;"", DATEVALUE(Overall!M1039), "")</f>
        <v/>
      </c>
      <c r="Q1037" s="7" t="str">
        <f>IF(Overall!S1039&lt;&gt;"",_xlfn.VALUETOTEXT(Overall!S1039),"")</f>
        <v/>
      </c>
      <c r="R1037" s="7" t="str">
        <f>IF(Overall!O1039&lt;&gt;"", DATEVALUE(Overall!O1039), "")</f>
        <v/>
      </c>
      <c r="S1037" s="7" t="str">
        <f>IF(Overall!O1039&lt;&gt;"", DATEVALUE(Overall!O1039), "")</f>
        <v/>
      </c>
      <c r="T1037" s="5" t="str">
        <f t="shared" si="33"/>
        <v/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 t="str">
        <f>IF(Overall!$A1039&lt;&gt;"",IF(AND(MONTH($O1037) &lt;= 9, MONTH($P1037) &gt;= 9), IF($T1037 &lt;&gt; "", $H1037/$T1037, ""), ""),"")</f>
        <v/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 t="str">
        <f ca="1">IFERROR(IF(AND(NOW()&lt;= EOMONTH(DATE(YEAR($P1037),9, 1), 0), Overall!$A1039&lt;&gt;"", MONTH($O1037) &lt;= 9, MONTH($P1037) &gt;= 9), IF($T1037 &lt;&gt; "", $H1037/$T1037, ""), ""), "")</f>
        <v/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0</v>
      </c>
    </row>
    <row r="1038" spans="1:46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6" t="str">
        <f>IF(Overall!T1040&lt;&gt;"",VALUE(Overall!T1040),"")</f>
        <v/>
      </c>
      <c r="O1038" s="7" t="str">
        <f>IF(Overall!L1040&lt;&gt;"", DATEVALUE(Overall!L1040), "")</f>
        <v/>
      </c>
      <c r="P1038" s="7" t="str">
        <f>IF(Overall!M1040&lt;&gt;"", DATEVALUE(Overall!M1040), "")</f>
        <v/>
      </c>
      <c r="Q1038" s="7" t="str">
        <f>IF(Overall!S1040&lt;&gt;"",_xlfn.VALUETOTEXT(Overall!S1040),"")</f>
        <v/>
      </c>
      <c r="R1038" s="7" t="str">
        <f>IF(Overall!O1040&lt;&gt;"", DATEVALUE(Overall!O1040), "")</f>
        <v/>
      </c>
      <c r="S1038" s="7" t="str">
        <f>IF(Overall!O1040&lt;&gt;"", DATEVALUE(Overall!O1040), "")</f>
        <v/>
      </c>
      <c r="T1038" s="5" t="str">
        <f t="shared" si="33"/>
        <v/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 t="str">
        <f>IF(Overall!$A1040&lt;&gt;"",IF(AND(MONTH($O1038) &lt;= 9, MONTH($P1038) &gt;= 9), IF($T1038 &lt;&gt; "", $H1038/$T1038, ""), ""),"")</f>
        <v/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 t="str">
        <f ca="1">IFERROR(IF(AND(NOW()&lt;= EOMONTH(DATE(YEAR($P1038),9, 1), 0), Overall!$A1040&lt;&gt;"", MONTH($O1038) &lt;= 9, MONTH($P1038) &gt;= 9), IF($T1038 &lt;&gt; "", $H1038/$T1038, ""), ""), "")</f>
        <v/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0</v>
      </c>
    </row>
    <row r="1039" spans="1:46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6" t="str">
        <f>IF(Overall!T1041&lt;&gt;"",VALUE(Overall!T1041),"")</f>
        <v/>
      </c>
      <c r="O1039" s="7" t="str">
        <f>IF(Overall!L1041&lt;&gt;"", DATEVALUE(Overall!L1041), "")</f>
        <v/>
      </c>
      <c r="P1039" s="7" t="str">
        <f>IF(Overall!M1041&lt;&gt;"", DATEVALUE(Overall!M1041), "")</f>
        <v/>
      </c>
      <c r="Q1039" s="7" t="str">
        <f>IF(Overall!S1041&lt;&gt;"",_xlfn.VALUETOTEXT(Overall!S1041),"")</f>
        <v/>
      </c>
      <c r="R1039" s="7" t="str">
        <f>IF(Overall!O1041&lt;&gt;"", DATEVALUE(Overall!O1041), "")</f>
        <v/>
      </c>
      <c r="S1039" s="7" t="str">
        <f>IF(Overall!O1041&lt;&gt;"", DATEVALUE(Overall!O1041), "")</f>
        <v/>
      </c>
      <c r="T1039" s="5" t="str">
        <f t="shared" si="33"/>
        <v/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 t="str">
        <f>IF(Overall!$A1041&lt;&gt;"",IF(AND(MONTH($O1039) &lt;= 9, MONTH($P1039) &gt;= 9), IF($T1039 &lt;&gt; "", $H1039/$T1039, ""), ""),"")</f>
        <v/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 t="str">
        <f ca="1">IFERROR(IF(AND(NOW()&lt;= EOMONTH(DATE(YEAR($P1039),9, 1), 0), Overall!$A1041&lt;&gt;"", MONTH($O1039) &lt;= 9, MONTH($P1039) &gt;= 9), IF($T1039 &lt;&gt; "", $H1039/$T1039, ""), ""), "")</f>
        <v/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0</v>
      </c>
    </row>
    <row r="1040" spans="1:46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6" t="str">
        <f>IF(Overall!T1042&lt;&gt;"",VALUE(Overall!T1042),"")</f>
        <v/>
      </c>
      <c r="O1040" s="7" t="str">
        <f>IF(Overall!L1042&lt;&gt;"", DATEVALUE(Overall!L1042), "")</f>
        <v/>
      </c>
      <c r="P1040" s="7" t="str">
        <f>IF(Overall!M1042&lt;&gt;"", DATEVALUE(Overall!M1042), "")</f>
        <v/>
      </c>
      <c r="Q1040" s="7" t="str">
        <f>IF(Overall!S1042&lt;&gt;"",_xlfn.VALUETOTEXT(Overall!S1042),"")</f>
        <v/>
      </c>
      <c r="R1040" s="7" t="str">
        <f>IF(Overall!O1042&lt;&gt;"", DATEVALUE(Overall!O1042), "")</f>
        <v/>
      </c>
      <c r="S1040" s="7" t="str">
        <f>IF(Overall!O1042&lt;&gt;"", DATEVALUE(Overall!O1042), "")</f>
        <v/>
      </c>
      <c r="T1040" s="5" t="str">
        <f t="shared" si="33"/>
        <v/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 t="str">
        <f>IF(Overall!$A1042&lt;&gt;"",IF(AND(MONTH($O1040) &lt;= 9, MONTH($P1040) &gt;= 9), IF($T1040 &lt;&gt; "", $H1040/$T1040, ""), ""),"")</f>
        <v/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 t="str">
        <f ca="1">IFERROR(IF(AND(NOW()&lt;= EOMONTH(DATE(YEAR($P1040),9, 1), 0), Overall!$A1042&lt;&gt;"", MONTH($O1040) &lt;= 9, MONTH($P1040) &gt;= 9), IF($T1040 &lt;&gt; "", $H1040/$T1040, ""), ""), "")</f>
        <v/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0</v>
      </c>
    </row>
    <row r="1041" spans="1:46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6" t="str">
        <f>IF(Overall!T1043&lt;&gt;"",VALUE(Overall!T1043),"")</f>
        <v/>
      </c>
      <c r="O1041" s="7" t="str">
        <f>IF(Overall!L1043&lt;&gt;"", DATEVALUE(Overall!L1043), "")</f>
        <v/>
      </c>
      <c r="P1041" s="7" t="str">
        <f>IF(Overall!M1043&lt;&gt;"", DATEVALUE(Overall!M1043), "")</f>
        <v/>
      </c>
      <c r="Q1041" s="7" t="str">
        <f>IF(Overall!S1043&lt;&gt;"",_xlfn.VALUETOTEXT(Overall!S1043),"")</f>
        <v/>
      </c>
      <c r="R1041" s="7" t="str">
        <f>IF(Overall!O1043&lt;&gt;"", DATEVALUE(Overall!O1043), "")</f>
        <v/>
      </c>
      <c r="S1041" s="7" t="str">
        <f>IF(Overall!O1043&lt;&gt;"", DATEVALUE(Overall!O1043), "")</f>
        <v/>
      </c>
      <c r="T1041" s="5" t="str">
        <f t="shared" si="33"/>
        <v/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 t="str">
        <f>IF(Overall!$A1043&lt;&gt;"",IF(AND(MONTH($O1041) &lt;= 9, MONTH($P1041) &gt;= 9), IF($T1041 &lt;&gt; "", $H1041/$T1041, ""), ""),"")</f>
        <v/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 t="str">
        <f ca="1">IFERROR(IF(AND(NOW()&lt;= EOMONTH(DATE(YEAR($P1041),9, 1), 0), Overall!$A1043&lt;&gt;"", MONTH($O1041) &lt;= 9, MONTH($P1041) &gt;= 9), IF($T1041 &lt;&gt; "", $H1041/$T1041, ""), ""), "")</f>
        <v/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0</v>
      </c>
    </row>
    <row r="1042" spans="1:46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6" t="str">
        <f>IF(Overall!T1044&lt;&gt;"",VALUE(Overall!T1044),"")</f>
        <v/>
      </c>
      <c r="O1042" s="7" t="str">
        <f>IF(Overall!L1044&lt;&gt;"", DATEVALUE(Overall!L1044), "")</f>
        <v/>
      </c>
      <c r="P1042" s="7" t="str">
        <f>IF(Overall!M1044&lt;&gt;"", DATEVALUE(Overall!M1044), "")</f>
        <v/>
      </c>
      <c r="Q1042" s="7" t="str">
        <f>IF(Overall!S1044&lt;&gt;"",_xlfn.VALUETOTEXT(Overall!S1044),"")</f>
        <v/>
      </c>
      <c r="R1042" s="7" t="str">
        <f>IF(Overall!O1044&lt;&gt;"", DATEVALUE(Overall!O1044), "")</f>
        <v/>
      </c>
      <c r="S1042" s="7" t="str">
        <f>IF(Overall!O1044&lt;&gt;"", DATEVALUE(Overall!O1044), "")</f>
        <v/>
      </c>
      <c r="T1042" s="5" t="str">
        <f t="shared" si="33"/>
        <v/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 t="str">
        <f>IF(Overall!$A1044&lt;&gt;"",IF(AND(MONTH($O1042) &lt;= 9, MONTH($P1042) &gt;= 9), IF($T1042 &lt;&gt; "", $H1042/$T1042, ""), ""),"")</f>
        <v/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 t="str">
        <f ca="1">IFERROR(IF(AND(NOW()&lt;= EOMONTH(DATE(YEAR($P1042),9, 1), 0), Overall!$A1044&lt;&gt;"", MONTH($O1042) &lt;= 9, MONTH($P1042) &gt;= 9), IF($T1042 &lt;&gt; "", $H1042/$T1042, ""), ""), "")</f>
        <v/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0</v>
      </c>
    </row>
    <row r="1043" spans="1:46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6" t="str">
        <f>IF(Overall!T1045&lt;&gt;"",VALUE(Overall!T1045),"")</f>
        <v/>
      </c>
      <c r="O1043" s="7" t="str">
        <f>IF(Overall!L1045&lt;&gt;"", DATEVALUE(Overall!L1045), "")</f>
        <v/>
      </c>
      <c r="P1043" s="7" t="str">
        <f>IF(Overall!M1045&lt;&gt;"", DATEVALUE(Overall!M1045), "")</f>
        <v/>
      </c>
      <c r="Q1043" s="7" t="str">
        <f>IF(Overall!S1045&lt;&gt;"",_xlfn.VALUETOTEXT(Overall!S1045),"")</f>
        <v/>
      </c>
      <c r="R1043" s="7" t="str">
        <f>IF(Overall!O1045&lt;&gt;"", DATEVALUE(Overall!O1045), "")</f>
        <v/>
      </c>
      <c r="S1043" s="7" t="str">
        <f>IF(Overall!O1045&lt;&gt;"", DATEVALUE(Overall!O1045), "")</f>
        <v/>
      </c>
      <c r="T1043" s="5" t="str">
        <f t="shared" si="33"/>
        <v/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 t="str">
        <f>IF(Overall!$A1045&lt;&gt;"",IF(AND(MONTH($O1043) &lt;= 9, MONTH($P1043) &gt;= 9), IF($T1043 &lt;&gt; "", $H1043/$T1043, ""), ""),"")</f>
        <v/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 t="str">
        <f ca="1">IFERROR(IF(AND(NOW()&lt;= EOMONTH(DATE(YEAR($P1043),9, 1), 0), Overall!$A1045&lt;&gt;"", MONTH($O1043) &lt;= 9, MONTH($P1043) &gt;= 9), IF($T1043 &lt;&gt; "", $H1043/$T1043, ""), ""), "")</f>
        <v/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0</v>
      </c>
    </row>
    <row r="1044" spans="1:46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6" t="str">
        <f>IF(Overall!T1046&lt;&gt;"",VALUE(Overall!T1046),"")</f>
        <v/>
      </c>
      <c r="O1044" s="7" t="str">
        <f>IF(Overall!L1046&lt;&gt;"", DATEVALUE(Overall!L1046), "")</f>
        <v/>
      </c>
      <c r="P1044" s="7" t="str">
        <f>IF(Overall!M1046&lt;&gt;"", DATEVALUE(Overall!M1046), "")</f>
        <v/>
      </c>
      <c r="Q1044" s="7" t="str">
        <f>IF(Overall!S1046&lt;&gt;"",_xlfn.VALUETOTEXT(Overall!S1046),"")</f>
        <v/>
      </c>
      <c r="R1044" s="7" t="str">
        <f>IF(Overall!O1046&lt;&gt;"", DATEVALUE(Overall!O1046), "")</f>
        <v/>
      </c>
      <c r="S1044" s="7" t="str">
        <f>IF(Overall!O1046&lt;&gt;"", DATEVALUE(Overall!O1046), "")</f>
        <v/>
      </c>
      <c r="T1044" s="5" t="str">
        <f t="shared" si="33"/>
        <v/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 t="str">
        <f>IF(Overall!$A1046&lt;&gt;"",IF(AND(MONTH($O1044) &lt;= 9, MONTH($P1044) &gt;= 9), IF($T1044 &lt;&gt; "", $H1044/$T1044, ""), ""),"")</f>
        <v/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 t="str">
        <f ca="1">IFERROR(IF(AND(NOW()&lt;= EOMONTH(DATE(YEAR($P1044),9, 1), 0), Overall!$A1046&lt;&gt;"", MONTH($O1044) &lt;= 9, MONTH($P1044) &gt;= 9), IF($T1044 &lt;&gt; "", $H1044/$T1044, ""), ""), "")</f>
        <v/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0</v>
      </c>
    </row>
    <row r="1045" spans="1:46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6" t="str">
        <f>IF(Overall!T1047&lt;&gt;"",VALUE(Overall!T1047),"")</f>
        <v/>
      </c>
      <c r="O1045" s="7" t="str">
        <f>IF(Overall!L1047&lt;&gt;"", DATEVALUE(Overall!L1047), "")</f>
        <v/>
      </c>
      <c r="P1045" s="7" t="str">
        <f>IF(Overall!M1047&lt;&gt;"", DATEVALUE(Overall!M1047), "")</f>
        <v/>
      </c>
      <c r="Q1045" s="7" t="str">
        <f>IF(Overall!S1047&lt;&gt;"",_xlfn.VALUETOTEXT(Overall!S1047),"")</f>
        <v/>
      </c>
      <c r="R1045" s="7" t="str">
        <f>IF(Overall!O1047&lt;&gt;"", DATEVALUE(Overall!O1047), "")</f>
        <v/>
      </c>
      <c r="S1045" s="7" t="str">
        <f>IF(Overall!O1047&lt;&gt;"", DATEVALUE(Overall!O1047), "")</f>
        <v/>
      </c>
      <c r="T1045" s="5" t="str">
        <f t="shared" si="33"/>
        <v/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 t="str">
        <f>IF(Overall!$A1047&lt;&gt;"",IF(AND(MONTH($O1045) &lt;= 9, MONTH($P1045) &gt;= 9), IF($T1045 &lt;&gt; "", $H1045/$T1045, ""), ""),"")</f>
        <v/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 t="str">
        <f ca="1">IFERROR(IF(AND(NOW()&lt;= EOMONTH(DATE(YEAR($P1045),9, 1), 0), Overall!$A1047&lt;&gt;"", MONTH($O1045) &lt;= 9, MONTH($P1045) &gt;= 9), IF($T1045 &lt;&gt; "", $H1045/$T1045, ""), ""), "")</f>
        <v/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0</v>
      </c>
    </row>
    <row r="1046" spans="1:46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6" t="str">
        <f>IF(Overall!T1048&lt;&gt;"",VALUE(Overall!T1048),"")</f>
        <v/>
      </c>
      <c r="O1046" s="7" t="str">
        <f>IF(Overall!L1048&lt;&gt;"", DATEVALUE(Overall!L1048), "")</f>
        <v/>
      </c>
      <c r="P1046" s="7" t="str">
        <f>IF(Overall!M1048&lt;&gt;"", DATEVALUE(Overall!M1048), "")</f>
        <v/>
      </c>
      <c r="Q1046" s="7" t="str">
        <f>IF(Overall!S1048&lt;&gt;"",_xlfn.VALUETOTEXT(Overall!S1048),"")</f>
        <v/>
      </c>
      <c r="R1046" s="7" t="str">
        <f>IF(Overall!O1048&lt;&gt;"", DATEVALUE(Overall!O1048), "")</f>
        <v/>
      </c>
      <c r="S1046" s="7" t="str">
        <f>IF(Overall!O1048&lt;&gt;"", DATEVALUE(Overall!O1048), "")</f>
        <v/>
      </c>
      <c r="T1046" s="5" t="str">
        <f t="shared" si="33"/>
        <v/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 t="str">
        <f>IF(Overall!$A1048&lt;&gt;"",IF(AND(MONTH($O1046) &lt;= 10, MONTH($P1046) &gt;= 10), IF($T1046 &lt;&gt; "", $H1046/$T1046, ""), ""),"")</f>
        <v/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 t="str">
        <f ca="1">IFERROR(IF(AND(NOW()&lt;= EOMONTH(DATE(YEAR($P1046),10, 1), 0), Overall!$A1048&lt;&gt;"", MONTH($O1046) &lt;= 10, MONTH($P1046) &gt;= 10), IF($T1046 &lt;&gt; "", $H1046/$T1046, ""), ""), "")</f>
        <v/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0</v>
      </c>
    </row>
    <row r="1047" spans="1:46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6" t="str">
        <f>IF(Overall!T1049&lt;&gt;"",VALUE(Overall!T1049),"")</f>
        <v/>
      </c>
      <c r="O1047" s="7" t="str">
        <f>IF(Overall!L1049&lt;&gt;"", DATEVALUE(Overall!L1049), "")</f>
        <v/>
      </c>
      <c r="P1047" s="7" t="str">
        <f>IF(Overall!M1049&lt;&gt;"", DATEVALUE(Overall!M1049), "")</f>
        <v/>
      </c>
      <c r="Q1047" s="7" t="str">
        <f>IF(Overall!S1049&lt;&gt;"",_xlfn.VALUETOTEXT(Overall!S1049),"")</f>
        <v/>
      </c>
      <c r="R1047" s="7" t="str">
        <f>IF(Overall!O1049&lt;&gt;"", DATEVALUE(Overall!O1049), "")</f>
        <v/>
      </c>
      <c r="S1047" s="7" t="str">
        <f>IF(Overall!O1049&lt;&gt;"", DATEVALUE(Overall!O1049), "")</f>
        <v/>
      </c>
      <c r="T1047" s="5" t="str">
        <f t="shared" si="33"/>
        <v/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 t="str">
        <f>IF(Overall!$A1049&lt;&gt;"",IF(AND(MONTH($O1047) &lt;= 9, MONTH($P1047) &gt;= 9), IF($T1047 &lt;&gt; "", $H1047/$T1047, ""), ""),"")</f>
        <v/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 t="str">
        <f ca="1">IFERROR(IF(AND(NOW()&lt;= EOMONTH(DATE(YEAR($P1047),9, 1), 0), Overall!$A1049&lt;&gt;"", MONTH($O1047) &lt;= 9, MONTH($P1047) &gt;= 9), IF($T1047 &lt;&gt; "", $H1047/$T1047, ""), ""), "")</f>
        <v/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0</v>
      </c>
    </row>
    <row r="1048" spans="1:46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6" t="str">
        <f>IF(Overall!T1050&lt;&gt;"",VALUE(Overall!T1050),"")</f>
        <v/>
      </c>
      <c r="O1048" s="7" t="str">
        <f>IF(Overall!L1050&lt;&gt;"", DATEVALUE(Overall!L1050), "")</f>
        <v/>
      </c>
      <c r="P1048" s="7" t="str">
        <f>IF(Overall!M1050&lt;&gt;"", DATEVALUE(Overall!M1050), "")</f>
        <v/>
      </c>
      <c r="Q1048" s="7" t="str">
        <f>IF(Overall!S1050&lt;&gt;"",_xlfn.VALUETOTEXT(Overall!S1050),"")</f>
        <v/>
      </c>
      <c r="R1048" s="7" t="str">
        <f>IF(Overall!O1050&lt;&gt;"", DATEVALUE(Overall!O1050), "")</f>
        <v/>
      </c>
      <c r="S1048" s="7" t="str">
        <f>IF(Overall!O1050&lt;&gt;"", DATEVALUE(Overall!O1050), "")</f>
        <v/>
      </c>
      <c r="T1048" s="5" t="str">
        <f t="shared" si="33"/>
        <v/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 t="str">
        <f>IF(Overall!$A1050&lt;&gt;"",IF(AND(MONTH($O1048) &lt;= 9, MONTH($P1048) &gt;= 9), IF($T1048 &lt;&gt; "", $H1048/$T1048, ""), ""),"")</f>
        <v/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 t="str">
        <f ca="1">IFERROR(IF(AND(NOW()&lt;= EOMONTH(DATE(YEAR($P1048),9, 1), 0), Overall!$A1050&lt;&gt;"", MONTH($O1048) &lt;= 9, MONTH($P1048) &gt;= 9), IF($T1048 &lt;&gt; "", $H1048/$T1048, ""), ""), "")</f>
        <v/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0</v>
      </c>
    </row>
    <row r="1049" spans="1:46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6" t="str">
        <f>IF(Overall!T1051&lt;&gt;"",VALUE(Overall!T1051),"")</f>
        <v/>
      </c>
      <c r="O1049" s="7" t="str">
        <f>IF(Overall!L1051&lt;&gt;"", DATEVALUE(Overall!L1051), "")</f>
        <v/>
      </c>
      <c r="P1049" s="7" t="str">
        <f>IF(Overall!M1051&lt;&gt;"", DATEVALUE(Overall!M1051), "")</f>
        <v/>
      </c>
      <c r="Q1049" s="7" t="str">
        <f>IF(Overall!S1051&lt;&gt;"",_xlfn.VALUETOTEXT(Overall!S1051),"")</f>
        <v/>
      </c>
      <c r="R1049" s="7" t="str">
        <f>IF(Overall!O1051&lt;&gt;"", DATEVALUE(Overall!O1051), "")</f>
        <v/>
      </c>
      <c r="S1049" s="7" t="str">
        <f>IF(Overall!O1051&lt;&gt;"", DATEVALUE(Overall!O1051), "")</f>
        <v/>
      </c>
      <c r="T1049" s="5" t="str">
        <f t="shared" si="33"/>
        <v/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 t="str">
        <f>IF(Overall!$A1051&lt;&gt;"",IF(AND(MONTH($O1049) &lt;= 9, MONTH($P1049) &gt;= 9), IF($T1049 &lt;&gt; "", $H1049/$T1049, ""), ""),"")</f>
        <v/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 t="str">
        <f ca="1">IFERROR(IF(AND(NOW()&lt;= EOMONTH(DATE(YEAR($P1049),9, 1), 0), Overall!$A1051&lt;&gt;"", MONTH($O1049) &lt;= 9, MONTH($P1049) &gt;= 9), IF($T1049 &lt;&gt; "", $H1049/$T1049, ""), ""), "")</f>
        <v/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0</v>
      </c>
    </row>
    <row r="1050" spans="1:46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6" t="str">
        <f>IF(Overall!T1052&lt;&gt;"",VALUE(Overall!T1052),"")</f>
        <v/>
      </c>
      <c r="O1050" s="7" t="str">
        <f>IF(Overall!L1052&lt;&gt;"", DATEVALUE(Overall!L1052), "")</f>
        <v/>
      </c>
      <c r="P1050" s="7" t="str">
        <f>IF(Overall!M1052&lt;&gt;"", DATEVALUE(Overall!M1052), "")</f>
        <v/>
      </c>
      <c r="Q1050" s="7" t="str">
        <f>IF(Overall!S1052&lt;&gt;"",_xlfn.VALUETOTEXT(Overall!S1052),"")</f>
        <v/>
      </c>
      <c r="R1050" s="7" t="str">
        <f>IF(Overall!O1052&lt;&gt;"", DATEVALUE(Overall!O1052), "")</f>
        <v/>
      </c>
      <c r="S1050" s="7" t="str">
        <f>IF(Overall!O1052&lt;&gt;"", DATEVALUE(Overall!O1052), "")</f>
        <v/>
      </c>
      <c r="T1050" s="5" t="str">
        <f t="shared" si="33"/>
        <v/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 t="str">
        <f>IF(Overall!$A1052&lt;&gt;"",IF(AND(MONTH($O1050) &lt;= 9, MONTH($P1050) &gt;= 9), IF($T1050 &lt;&gt; "", $H1050/$T1050, ""), ""),"")</f>
        <v/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 t="str">
        <f ca="1">IFERROR(IF(AND(NOW()&lt;= EOMONTH(DATE(YEAR($P1050),9, 1), 0), Overall!$A1052&lt;&gt;"", MONTH($O1050) &lt;= 9, MONTH($P1050) &gt;= 9), IF($T1050 &lt;&gt; "", $H1050/$T1050, ""), ""), "")</f>
        <v/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0</v>
      </c>
    </row>
    <row r="1051" spans="1:46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6" t="str">
        <f>IF(Overall!T1053&lt;&gt;"",VALUE(Overall!T1053),"")</f>
        <v/>
      </c>
      <c r="O1051" s="7" t="str">
        <f>IF(Overall!L1053&lt;&gt;"", DATEVALUE(Overall!L1053), "")</f>
        <v/>
      </c>
      <c r="P1051" s="7" t="str">
        <f>IF(Overall!M1053&lt;&gt;"", DATEVALUE(Overall!M1053), "")</f>
        <v/>
      </c>
      <c r="Q1051" s="7" t="str">
        <f>IF(Overall!S1053&lt;&gt;"",_xlfn.VALUETOTEXT(Overall!S1053),"")</f>
        <v/>
      </c>
      <c r="R1051" s="7" t="str">
        <f>IF(Overall!O1053&lt;&gt;"", DATEVALUE(Overall!O1053), "")</f>
        <v/>
      </c>
      <c r="S1051" s="7" t="str">
        <f>IF(Overall!O1053&lt;&gt;"", DATEVALUE(Overall!O1053), "")</f>
        <v/>
      </c>
      <c r="T1051" s="5" t="str">
        <f t="shared" si="33"/>
        <v/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 t="str">
        <f>IF(Overall!$A1053&lt;&gt;"",IF(AND(MONTH($O1051) &lt;= 9, MONTH($P1051) &gt;= 9), IF($T1051 &lt;&gt; "", $H1051/$T1051, ""), ""),"")</f>
        <v/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 t="str">
        <f ca="1">IFERROR(IF(AND(NOW()&lt;= EOMONTH(DATE(YEAR($P1051),9, 1), 0), Overall!$A1053&lt;&gt;"", MONTH($O1051) &lt;= 9, MONTH($P1051) &gt;= 9), IF($T1051 &lt;&gt; "", $H1051/$T1051, ""), ""), "")</f>
        <v/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0</v>
      </c>
    </row>
    <row r="1052" spans="1:46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6" t="str">
        <f>IF(Overall!T1054&lt;&gt;"",VALUE(Overall!T1054),"")</f>
        <v/>
      </c>
      <c r="O1052" s="7" t="str">
        <f>IF(Overall!L1054&lt;&gt;"", DATEVALUE(Overall!L1054), "")</f>
        <v/>
      </c>
      <c r="P1052" s="7" t="str">
        <f>IF(Overall!M1054&lt;&gt;"", DATEVALUE(Overall!M1054), "")</f>
        <v/>
      </c>
      <c r="Q1052" s="7" t="str">
        <f>IF(Overall!S1054&lt;&gt;"",_xlfn.VALUETOTEXT(Overall!S1054),"")</f>
        <v/>
      </c>
      <c r="R1052" s="7" t="str">
        <f>IF(Overall!O1054&lt;&gt;"", DATEVALUE(Overall!O1054), "")</f>
        <v/>
      </c>
      <c r="S1052" s="7" t="str">
        <f>IF(Overall!O1054&lt;&gt;"", DATEVALUE(Overall!O1054), "")</f>
        <v/>
      </c>
      <c r="T1052" s="5" t="str">
        <f t="shared" si="33"/>
        <v/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 t="str">
        <f>IF(Overall!$A1054&lt;&gt;"",IF(AND(MONTH($O1052) &lt;= 10, MONTH($P1052) &gt;= 10), IF($T1052 &lt;&gt; "", $H1052/$T1052, ""), ""),"")</f>
        <v/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 t="str">
        <f ca="1">IFERROR(IF(AND(NOW()&lt;= EOMONTH(DATE(YEAR($P1052),10, 1), 0), Overall!$A1054&lt;&gt;"", MONTH($O1052) &lt;= 10, MONTH($P1052) &gt;= 10), IF($T1052 &lt;&gt; "", $H1052/$T1052, ""), ""), "")</f>
        <v/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0</v>
      </c>
    </row>
    <row r="1053" spans="1:46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6" t="str">
        <f>IF(Overall!T1055&lt;&gt;"",VALUE(Overall!T1055),"")</f>
        <v/>
      </c>
      <c r="O1053" s="7" t="str">
        <f>IF(Overall!L1055&lt;&gt;"", DATEVALUE(Overall!L1055), "")</f>
        <v/>
      </c>
      <c r="P1053" s="7" t="str">
        <f>IF(Overall!M1055&lt;&gt;"", DATEVALUE(Overall!M1055), "")</f>
        <v/>
      </c>
      <c r="Q1053" s="7" t="str">
        <f>IF(Overall!S1055&lt;&gt;"",_xlfn.VALUETOTEXT(Overall!S1055),"")</f>
        <v/>
      </c>
      <c r="R1053" s="7" t="str">
        <f>IF(Overall!O1055&lt;&gt;"", DATEVALUE(Overall!O1055), "")</f>
        <v/>
      </c>
      <c r="S1053" s="7" t="str">
        <f>IF(Overall!O1055&lt;&gt;"", DATEVALUE(Overall!O1055), "")</f>
        <v/>
      </c>
      <c r="T1053" s="5" t="str">
        <f t="shared" si="33"/>
        <v/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 t="str">
        <f>IF(Overall!$A1055&lt;&gt;"",IF(AND(MONTH($O1053) &lt;= 10, MONTH($P1053) &gt;= 10), IF($T1053 &lt;&gt; "", $H1053/$T1053, ""), ""),"")</f>
        <v/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 t="str">
        <f ca="1">IFERROR(IF(AND(NOW()&lt;= EOMONTH(DATE(YEAR($P1053),10, 1), 0), Overall!$A1055&lt;&gt;"", MONTH($O1053) &lt;= 10, MONTH($P1053) &gt;= 10), IF($T1053 &lt;&gt; "", $H1053/$T1053, ""), ""), "")</f>
        <v/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0</v>
      </c>
    </row>
    <row r="1054" spans="1:46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6" t="str">
        <f>IF(Overall!T1056&lt;&gt;"",VALUE(Overall!T1056),"")</f>
        <v/>
      </c>
      <c r="O1054" s="7" t="str">
        <f>IF(Overall!L1056&lt;&gt;"", DATEVALUE(Overall!L1056), "")</f>
        <v/>
      </c>
      <c r="P1054" s="7" t="str">
        <f>IF(Overall!M1056&lt;&gt;"", DATEVALUE(Overall!M1056), "")</f>
        <v/>
      </c>
      <c r="Q1054" s="7" t="str">
        <f>IF(Overall!S1056&lt;&gt;"",_xlfn.VALUETOTEXT(Overall!S1056),"")</f>
        <v/>
      </c>
      <c r="R1054" s="7" t="str">
        <f>IF(Overall!O1056&lt;&gt;"", DATEVALUE(Overall!O1056), "")</f>
        <v/>
      </c>
      <c r="S1054" s="7" t="str">
        <f>IF(Overall!O1056&lt;&gt;"", DATEVALUE(Overall!O1056), "")</f>
        <v/>
      </c>
      <c r="T1054" s="5" t="str">
        <f t="shared" si="33"/>
        <v/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 t="str">
        <f>IF(Overall!$A1056&lt;&gt;"",IF(AND(MONTH($O1054) &lt;= 10, MONTH($P1054) &gt;= 10), IF($T1054 &lt;&gt; "", $H1054/$T1054, ""), ""),"")</f>
        <v/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 t="str">
        <f ca="1">IFERROR(IF(AND(NOW()&lt;= EOMONTH(DATE(YEAR($P1054),10, 1), 0), Overall!$A1056&lt;&gt;"", MONTH($O1054) &lt;= 10, MONTH($P1054) &gt;= 10), IF($T1054 &lt;&gt; "", $H1054/$T1054, ""), ""), "")</f>
        <v/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0</v>
      </c>
    </row>
    <row r="1055" spans="1:46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6" t="str">
        <f>IF(Overall!T1057&lt;&gt;"",VALUE(Overall!T1057),"")</f>
        <v/>
      </c>
      <c r="O1055" s="7" t="str">
        <f>IF(Overall!L1057&lt;&gt;"", DATEVALUE(Overall!L1057), "")</f>
        <v/>
      </c>
      <c r="P1055" s="7" t="str">
        <f>IF(Overall!M1057&lt;&gt;"", DATEVALUE(Overall!M1057), "")</f>
        <v/>
      </c>
      <c r="Q1055" s="7" t="str">
        <f>IF(Overall!S1057&lt;&gt;"",_xlfn.VALUETOTEXT(Overall!S1057),"")</f>
        <v/>
      </c>
      <c r="R1055" s="7" t="str">
        <f>IF(Overall!O1057&lt;&gt;"", DATEVALUE(Overall!O1057), "")</f>
        <v/>
      </c>
      <c r="S1055" s="7" t="str">
        <f>IF(Overall!O1057&lt;&gt;"", DATEVALUE(Overall!O1057), "")</f>
        <v/>
      </c>
      <c r="T1055" s="5" t="str">
        <f t="shared" si="33"/>
        <v/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 t="str">
        <f>IF(Overall!$A1057&lt;&gt;"",IF(AND(MONTH($O1055) &lt;= 10, MONTH($P1055) &gt;= 10), IF($T1055 &lt;&gt; "", $H1055/$T1055, ""), ""),"")</f>
        <v/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 t="str">
        <f ca="1">IFERROR(IF(AND(NOW()&lt;= EOMONTH(DATE(YEAR($P1055),10, 1), 0), Overall!$A1057&lt;&gt;"", MONTH($O1055) &lt;= 10, MONTH($P1055) &gt;= 10), IF($T1055 &lt;&gt; "", $H1055/$T1055, ""), ""), "")</f>
        <v/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0</v>
      </c>
    </row>
    <row r="1056" spans="1:46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6" t="str">
        <f>IF(Overall!T1058&lt;&gt;"",VALUE(Overall!T1058),"")</f>
        <v/>
      </c>
      <c r="O1056" s="7" t="str">
        <f>IF(Overall!L1058&lt;&gt;"", DATEVALUE(Overall!L1058), "")</f>
        <v/>
      </c>
      <c r="P1056" s="7" t="str">
        <f>IF(Overall!M1058&lt;&gt;"", DATEVALUE(Overall!M1058), "")</f>
        <v/>
      </c>
      <c r="Q1056" s="7" t="str">
        <f>IF(Overall!S1058&lt;&gt;"",_xlfn.VALUETOTEXT(Overall!S1058),"")</f>
        <v/>
      </c>
      <c r="R1056" s="7" t="str">
        <f>IF(Overall!O1058&lt;&gt;"", DATEVALUE(Overall!O1058), "")</f>
        <v/>
      </c>
      <c r="S1056" s="7" t="str">
        <f>IF(Overall!O1058&lt;&gt;"", DATEVALUE(Overall!O1058), "")</f>
        <v/>
      </c>
      <c r="T1056" s="5" t="str">
        <f t="shared" si="33"/>
        <v/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 t="str">
        <f>IF(Overall!$A1058&lt;&gt;"",IF(AND(MONTH($O1056) &lt;= 10, MONTH($P1056) &gt;= 10), IF($T1056 &lt;&gt; "", $H1056/$T1056, ""), ""),"")</f>
        <v/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 t="str">
        <f ca="1">IFERROR(IF(AND(NOW()&lt;= EOMONTH(DATE(YEAR($P1056),10, 1), 0), Overall!$A1058&lt;&gt;"", MONTH($O1056) &lt;= 10, MONTH($P1056) &gt;= 10), IF($T1056 &lt;&gt; "", $H1056/$T1056, ""), ""), "")</f>
        <v/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0</v>
      </c>
    </row>
    <row r="1057" spans="1:46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6" t="str">
        <f>IF(Overall!T1059&lt;&gt;"",VALUE(Overall!T1059),"")</f>
        <v/>
      </c>
      <c r="O1057" s="7" t="str">
        <f>IF(Overall!L1059&lt;&gt;"", DATEVALUE(Overall!L1059), "")</f>
        <v/>
      </c>
      <c r="P1057" s="7" t="str">
        <f>IF(Overall!M1059&lt;&gt;"", DATEVALUE(Overall!M1059), "")</f>
        <v/>
      </c>
      <c r="Q1057" s="7" t="str">
        <f>IF(Overall!S1059&lt;&gt;"",_xlfn.VALUETOTEXT(Overall!S1059),"")</f>
        <v/>
      </c>
      <c r="R1057" s="7" t="str">
        <f>IF(Overall!O1059&lt;&gt;"", DATEVALUE(Overall!O1059), "")</f>
        <v/>
      </c>
      <c r="S1057" s="7" t="str">
        <f>IF(Overall!O1059&lt;&gt;"", DATEVALUE(Overall!O1059), "")</f>
        <v/>
      </c>
      <c r="T1057" s="5" t="str">
        <f t="shared" si="33"/>
        <v/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 t="str">
        <f>IF(Overall!$A1059&lt;&gt;"",IF(AND(MONTH($O1057) &lt;= 10, MONTH($P1057) &gt;= 10), IF($T1057 &lt;&gt; "", $H1057/$T1057, ""), ""),"")</f>
        <v/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 t="str">
        <f ca="1">IFERROR(IF(AND(NOW()&lt;= EOMONTH(DATE(YEAR($P1057),10, 1), 0), Overall!$A1059&lt;&gt;"", MONTH($O1057) &lt;= 10, MONTH($P1057) &gt;= 10), IF($T1057 &lt;&gt; "", $H1057/$T1057, ""), ""), "")</f>
        <v/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0</v>
      </c>
    </row>
    <row r="1058" spans="1:46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6" t="str">
        <f>IF(Overall!T1060&lt;&gt;"",VALUE(Overall!T1060),"")</f>
        <v/>
      </c>
      <c r="O1058" s="7" t="str">
        <f>IF(Overall!L1060&lt;&gt;"", DATEVALUE(Overall!L1060), "")</f>
        <v/>
      </c>
      <c r="P1058" s="7" t="str">
        <f>IF(Overall!M1060&lt;&gt;"", DATEVALUE(Overall!M1060), "")</f>
        <v/>
      </c>
      <c r="Q1058" s="7" t="str">
        <f>IF(Overall!S1060&lt;&gt;"",_xlfn.VALUETOTEXT(Overall!S1060),"")</f>
        <v/>
      </c>
      <c r="R1058" s="7" t="str">
        <f>IF(Overall!O1060&lt;&gt;"", DATEVALUE(Overall!O1060), "")</f>
        <v/>
      </c>
      <c r="S1058" s="7" t="str">
        <f>IF(Overall!O1060&lt;&gt;"", DATEVALUE(Overall!O1060), "")</f>
        <v/>
      </c>
      <c r="T1058" s="5" t="str">
        <f t="shared" si="33"/>
        <v/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 t="str">
        <f>IF(Overall!$A1060&lt;&gt;"",IF(AND(MONTH($O1058) &lt;= 11, MONTH($P1058) &gt;= 11), IF($T1058 &lt;&gt; "", $H1058/$T1058, ""), ""),"")</f>
        <v/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 t="str">
        <f ca="1">IFERROR(IF(AND(NOW()&lt;= EOMONTH(DATE(YEAR($P1058),11, 1), 0), Overall!$A1060&lt;&gt;"", MONTH($O1058) &lt;=11, MONTH($P1058) &gt;= 11), IF($T1058 &lt;&gt; "", $H1058/$T1058, ""), ""), "")</f>
        <v/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0</v>
      </c>
    </row>
    <row r="1059" spans="1:46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6" t="str">
        <f>IF(Overall!T1061&lt;&gt;"",VALUE(Overall!T1061),"")</f>
        <v/>
      </c>
      <c r="O1059" s="7" t="str">
        <f>IF(Overall!L1061&lt;&gt;"", DATEVALUE(Overall!L1061), "")</f>
        <v/>
      </c>
      <c r="P1059" s="7" t="str">
        <f>IF(Overall!M1061&lt;&gt;"", DATEVALUE(Overall!M1061), "")</f>
        <v/>
      </c>
      <c r="Q1059" s="7" t="str">
        <f>IF(Overall!S1061&lt;&gt;"",_xlfn.VALUETOTEXT(Overall!S1061),"")</f>
        <v/>
      </c>
      <c r="R1059" s="7" t="str">
        <f>IF(Overall!O1061&lt;&gt;"", DATEVALUE(Overall!O1061), "")</f>
        <v/>
      </c>
      <c r="S1059" s="7" t="str">
        <f>IF(Overall!O1061&lt;&gt;"", DATEVALUE(Overall!O1061), "")</f>
        <v/>
      </c>
      <c r="T1059" s="5" t="str">
        <f t="shared" si="33"/>
        <v/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 t="str">
        <f>IF(Overall!$A1061&lt;&gt;"",IF(AND(MONTH($O1059) &lt;= 11, MONTH($P1059) &gt;= 11), IF($T1059 &lt;&gt; "", $H1059/$T1059, ""), ""),"")</f>
        <v/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 t="str">
        <f ca="1">IFERROR(IF(AND(NOW()&lt;= EOMONTH(DATE(YEAR($P1059),11, 1), 0), Overall!$A1061&lt;&gt;"", MONTH($O1059) &lt;=11, MONTH($P1059) &gt;= 11), IF($T1059 &lt;&gt; "", $H1059/$T1059, ""), ""), "")</f>
        <v/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0</v>
      </c>
    </row>
    <row r="1060" spans="1:46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6" t="str">
        <f>IF(Overall!T1062&lt;&gt;"",VALUE(Overall!T1062),"")</f>
        <v/>
      </c>
      <c r="O1060" s="7" t="str">
        <f>IF(Overall!L1062&lt;&gt;"", DATEVALUE(Overall!L1062), "")</f>
        <v/>
      </c>
      <c r="P1060" s="7" t="str">
        <f>IF(Overall!M1062&lt;&gt;"", DATEVALUE(Overall!M1062), "")</f>
        <v/>
      </c>
      <c r="Q1060" s="7" t="str">
        <f>IF(Overall!S1062&lt;&gt;"",_xlfn.VALUETOTEXT(Overall!S1062),"")</f>
        <v/>
      </c>
      <c r="R1060" s="7" t="str">
        <f>IF(Overall!O1062&lt;&gt;"", DATEVALUE(Overall!O1062), "")</f>
        <v/>
      </c>
      <c r="S1060" s="7" t="str">
        <f>IF(Overall!O1062&lt;&gt;"", DATEVALUE(Overall!O1062), "")</f>
        <v/>
      </c>
      <c r="T1060" s="5" t="str">
        <f t="shared" si="33"/>
        <v/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 t="str">
        <f>IF(Overall!$A1062&lt;&gt;"",IF(AND(MONTH($O1060) &lt;= 11, MONTH($P1060) &gt;= 11), IF($T1060 &lt;&gt; "", $H1060/$T1060, ""), ""),"")</f>
        <v/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 t="str">
        <f ca="1">IFERROR(IF(AND(NOW()&lt;= EOMONTH(DATE(YEAR($P1060),11, 1), 0), Overall!$A1062&lt;&gt;"", MONTH($O1060) &lt;=11, MONTH($P1060) &gt;= 11), IF($T1060 &lt;&gt; "", $H1060/$T1060, ""), ""), "")</f>
        <v/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0</v>
      </c>
    </row>
    <row r="1061" spans="1:46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6" t="str">
        <f>IF(Overall!T1063&lt;&gt;"",VALUE(Overall!T1063),"")</f>
        <v/>
      </c>
      <c r="O1061" s="7" t="str">
        <f>IF(Overall!L1063&lt;&gt;"", DATEVALUE(Overall!L1063), "")</f>
        <v/>
      </c>
      <c r="P1061" s="7" t="str">
        <f>IF(Overall!M1063&lt;&gt;"", DATEVALUE(Overall!M1063), "")</f>
        <v/>
      </c>
      <c r="Q1061" s="7" t="str">
        <f>IF(Overall!S1063&lt;&gt;"",_xlfn.VALUETOTEXT(Overall!S1063),"")</f>
        <v/>
      </c>
      <c r="R1061" s="7" t="str">
        <f>IF(Overall!O1063&lt;&gt;"", DATEVALUE(Overall!O1063), "")</f>
        <v/>
      </c>
      <c r="S1061" s="7" t="str">
        <f>IF(Overall!O1063&lt;&gt;"", DATEVALUE(Overall!O1063), "")</f>
        <v/>
      </c>
      <c r="T1061" s="5" t="str">
        <f t="shared" si="33"/>
        <v/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 t="str">
        <f>IF(Overall!$A1063&lt;&gt;"",IF(AND(MONTH($O1061) &lt;= 11, MONTH($P1061) &gt;= 11), IF($T1061 &lt;&gt; "", $H1061/$T1061, ""), ""),"")</f>
        <v/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 t="str">
        <f ca="1">IFERROR(IF(AND(NOW()&lt;= EOMONTH(DATE(YEAR($P1061),11, 1), 0), Overall!$A1063&lt;&gt;"", MONTH($O1061) &lt;=11, MONTH($P1061) &gt;= 11), IF($T1061 &lt;&gt; "", $H1061/$T1061, ""), ""), "")</f>
        <v/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0</v>
      </c>
    </row>
    <row r="1062" spans="1:46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6" t="str">
        <f>IF(Overall!T1064&lt;&gt;"",VALUE(Overall!T1064),"")</f>
        <v/>
      </c>
      <c r="O1062" s="7" t="str">
        <f>IF(Overall!L1064&lt;&gt;"", DATEVALUE(Overall!L1064), "")</f>
        <v/>
      </c>
      <c r="P1062" s="7" t="str">
        <f>IF(Overall!M1064&lt;&gt;"", DATEVALUE(Overall!M1064), "")</f>
        <v/>
      </c>
      <c r="Q1062" s="7" t="str">
        <f>IF(Overall!S1064&lt;&gt;"",_xlfn.VALUETOTEXT(Overall!S1064),"")</f>
        <v/>
      </c>
      <c r="R1062" s="7" t="str">
        <f>IF(Overall!O1064&lt;&gt;"", DATEVALUE(Overall!O1064), "")</f>
        <v/>
      </c>
      <c r="S1062" s="7" t="str">
        <f>IF(Overall!O1064&lt;&gt;"", DATEVALUE(Overall!O1064), "")</f>
        <v/>
      </c>
      <c r="T1062" s="5" t="str">
        <f t="shared" si="33"/>
        <v/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 t="str">
        <f>IF(Overall!$A1064&lt;&gt;"",IF(AND(MONTH($O1062) &lt;= 10, MONTH($P1062) &gt;= 10), IF($T1062 &lt;&gt; "", $H1062/$T1062, ""), ""),"")</f>
        <v/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 t="str">
        <f ca="1">IFERROR(IF(AND(NOW()&lt;= EOMONTH(DATE(YEAR($P1062),10, 1), 0), Overall!$A1064&lt;&gt;"", MONTH($O1062) &lt;= 10, MONTH($P1062) &gt;= 10), IF($T1062 &lt;&gt; "", $H1062/$T1062, ""), ""), "")</f>
        <v/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0</v>
      </c>
    </row>
    <row r="1063" spans="1:46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6" t="str">
        <f>IF(Overall!T1065&lt;&gt;"",VALUE(Overall!T1065),"")</f>
        <v/>
      </c>
      <c r="O1063" s="7" t="str">
        <f>IF(Overall!L1065&lt;&gt;"", DATEVALUE(Overall!L1065), "")</f>
        <v/>
      </c>
      <c r="P1063" s="7" t="str">
        <f>IF(Overall!M1065&lt;&gt;"", DATEVALUE(Overall!M1065), "")</f>
        <v/>
      </c>
      <c r="Q1063" s="7" t="str">
        <f>IF(Overall!S1065&lt;&gt;"",_xlfn.VALUETOTEXT(Overall!S1065),"")</f>
        <v/>
      </c>
      <c r="R1063" s="7" t="str">
        <f>IF(Overall!O1065&lt;&gt;"", DATEVALUE(Overall!O1065), "")</f>
        <v/>
      </c>
      <c r="S1063" s="7" t="str">
        <f>IF(Overall!O1065&lt;&gt;"", DATEVALUE(Overall!O1065), "")</f>
        <v/>
      </c>
      <c r="T1063" s="5" t="str">
        <f t="shared" si="33"/>
        <v/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 t="str">
        <f>IF(Overall!$A1065&lt;&gt;"",IF(AND(MONTH($O1063) &lt;= 10, MONTH($P1063) &gt;= 10), IF($T1063 &lt;&gt; "", $H1063/$T1063, ""), ""),"")</f>
        <v/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 t="str">
        <f ca="1">IFERROR(IF(AND(NOW()&lt;= EOMONTH(DATE(YEAR($P1063),10, 1), 0), Overall!$A1065&lt;&gt;"", MONTH($O1063) &lt;= 10, MONTH($P1063) &gt;= 10), IF($T1063 &lt;&gt; "", $H1063/$T1063, ""), ""), "")</f>
        <v/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0</v>
      </c>
    </row>
    <row r="1064" spans="1:46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6" t="str">
        <f>IF(Overall!T1066&lt;&gt;"",VALUE(Overall!T1066),"")</f>
        <v/>
      </c>
      <c r="O1064" s="7" t="str">
        <f>IF(Overall!L1066&lt;&gt;"", DATEVALUE(Overall!L1066), "")</f>
        <v/>
      </c>
      <c r="P1064" s="7" t="str">
        <f>IF(Overall!M1066&lt;&gt;"", DATEVALUE(Overall!M1066), "")</f>
        <v/>
      </c>
      <c r="Q1064" s="7" t="str">
        <f>IF(Overall!S1066&lt;&gt;"",_xlfn.VALUETOTEXT(Overall!S1066),"")</f>
        <v/>
      </c>
      <c r="R1064" s="7" t="str">
        <f>IF(Overall!O1066&lt;&gt;"", DATEVALUE(Overall!O1066), "")</f>
        <v/>
      </c>
      <c r="S1064" s="7" t="str">
        <f>IF(Overall!O1066&lt;&gt;"", DATEVALUE(Overall!O1066), "")</f>
        <v/>
      </c>
      <c r="T1064" s="5" t="str">
        <f t="shared" si="33"/>
        <v/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 t="str">
        <f>IF(Overall!$A1066&lt;&gt;"",IF(AND(MONTH($O1064) &lt;= 10, MONTH($P1064) &gt;= 10), IF($T1064 &lt;&gt; "", $H1064/$T1064, ""), ""),"")</f>
        <v/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 t="str">
        <f ca="1">IFERROR(IF(AND(NOW()&lt;= EOMONTH(DATE(YEAR($P1064),10, 1), 0), Overall!$A1066&lt;&gt;"", MONTH($O1064) &lt;= 10, MONTH($P1064) &gt;= 10), IF($T1064 &lt;&gt; "", $H1064/$T1064, ""), ""), "")</f>
        <v/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0</v>
      </c>
    </row>
    <row r="1065" spans="1:46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6" t="str">
        <f>IF(Overall!T1067&lt;&gt;"",VALUE(Overall!T1067),"")</f>
        <v/>
      </c>
      <c r="O1065" s="7" t="str">
        <f>IF(Overall!L1067&lt;&gt;"", DATEVALUE(Overall!L1067), "")</f>
        <v/>
      </c>
      <c r="P1065" s="7" t="str">
        <f>IF(Overall!M1067&lt;&gt;"", DATEVALUE(Overall!M1067), "")</f>
        <v/>
      </c>
      <c r="Q1065" s="7" t="str">
        <f>IF(Overall!S1067&lt;&gt;"",_xlfn.VALUETOTEXT(Overall!S1067),"")</f>
        <v/>
      </c>
      <c r="R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S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T1065" s="5" t="str">
        <f t="shared" si="33"/>
        <v/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 t="str">
        <f>IF(Overall!$A1067&lt;&gt;"",IF(AND(MONTH($O1065) &lt;= 10, MONTH($P1065) &gt;= 10), IF($T1065 &lt;&gt; "", $H1065/$T1065, ""), ""),"")</f>
        <v/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 t="str">
        <f ca="1">IFERROR(IF(AND(NOW()&lt;= EOMONTH(DATE(YEAR($P1065),10, 1), 0), Overall!$A1067&lt;&gt;"", MONTH($O1065) &lt;= 10, MONTH($P1065) &gt;= 10), IF($T1065 &lt;&gt; "", $H1065/$T1065, ""), ""), "")</f>
        <v/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0</v>
      </c>
    </row>
    <row r="1066" spans="1:46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6" t="str">
        <f>IF(Overall!T1068&lt;&gt;"",VALUE(Overall!T1068),"")</f>
        <v/>
      </c>
      <c r="O1066" s="7" t="str">
        <f>IF(Overall!L1068&lt;&gt;"", DATEVALUE(Overall!L1068), "")</f>
        <v/>
      </c>
      <c r="P1066" s="7" t="str">
        <f>IF(Overall!M1068&lt;&gt;"", DATEVALUE(Overall!M1068), "")</f>
        <v/>
      </c>
      <c r="Q1066" s="7" t="str">
        <f>IF(Overall!S1068&lt;&gt;"",_xlfn.VALUETOTEXT(Overall!S1068),"")</f>
        <v/>
      </c>
      <c r="R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S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T1066" s="5" t="str">
        <f t="shared" si="33"/>
        <v/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 t="str">
        <f>IF(Overall!$A1068&lt;&gt;"",IF(AND(MONTH($O1066) &lt;= 10, MONTH($P1066) &gt;= 10), IF($T1066 &lt;&gt; "", $H1066/$T1066, ""), ""),"")</f>
        <v/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 t="str">
        <f ca="1">IFERROR(IF(AND(NOW()&lt;= EOMONTH(DATE(YEAR($P1066),10, 1), 0), Overall!$A1068&lt;&gt;"", MONTH($O1066) &lt;= 10, MONTH($P1066) &gt;= 10), IF($T1066 &lt;&gt; "", $H1066/$T1066, ""), ""), "")</f>
        <v/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0</v>
      </c>
    </row>
    <row r="1067" spans="1:46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6" t="str">
        <f>IF(Overall!T1069&lt;&gt;"",VALUE(Overall!T1069),"")</f>
        <v/>
      </c>
      <c r="O1067" s="7" t="str">
        <f>IF(Overall!L1069&lt;&gt;"", DATEVALUE(Overall!L1069), "")</f>
        <v/>
      </c>
      <c r="P1067" s="7" t="str">
        <f>IF(Overall!M1069&lt;&gt;"", DATEVALUE(Overall!M1069), "")</f>
        <v/>
      </c>
      <c r="Q1067" s="7" t="str">
        <f>IF(Overall!S1069&lt;&gt;"",_xlfn.VALUETOTEXT(Overall!S1069),"")</f>
        <v/>
      </c>
      <c r="R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S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T1067" s="5" t="str">
        <f t="shared" si="33"/>
        <v/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 t="str">
        <f>IF(Overall!$A1069&lt;&gt;"",IF(AND(MONTH($O1067) &lt;= 10, MONTH($P1067) &gt;= 10), IF($T1067 &lt;&gt; "", $H1067/$T1067, ""), ""),"")</f>
        <v/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 t="str">
        <f ca="1">IFERROR(IF(AND(NOW()&lt;= EOMONTH(DATE(YEAR($P1067),10, 1), 0), Overall!$A1069&lt;&gt;"", MONTH($O1067) &lt;= 10, MONTH($P1067) &gt;= 10), IF($T1067 &lt;&gt; "", $H1067/$T1067, ""), ""), "")</f>
        <v/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0</v>
      </c>
    </row>
    <row r="1068" spans="1:46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6" t="str">
        <f>IF(Overall!T1070&lt;&gt;"",VALUE(Overall!T1070),"")</f>
        <v/>
      </c>
      <c r="O1068" s="7" t="str">
        <f>IF(Overall!L1070&lt;&gt;"", DATEVALUE(Overall!L1070), "")</f>
        <v/>
      </c>
      <c r="P1068" s="7" t="str">
        <f>IF(Overall!M1070&lt;&gt;"", DATEVALUE(Overall!M1070), "")</f>
        <v/>
      </c>
      <c r="Q1068" s="7" t="str">
        <f>IF(Overall!S1070&lt;&gt;"",_xlfn.VALUETOTEXT(Overall!S1070),"")</f>
        <v/>
      </c>
      <c r="R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S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T1068" s="5" t="str">
        <f t="shared" si="33"/>
        <v/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 t="str">
        <f>IF(Overall!$A1070&lt;&gt;"",IF(AND(MONTH($O1068) &lt;= 10, MONTH($P1068) &gt;= 10), IF($T1068 &lt;&gt; "", $H1068/$T1068, ""), ""),"")</f>
        <v/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 t="str">
        <f ca="1">IFERROR(IF(AND(NOW()&lt;= EOMONTH(DATE(YEAR($P1068),10, 1), 0), Overall!$A1070&lt;&gt;"", MONTH($O1068) &lt;= 10, MONTH($P1068) &gt;= 10), IF($T1068 &lt;&gt; "", $H1068/$T1068, ""), ""), "")</f>
        <v/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0</v>
      </c>
    </row>
    <row r="1069" spans="1:46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6" t="str">
        <f>IF(Overall!T1071&lt;&gt;"",VALUE(Overall!T1071),"")</f>
        <v/>
      </c>
      <c r="O1069" s="7" t="str">
        <f>IF(Overall!L1071&lt;&gt;"", DATEVALUE(Overall!L1071), "")</f>
        <v/>
      </c>
      <c r="P1069" s="7" t="str">
        <f>IF(Overall!M1071&lt;&gt;"", DATEVALUE(Overall!M1071), "")</f>
        <v/>
      </c>
      <c r="Q1069" s="7" t="str">
        <f>IF(Overall!S1071&lt;&gt;"",_xlfn.VALUETOTEXT(Overall!S1071),"")</f>
        <v/>
      </c>
      <c r="R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S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T1069" s="5" t="str">
        <f t="shared" si="33"/>
        <v/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 t="str">
        <f>IF(Overall!$A1071&lt;&gt;"",IF(AND(MONTH($O1069) &lt;= 11, MONTH($P1069) &gt;= 11), IF($T1069 &lt;&gt; "", $H1069/$T1069, ""), ""),"")</f>
        <v/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 t="str">
        <f ca="1">IFERROR(IF(AND(NOW()&lt;= EOMONTH(DATE(YEAR($P1069),11, 1), 0), Overall!$A1071&lt;&gt;"", MONTH($O1069) &lt;=11, MONTH($P1069) &gt;= 11), IF($T1069 &lt;&gt; "", $H1069/$T1069, ""), ""), "")</f>
        <v/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0</v>
      </c>
    </row>
    <row r="1070" spans="1:46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6" t="str">
        <f>IF(Overall!T1072&lt;&gt;"",VALUE(Overall!T1072),"")</f>
        <v/>
      </c>
      <c r="O1070" s="7" t="str">
        <f>IF(Overall!L1072&lt;&gt;"", DATEVALUE(Overall!L1072), "")</f>
        <v/>
      </c>
      <c r="P1070" s="7" t="str">
        <f>IF(Overall!M1072&lt;&gt;"", DATEVALUE(Overall!M1072), "")</f>
        <v/>
      </c>
      <c r="Q1070" s="7" t="str">
        <f>IF(Overall!S1072&lt;&gt;"",_xlfn.VALUETOTEXT(Overall!S1072),"")</f>
        <v/>
      </c>
      <c r="R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S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T1070" s="5" t="str">
        <f t="shared" si="33"/>
        <v/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 t="str">
        <f>IF(Overall!$A1072&lt;&gt;"",IF(AND(MONTH($O1070) &lt;= 11, MONTH($P1070) &gt;= 11), IF($T1070 &lt;&gt; "", $H1070/$T1070, ""), ""),"")</f>
        <v/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 t="str">
        <f ca="1">IFERROR(IF(AND(NOW()&lt;= EOMONTH(DATE(YEAR($P1070),11, 1), 0), Overall!$A1072&lt;&gt;"", MONTH($O1070) &lt;=11, MONTH($P1070) &gt;= 11), IF($T1070 &lt;&gt; "", $H1070/$T1070, ""), ""), "")</f>
        <v/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0</v>
      </c>
    </row>
    <row r="1071" spans="1:46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6" t="str">
        <f>IF(Overall!T1073&lt;&gt;"",VALUE(Overall!T1073),"")</f>
        <v/>
      </c>
      <c r="O1071" s="7" t="str">
        <f>IF(Overall!L1073&lt;&gt;"", DATEVALUE(Overall!L1073), "")</f>
        <v/>
      </c>
      <c r="P1071" s="7" t="str">
        <f>IF(Overall!M1073&lt;&gt;"", DATEVALUE(Overall!M1073), "")</f>
        <v/>
      </c>
      <c r="Q1071" s="7" t="str">
        <f>IF(Overall!S1073&lt;&gt;"",_xlfn.VALUETOTEXT(Overall!S1073),"")</f>
        <v/>
      </c>
      <c r="R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S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T1071" s="5" t="str">
        <f t="shared" si="33"/>
        <v/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 t="str">
        <f>IF(Overall!$A1073&lt;&gt;"",IF(AND(MONTH($O1071) &lt;= 12, MONTH($P1071) &gt;= 12), IF($T1071 &lt;&gt; "", $H1071/$T1071, ""), ""),"")</f>
        <v/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 t="str">
        <f ca="1">IFERROR(IF(AND(NOW()&lt;= EOMONTH(DATE(YEAR($P1071),12, 1), 0), Overall!$A1073&lt;&gt;"", MONTH($O1071) &lt;= 12, MONTH($P1071) &gt;= 12), IF($T1071 &lt;&gt; "", $H1071/$T1071, ""), ""), "")</f>
        <v/>
      </c>
      <c r="AT1071" s="16">
        <f t="shared" ca="1" si="34"/>
        <v>0</v>
      </c>
    </row>
    <row r="1072" spans="1:46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6" t="str">
        <f>IF(Overall!T1074&lt;&gt;"",VALUE(Overall!T1074),"")</f>
        <v/>
      </c>
      <c r="O1072" s="7" t="str">
        <f>IF(Overall!L1074&lt;&gt;"", DATEVALUE(Overall!L1074), "")</f>
        <v/>
      </c>
      <c r="P1072" s="7" t="str">
        <f>IF(Overall!M1074&lt;&gt;"", DATEVALUE(Overall!M1074), "")</f>
        <v/>
      </c>
      <c r="Q1072" s="7" t="str">
        <f>IF(Overall!S1074&lt;&gt;"",_xlfn.VALUETOTEXT(Overall!S1074),"")</f>
        <v/>
      </c>
      <c r="R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S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T1072" s="5" t="str">
        <f t="shared" si="33"/>
        <v/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 t="str">
        <f>IF(Overall!$A1074&lt;&gt;"",IF(AND(MONTH($O1072) &lt;= 12, MONTH($P1072) &gt;= 12), IF($T1072 &lt;&gt; "", $H1072/$T1072, ""), ""),"")</f>
        <v/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 t="str">
        <f ca="1">IFERROR(IF(AND(NOW()&lt;= EOMONTH(DATE(YEAR($P1072),12, 1), 0), Overall!$A1074&lt;&gt;"", MONTH($O1072) &lt;= 12, MONTH($P1072) &gt;= 12), IF($T1072 &lt;&gt; "", $H1072/$T1072, ""), ""), "")</f>
        <v/>
      </c>
      <c r="AT1072" s="16">
        <f t="shared" ca="1" si="34"/>
        <v>0</v>
      </c>
    </row>
    <row r="1073" spans="1:46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6" t="str">
        <f>IF(Overall!T1075&lt;&gt;"",VALUE(Overall!T1075),"")</f>
        <v/>
      </c>
      <c r="O1073" s="7" t="str">
        <f>IF(Overall!L1075&lt;&gt;"", DATEVALUE(Overall!L1075), "")</f>
        <v/>
      </c>
      <c r="P1073" s="7" t="str">
        <f>IF(Overall!M1075&lt;&gt;"", DATEVALUE(Overall!M1075), "")</f>
        <v/>
      </c>
      <c r="Q1073" s="7" t="str">
        <f>IF(Overall!S1075&lt;&gt;"",_xlfn.VALUETOTEXT(Overall!S1075),"")</f>
        <v/>
      </c>
      <c r="R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S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T1073" s="5" t="str">
        <f t="shared" si="33"/>
        <v/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 t="str">
        <f>IF(Overall!$A1075&lt;&gt;"",IF(AND(MONTH($O1073) &lt;= 12, MONTH($P1073) &gt;= 12), IF($T1073 &lt;&gt; "", $H1073/$T1073, ""), ""),"")</f>
        <v/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 t="str">
        <f ca="1">IFERROR(IF(AND(NOW()&lt;= EOMONTH(DATE(YEAR($P1073),12, 1), 0), Overall!$A1075&lt;&gt;"", MONTH($O1073) &lt;= 12, MONTH($P1073) &gt;= 12), IF($T1073 &lt;&gt; "", $H1073/$T1073, ""), ""), "")</f>
        <v/>
      </c>
      <c r="AT1073" s="16">
        <f t="shared" ca="1" si="34"/>
        <v>0</v>
      </c>
    </row>
    <row r="1074" spans="1:46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6" t="str">
        <f>IF(Overall!T1076&lt;&gt;"",VALUE(Overall!T1076),"")</f>
        <v/>
      </c>
      <c r="O1074" s="7" t="str">
        <f>IF(Overall!L1076&lt;&gt;"", DATEVALUE(Overall!L1076), "")</f>
        <v/>
      </c>
      <c r="P1074" s="7" t="str">
        <f>IF(Overall!M1076&lt;&gt;"", DATEVALUE(Overall!M1076), "")</f>
        <v/>
      </c>
      <c r="Q1074" s="7" t="str">
        <f>IF(Overall!S1076&lt;&gt;"",_xlfn.VALUETOTEXT(Overall!S1076),"")</f>
        <v/>
      </c>
      <c r="R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S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T1074" s="5" t="str">
        <f t="shared" si="33"/>
        <v/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 t="str">
        <f>IF(Overall!$A1076&lt;&gt;"",IF(AND(MONTH($O1074) &lt;= 12, MONTH($P1074) &gt;= 12), IF($T1074 &lt;&gt; "", $H1074/$T1074, ""), ""),"")</f>
        <v/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 t="str">
        <f ca="1">IFERROR(IF(AND(NOW()&lt;= EOMONTH(DATE(YEAR($P1074),12, 1), 0), Overall!$A1076&lt;&gt;"", MONTH($O1074) &lt;= 12, MONTH($P1074) &gt;= 12), IF($T1074 &lt;&gt; "", $H1074/$T1074, ""), ""), "")</f>
        <v/>
      </c>
      <c r="AT1074" s="16">
        <f t="shared" ca="1" si="34"/>
        <v>0</v>
      </c>
    </row>
    <row r="1075" spans="1:46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6" t="str">
        <f>IF(Overall!T1077&lt;&gt;"",VALUE(Overall!T1077),"")</f>
        <v/>
      </c>
      <c r="O1075" s="7" t="str">
        <f>IF(Overall!L1077&lt;&gt;"", DATEVALUE(Overall!L1077), "")</f>
        <v/>
      </c>
      <c r="P1075" s="7" t="str">
        <f>IF(Overall!M1077&lt;&gt;"", DATEVALUE(Overall!M1077), "")</f>
        <v/>
      </c>
      <c r="Q1075" s="7" t="str">
        <f>IF(Overall!S1077&lt;&gt;"",_xlfn.VALUETOTEXT(Overall!S1077),"")</f>
        <v/>
      </c>
      <c r="R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S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T1075" s="5" t="str">
        <f t="shared" si="33"/>
        <v/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 t="str">
        <f>IF(Overall!$A1077&lt;&gt;"",IF(AND(MONTH($O1075) &lt;= 11, MONTH($P1075) &gt;= 11), IF($T1075 &lt;&gt; "", $H1075/$T1075, ""), ""),"")</f>
        <v/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 t="str">
        <f ca="1">IFERROR(IF(AND(NOW()&lt;= EOMONTH(DATE(YEAR($P1075),11, 1), 0), Overall!$A1077&lt;&gt;"", MONTH($O1075) &lt;=11, MONTH($P1075) &gt;= 11), IF($T1075 &lt;&gt; "", $H1075/$T1075, ""), ""), "")</f>
        <v/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0</v>
      </c>
    </row>
    <row r="1076" spans="1:46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6" t="str">
        <f>IF(Overall!T1078&lt;&gt;"",VALUE(Overall!T1078),"")</f>
        <v/>
      </c>
      <c r="O1076" s="7" t="str">
        <f>IF(Overall!L1078&lt;&gt;"", DATEVALUE(Overall!L1078), "")</f>
        <v/>
      </c>
      <c r="P1076" s="7" t="str">
        <f>IF(Overall!M1078&lt;&gt;"", DATEVALUE(Overall!M1078), "")</f>
        <v/>
      </c>
      <c r="Q1076" s="7" t="str">
        <f>IF(Overall!S1078&lt;&gt;"",_xlfn.VALUETOTEXT(Overall!S1078),"")</f>
        <v/>
      </c>
      <c r="R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S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T1076" s="5" t="str">
        <f t="shared" si="33"/>
        <v/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 t="str">
        <f>IF(Overall!$A1078&lt;&gt;"",IF(AND(MONTH($O1076) &lt;= 11, MONTH($P1076) &gt;= 11), IF($T1076 &lt;&gt; "", $H1076/$T1076, ""), ""),"")</f>
        <v/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 t="str">
        <f ca="1">IFERROR(IF(AND(NOW()&lt;= EOMONTH(DATE(YEAR($P1076),11, 1), 0), Overall!$A1078&lt;&gt;"", MONTH($O1076) &lt;=11, MONTH($P1076) &gt;= 11), IF($T1076 &lt;&gt; "", $H1076/$T1076, ""), ""), "")</f>
        <v/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0</v>
      </c>
    </row>
    <row r="1077" spans="1:46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6" t="str">
        <f>IF(Overall!T1079&lt;&gt;"",VALUE(Overall!T1079),"")</f>
        <v/>
      </c>
      <c r="O1077" s="7" t="str">
        <f>IF(Overall!L1079&lt;&gt;"", DATEVALUE(Overall!L1079), "")</f>
        <v/>
      </c>
      <c r="P1077" s="7" t="str">
        <f>IF(Overall!M1079&lt;&gt;"", DATEVALUE(Overall!M1079), "")</f>
        <v/>
      </c>
      <c r="Q1077" s="7" t="str">
        <f>IF(Overall!S1079&lt;&gt;"",_xlfn.VALUETOTEXT(Overall!S1079),"")</f>
        <v/>
      </c>
      <c r="R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S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T1077" s="5" t="str">
        <f t="shared" si="33"/>
        <v/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 t="str">
        <f>IF(Overall!$A1079&lt;&gt;"",IF(AND(MONTH($O1077) &lt;= 11, MONTH($P1077) &gt;= 11), IF($T1077 &lt;&gt; "", $H1077/$T1077, ""), ""),"")</f>
        <v/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 t="str">
        <f ca="1">IFERROR(IF(AND(NOW()&lt;= EOMONTH(DATE(YEAR($P1077),11, 1), 0), Overall!$A1079&lt;&gt;"", MONTH($O1077) &lt;=11, MONTH($P1077) &gt;= 11), IF($T1077 &lt;&gt; "", $H1077/$T1077, ""), ""), "")</f>
        <v/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0</v>
      </c>
    </row>
    <row r="1078" spans="1:46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6" t="str">
        <f>IF(Overall!T1080&lt;&gt;"",VALUE(Overall!T1080),"")</f>
        <v/>
      </c>
      <c r="O1078" s="7" t="str">
        <f>IF(Overall!L1080&lt;&gt;"", DATEVALUE(Overall!L1080), "")</f>
        <v/>
      </c>
      <c r="P1078" s="7" t="str">
        <f>IF(Overall!M1080&lt;&gt;"", DATEVALUE(Overall!M1080), "")</f>
        <v/>
      </c>
      <c r="Q1078" s="7" t="str">
        <f>IF(Overall!S1080&lt;&gt;"",_xlfn.VALUETOTEXT(Overall!S1080),"")</f>
        <v/>
      </c>
      <c r="R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S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T1078" s="5" t="str">
        <f t="shared" si="33"/>
        <v/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 t="str">
        <f>IF(Overall!$A1080&lt;&gt;"",IF(AND(MONTH($O1078) &lt;= 11, MONTH($P1078) &gt;= 11), IF($T1078 &lt;&gt; "", $H1078/$T1078, ""), ""),"")</f>
        <v/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 t="str">
        <f ca="1">IFERROR(IF(AND(NOW()&lt;= EOMONTH(DATE(YEAR($P1078),11, 1), 0), Overall!$A1080&lt;&gt;"", MONTH($O1078) &lt;=11, MONTH($P1078) &gt;= 11), IF($T1078 &lt;&gt; "", $H1078/$T1078, ""), ""), "")</f>
        <v/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0</v>
      </c>
    </row>
    <row r="1079" spans="1:46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6" t="str">
        <f>IF(Overall!T1081&lt;&gt;"",VALUE(Overall!T1081),"")</f>
        <v/>
      </c>
      <c r="O1079" s="7" t="str">
        <f>IF(Overall!L1081&lt;&gt;"", DATEVALUE(Overall!L1081), "")</f>
        <v/>
      </c>
      <c r="P1079" s="7" t="str">
        <f>IF(Overall!M1081&lt;&gt;"", DATEVALUE(Overall!M1081), "")</f>
        <v/>
      </c>
      <c r="Q1079" s="7" t="str">
        <f>IF(Overall!S1081&lt;&gt;"",_xlfn.VALUETOTEXT(Overall!S1081),"")</f>
        <v/>
      </c>
      <c r="R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S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T1079" s="5" t="str">
        <f t="shared" si="33"/>
        <v/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 t="str">
        <f>IF(Overall!$A1081&lt;&gt;"",IF(AND(MONTH($O1079) &lt;= 11, MONTH($P1079) &gt;= 11), IF($T1079 &lt;&gt; "", $H1079/$T1079, ""), ""),"")</f>
        <v/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 t="str">
        <f ca="1">IFERROR(IF(AND(NOW()&lt;= EOMONTH(DATE(YEAR($P1079),11, 1), 0), Overall!$A1081&lt;&gt;"", MONTH($O1079) &lt;=11, MONTH($P1079) &gt;= 11), IF($T1079 &lt;&gt; "", $H1079/$T1079, ""), ""), "")</f>
        <v/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0</v>
      </c>
    </row>
    <row r="1080" spans="1:46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6" t="str">
        <f>IF(Overall!T1082&lt;&gt;"",VALUE(Overall!T1082),"")</f>
        <v/>
      </c>
      <c r="O1080" s="7" t="str">
        <f>IF(Overall!L1082&lt;&gt;"", DATEVALUE(Overall!L1082), "")</f>
        <v/>
      </c>
      <c r="P1080" s="7" t="str">
        <f>IF(Overall!M1082&lt;&gt;"", DATEVALUE(Overall!M1082), "")</f>
        <v/>
      </c>
      <c r="Q1080" s="7" t="str">
        <f>IF(Overall!S1082&lt;&gt;"",_xlfn.VALUETOTEXT(Overall!S1082),"")</f>
        <v/>
      </c>
      <c r="R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S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T1080" s="5" t="str">
        <f t="shared" si="33"/>
        <v/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 t="str">
        <f>IF(Overall!$A1082&lt;&gt;"",IF(AND(MONTH($O1080) &lt;= 12, MONTH($P1080) &gt;= 12), IF($T1080 &lt;&gt; "", $H1080/$T1080, ""), ""),"")</f>
        <v/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 t="str">
        <f ca="1">IFERROR(IF(AND(NOW()&lt;= EOMONTH(DATE(YEAR($P1080),12, 1), 0), Overall!$A1082&lt;&gt;"", MONTH($O1080) &lt;= 12, MONTH($P1080) &gt;= 12), IF($T1080 &lt;&gt; "", $H1080/$T1080, ""), ""), "")</f>
        <v/>
      </c>
      <c r="AT1080" s="16">
        <f t="shared" ca="1" si="34"/>
        <v>0</v>
      </c>
    </row>
    <row r="1081" spans="1:46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6" t="str">
        <f>IF(Overall!T1083&lt;&gt;"",VALUE(Overall!T1083),"")</f>
        <v/>
      </c>
      <c r="O1081" s="7" t="str">
        <f>IF(Overall!L1083&lt;&gt;"", DATEVALUE(Overall!L1083), "")</f>
        <v/>
      </c>
      <c r="P1081" s="7" t="str">
        <f>IF(Overall!M1083&lt;&gt;"", DATEVALUE(Overall!M1083), "")</f>
        <v/>
      </c>
      <c r="Q1081" s="7" t="str">
        <f>IF(Overall!S1083&lt;&gt;"",_xlfn.VALUETOTEXT(Overall!S1083),"")</f>
        <v/>
      </c>
      <c r="R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S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T1081" s="5" t="str">
        <f t="shared" si="33"/>
        <v/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 t="str">
        <f>IF(Overall!$A1083&lt;&gt;"",IF(AND(MONTH($O1081) &lt;= 12, MONTH($P1081) &gt;= 12), IF($T1081 &lt;&gt; "", $H1081/$T1081, ""), ""),"")</f>
        <v/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 t="str">
        <f ca="1">IFERROR(IF(AND(NOW()&lt;= EOMONTH(DATE(YEAR($P1081),12, 1), 0), Overall!$A1083&lt;&gt;"", MONTH($O1081) &lt;= 12, MONTH($P1081) &gt;= 12), IF($T1081 &lt;&gt; "", $H1081/$T1081, ""), ""), "")</f>
        <v/>
      </c>
      <c r="AT1081" s="16">
        <f t="shared" ca="1" si="34"/>
        <v>0</v>
      </c>
    </row>
    <row r="1082" spans="1:46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6" t="str">
        <f>IF(Overall!T1084&lt;&gt;"",VALUE(Overall!T1084),"")</f>
        <v/>
      </c>
      <c r="O1082" s="7" t="str">
        <f>IF(Overall!L1084&lt;&gt;"", DATEVALUE(Overall!L1084), "")</f>
        <v/>
      </c>
      <c r="P1082" s="7" t="str">
        <f>IF(Overall!M1084&lt;&gt;"", DATEVALUE(Overall!M1084), "")</f>
        <v/>
      </c>
      <c r="Q1082" s="7" t="str">
        <f>IF(Overall!S1084&lt;&gt;"",_xlfn.VALUETOTEXT(Overall!S1084),"")</f>
        <v/>
      </c>
      <c r="R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S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T1082" s="5" t="str">
        <f t="shared" si="33"/>
        <v/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 t="str">
        <f>IF(Overall!$A1084&lt;&gt;"",IF(AND(MONTH($O1082) &lt;= 12, MONTH($P1082) &gt;= 12), IF($T1082 &lt;&gt; "", $H1082/$T1082, ""), ""),"")</f>
        <v/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 t="str">
        <f ca="1">IFERROR(IF(AND(NOW()&lt;= EOMONTH(DATE(YEAR($P1082),12, 1), 0), Overall!$A1084&lt;&gt;"", MONTH($O1082) &lt;= 12, MONTH($P1082) &gt;= 12), IF($T1082 &lt;&gt; "", $H1082/$T1082, ""), ""), "")</f>
        <v/>
      </c>
      <c r="AT1082" s="16">
        <f t="shared" ca="1" si="34"/>
        <v>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 DATEVALUE(Overall!L1085), "")</f>
        <v/>
      </c>
      <c r="P1083" s="7" t="str">
        <f>IF(Overall!M1085&lt;&gt;"", DATEVALUE(Overall!M1085), "")</f>
        <v/>
      </c>
      <c r="Q1083" s="7" t="str">
        <f>IF(Overall!S1085&lt;&gt;"",_xlfn.VALUETOTEXT(Overall!S1085),"")</f>
        <v/>
      </c>
      <c r="R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S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 DATEVALUE(Overall!L1086), "")</f>
        <v/>
      </c>
      <c r="P1084" s="7" t="str">
        <f>IF(Overall!M1086&lt;&gt;"", DATEVALUE(Overall!M1086), "")</f>
        <v/>
      </c>
      <c r="Q1084" s="7" t="str">
        <f>IF(Overall!S1086&lt;&gt;"",_xlfn.VALUETOTEXT(Overall!S1086),"")</f>
        <v/>
      </c>
      <c r="R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S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 DATEVALUE(Overall!L1087), "")</f>
        <v/>
      </c>
      <c r="P1085" s="7" t="str">
        <f>IF(Overall!M1087&lt;&gt;"", DATEVALUE(Overall!M1087), "")</f>
        <v/>
      </c>
      <c r="Q1085" s="7" t="str">
        <f>IF(Overall!S1087&lt;&gt;"",_xlfn.VALUETOTEXT(Overall!S1087),"")</f>
        <v/>
      </c>
      <c r="R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S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 DATEVALUE(Overall!L1088), "")</f>
        <v/>
      </c>
      <c r="P1086" s="7" t="str">
        <f>IF(Overall!M1088&lt;&gt;"", DATEVALUE(Overall!M1088), "")</f>
        <v/>
      </c>
      <c r="Q1086" s="7" t="str">
        <f>IF(Overall!S1088&lt;&gt;"",_xlfn.VALUETOTEXT(Overall!S1088),"")</f>
        <v/>
      </c>
      <c r="R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S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 DATEVALUE(Overall!L1089), "")</f>
        <v/>
      </c>
      <c r="P1087" s="7" t="str">
        <f>IF(Overall!M1089&lt;&gt;"", DATEVALUE(Overall!M1089), "")</f>
        <v/>
      </c>
      <c r="Q1087" s="7" t="str">
        <f>IF(Overall!S1089&lt;&gt;"",_xlfn.VALUETOTEXT(Overall!S1089),"")</f>
        <v/>
      </c>
      <c r="R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S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 DATEVALUE(Overall!L1090), "")</f>
        <v/>
      </c>
      <c r="P1088" s="7" t="str">
        <f>IF(Overall!M1090&lt;&gt;"", DATEVALUE(Overall!M1090), "")</f>
        <v/>
      </c>
      <c r="Q1088" s="7" t="str">
        <f>IF(Overall!S1090&lt;&gt;"",_xlfn.VALUETOTEXT(Overall!S1090),"")</f>
        <v/>
      </c>
      <c r="R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S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 DATEVALUE(Overall!L1091), "")</f>
        <v/>
      </c>
      <c r="P1089" s="7" t="str">
        <f>IF(Overall!M1091&lt;&gt;"", DATEVALUE(Overall!M1091), "")</f>
        <v/>
      </c>
      <c r="Q1089" s="7" t="str">
        <f>IF(Overall!S1091&lt;&gt;"",_xlfn.VALUETOTEXT(Overall!S1091),"")</f>
        <v/>
      </c>
      <c r="R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S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S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S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S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S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S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S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S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S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S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S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S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S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S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S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S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S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S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S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S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S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S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S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S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S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S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S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S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S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S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S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S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1" priority="2">
      <formula>MOD(ROW(),2)</formula>
    </cfRule>
  </conditionalFormatting>
  <conditionalFormatting sqref="AH2:AS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3"/>
  <sheetViews>
    <sheetView workbookViewId="0">
      <selection activeCell="C24" sqref="C24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2506</v>
      </c>
      <c r="C2" t="s">
        <v>141</v>
      </c>
    </row>
    <row r="3" spans="1:3" x14ac:dyDescent="0.25">
      <c r="A3" t="s">
        <v>9</v>
      </c>
      <c r="B3" t="s">
        <v>3033</v>
      </c>
      <c r="C3" t="s">
        <v>3034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2506</v>
      </c>
      <c r="C5" t="s">
        <v>141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3036</v>
      </c>
      <c r="C7" t="s">
        <v>3037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3038</v>
      </c>
      <c r="C9" t="s">
        <v>142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2617</v>
      </c>
      <c r="C11" t="s">
        <v>142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3035</v>
      </c>
      <c r="C13" t="s">
        <v>142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3039</v>
      </c>
      <c r="C15" t="s">
        <v>3040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3039</v>
      </c>
      <c r="C17" t="s">
        <v>3040</v>
      </c>
    </row>
    <row r="18" spans="1:3" x14ac:dyDescent="0.25">
      <c r="B18" t="s">
        <v>2400</v>
      </c>
    </row>
    <row r="19" spans="1:3" x14ac:dyDescent="0.25">
      <c r="A19" t="s">
        <v>15</v>
      </c>
      <c r="B19" t="s">
        <v>3041</v>
      </c>
      <c r="C19" t="s">
        <v>3042</v>
      </c>
    </row>
    <row r="20" spans="1:3" x14ac:dyDescent="0.25">
      <c r="B20" t="s">
        <v>2440</v>
      </c>
    </row>
    <row r="21" spans="1:3" x14ac:dyDescent="0.25">
      <c r="A21" t="s">
        <v>2286</v>
      </c>
      <c r="B21" t="s">
        <v>3043</v>
      </c>
      <c r="C21" t="s">
        <v>3044</v>
      </c>
    </row>
    <row r="22" spans="1:3" x14ac:dyDescent="0.25">
      <c r="A22" t="s">
        <v>16</v>
      </c>
      <c r="B22" t="s">
        <v>3045</v>
      </c>
      <c r="C22" t="s">
        <v>142</v>
      </c>
    </row>
    <row r="23" spans="1:3" x14ac:dyDescent="0.25">
      <c r="B23" t="s">
        <v>2441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3"/>
  <sheetViews>
    <sheetView workbookViewId="0">
      <selection activeCell="C17" sqref="C17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59000000</v>
      </c>
      <c r="D2" s="15">
        <f ca="1">SUMIFS(Overall_data!AT:AT,Overall_data!F:F,Credit_Limit_data!A2)</f>
        <v>1500000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57500000</v>
      </c>
      <c r="D3" s="15">
        <f ca="1">SUMIFS(Overall_data!AT:AT,Overall_data!F:F,Credit_Limit_data!A3)</f>
        <v>2500000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59000000</v>
      </c>
      <c r="D4" s="15">
        <f ca="1">SUMIFS(Overall_data!AT:AT,Overall_data!F:F,Credit_Limit_data!A5)</f>
        <v>3000000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58000000</v>
      </c>
      <c r="D5" s="15">
        <f ca="1">SUMIFS(Overall_data!AT:AT,Overall_data!F:F,Credit_Limit_data!A5)</f>
        <v>3000000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29700000</v>
      </c>
      <c r="D6" s="15">
        <f ca="1">SUMIFS(Overall_data!AT:AT,Overall_data!F:F,Credit_Limit_data!A6)</f>
        <v>2000000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58500000</v>
      </c>
      <c r="D7" s="15">
        <f ca="1">SUMIFS(Overall_data!AT:AT,Overall_data!F:F,Credit_Limit_data!A7)</f>
        <v>2500000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46500000</v>
      </c>
      <c r="D8" s="15">
        <f ca="1">SUMIFS(Overall_data!AT:AT,Overall_data!F:F,Credit_Limit_data!A8)</f>
        <v>1500000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55000000</v>
      </c>
      <c r="D9" s="15">
        <f ca="1">SUMIFS(Overall_data!AT:AT,Overall_data!F:F,Credit_Limit_data!A9)</f>
        <v>6000000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55000000</v>
      </c>
      <c r="D10" s="15">
        <f ca="1">SUMIFS(Overall_data!AT:AT,Overall_data!F:F,Credit_Limit_data!A10)</f>
        <v>5000000</v>
      </c>
    </row>
    <row r="11" spans="1:4" x14ac:dyDescent="0.25">
      <c r="A11" s="14" t="str">
        <f>_xlfn.VALUETOTEXT(Credit_Limit!A19)</f>
        <v>Standard Chartered Bank (M) Bhd</v>
      </c>
      <c r="B11" s="5" t="s">
        <v>1661</v>
      </c>
      <c r="C11" s="22" t="str">
        <f>_xlfn.XLOOKUP($A11, Credit_Limit!$A:$A, Credit_Limit!$B:$B, 0)</f>
        <v>25500000</v>
      </c>
      <c r="D11" s="15">
        <f ca="1">SUMIFS(Overall_data!AT:AT,Overall_data!F:F,Credit_Limit_data!A11)</f>
        <v>5000000</v>
      </c>
    </row>
    <row r="12" spans="1:4" x14ac:dyDescent="0.25">
      <c r="A12" s="14" t="str">
        <f>_xlfn.VALUETOTEXT(Credit_Limit!A21)</f>
        <v>Standard Chartered Saadiq Berhad</v>
      </c>
      <c r="B12" s="5" t="s">
        <v>2300</v>
      </c>
      <c r="C12" s="22" t="str">
        <f>_xlfn.XLOOKUP($A12, Credit_Limit!$A:$A, Credit_Limit!$B:$B, 0)</f>
        <v>4900000</v>
      </c>
      <c r="D12" s="15">
        <f ca="1">SUMIFS(Overall_data!AT:AT,Overall_data!F:F,Credit_Limit_data!A12)</f>
        <v>3500000</v>
      </c>
    </row>
    <row r="13" spans="1:4" x14ac:dyDescent="0.25">
      <c r="A13" s="14" t="str">
        <f>_xlfn.VALUETOTEXT(Credit_Limit!A22)</f>
        <v>TOTSA TotalEnergies Trading SA</v>
      </c>
      <c r="B13" s="5" t="s">
        <v>1669</v>
      </c>
      <c r="C13" s="22" t="str">
        <f>_xlfn.XLOOKUP($A13, Credit_Limit!$A:$A, Credit_Limit!$B:$B, 0)</f>
        <v>34500000</v>
      </c>
      <c r="D13" s="15">
        <f ca="1">SUMIFS(Overall_data!AT:AT,Overall_data!F:F,Credit_Limit_data!A13)</f>
        <v>2000000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H3" sqref="H3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45830</v>
      </c>
      <c r="B2" s="11">
        <f>MIN(Overall_data!S:S) -10</f>
        <v>44291</v>
      </c>
      <c r="C2" s="11" t="str">
        <f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tabSelected="1" topLeftCell="A1116" workbookViewId="0">
      <selection activeCell="U1139" sqref="U1139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27">
        <f ca="1">_xll.BDH("CO1 Comdty","PX_LAST","2021-01-01",TODAY()-1,"cols=2;rows=1150")</f>
        <v>44200</v>
      </c>
      <c r="B2" s="26">
        <v>51.09</v>
      </c>
      <c r="C2">
        <f t="shared" ref="C2:C66" ca="1" si="0">IF(A2="", "", YEAR(A2))</f>
        <v>2021</v>
      </c>
      <c r="D2" t="str">
        <f t="shared" ref="D2:D66" ca="1" si="1">IF(A2="", "", TEXT(A2, "MMMM"))</f>
        <v>January</v>
      </c>
    </row>
    <row r="3" spans="1:4" x14ac:dyDescent="0.25">
      <c r="A3" s="27">
        <v>44201</v>
      </c>
      <c r="B3">
        <v>53.6</v>
      </c>
      <c r="C3">
        <f t="shared" si="0"/>
        <v>2021</v>
      </c>
      <c r="D3" t="str">
        <f t="shared" si="1"/>
        <v>January</v>
      </c>
    </row>
    <row r="4" spans="1:4" x14ac:dyDescent="0.25">
      <c r="A4" s="27">
        <v>44202</v>
      </c>
      <c r="B4">
        <v>54.3</v>
      </c>
      <c r="C4">
        <f t="shared" si="0"/>
        <v>2021</v>
      </c>
      <c r="D4" t="str">
        <f t="shared" si="1"/>
        <v>January</v>
      </c>
    </row>
    <row r="5" spans="1:4" x14ac:dyDescent="0.25">
      <c r="A5" s="27">
        <v>44203</v>
      </c>
      <c r="B5" s="26">
        <v>54.38</v>
      </c>
      <c r="C5">
        <f t="shared" si="0"/>
        <v>2021</v>
      </c>
      <c r="D5" t="str">
        <f t="shared" si="1"/>
        <v>January</v>
      </c>
    </row>
    <row r="6" spans="1:4" x14ac:dyDescent="0.25">
      <c r="A6" s="27">
        <v>44204</v>
      </c>
      <c r="B6">
        <v>55.99</v>
      </c>
      <c r="C6">
        <f t="shared" si="0"/>
        <v>2021</v>
      </c>
      <c r="D6" t="str">
        <f t="shared" si="1"/>
        <v>January</v>
      </c>
    </row>
    <row r="7" spans="1:4" x14ac:dyDescent="0.25">
      <c r="A7" s="27">
        <v>44207</v>
      </c>
      <c r="B7">
        <v>55.66</v>
      </c>
      <c r="C7">
        <f t="shared" si="0"/>
        <v>2021</v>
      </c>
      <c r="D7" t="str">
        <f t="shared" si="1"/>
        <v>January</v>
      </c>
    </row>
    <row r="8" spans="1:4" x14ac:dyDescent="0.25">
      <c r="A8" s="27">
        <v>44208</v>
      </c>
      <c r="B8">
        <v>56.58</v>
      </c>
      <c r="C8">
        <f t="shared" si="0"/>
        <v>2021</v>
      </c>
      <c r="D8" t="str">
        <f t="shared" si="1"/>
        <v>January</v>
      </c>
    </row>
    <row r="9" spans="1:4" x14ac:dyDescent="0.25">
      <c r="A9" s="27">
        <v>44209</v>
      </c>
      <c r="B9">
        <v>56.06</v>
      </c>
      <c r="C9">
        <f t="shared" si="0"/>
        <v>2021</v>
      </c>
      <c r="D9" t="str">
        <f t="shared" si="1"/>
        <v>January</v>
      </c>
    </row>
    <row r="10" spans="1:4" x14ac:dyDescent="0.25">
      <c r="A10" s="27">
        <v>44210</v>
      </c>
      <c r="B10">
        <v>56.42</v>
      </c>
      <c r="C10">
        <f t="shared" si="0"/>
        <v>2021</v>
      </c>
      <c r="D10" t="str">
        <f t="shared" si="1"/>
        <v>January</v>
      </c>
    </row>
    <row r="11" spans="1:4" x14ac:dyDescent="0.25">
      <c r="A11" s="27">
        <v>44211</v>
      </c>
      <c r="B11">
        <v>55.1</v>
      </c>
      <c r="C11">
        <f t="shared" si="0"/>
        <v>2021</v>
      </c>
      <c r="D11" t="str">
        <f t="shared" si="1"/>
        <v>January</v>
      </c>
    </row>
    <row r="12" spans="1:4" x14ac:dyDescent="0.25">
      <c r="A12" s="27">
        <v>44214</v>
      </c>
      <c r="B12">
        <v>54.75</v>
      </c>
      <c r="C12">
        <f t="shared" si="0"/>
        <v>2021</v>
      </c>
      <c r="D12" t="str">
        <f t="shared" si="1"/>
        <v>January</v>
      </c>
    </row>
    <row r="13" spans="1:4" x14ac:dyDescent="0.25">
      <c r="A13" s="27">
        <v>44215</v>
      </c>
      <c r="B13">
        <v>55.9</v>
      </c>
      <c r="C13">
        <f t="shared" si="0"/>
        <v>2021</v>
      </c>
      <c r="D13" t="str">
        <f t="shared" si="1"/>
        <v>January</v>
      </c>
    </row>
    <row r="14" spans="1:4" x14ac:dyDescent="0.25">
      <c r="A14" s="27">
        <v>44216</v>
      </c>
      <c r="B14">
        <v>56.08</v>
      </c>
      <c r="C14">
        <f t="shared" si="0"/>
        <v>2021</v>
      </c>
      <c r="D14" t="str">
        <f t="shared" si="1"/>
        <v>January</v>
      </c>
    </row>
    <row r="15" spans="1:4" x14ac:dyDescent="0.25">
      <c r="A15" s="27">
        <v>44217</v>
      </c>
      <c r="B15">
        <v>56.1</v>
      </c>
      <c r="C15">
        <f t="shared" si="0"/>
        <v>2021</v>
      </c>
      <c r="D15" t="str">
        <f t="shared" si="1"/>
        <v>January</v>
      </c>
    </row>
    <row r="16" spans="1:4" x14ac:dyDescent="0.25">
      <c r="A16" s="27">
        <v>44218</v>
      </c>
      <c r="B16">
        <v>55.41</v>
      </c>
      <c r="C16">
        <f t="shared" si="0"/>
        <v>2021</v>
      </c>
      <c r="D16" t="str">
        <f t="shared" si="1"/>
        <v>January</v>
      </c>
    </row>
    <row r="17" spans="1:4" x14ac:dyDescent="0.25">
      <c r="A17" s="27">
        <v>44221</v>
      </c>
      <c r="B17">
        <v>55.88</v>
      </c>
      <c r="C17">
        <f t="shared" si="0"/>
        <v>2021</v>
      </c>
      <c r="D17" t="str">
        <f t="shared" si="1"/>
        <v>January</v>
      </c>
    </row>
    <row r="18" spans="1:4" x14ac:dyDescent="0.25">
      <c r="A18" s="27">
        <v>44222</v>
      </c>
      <c r="B18">
        <v>55.91</v>
      </c>
      <c r="C18">
        <f t="shared" si="0"/>
        <v>2021</v>
      </c>
      <c r="D18" t="str">
        <f t="shared" si="1"/>
        <v>January</v>
      </c>
    </row>
    <row r="19" spans="1:4" x14ac:dyDescent="0.25">
      <c r="A19" s="27">
        <v>44223</v>
      </c>
      <c r="B19">
        <v>55.81</v>
      </c>
      <c r="C19">
        <f t="shared" si="0"/>
        <v>2021</v>
      </c>
      <c r="D19" t="str">
        <f t="shared" si="1"/>
        <v>January</v>
      </c>
    </row>
    <row r="20" spans="1:4" x14ac:dyDescent="0.25">
      <c r="A20" s="27">
        <v>44224</v>
      </c>
      <c r="B20">
        <v>55.53</v>
      </c>
      <c r="C20">
        <f t="shared" si="0"/>
        <v>2021</v>
      </c>
      <c r="D20" t="str">
        <f t="shared" si="1"/>
        <v>January</v>
      </c>
    </row>
    <row r="21" spans="1:4" x14ac:dyDescent="0.25">
      <c r="A21" s="27">
        <v>44225</v>
      </c>
      <c r="B21">
        <v>55.88</v>
      </c>
      <c r="C21">
        <f t="shared" si="0"/>
        <v>2021</v>
      </c>
      <c r="D21" t="str">
        <f t="shared" si="1"/>
        <v>January</v>
      </c>
    </row>
    <row r="22" spans="1:4" x14ac:dyDescent="0.25">
      <c r="A22" s="27">
        <v>44228</v>
      </c>
      <c r="B22">
        <v>56.35</v>
      </c>
      <c r="C22">
        <f t="shared" si="0"/>
        <v>2021</v>
      </c>
      <c r="D22" t="str">
        <f t="shared" si="1"/>
        <v>February</v>
      </c>
    </row>
    <row r="23" spans="1:4" x14ac:dyDescent="0.25">
      <c r="A23" s="27">
        <v>44229</v>
      </c>
      <c r="B23">
        <v>57.46</v>
      </c>
      <c r="C23">
        <f t="shared" si="0"/>
        <v>2021</v>
      </c>
      <c r="D23" t="str">
        <f t="shared" si="1"/>
        <v>February</v>
      </c>
    </row>
    <row r="24" spans="1:4" x14ac:dyDescent="0.25">
      <c r="A24" s="27">
        <v>44230</v>
      </c>
      <c r="B24">
        <v>58.46</v>
      </c>
      <c r="C24">
        <f t="shared" si="0"/>
        <v>2021</v>
      </c>
      <c r="D24" t="str">
        <f t="shared" si="1"/>
        <v>February</v>
      </c>
    </row>
    <row r="25" spans="1:4" x14ac:dyDescent="0.25">
      <c r="A25" s="27">
        <v>44231</v>
      </c>
      <c r="B25">
        <v>58.84</v>
      </c>
      <c r="C25">
        <f t="shared" si="0"/>
        <v>2021</v>
      </c>
      <c r="D25" t="str">
        <f t="shared" si="1"/>
        <v>February</v>
      </c>
    </row>
    <row r="26" spans="1:4" x14ac:dyDescent="0.25">
      <c r="A26" s="27">
        <v>44232</v>
      </c>
      <c r="B26">
        <v>59.34</v>
      </c>
      <c r="C26">
        <f t="shared" si="0"/>
        <v>2021</v>
      </c>
      <c r="D26" t="str">
        <f t="shared" si="1"/>
        <v>February</v>
      </c>
    </row>
    <row r="27" spans="1:4" x14ac:dyDescent="0.25">
      <c r="A27" s="27">
        <v>44235</v>
      </c>
      <c r="B27">
        <v>60.56</v>
      </c>
      <c r="C27">
        <f t="shared" si="0"/>
        <v>2021</v>
      </c>
      <c r="D27" t="str">
        <f t="shared" si="1"/>
        <v>February</v>
      </c>
    </row>
    <row r="28" spans="1:4" x14ac:dyDescent="0.25">
      <c r="A28" s="27">
        <v>44236</v>
      </c>
      <c r="B28">
        <v>61.09</v>
      </c>
      <c r="C28">
        <f t="shared" si="0"/>
        <v>2021</v>
      </c>
      <c r="D28" t="str">
        <f t="shared" si="1"/>
        <v>February</v>
      </c>
    </row>
    <row r="29" spans="1:4" x14ac:dyDescent="0.25">
      <c r="A29" s="27">
        <v>44237</v>
      </c>
      <c r="B29">
        <v>61.47</v>
      </c>
      <c r="C29">
        <f t="shared" si="0"/>
        <v>2021</v>
      </c>
      <c r="D29" t="str">
        <f t="shared" si="1"/>
        <v>February</v>
      </c>
    </row>
    <row r="30" spans="1:4" x14ac:dyDescent="0.25">
      <c r="A30" s="27">
        <v>44238</v>
      </c>
      <c r="B30">
        <v>61.14</v>
      </c>
      <c r="C30">
        <f t="shared" si="0"/>
        <v>2021</v>
      </c>
      <c r="D30" t="str">
        <f t="shared" si="1"/>
        <v>February</v>
      </c>
    </row>
    <row r="31" spans="1:4" x14ac:dyDescent="0.25">
      <c r="A31" s="27">
        <v>44239</v>
      </c>
      <c r="B31">
        <v>62.43</v>
      </c>
      <c r="C31">
        <f t="shared" si="0"/>
        <v>2021</v>
      </c>
      <c r="D31" t="str">
        <f t="shared" si="1"/>
        <v>February</v>
      </c>
    </row>
    <row r="32" spans="1:4" x14ac:dyDescent="0.25">
      <c r="A32" s="27">
        <v>44242</v>
      </c>
      <c r="B32">
        <v>63.3</v>
      </c>
      <c r="C32">
        <f t="shared" si="0"/>
        <v>2021</v>
      </c>
      <c r="D32" t="str">
        <f t="shared" si="1"/>
        <v>February</v>
      </c>
    </row>
    <row r="33" spans="1:4" x14ac:dyDescent="0.25">
      <c r="A33" s="27">
        <v>44243</v>
      </c>
      <c r="B33">
        <v>63.35</v>
      </c>
      <c r="C33">
        <f t="shared" si="0"/>
        <v>2021</v>
      </c>
      <c r="D33" t="str">
        <f t="shared" si="1"/>
        <v>February</v>
      </c>
    </row>
    <row r="34" spans="1:4" x14ac:dyDescent="0.25">
      <c r="A34" s="27">
        <v>44244</v>
      </c>
      <c r="B34">
        <v>64.34</v>
      </c>
      <c r="C34">
        <f t="shared" si="0"/>
        <v>2021</v>
      </c>
      <c r="D34" t="str">
        <f t="shared" si="1"/>
        <v>February</v>
      </c>
    </row>
    <row r="35" spans="1:4" x14ac:dyDescent="0.25">
      <c r="A35" s="27">
        <v>44245</v>
      </c>
      <c r="B35">
        <v>63.93</v>
      </c>
      <c r="C35">
        <f t="shared" si="0"/>
        <v>2021</v>
      </c>
      <c r="D35" t="str">
        <f t="shared" si="1"/>
        <v>February</v>
      </c>
    </row>
    <row r="36" spans="1:4" x14ac:dyDescent="0.25">
      <c r="A36" s="27">
        <v>44246</v>
      </c>
      <c r="B36">
        <v>62.91</v>
      </c>
      <c r="C36">
        <f t="shared" si="0"/>
        <v>2021</v>
      </c>
      <c r="D36" t="str">
        <f t="shared" si="1"/>
        <v>February</v>
      </c>
    </row>
    <row r="37" spans="1:4" x14ac:dyDescent="0.25">
      <c r="A37" s="27">
        <v>44249</v>
      </c>
      <c r="B37">
        <v>65.239999999999995</v>
      </c>
      <c r="C37">
        <f t="shared" si="0"/>
        <v>2021</v>
      </c>
      <c r="D37" t="str">
        <f t="shared" si="1"/>
        <v>February</v>
      </c>
    </row>
    <row r="38" spans="1:4" x14ac:dyDescent="0.25">
      <c r="A38" s="27">
        <v>44250</v>
      </c>
      <c r="B38">
        <v>65.37</v>
      </c>
      <c r="C38">
        <f t="shared" si="0"/>
        <v>2021</v>
      </c>
      <c r="D38" t="str">
        <f t="shared" si="1"/>
        <v>February</v>
      </c>
    </row>
    <row r="39" spans="1:4" x14ac:dyDescent="0.25">
      <c r="A39" s="27">
        <v>44251</v>
      </c>
      <c r="B39">
        <v>67.040000000000006</v>
      </c>
      <c r="C39">
        <f t="shared" si="0"/>
        <v>2021</v>
      </c>
      <c r="D39" t="str">
        <f t="shared" si="1"/>
        <v>February</v>
      </c>
    </row>
    <row r="40" spans="1:4" x14ac:dyDescent="0.25">
      <c r="A40" s="27">
        <v>44252</v>
      </c>
      <c r="B40">
        <v>66.88</v>
      </c>
      <c r="C40">
        <f t="shared" si="0"/>
        <v>2021</v>
      </c>
      <c r="D40" t="str">
        <f t="shared" si="1"/>
        <v>February</v>
      </c>
    </row>
    <row r="41" spans="1:4" x14ac:dyDescent="0.25">
      <c r="A41" s="27">
        <v>44253</v>
      </c>
      <c r="B41">
        <v>66.13</v>
      </c>
      <c r="C41">
        <f t="shared" si="0"/>
        <v>2021</v>
      </c>
      <c r="D41" t="str">
        <f t="shared" si="1"/>
        <v>February</v>
      </c>
    </row>
    <row r="42" spans="1:4" x14ac:dyDescent="0.25">
      <c r="A42" s="27">
        <v>44256</v>
      </c>
      <c r="B42">
        <v>63.69</v>
      </c>
      <c r="C42">
        <f t="shared" si="0"/>
        <v>2021</v>
      </c>
      <c r="D42" t="str">
        <f t="shared" si="1"/>
        <v>March</v>
      </c>
    </row>
    <row r="43" spans="1:4" x14ac:dyDescent="0.25">
      <c r="A43" s="27">
        <v>44257</v>
      </c>
      <c r="B43">
        <v>62.7</v>
      </c>
      <c r="C43">
        <f t="shared" si="0"/>
        <v>2021</v>
      </c>
      <c r="D43" t="str">
        <f t="shared" si="1"/>
        <v>March</v>
      </c>
    </row>
    <row r="44" spans="1:4" x14ac:dyDescent="0.25">
      <c r="A44" s="27">
        <v>44258</v>
      </c>
      <c r="B44">
        <v>64.069999999999993</v>
      </c>
      <c r="C44">
        <f t="shared" si="0"/>
        <v>2021</v>
      </c>
      <c r="D44" t="str">
        <f t="shared" si="1"/>
        <v>March</v>
      </c>
    </row>
    <row r="45" spans="1:4" x14ac:dyDescent="0.25">
      <c r="A45" s="27">
        <v>44259</v>
      </c>
      <c r="B45">
        <v>66.739999999999995</v>
      </c>
      <c r="C45">
        <f t="shared" si="0"/>
        <v>2021</v>
      </c>
      <c r="D45" t="str">
        <f t="shared" si="1"/>
        <v>March</v>
      </c>
    </row>
    <row r="46" spans="1:4" x14ac:dyDescent="0.25">
      <c r="A46" s="27">
        <v>44260</v>
      </c>
      <c r="B46">
        <v>69.36</v>
      </c>
      <c r="C46">
        <f t="shared" si="0"/>
        <v>2021</v>
      </c>
      <c r="D46" t="str">
        <f t="shared" si="1"/>
        <v>March</v>
      </c>
    </row>
    <row r="47" spans="1:4" x14ac:dyDescent="0.25">
      <c r="A47" s="27">
        <v>44263</v>
      </c>
      <c r="B47">
        <v>68.239999999999995</v>
      </c>
      <c r="C47">
        <f t="shared" si="0"/>
        <v>2021</v>
      </c>
      <c r="D47" t="str">
        <f t="shared" si="1"/>
        <v>March</v>
      </c>
    </row>
    <row r="48" spans="1:4" x14ac:dyDescent="0.25">
      <c r="A48" s="27">
        <v>44264</v>
      </c>
      <c r="B48">
        <v>67.52</v>
      </c>
      <c r="C48">
        <f t="shared" si="0"/>
        <v>2021</v>
      </c>
      <c r="D48" t="str">
        <f t="shared" si="1"/>
        <v>March</v>
      </c>
    </row>
    <row r="49" spans="1:4" x14ac:dyDescent="0.25">
      <c r="A49" s="27">
        <v>44265</v>
      </c>
      <c r="B49">
        <v>67.900000000000006</v>
      </c>
      <c r="C49">
        <f t="shared" si="0"/>
        <v>2021</v>
      </c>
      <c r="D49" t="str">
        <f t="shared" si="1"/>
        <v>March</v>
      </c>
    </row>
    <row r="50" spans="1:4" x14ac:dyDescent="0.25">
      <c r="A50" s="27">
        <v>44266</v>
      </c>
      <c r="B50">
        <v>69.63</v>
      </c>
      <c r="C50">
        <f t="shared" si="0"/>
        <v>2021</v>
      </c>
      <c r="D50" t="str">
        <f t="shared" si="1"/>
        <v>March</v>
      </c>
    </row>
    <row r="51" spans="1:4" x14ac:dyDescent="0.25">
      <c r="A51" s="27">
        <v>44267</v>
      </c>
      <c r="B51">
        <v>69.22</v>
      </c>
      <c r="C51">
        <f t="shared" si="0"/>
        <v>2021</v>
      </c>
      <c r="D51" t="str">
        <f t="shared" si="1"/>
        <v>March</v>
      </c>
    </row>
    <row r="52" spans="1:4" x14ac:dyDescent="0.25">
      <c r="A52" s="27">
        <v>44270</v>
      </c>
      <c r="B52">
        <v>68.88</v>
      </c>
      <c r="C52">
        <f t="shared" si="0"/>
        <v>2021</v>
      </c>
      <c r="D52" t="str">
        <f t="shared" si="1"/>
        <v>March</v>
      </c>
    </row>
    <row r="53" spans="1:4" x14ac:dyDescent="0.25">
      <c r="A53" s="27">
        <v>44271</v>
      </c>
      <c r="B53">
        <v>68.39</v>
      </c>
      <c r="C53">
        <f t="shared" si="0"/>
        <v>2021</v>
      </c>
      <c r="D53" t="str">
        <f t="shared" si="1"/>
        <v>March</v>
      </c>
    </row>
    <row r="54" spans="1:4" x14ac:dyDescent="0.25">
      <c r="A54" s="27">
        <v>44272</v>
      </c>
      <c r="B54">
        <v>68</v>
      </c>
      <c r="C54">
        <f t="shared" si="0"/>
        <v>2021</v>
      </c>
      <c r="D54" t="str">
        <f t="shared" si="1"/>
        <v>March</v>
      </c>
    </row>
    <row r="55" spans="1:4" x14ac:dyDescent="0.25">
      <c r="A55" s="27">
        <v>44273</v>
      </c>
      <c r="B55">
        <v>63.28</v>
      </c>
      <c r="C55">
        <f t="shared" si="0"/>
        <v>2021</v>
      </c>
      <c r="D55" t="str">
        <f t="shared" si="1"/>
        <v>March</v>
      </c>
    </row>
    <row r="56" spans="1:4" x14ac:dyDescent="0.25">
      <c r="A56" s="27">
        <v>44274</v>
      </c>
      <c r="B56">
        <v>64.53</v>
      </c>
      <c r="C56">
        <f t="shared" si="0"/>
        <v>2021</v>
      </c>
      <c r="D56" t="str">
        <f t="shared" si="1"/>
        <v>March</v>
      </c>
    </row>
    <row r="57" spans="1:4" x14ac:dyDescent="0.25">
      <c r="A57" s="27">
        <v>44277</v>
      </c>
      <c r="B57">
        <v>64.62</v>
      </c>
      <c r="C57">
        <f t="shared" si="0"/>
        <v>2021</v>
      </c>
      <c r="D57" t="str">
        <f t="shared" si="1"/>
        <v>March</v>
      </c>
    </row>
    <row r="58" spans="1:4" x14ac:dyDescent="0.25">
      <c r="A58" s="27">
        <v>44278</v>
      </c>
      <c r="B58">
        <v>60.79</v>
      </c>
      <c r="C58">
        <f t="shared" si="0"/>
        <v>2021</v>
      </c>
      <c r="D58" t="str">
        <f t="shared" si="1"/>
        <v>March</v>
      </c>
    </row>
    <row r="59" spans="1:4" x14ac:dyDescent="0.25">
      <c r="A59" s="27">
        <v>44279</v>
      </c>
      <c r="B59">
        <v>64.41</v>
      </c>
      <c r="C59">
        <f t="shared" si="0"/>
        <v>2021</v>
      </c>
      <c r="D59" t="str">
        <f t="shared" si="1"/>
        <v>March</v>
      </c>
    </row>
    <row r="60" spans="1:4" x14ac:dyDescent="0.25">
      <c r="A60" s="27">
        <v>44280</v>
      </c>
      <c r="B60">
        <v>61.95</v>
      </c>
      <c r="C60">
        <f t="shared" si="0"/>
        <v>2021</v>
      </c>
      <c r="D60" t="str">
        <f t="shared" si="1"/>
        <v>March</v>
      </c>
    </row>
    <row r="61" spans="1:4" x14ac:dyDescent="0.25">
      <c r="A61" s="27">
        <v>44281</v>
      </c>
      <c r="B61">
        <v>64.569999999999993</v>
      </c>
      <c r="C61">
        <f t="shared" si="0"/>
        <v>2021</v>
      </c>
      <c r="D61" t="str">
        <f t="shared" si="1"/>
        <v>March</v>
      </c>
    </row>
    <row r="62" spans="1:4" x14ac:dyDescent="0.25">
      <c r="A62" s="27">
        <v>44284</v>
      </c>
      <c r="B62">
        <v>64.98</v>
      </c>
      <c r="C62">
        <f t="shared" si="0"/>
        <v>2021</v>
      </c>
      <c r="D62" t="str">
        <f t="shared" si="1"/>
        <v>March</v>
      </c>
    </row>
    <row r="63" spans="1:4" x14ac:dyDescent="0.25">
      <c r="A63" s="27">
        <v>44285</v>
      </c>
      <c r="B63">
        <v>64.14</v>
      </c>
      <c r="C63">
        <f t="shared" si="0"/>
        <v>2021</v>
      </c>
      <c r="D63" t="str">
        <f t="shared" si="1"/>
        <v>March</v>
      </c>
    </row>
    <row r="64" spans="1:4" x14ac:dyDescent="0.25">
      <c r="A64" s="27">
        <v>44286</v>
      </c>
      <c r="B64">
        <v>63.54</v>
      </c>
      <c r="C64">
        <f t="shared" si="0"/>
        <v>2021</v>
      </c>
      <c r="D64" t="str">
        <f t="shared" si="1"/>
        <v>March</v>
      </c>
    </row>
    <row r="65" spans="1:4" x14ac:dyDescent="0.25">
      <c r="A65" s="27">
        <v>44287</v>
      </c>
      <c r="B65">
        <v>64.86</v>
      </c>
      <c r="C65">
        <f t="shared" si="0"/>
        <v>2021</v>
      </c>
      <c r="D65" t="str">
        <f t="shared" si="1"/>
        <v>April</v>
      </c>
    </row>
    <row r="66" spans="1:4" x14ac:dyDescent="0.25">
      <c r="A66" s="27">
        <v>44291</v>
      </c>
      <c r="B66">
        <v>62.15</v>
      </c>
      <c r="C66">
        <f t="shared" si="0"/>
        <v>2021</v>
      </c>
      <c r="D66" t="str">
        <f t="shared" si="1"/>
        <v>April</v>
      </c>
    </row>
    <row r="67" spans="1:4" x14ac:dyDescent="0.25">
      <c r="A67" s="27">
        <v>44292</v>
      </c>
      <c r="B67">
        <v>62.74</v>
      </c>
      <c r="C67">
        <f t="shared" ref="C67:C130" si="2">IF(A67="", "", YEAR(A67))</f>
        <v>2021</v>
      </c>
      <c r="D67" t="str">
        <f t="shared" ref="D67:D130" si="3">IF(A67="", "", TEXT(A67, "MMMM"))</f>
        <v>April</v>
      </c>
    </row>
    <row r="68" spans="1:4" x14ac:dyDescent="0.25">
      <c r="A68" s="27">
        <v>44293</v>
      </c>
      <c r="B68">
        <v>63.16</v>
      </c>
      <c r="C68">
        <f t="shared" si="2"/>
        <v>2021</v>
      </c>
      <c r="D68" t="str">
        <f t="shared" si="3"/>
        <v>April</v>
      </c>
    </row>
    <row r="69" spans="1:4" x14ac:dyDescent="0.25">
      <c r="A69" s="27">
        <v>44294</v>
      </c>
      <c r="B69">
        <v>63.2</v>
      </c>
      <c r="C69">
        <f t="shared" si="2"/>
        <v>2021</v>
      </c>
      <c r="D69" t="str">
        <f t="shared" si="3"/>
        <v>April</v>
      </c>
    </row>
    <row r="70" spans="1:4" x14ac:dyDescent="0.25">
      <c r="A70" s="27">
        <v>44295</v>
      </c>
      <c r="B70">
        <v>62.95</v>
      </c>
      <c r="C70">
        <f t="shared" si="2"/>
        <v>2021</v>
      </c>
      <c r="D70" t="str">
        <f t="shared" si="3"/>
        <v>April</v>
      </c>
    </row>
    <row r="71" spans="1:4" x14ac:dyDescent="0.25">
      <c r="A71" s="27">
        <v>44298</v>
      </c>
      <c r="B71">
        <v>63.28</v>
      </c>
      <c r="C71">
        <f t="shared" si="2"/>
        <v>2021</v>
      </c>
      <c r="D71" t="str">
        <f t="shared" si="3"/>
        <v>April</v>
      </c>
    </row>
    <row r="72" spans="1:4" x14ac:dyDescent="0.25">
      <c r="A72" s="27">
        <v>44299</v>
      </c>
      <c r="B72">
        <v>63.67</v>
      </c>
      <c r="C72">
        <f t="shared" si="2"/>
        <v>2021</v>
      </c>
      <c r="D72" t="str">
        <f t="shared" si="3"/>
        <v>April</v>
      </c>
    </row>
    <row r="73" spans="1:4" x14ac:dyDescent="0.25">
      <c r="A73" s="27">
        <v>44300</v>
      </c>
      <c r="B73">
        <v>66.58</v>
      </c>
      <c r="C73">
        <f t="shared" si="2"/>
        <v>2021</v>
      </c>
      <c r="D73" t="str">
        <f t="shared" si="3"/>
        <v>April</v>
      </c>
    </row>
    <row r="74" spans="1:4" x14ac:dyDescent="0.25">
      <c r="A74" s="27">
        <v>44301</v>
      </c>
      <c r="B74">
        <v>66.94</v>
      </c>
      <c r="C74">
        <f t="shared" si="2"/>
        <v>2021</v>
      </c>
      <c r="D74" t="str">
        <f t="shared" si="3"/>
        <v>April</v>
      </c>
    </row>
    <row r="75" spans="1:4" x14ac:dyDescent="0.25">
      <c r="A75" s="27">
        <v>44302</v>
      </c>
      <c r="B75">
        <v>66.77</v>
      </c>
      <c r="C75">
        <f t="shared" si="2"/>
        <v>2021</v>
      </c>
      <c r="D75" t="str">
        <f t="shared" si="3"/>
        <v>April</v>
      </c>
    </row>
    <row r="76" spans="1:4" x14ac:dyDescent="0.25">
      <c r="A76" s="27">
        <v>44305</v>
      </c>
      <c r="B76">
        <v>67.05</v>
      </c>
      <c r="C76">
        <f t="shared" si="2"/>
        <v>2021</v>
      </c>
      <c r="D76" t="str">
        <f t="shared" si="3"/>
        <v>April</v>
      </c>
    </row>
    <row r="77" spans="1:4" x14ac:dyDescent="0.25">
      <c r="A77" s="27">
        <v>44306</v>
      </c>
      <c r="B77">
        <v>66.569999999999993</v>
      </c>
      <c r="C77">
        <f t="shared" si="2"/>
        <v>2021</v>
      </c>
      <c r="D77" t="str">
        <f t="shared" si="3"/>
        <v>April</v>
      </c>
    </row>
    <row r="78" spans="1:4" x14ac:dyDescent="0.25">
      <c r="A78" s="27">
        <v>44307</v>
      </c>
      <c r="B78">
        <v>65.319999999999993</v>
      </c>
      <c r="C78">
        <f t="shared" si="2"/>
        <v>2021</v>
      </c>
      <c r="D78" t="str">
        <f t="shared" si="3"/>
        <v>April</v>
      </c>
    </row>
    <row r="79" spans="1:4" x14ac:dyDescent="0.25">
      <c r="A79" s="27">
        <v>44308</v>
      </c>
      <c r="B79">
        <v>65.400000000000006</v>
      </c>
      <c r="C79">
        <f t="shared" si="2"/>
        <v>2021</v>
      </c>
      <c r="D79" t="str">
        <f t="shared" si="3"/>
        <v>April</v>
      </c>
    </row>
    <row r="80" spans="1:4" x14ac:dyDescent="0.25">
      <c r="A80" s="27">
        <v>44309</v>
      </c>
      <c r="B80">
        <v>66.11</v>
      </c>
      <c r="C80">
        <f t="shared" si="2"/>
        <v>2021</v>
      </c>
      <c r="D80" t="str">
        <f t="shared" si="3"/>
        <v>April</v>
      </c>
    </row>
    <row r="81" spans="1:4" x14ac:dyDescent="0.25">
      <c r="A81" s="27">
        <v>44312</v>
      </c>
      <c r="B81">
        <v>65.650000000000006</v>
      </c>
      <c r="C81">
        <f t="shared" si="2"/>
        <v>2021</v>
      </c>
      <c r="D81" t="str">
        <f t="shared" si="3"/>
        <v>April</v>
      </c>
    </row>
    <row r="82" spans="1:4" x14ac:dyDescent="0.25">
      <c r="A82" s="27">
        <v>44313</v>
      </c>
      <c r="B82">
        <v>66.42</v>
      </c>
      <c r="C82">
        <f t="shared" si="2"/>
        <v>2021</v>
      </c>
      <c r="D82" t="str">
        <f t="shared" si="3"/>
        <v>April</v>
      </c>
    </row>
    <row r="83" spans="1:4" x14ac:dyDescent="0.25">
      <c r="A83" s="27">
        <v>44314</v>
      </c>
      <c r="B83">
        <v>67.27</v>
      </c>
      <c r="C83">
        <f t="shared" si="2"/>
        <v>2021</v>
      </c>
      <c r="D83" t="str">
        <f t="shared" si="3"/>
        <v>April</v>
      </c>
    </row>
    <row r="84" spans="1:4" x14ac:dyDescent="0.25">
      <c r="A84" s="27">
        <v>44315</v>
      </c>
      <c r="B84">
        <v>68.56</v>
      </c>
      <c r="C84">
        <f t="shared" si="2"/>
        <v>2021</v>
      </c>
      <c r="D84" t="str">
        <f t="shared" si="3"/>
        <v>April</v>
      </c>
    </row>
    <row r="85" spans="1:4" x14ac:dyDescent="0.25">
      <c r="A85" s="27">
        <v>44316</v>
      </c>
      <c r="B85">
        <v>67.25</v>
      </c>
      <c r="C85">
        <f t="shared" si="2"/>
        <v>2021</v>
      </c>
      <c r="D85" t="str">
        <f t="shared" si="3"/>
        <v>April</v>
      </c>
    </row>
    <row r="86" spans="1:4" x14ac:dyDescent="0.25">
      <c r="A86" s="27">
        <v>44319</v>
      </c>
      <c r="B86">
        <v>67.56</v>
      </c>
      <c r="C86">
        <f t="shared" si="2"/>
        <v>2021</v>
      </c>
      <c r="D86" t="str">
        <f t="shared" si="3"/>
        <v>May</v>
      </c>
    </row>
    <row r="87" spans="1:4" x14ac:dyDescent="0.25">
      <c r="A87" s="27">
        <v>44320</v>
      </c>
      <c r="B87">
        <v>68.88</v>
      </c>
      <c r="C87">
        <f t="shared" si="2"/>
        <v>2021</v>
      </c>
      <c r="D87" t="str">
        <f t="shared" si="3"/>
        <v>May</v>
      </c>
    </row>
    <row r="88" spans="1:4" x14ac:dyDescent="0.25">
      <c r="A88" s="27">
        <v>44321</v>
      </c>
      <c r="B88">
        <v>68.959999999999994</v>
      </c>
      <c r="C88">
        <f t="shared" si="2"/>
        <v>2021</v>
      </c>
      <c r="D88" t="str">
        <f t="shared" si="3"/>
        <v>May</v>
      </c>
    </row>
    <row r="89" spans="1:4" x14ac:dyDescent="0.25">
      <c r="A89" s="27">
        <v>44322</v>
      </c>
      <c r="B89">
        <v>68.09</v>
      </c>
      <c r="C89">
        <f t="shared" si="2"/>
        <v>2021</v>
      </c>
      <c r="D89" t="str">
        <f t="shared" si="3"/>
        <v>May</v>
      </c>
    </row>
    <row r="90" spans="1:4" x14ac:dyDescent="0.25">
      <c r="A90" s="27">
        <v>44323</v>
      </c>
      <c r="B90">
        <v>68.28</v>
      </c>
      <c r="C90">
        <f t="shared" si="2"/>
        <v>2021</v>
      </c>
      <c r="D90" t="str">
        <f t="shared" si="3"/>
        <v>May</v>
      </c>
    </row>
    <row r="91" spans="1:4" x14ac:dyDescent="0.25">
      <c r="A91" s="27">
        <v>44326</v>
      </c>
      <c r="B91">
        <v>68.319999999999993</v>
      </c>
      <c r="C91">
        <f t="shared" si="2"/>
        <v>2021</v>
      </c>
      <c r="D91" t="str">
        <f t="shared" si="3"/>
        <v>May</v>
      </c>
    </row>
    <row r="92" spans="1:4" x14ac:dyDescent="0.25">
      <c r="A92" s="27">
        <v>44327</v>
      </c>
      <c r="B92">
        <v>68.55</v>
      </c>
      <c r="C92">
        <f t="shared" si="2"/>
        <v>2021</v>
      </c>
      <c r="D92" t="str">
        <f t="shared" si="3"/>
        <v>May</v>
      </c>
    </row>
    <row r="93" spans="1:4" x14ac:dyDescent="0.25">
      <c r="A93" s="27">
        <v>44328</v>
      </c>
      <c r="B93">
        <v>69.319999999999993</v>
      </c>
      <c r="C93">
        <f t="shared" si="2"/>
        <v>2021</v>
      </c>
      <c r="D93" t="str">
        <f t="shared" si="3"/>
        <v>May</v>
      </c>
    </row>
    <row r="94" spans="1:4" x14ac:dyDescent="0.25">
      <c r="A94" s="27">
        <v>44329</v>
      </c>
      <c r="B94">
        <v>67.05</v>
      </c>
      <c r="C94">
        <f t="shared" si="2"/>
        <v>2021</v>
      </c>
      <c r="D94" t="str">
        <f t="shared" si="3"/>
        <v>May</v>
      </c>
    </row>
    <row r="95" spans="1:4" x14ac:dyDescent="0.25">
      <c r="A95" s="27">
        <v>44330</v>
      </c>
      <c r="B95">
        <v>68.709999999999994</v>
      </c>
      <c r="C95">
        <f t="shared" si="2"/>
        <v>2021</v>
      </c>
      <c r="D95" t="str">
        <f t="shared" si="3"/>
        <v>May</v>
      </c>
    </row>
    <row r="96" spans="1:4" x14ac:dyDescent="0.25">
      <c r="A96" s="27">
        <v>44333</v>
      </c>
      <c r="B96">
        <v>69.459999999999994</v>
      </c>
      <c r="C96">
        <f t="shared" si="2"/>
        <v>2021</v>
      </c>
      <c r="D96" t="str">
        <f t="shared" si="3"/>
        <v>May</v>
      </c>
    </row>
    <row r="97" spans="1:4" x14ac:dyDescent="0.25">
      <c r="A97" s="27">
        <v>44334</v>
      </c>
      <c r="B97">
        <v>68.709999999999994</v>
      </c>
      <c r="C97">
        <f t="shared" si="2"/>
        <v>2021</v>
      </c>
      <c r="D97" t="str">
        <f t="shared" si="3"/>
        <v>May</v>
      </c>
    </row>
    <row r="98" spans="1:4" x14ac:dyDescent="0.25">
      <c r="A98" s="27">
        <v>44335</v>
      </c>
      <c r="B98">
        <v>66.66</v>
      </c>
      <c r="C98">
        <f t="shared" si="2"/>
        <v>2021</v>
      </c>
      <c r="D98" t="str">
        <f t="shared" si="3"/>
        <v>May</v>
      </c>
    </row>
    <row r="99" spans="1:4" x14ac:dyDescent="0.25">
      <c r="A99" s="27">
        <v>44336</v>
      </c>
      <c r="B99">
        <v>65.11</v>
      </c>
      <c r="C99">
        <f t="shared" si="2"/>
        <v>2021</v>
      </c>
      <c r="D99" t="str">
        <f t="shared" si="3"/>
        <v>May</v>
      </c>
    </row>
    <row r="100" spans="1:4" x14ac:dyDescent="0.25">
      <c r="A100" s="27">
        <v>44337</v>
      </c>
      <c r="B100">
        <v>66.44</v>
      </c>
      <c r="C100">
        <f t="shared" si="2"/>
        <v>2021</v>
      </c>
      <c r="D100" t="str">
        <f t="shared" si="3"/>
        <v>May</v>
      </c>
    </row>
    <row r="101" spans="1:4" x14ac:dyDescent="0.25">
      <c r="A101" s="27">
        <v>44340</v>
      </c>
      <c r="B101">
        <v>68.459999999999994</v>
      </c>
      <c r="C101">
        <f t="shared" si="2"/>
        <v>2021</v>
      </c>
      <c r="D101" t="str">
        <f t="shared" si="3"/>
        <v>May</v>
      </c>
    </row>
    <row r="102" spans="1:4" x14ac:dyDescent="0.25">
      <c r="A102" s="27">
        <v>44341</v>
      </c>
      <c r="B102">
        <v>68.650000000000006</v>
      </c>
      <c r="C102">
        <f t="shared" si="2"/>
        <v>2021</v>
      </c>
      <c r="D102" t="str">
        <f t="shared" si="3"/>
        <v>May</v>
      </c>
    </row>
    <row r="103" spans="1:4" x14ac:dyDescent="0.25">
      <c r="A103" s="27">
        <v>44342</v>
      </c>
      <c r="B103">
        <v>68.87</v>
      </c>
      <c r="C103">
        <f t="shared" si="2"/>
        <v>2021</v>
      </c>
      <c r="D103" t="str">
        <f t="shared" si="3"/>
        <v>May</v>
      </c>
    </row>
    <row r="104" spans="1:4" x14ac:dyDescent="0.25">
      <c r="A104" s="27">
        <v>44343</v>
      </c>
      <c r="B104">
        <v>69.459999999999994</v>
      </c>
      <c r="C104">
        <f t="shared" si="2"/>
        <v>2021</v>
      </c>
      <c r="D104" t="str">
        <f t="shared" si="3"/>
        <v>May</v>
      </c>
    </row>
    <row r="105" spans="1:4" x14ac:dyDescent="0.25">
      <c r="A105" s="27">
        <v>44344</v>
      </c>
      <c r="B105">
        <v>69.63</v>
      </c>
      <c r="C105">
        <f t="shared" si="2"/>
        <v>2021</v>
      </c>
      <c r="D105" t="str">
        <f t="shared" si="3"/>
        <v>May</v>
      </c>
    </row>
    <row r="106" spans="1:4" x14ac:dyDescent="0.25">
      <c r="A106" s="27">
        <v>44347</v>
      </c>
      <c r="B106">
        <v>69.319999999999993</v>
      </c>
      <c r="C106">
        <f t="shared" si="2"/>
        <v>2021</v>
      </c>
      <c r="D106" t="str">
        <f t="shared" si="3"/>
        <v>May</v>
      </c>
    </row>
    <row r="107" spans="1:4" x14ac:dyDescent="0.25">
      <c r="A107" s="27">
        <v>44348</v>
      </c>
      <c r="B107">
        <v>70.25</v>
      </c>
      <c r="C107">
        <f t="shared" si="2"/>
        <v>2021</v>
      </c>
      <c r="D107" t="str">
        <f t="shared" si="3"/>
        <v>June</v>
      </c>
    </row>
    <row r="108" spans="1:4" x14ac:dyDescent="0.25">
      <c r="A108" s="27">
        <v>44349</v>
      </c>
      <c r="B108">
        <v>71.349999999999994</v>
      </c>
      <c r="C108">
        <f t="shared" si="2"/>
        <v>2021</v>
      </c>
      <c r="D108" t="str">
        <f t="shared" si="3"/>
        <v>June</v>
      </c>
    </row>
    <row r="109" spans="1:4" x14ac:dyDescent="0.25">
      <c r="A109" s="27">
        <v>44350</v>
      </c>
      <c r="B109">
        <v>71.31</v>
      </c>
      <c r="C109">
        <f t="shared" si="2"/>
        <v>2021</v>
      </c>
      <c r="D109" t="str">
        <f t="shared" si="3"/>
        <v>June</v>
      </c>
    </row>
    <row r="110" spans="1:4" x14ac:dyDescent="0.25">
      <c r="A110" s="27">
        <v>44351</v>
      </c>
      <c r="B110">
        <v>71.89</v>
      </c>
      <c r="C110">
        <f t="shared" si="2"/>
        <v>2021</v>
      </c>
      <c r="D110" t="str">
        <f t="shared" si="3"/>
        <v>June</v>
      </c>
    </row>
    <row r="111" spans="1:4" x14ac:dyDescent="0.25">
      <c r="A111" s="27">
        <v>44354</v>
      </c>
      <c r="B111">
        <v>71.489999999999995</v>
      </c>
      <c r="C111">
        <f t="shared" si="2"/>
        <v>2021</v>
      </c>
      <c r="D111" t="str">
        <f t="shared" si="3"/>
        <v>June</v>
      </c>
    </row>
    <row r="112" spans="1:4" x14ac:dyDescent="0.25">
      <c r="A112" s="27">
        <v>44355</v>
      </c>
      <c r="B112">
        <v>72.22</v>
      </c>
      <c r="C112">
        <f t="shared" si="2"/>
        <v>2021</v>
      </c>
      <c r="D112" t="str">
        <f t="shared" si="3"/>
        <v>June</v>
      </c>
    </row>
    <row r="113" spans="1:4" x14ac:dyDescent="0.25">
      <c r="A113" s="27">
        <v>44356</v>
      </c>
      <c r="B113">
        <v>72.22</v>
      </c>
      <c r="C113">
        <f t="shared" si="2"/>
        <v>2021</v>
      </c>
      <c r="D113" t="str">
        <f t="shared" si="3"/>
        <v>June</v>
      </c>
    </row>
    <row r="114" spans="1:4" x14ac:dyDescent="0.25">
      <c r="A114" s="27">
        <v>44357</v>
      </c>
      <c r="B114">
        <v>72.52</v>
      </c>
      <c r="C114">
        <f t="shared" si="2"/>
        <v>2021</v>
      </c>
      <c r="D114" t="str">
        <f t="shared" si="3"/>
        <v>June</v>
      </c>
    </row>
    <row r="115" spans="1:4" x14ac:dyDescent="0.25">
      <c r="A115" s="27">
        <v>44358</v>
      </c>
      <c r="B115">
        <v>72.69</v>
      </c>
      <c r="C115">
        <f t="shared" si="2"/>
        <v>2021</v>
      </c>
      <c r="D115" t="str">
        <f t="shared" si="3"/>
        <v>June</v>
      </c>
    </row>
    <row r="116" spans="1:4" x14ac:dyDescent="0.25">
      <c r="A116" s="27">
        <v>44361</v>
      </c>
      <c r="B116">
        <v>72.86</v>
      </c>
      <c r="C116">
        <f t="shared" si="2"/>
        <v>2021</v>
      </c>
      <c r="D116" t="str">
        <f t="shared" si="3"/>
        <v>June</v>
      </c>
    </row>
    <row r="117" spans="1:4" x14ac:dyDescent="0.25">
      <c r="A117" s="27">
        <v>44362</v>
      </c>
      <c r="B117">
        <v>73.989999999999995</v>
      </c>
      <c r="C117">
        <f t="shared" si="2"/>
        <v>2021</v>
      </c>
      <c r="D117" t="str">
        <f t="shared" si="3"/>
        <v>June</v>
      </c>
    </row>
    <row r="118" spans="1:4" x14ac:dyDescent="0.25">
      <c r="A118" s="27">
        <v>44363</v>
      </c>
      <c r="B118">
        <v>74.39</v>
      </c>
      <c r="C118">
        <f t="shared" si="2"/>
        <v>2021</v>
      </c>
      <c r="D118" t="str">
        <f t="shared" si="3"/>
        <v>June</v>
      </c>
    </row>
    <row r="119" spans="1:4" x14ac:dyDescent="0.25">
      <c r="A119" s="27">
        <v>44364</v>
      </c>
      <c r="B119">
        <v>73.08</v>
      </c>
      <c r="C119">
        <f t="shared" si="2"/>
        <v>2021</v>
      </c>
      <c r="D119" t="str">
        <f t="shared" si="3"/>
        <v>June</v>
      </c>
    </row>
    <row r="120" spans="1:4" x14ac:dyDescent="0.25">
      <c r="A120" s="27">
        <v>44365</v>
      </c>
      <c r="B120">
        <v>73.510000000000005</v>
      </c>
      <c r="C120">
        <f t="shared" si="2"/>
        <v>2021</v>
      </c>
      <c r="D120" t="str">
        <f t="shared" si="3"/>
        <v>June</v>
      </c>
    </row>
    <row r="121" spans="1:4" x14ac:dyDescent="0.25">
      <c r="A121" s="27">
        <v>44368</v>
      </c>
      <c r="B121">
        <v>74.900000000000006</v>
      </c>
      <c r="C121">
        <f t="shared" si="2"/>
        <v>2021</v>
      </c>
      <c r="D121" t="str">
        <f t="shared" si="3"/>
        <v>June</v>
      </c>
    </row>
    <row r="122" spans="1:4" x14ac:dyDescent="0.25">
      <c r="A122" s="27">
        <v>44369</v>
      </c>
      <c r="B122">
        <v>74.81</v>
      </c>
      <c r="C122">
        <f t="shared" si="2"/>
        <v>2021</v>
      </c>
      <c r="D122" t="str">
        <f t="shared" si="3"/>
        <v>June</v>
      </c>
    </row>
    <row r="123" spans="1:4" x14ac:dyDescent="0.25">
      <c r="A123" s="27">
        <v>44370</v>
      </c>
      <c r="B123">
        <v>75.19</v>
      </c>
      <c r="C123">
        <f t="shared" si="2"/>
        <v>2021</v>
      </c>
      <c r="D123" t="str">
        <f t="shared" si="3"/>
        <v>June</v>
      </c>
    </row>
    <row r="124" spans="1:4" x14ac:dyDescent="0.25">
      <c r="A124" s="27">
        <v>44371</v>
      </c>
      <c r="B124">
        <v>75.56</v>
      </c>
      <c r="C124">
        <f t="shared" si="2"/>
        <v>2021</v>
      </c>
      <c r="D124" t="str">
        <f t="shared" si="3"/>
        <v>June</v>
      </c>
    </row>
    <row r="125" spans="1:4" x14ac:dyDescent="0.25">
      <c r="A125" s="27">
        <v>44372</v>
      </c>
      <c r="B125">
        <v>76.180000000000007</v>
      </c>
      <c r="C125">
        <f t="shared" si="2"/>
        <v>2021</v>
      </c>
      <c r="D125" t="str">
        <f t="shared" si="3"/>
        <v>June</v>
      </c>
    </row>
    <row r="126" spans="1:4" x14ac:dyDescent="0.25">
      <c r="A126" s="27">
        <v>44375</v>
      </c>
      <c r="B126">
        <v>74.680000000000007</v>
      </c>
      <c r="C126">
        <f t="shared" si="2"/>
        <v>2021</v>
      </c>
      <c r="D126" t="str">
        <f t="shared" si="3"/>
        <v>June</v>
      </c>
    </row>
    <row r="127" spans="1:4" x14ac:dyDescent="0.25">
      <c r="A127" s="27">
        <v>44376</v>
      </c>
      <c r="B127">
        <v>74.760000000000005</v>
      </c>
      <c r="C127">
        <f t="shared" si="2"/>
        <v>2021</v>
      </c>
      <c r="D127" t="str">
        <f t="shared" si="3"/>
        <v>June</v>
      </c>
    </row>
    <row r="128" spans="1:4" x14ac:dyDescent="0.25">
      <c r="A128" s="27">
        <v>44377</v>
      </c>
      <c r="B128">
        <v>75.13</v>
      </c>
      <c r="C128">
        <f t="shared" si="2"/>
        <v>2021</v>
      </c>
      <c r="D128" t="str">
        <f t="shared" si="3"/>
        <v>June</v>
      </c>
    </row>
    <row r="129" spans="1:4" x14ac:dyDescent="0.25">
      <c r="A129" s="27">
        <v>44378</v>
      </c>
      <c r="B129">
        <v>75.84</v>
      </c>
      <c r="C129">
        <f t="shared" si="2"/>
        <v>2021</v>
      </c>
      <c r="D129" t="str">
        <f t="shared" si="3"/>
        <v>July</v>
      </c>
    </row>
    <row r="130" spans="1:4" x14ac:dyDescent="0.25">
      <c r="A130" s="27">
        <v>44379</v>
      </c>
      <c r="B130">
        <v>76.17</v>
      </c>
      <c r="C130">
        <f t="shared" si="2"/>
        <v>2021</v>
      </c>
      <c r="D130" t="str">
        <f t="shared" si="3"/>
        <v>July</v>
      </c>
    </row>
    <row r="131" spans="1:4" x14ac:dyDescent="0.25">
      <c r="A131" s="27">
        <v>44382</v>
      </c>
      <c r="B131">
        <v>77.16</v>
      </c>
      <c r="C131">
        <f t="shared" ref="C131:C194" si="4">IF(A131="", "", YEAR(A131))</f>
        <v>2021</v>
      </c>
      <c r="D131" t="str">
        <f t="shared" ref="D131:D194" si="5">IF(A131="", "", TEXT(A131, "MMMM"))</f>
        <v>July</v>
      </c>
    </row>
    <row r="132" spans="1:4" x14ac:dyDescent="0.25">
      <c r="A132" s="27">
        <v>44383</v>
      </c>
      <c r="B132">
        <v>74.53</v>
      </c>
      <c r="C132">
        <f t="shared" si="4"/>
        <v>2021</v>
      </c>
      <c r="D132" t="str">
        <f t="shared" si="5"/>
        <v>July</v>
      </c>
    </row>
    <row r="133" spans="1:4" x14ac:dyDescent="0.25">
      <c r="A133" s="27">
        <v>44384</v>
      </c>
      <c r="B133">
        <v>73.430000000000007</v>
      </c>
      <c r="C133">
        <f t="shared" si="4"/>
        <v>2021</v>
      </c>
      <c r="D133" t="str">
        <f t="shared" si="5"/>
        <v>July</v>
      </c>
    </row>
    <row r="134" spans="1:4" x14ac:dyDescent="0.25">
      <c r="A134" s="27">
        <v>44385</v>
      </c>
      <c r="B134">
        <v>74.12</v>
      </c>
      <c r="C134">
        <f t="shared" si="4"/>
        <v>2021</v>
      </c>
      <c r="D134" t="str">
        <f t="shared" si="5"/>
        <v>July</v>
      </c>
    </row>
    <row r="135" spans="1:4" x14ac:dyDescent="0.25">
      <c r="A135" s="27">
        <v>44386</v>
      </c>
      <c r="B135">
        <v>75.55</v>
      </c>
      <c r="C135">
        <f t="shared" si="4"/>
        <v>2021</v>
      </c>
      <c r="D135" t="str">
        <f t="shared" si="5"/>
        <v>July</v>
      </c>
    </row>
    <row r="136" spans="1:4" x14ac:dyDescent="0.25">
      <c r="A136" s="27">
        <v>44389</v>
      </c>
      <c r="B136">
        <v>75.16</v>
      </c>
      <c r="C136">
        <f t="shared" si="4"/>
        <v>2021</v>
      </c>
      <c r="D136" t="str">
        <f t="shared" si="5"/>
        <v>July</v>
      </c>
    </row>
    <row r="137" spans="1:4" x14ac:dyDescent="0.25">
      <c r="A137" s="27">
        <v>44390</v>
      </c>
      <c r="B137">
        <v>76.489999999999995</v>
      </c>
      <c r="C137">
        <f t="shared" si="4"/>
        <v>2021</v>
      </c>
      <c r="D137" t="str">
        <f t="shared" si="5"/>
        <v>July</v>
      </c>
    </row>
    <row r="138" spans="1:4" x14ac:dyDescent="0.25">
      <c r="A138" s="27">
        <v>44391</v>
      </c>
      <c r="B138">
        <v>74.760000000000005</v>
      </c>
      <c r="C138">
        <f t="shared" si="4"/>
        <v>2021</v>
      </c>
      <c r="D138" t="str">
        <f t="shared" si="5"/>
        <v>July</v>
      </c>
    </row>
    <row r="139" spans="1:4" x14ac:dyDescent="0.25">
      <c r="A139" s="27">
        <v>44392</v>
      </c>
      <c r="B139">
        <v>73.47</v>
      </c>
      <c r="C139">
        <f t="shared" si="4"/>
        <v>2021</v>
      </c>
      <c r="D139" t="str">
        <f t="shared" si="5"/>
        <v>July</v>
      </c>
    </row>
    <row r="140" spans="1:4" x14ac:dyDescent="0.25">
      <c r="A140" s="27">
        <v>44393</v>
      </c>
      <c r="B140">
        <v>73.59</v>
      </c>
      <c r="C140">
        <f t="shared" si="4"/>
        <v>2021</v>
      </c>
      <c r="D140" t="str">
        <f t="shared" si="5"/>
        <v>July</v>
      </c>
    </row>
    <row r="141" spans="1:4" x14ac:dyDescent="0.25">
      <c r="A141" s="27">
        <v>44396</v>
      </c>
      <c r="B141">
        <v>68.62</v>
      </c>
      <c r="C141">
        <f t="shared" si="4"/>
        <v>2021</v>
      </c>
      <c r="D141" t="str">
        <f t="shared" si="5"/>
        <v>July</v>
      </c>
    </row>
    <row r="142" spans="1:4" x14ac:dyDescent="0.25">
      <c r="A142" s="27">
        <v>44397</v>
      </c>
      <c r="B142">
        <v>69.349999999999994</v>
      </c>
      <c r="C142">
        <f t="shared" si="4"/>
        <v>2021</v>
      </c>
      <c r="D142" t="str">
        <f t="shared" si="5"/>
        <v>July</v>
      </c>
    </row>
    <row r="143" spans="1:4" x14ac:dyDescent="0.25">
      <c r="A143" s="27">
        <v>44398</v>
      </c>
      <c r="B143">
        <v>72.23</v>
      </c>
      <c r="C143">
        <f t="shared" si="4"/>
        <v>2021</v>
      </c>
      <c r="D143" t="str">
        <f t="shared" si="5"/>
        <v>July</v>
      </c>
    </row>
    <row r="144" spans="1:4" x14ac:dyDescent="0.25">
      <c r="A144" s="27">
        <v>44399</v>
      </c>
      <c r="B144">
        <v>73.790000000000006</v>
      </c>
      <c r="C144">
        <f t="shared" si="4"/>
        <v>2021</v>
      </c>
      <c r="D144" t="str">
        <f t="shared" si="5"/>
        <v>July</v>
      </c>
    </row>
    <row r="145" spans="1:4" x14ac:dyDescent="0.25">
      <c r="A145" s="27">
        <v>44400</v>
      </c>
      <c r="B145">
        <v>74.099999999999994</v>
      </c>
      <c r="C145">
        <f t="shared" si="4"/>
        <v>2021</v>
      </c>
      <c r="D145" t="str">
        <f t="shared" si="5"/>
        <v>July</v>
      </c>
    </row>
    <row r="146" spans="1:4" x14ac:dyDescent="0.25">
      <c r="A146" s="27">
        <v>44403</v>
      </c>
      <c r="B146">
        <v>74.5</v>
      </c>
      <c r="C146">
        <f t="shared" si="4"/>
        <v>2021</v>
      </c>
      <c r="D146" t="str">
        <f t="shared" si="5"/>
        <v>July</v>
      </c>
    </row>
    <row r="147" spans="1:4" x14ac:dyDescent="0.25">
      <c r="A147" s="27">
        <v>44404</v>
      </c>
      <c r="B147">
        <v>74.48</v>
      </c>
      <c r="C147">
        <f t="shared" si="4"/>
        <v>2021</v>
      </c>
      <c r="D147" t="str">
        <f t="shared" si="5"/>
        <v>July</v>
      </c>
    </row>
    <row r="148" spans="1:4" x14ac:dyDescent="0.25">
      <c r="A148" s="27">
        <v>44405</v>
      </c>
      <c r="B148">
        <v>74.739999999999995</v>
      </c>
      <c r="C148">
        <f t="shared" si="4"/>
        <v>2021</v>
      </c>
      <c r="D148" t="str">
        <f t="shared" si="5"/>
        <v>July</v>
      </c>
    </row>
    <row r="149" spans="1:4" x14ac:dyDescent="0.25">
      <c r="A149" s="27">
        <v>44406</v>
      </c>
      <c r="B149">
        <v>76.05</v>
      </c>
      <c r="C149">
        <f t="shared" si="4"/>
        <v>2021</v>
      </c>
      <c r="D149" t="str">
        <f t="shared" si="5"/>
        <v>July</v>
      </c>
    </row>
    <row r="150" spans="1:4" x14ac:dyDescent="0.25">
      <c r="A150" s="27">
        <v>44407</v>
      </c>
      <c r="B150">
        <v>76.33</v>
      </c>
      <c r="C150">
        <f t="shared" si="4"/>
        <v>2021</v>
      </c>
      <c r="D150" t="str">
        <f t="shared" si="5"/>
        <v>July</v>
      </c>
    </row>
    <row r="151" spans="1:4" x14ac:dyDescent="0.25">
      <c r="A151" s="27">
        <v>44410</v>
      </c>
      <c r="B151">
        <v>72.89</v>
      </c>
      <c r="C151">
        <f t="shared" si="4"/>
        <v>2021</v>
      </c>
      <c r="D151" t="str">
        <f t="shared" si="5"/>
        <v>August</v>
      </c>
    </row>
    <row r="152" spans="1:4" x14ac:dyDescent="0.25">
      <c r="A152" s="27">
        <v>44411</v>
      </c>
      <c r="B152">
        <v>72.41</v>
      </c>
      <c r="C152">
        <f t="shared" si="4"/>
        <v>2021</v>
      </c>
      <c r="D152" t="str">
        <f t="shared" si="5"/>
        <v>August</v>
      </c>
    </row>
    <row r="153" spans="1:4" x14ac:dyDescent="0.25">
      <c r="A153" s="27">
        <v>44412</v>
      </c>
      <c r="B153">
        <v>70.38</v>
      </c>
      <c r="C153">
        <f t="shared" si="4"/>
        <v>2021</v>
      </c>
      <c r="D153" t="str">
        <f t="shared" si="5"/>
        <v>August</v>
      </c>
    </row>
    <row r="154" spans="1:4" x14ac:dyDescent="0.25">
      <c r="A154" s="27">
        <v>44413</v>
      </c>
      <c r="B154">
        <v>71.290000000000006</v>
      </c>
      <c r="C154">
        <f t="shared" si="4"/>
        <v>2021</v>
      </c>
      <c r="D154" t="str">
        <f t="shared" si="5"/>
        <v>August</v>
      </c>
    </row>
    <row r="155" spans="1:4" x14ac:dyDescent="0.25">
      <c r="A155" s="27">
        <v>44414</v>
      </c>
      <c r="B155">
        <v>70.7</v>
      </c>
      <c r="C155">
        <f t="shared" si="4"/>
        <v>2021</v>
      </c>
      <c r="D155" t="str">
        <f t="shared" si="5"/>
        <v>August</v>
      </c>
    </row>
    <row r="156" spans="1:4" x14ac:dyDescent="0.25">
      <c r="A156" s="27">
        <v>44417</v>
      </c>
      <c r="B156">
        <v>69.040000000000006</v>
      </c>
      <c r="C156">
        <f t="shared" si="4"/>
        <v>2021</v>
      </c>
      <c r="D156" t="str">
        <f t="shared" si="5"/>
        <v>August</v>
      </c>
    </row>
    <row r="157" spans="1:4" x14ac:dyDescent="0.25">
      <c r="A157" s="27">
        <v>44418</v>
      </c>
      <c r="B157">
        <v>70.63</v>
      </c>
      <c r="C157">
        <f t="shared" si="4"/>
        <v>2021</v>
      </c>
      <c r="D157" t="str">
        <f t="shared" si="5"/>
        <v>August</v>
      </c>
    </row>
    <row r="158" spans="1:4" x14ac:dyDescent="0.25">
      <c r="A158" s="27">
        <v>44419</v>
      </c>
      <c r="B158">
        <v>71.44</v>
      </c>
      <c r="C158">
        <f t="shared" si="4"/>
        <v>2021</v>
      </c>
      <c r="D158" t="str">
        <f t="shared" si="5"/>
        <v>August</v>
      </c>
    </row>
    <row r="159" spans="1:4" x14ac:dyDescent="0.25">
      <c r="A159" s="27">
        <v>44420</v>
      </c>
      <c r="B159">
        <v>71.31</v>
      </c>
      <c r="C159">
        <f t="shared" si="4"/>
        <v>2021</v>
      </c>
      <c r="D159" t="str">
        <f t="shared" si="5"/>
        <v>August</v>
      </c>
    </row>
    <row r="160" spans="1:4" x14ac:dyDescent="0.25">
      <c r="A160" s="27">
        <v>44421</v>
      </c>
      <c r="B160">
        <v>70.59</v>
      </c>
      <c r="C160">
        <f t="shared" si="4"/>
        <v>2021</v>
      </c>
      <c r="D160" t="str">
        <f t="shared" si="5"/>
        <v>August</v>
      </c>
    </row>
    <row r="161" spans="1:4" x14ac:dyDescent="0.25">
      <c r="A161" s="27">
        <v>44424</v>
      </c>
      <c r="B161">
        <v>69.510000000000005</v>
      </c>
      <c r="C161">
        <f t="shared" si="4"/>
        <v>2021</v>
      </c>
      <c r="D161" t="str">
        <f t="shared" si="5"/>
        <v>August</v>
      </c>
    </row>
    <row r="162" spans="1:4" x14ac:dyDescent="0.25">
      <c r="A162" s="27">
        <v>44425</v>
      </c>
      <c r="B162">
        <v>69.03</v>
      </c>
      <c r="C162">
        <f t="shared" si="4"/>
        <v>2021</v>
      </c>
      <c r="D162" t="str">
        <f t="shared" si="5"/>
        <v>August</v>
      </c>
    </row>
    <row r="163" spans="1:4" x14ac:dyDescent="0.25">
      <c r="A163" s="27">
        <v>44426</v>
      </c>
      <c r="B163">
        <v>68.23</v>
      </c>
      <c r="C163">
        <f t="shared" si="4"/>
        <v>2021</v>
      </c>
      <c r="D163" t="str">
        <f t="shared" si="5"/>
        <v>August</v>
      </c>
    </row>
    <row r="164" spans="1:4" x14ac:dyDescent="0.25">
      <c r="A164" s="27">
        <v>44427</v>
      </c>
      <c r="B164">
        <v>66.45</v>
      </c>
      <c r="C164">
        <f t="shared" si="4"/>
        <v>2021</v>
      </c>
      <c r="D164" t="str">
        <f t="shared" si="5"/>
        <v>August</v>
      </c>
    </row>
    <row r="165" spans="1:4" x14ac:dyDescent="0.25">
      <c r="A165" s="27">
        <v>44428</v>
      </c>
      <c r="B165">
        <v>65.180000000000007</v>
      </c>
      <c r="C165">
        <f t="shared" si="4"/>
        <v>2021</v>
      </c>
      <c r="D165" t="str">
        <f t="shared" si="5"/>
        <v>August</v>
      </c>
    </row>
    <row r="166" spans="1:4" x14ac:dyDescent="0.25">
      <c r="A166" s="27">
        <v>44431</v>
      </c>
      <c r="B166">
        <v>68.75</v>
      </c>
      <c r="C166">
        <f t="shared" si="4"/>
        <v>2021</v>
      </c>
      <c r="D166" t="str">
        <f t="shared" si="5"/>
        <v>August</v>
      </c>
    </row>
    <row r="167" spans="1:4" x14ac:dyDescent="0.25">
      <c r="A167" s="27">
        <v>44432</v>
      </c>
      <c r="B167">
        <v>71.05</v>
      </c>
      <c r="C167">
        <f t="shared" si="4"/>
        <v>2021</v>
      </c>
      <c r="D167" t="str">
        <f t="shared" si="5"/>
        <v>August</v>
      </c>
    </row>
    <row r="168" spans="1:4" x14ac:dyDescent="0.25">
      <c r="A168" s="27">
        <v>44433</v>
      </c>
      <c r="B168">
        <v>72.25</v>
      </c>
      <c r="C168">
        <f t="shared" si="4"/>
        <v>2021</v>
      </c>
      <c r="D168" t="str">
        <f t="shared" si="5"/>
        <v>August</v>
      </c>
    </row>
    <row r="169" spans="1:4" x14ac:dyDescent="0.25">
      <c r="A169" s="27">
        <v>44434</v>
      </c>
      <c r="B169">
        <v>71.069999999999993</v>
      </c>
      <c r="C169">
        <f t="shared" si="4"/>
        <v>2021</v>
      </c>
      <c r="D169" t="str">
        <f t="shared" si="5"/>
        <v>August</v>
      </c>
    </row>
    <row r="170" spans="1:4" x14ac:dyDescent="0.25">
      <c r="A170" s="27">
        <v>44435</v>
      </c>
      <c r="B170">
        <v>72.7</v>
      </c>
      <c r="C170">
        <f t="shared" si="4"/>
        <v>2021</v>
      </c>
      <c r="D170" t="str">
        <f t="shared" si="5"/>
        <v>August</v>
      </c>
    </row>
    <row r="171" spans="1:4" x14ac:dyDescent="0.25">
      <c r="A171" s="27">
        <v>44438</v>
      </c>
      <c r="B171">
        <v>73.41</v>
      </c>
      <c r="C171">
        <f t="shared" si="4"/>
        <v>2021</v>
      </c>
      <c r="D171" t="str">
        <f t="shared" si="5"/>
        <v>August</v>
      </c>
    </row>
    <row r="172" spans="1:4" x14ac:dyDescent="0.25">
      <c r="A172" s="27">
        <v>44439</v>
      </c>
      <c r="B172">
        <v>72.989999999999995</v>
      </c>
      <c r="C172">
        <f t="shared" si="4"/>
        <v>2021</v>
      </c>
      <c r="D172" t="str">
        <f t="shared" si="5"/>
        <v>August</v>
      </c>
    </row>
    <row r="173" spans="1:4" x14ac:dyDescent="0.25">
      <c r="A173" s="27">
        <v>44440</v>
      </c>
      <c r="B173">
        <v>71.59</v>
      </c>
      <c r="C173">
        <f t="shared" si="4"/>
        <v>2021</v>
      </c>
      <c r="D173" t="str">
        <f t="shared" si="5"/>
        <v>September</v>
      </c>
    </row>
    <row r="174" spans="1:4" x14ac:dyDescent="0.25">
      <c r="A174" s="27">
        <v>44441</v>
      </c>
      <c r="B174">
        <v>73.03</v>
      </c>
      <c r="C174">
        <f t="shared" si="4"/>
        <v>2021</v>
      </c>
      <c r="D174" t="str">
        <f t="shared" si="5"/>
        <v>September</v>
      </c>
    </row>
    <row r="175" spans="1:4" x14ac:dyDescent="0.25">
      <c r="A175" s="27">
        <v>44442</v>
      </c>
      <c r="B175">
        <v>72.61</v>
      </c>
      <c r="C175">
        <f t="shared" si="4"/>
        <v>2021</v>
      </c>
      <c r="D175" t="str">
        <f t="shared" si="5"/>
        <v>September</v>
      </c>
    </row>
    <row r="176" spans="1:4" x14ac:dyDescent="0.25">
      <c r="A176" s="27">
        <v>44445</v>
      </c>
      <c r="B176">
        <v>72.22</v>
      </c>
      <c r="C176">
        <f t="shared" si="4"/>
        <v>2021</v>
      </c>
      <c r="D176" t="str">
        <f t="shared" si="5"/>
        <v>September</v>
      </c>
    </row>
    <row r="177" spans="1:4" x14ac:dyDescent="0.25">
      <c r="A177" s="27">
        <v>44446</v>
      </c>
      <c r="B177">
        <v>71.69</v>
      </c>
      <c r="C177">
        <f t="shared" si="4"/>
        <v>2021</v>
      </c>
      <c r="D177" t="str">
        <f t="shared" si="5"/>
        <v>September</v>
      </c>
    </row>
    <row r="178" spans="1:4" x14ac:dyDescent="0.25">
      <c r="A178" s="27">
        <v>44447</v>
      </c>
      <c r="B178">
        <v>72.599999999999994</v>
      </c>
      <c r="C178">
        <f t="shared" si="4"/>
        <v>2021</v>
      </c>
      <c r="D178" t="str">
        <f t="shared" si="5"/>
        <v>September</v>
      </c>
    </row>
    <row r="179" spans="1:4" x14ac:dyDescent="0.25">
      <c r="A179" s="27">
        <v>44448</v>
      </c>
      <c r="B179">
        <v>71.45</v>
      </c>
      <c r="C179">
        <f t="shared" si="4"/>
        <v>2021</v>
      </c>
      <c r="D179" t="str">
        <f t="shared" si="5"/>
        <v>September</v>
      </c>
    </row>
    <row r="180" spans="1:4" x14ac:dyDescent="0.25">
      <c r="A180" s="27">
        <v>44449</v>
      </c>
      <c r="B180">
        <v>72.92</v>
      </c>
      <c r="C180">
        <f t="shared" si="4"/>
        <v>2021</v>
      </c>
      <c r="D180" t="str">
        <f t="shared" si="5"/>
        <v>September</v>
      </c>
    </row>
    <row r="181" spans="1:4" x14ac:dyDescent="0.25">
      <c r="A181" s="27">
        <v>44452</v>
      </c>
      <c r="B181">
        <v>73.510000000000005</v>
      </c>
      <c r="C181">
        <f t="shared" si="4"/>
        <v>2021</v>
      </c>
      <c r="D181" t="str">
        <f t="shared" si="5"/>
        <v>September</v>
      </c>
    </row>
    <row r="182" spans="1:4" x14ac:dyDescent="0.25">
      <c r="A182" s="27">
        <v>44453</v>
      </c>
      <c r="B182">
        <v>73.599999999999994</v>
      </c>
      <c r="C182">
        <f t="shared" si="4"/>
        <v>2021</v>
      </c>
      <c r="D182" t="str">
        <f t="shared" si="5"/>
        <v>September</v>
      </c>
    </row>
    <row r="183" spans="1:4" x14ac:dyDescent="0.25">
      <c r="A183" s="27">
        <v>44454</v>
      </c>
      <c r="B183">
        <v>75.459999999999994</v>
      </c>
      <c r="C183">
        <f t="shared" si="4"/>
        <v>2021</v>
      </c>
      <c r="D183" t="str">
        <f t="shared" si="5"/>
        <v>September</v>
      </c>
    </row>
    <row r="184" spans="1:4" x14ac:dyDescent="0.25">
      <c r="A184" s="27">
        <v>44455</v>
      </c>
      <c r="B184">
        <v>75.67</v>
      </c>
      <c r="C184">
        <f t="shared" si="4"/>
        <v>2021</v>
      </c>
      <c r="D184" t="str">
        <f t="shared" si="5"/>
        <v>September</v>
      </c>
    </row>
    <row r="185" spans="1:4" x14ac:dyDescent="0.25">
      <c r="A185" s="27">
        <v>44456</v>
      </c>
      <c r="B185">
        <v>75.34</v>
      </c>
      <c r="C185">
        <f t="shared" si="4"/>
        <v>2021</v>
      </c>
      <c r="D185" t="str">
        <f t="shared" si="5"/>
        <v>September</v>
      </c>
    </row>
    <row r="186" spans="1:4" x14ac:dyDescent="0.25">
      <c r="A186" s="27">
        <v>44459</v>
      </c>
      <c r="B186">
        <v>73.92</v>
      </c>
      <c r="C186">
        <f t="shared" si="4"/>
        <v>2021</v>
      </c>
      <c r="D186" t="str">
        <f t="shared" si="5"/>
        <v>September</v>
      </c>
    </row>
    <row r="187" spans="1:4" x14ac:dyDescent="0.25">
      <c r="A187" s="27">
        <v>44460</v>
      </c>
      <c r="B187">
        <v>74.36</v>
      </c>
      <c r="C187">
        <f t="shared" si="4"/>
        <v>2021</v>
      </c>
      <c r="D187" t="str">
        <f t="shared" si="5"/>
        <v>September</v>
      </c>
    </row>
    <row r="188" spans="1:4" x14ac:dyDescent="0.25">
      <c r="A188" s="27">
        <v>44461</v>
      </c>
      <c r="B188">
        <v>76.19</v>
      </c>
      <c r="C188">
        <f t="shared" si="4"/>
        <v>2021</v>
      </c>
      <c r="D188" t="str">
        <f t="shared" si="5"/>
        <v>September</v>
      </c>
    </row>
    <row r="189" spans="1:4" x14ac:dyDescent="0.25">
      <c r="A189" s="27">
        <v>44462</v>
      </c>
      <c r="B189">
        <v>77.25</v>
      </c>
      <c r="C189">
        <f t="shared" si="4"/>
        <v>2021</v>
      </c>
      <c r="D189" t="str">
        <f t="shared" si="5"/>
        <v>September</v>
      </c>
    </row>
    <row r="190" spans="1:4" x14ac:dyDescent="0.25">
      <c r="A190" s="27">
        <v>44463</v>
      </c>
      <c r="B190">
        <v>78.09</v>
      </c>
      <c r="C190">
        <f t="shared" si="4"/>
        <v>2021</v>
      </c>
      <c r="D190" t="str">
        <f t="shared" si="5"/>
        <v>September</v>
      </c>
    </row>
    <row r="191" spans="1:4" x14ac:dyDescent="0.25">
      <c r="A191" s="27">
        <v>44466</v>
      </c>
      <c r="B191">
        <v>79.53</v>
      </c>
      <c r="C191">
        <f t="shared" si="4"/>
        <v>2021</v>
      </c>
      <c r="D191" t="str">
        <f t="shared" si="5"/>
        <v>September</v>
      </c>
    </row>
    <row r="192" spans="1:4" x14ac:dyDescent="0.25">
      <c r="A192" s="27">
        <v>44467</v>
      </c>
      <c r="B192">
        <v>79.09</v>
      </c>
      <c r="C192">
        <f t="shared" si="4"/>
        <v>2021</v>
      </c>
      <c r="D192" t="str">
        <f t="shared" si="5"/>
        <v>September</v>
      </c>
    </row>
    <row r="193" spans="1:4" x14ac:dyDescent="0.25">
      <c r="A193" s="27">
        <v>44468</v>
      </c>
      <c r="B193">
        <v>78.64</v>
      </c>
      <c r="C193">
        <f t="shared" si="4"/>
        <v>2021</v>
      </c>
      <c r="D193" t="str">
        <f t="shared" si="5"/>
        <v>September</v>
      </c>
    </row>
    <row r="194" spans="1:4" x14ac:dyDescent="0.25">
      <c r="A194" s="27">
        <v>44469</v>
      </c>
      <c r="B194">
        <v>78.52</v>
      </c>
      <c r="C194">
        <f t="shared" si="4"/>
        <v>2021</v>
      </c>
      <c r="D194" t="str">
        <f t="shared" si="5"/>
        <v>September</v>
      </c>
    </row>
    <row r="195" spans="1:4" x14ac:dyDescent="0.25">
      <c r="A195" s="27">
        <v>44470</v>
      </c>
      <c r="B195">
        <v>79.28</v>
      </c>
      <c r="C195">
        <f t="shared" ref="C195:C258" si="6">IF(A195="", "", YEAR(A195))</f>
        <v>2021</v>
      </c>
      <c r="D195" t="str">
        <f t="shared" ref="D195:D258" si="7">IF(A195="", "", TEXT(A195, "MMMM"))</f>
        <v>October</v>
      </c>
    </row>
    <row r="196" spans="1:4" x14ac:dyDescent="0.25">
      <c r="A196" s="27">
        <v>44473</v>
      </c>
      <c r="B196">
        <v>81.260000000000005</v>
      </c>
      <c r="C196">
        <f t="shared" si="6"/>
        <v>2021</v>
      </c>
      <c r="D196" t="str">
        <f t="shared" si="7"/>
        <v>October</v>
      </c>
    </row>
    <row r="197" spans="1:4" x14ac:dyDescent="0.25">
      <c r="A197" s="27">
        <v>44474</v>
      </c>
      <c r="B197">
        <v>82.56</v>
      </c>
      <c r="C197">
        <f t="shared" si="6"/>
        <v>2021</v>
      </c>
      <c r="D197" t="str">
        <f t="shared" si="7"/>
        <v>October</v>
      </c>
    </row>
    <row r="198" spans="1:4" x14ac:dyDescent="0.25">
      <c r="A198" s="27">
        <v>44475</v>
      </c>
      <c r="B198">
        <v>81.08</v>
      </c>
      <c r="C198">
        <f t="shared" si="6"/>
        <v>2021</v>
      </c>
      <c r="D198" t="str">
        <f t="shared" si="7"/>
        <v>October</v>
      </c>
    </row>
    <row r="199" spans="1:4" x14ac:dyDescent="0.25">
      <c r="A199" s="27">
        <v>44476</v>
      </c>
      <c r="B199">
        <v>81.95</v>
      </c>
      <c r="C199">
        <f t="shared" si="6"/>
        <v>2021</v>
      </c>
      <c r="D199" t="str">
        <f t="shared" si="7"/>
        <v>October</v>
      </c>
    </row>
    <row r="200" spans="1:4" x14ac:dyDescent="0.25">
      <c r="A200" s="27">
        <v>44477</v>
      </c>
      <c r="B200">
        <v>82.39</v>
      </c>
      <c r="C200">
        <f t="shared" si="6"/>
        <v>2021</v>
      </c>
      <c r="D200" t="str">
        <f t="shared" si="7"/>
        <v>October</v>
      </c>
    </row>
    <row r="201" spans="1:4" x14ac:dyDescent="0.25">
      <c r="A201" s="27">
        <v>44480</v>
      </c>
      <c r="B201">
        <v>83.65</v>
      </c>
      <c r="C201">
        <f t="shared" si="6"/>
        <v>2021</v>
      </c>
      <c r="D201" t="str">
        <f t="shared" si="7"/>
        <v>October</v>
      </c>
    </row>
    <row r="202" spans="1:4" x14ac:dyDescent="0.25">
      <c r="A202" s="27">
        <v>44481</v>
      </c>
      <c r="B202">
        <v>83.42</v>
      </c>
      <c r="C202">
        <f t="shared" si="6"/>
        <v>2021</v>
      </c>
      <c r="D202" t="str">
        <f t="shared" si="7"/>
        <v>October</v>
      </c>
    </row>
    <row r="203" spans="1:4" x14ac:dyDescent="0.25">
      <c r="A203" s="27">
        <v>44482</v>
      </c>
      <c r="B203">
        <v>83.18</v>
      </c>
      <c r="C203">
        <f t="shared" si="6"/>
        <v>2021</v>
      </c>
      <c r="D203" t="str">
        <f t="shared" si="7"/>
        <v>October</v>
      </c>
    </row>
    <row r="204" spans="1:4" x14ac:dyDescent="0.25">
      <c r="A204" s="27">
        <v>44483</v>
      </c>
      <c r="B204">
        <v>84</v>
      </c>
      <c r="C204">
        <f t="shared" si="6"/>
        <v>2021</v>
      </c>
      <c r="D204" t="str">
        <f t="shared" si="7"/>
        <v>October</v>
      </c>
    </row>
    <row r="205" spans="1:4" x14ac:dyDescent="0.25">
      <c r="A205" s="27">
        <v>44484</v>
      </c>
      <c r="B205">
        <v>84.86</v>
      </c>
      <c r="C205">
        <f t="shared" si="6"/>
        <v>2021</v>
      </c>
      <c r="D205" t="str">
        <f t="shared" si="7"/>
        <v>October</v>
      </c>
    </row>
    <row r="206" spans="1:4" x14ac:dyDescent="0.25">
      <c r="A206" s="27">
        <v>44487</v>
      </c>
      <c r="B206">
        <v>84.33</v>
      </c>
      <c r="C206">
        <f t="shared" si="6"/>
        <v>2021</v>
      </c>
      <c r="D206" t="str">
        <f t="shared" si="7"/>
        <v>October</v>
      </c>
    </row>
    <row r="207" spans="1:4" x14ac:dyDescent="0.25">
      <c r="A207" s="27">
        <v>44488</v>
      </c>
      <c r="B207">
        <v>85.08</v>
      </c>
      <c r="C207">
        <f t="shared" si="6"/>
        <v>2021</v>
      </c>
      <c r="D207" t="str">
        <f t="shared" si="7"/>
        <v>October</v>
      </c>
    </row>
    <row r="208" spans="1:4" x14ac:dyDescent="0.25">
      <c r="A208" s="27">
        <v>44489</v>
      </c>
      <c r="B208">
        <v>85.82</v>
      </c>
      <c r="C208">
        <f t="shared" si="6"/>
        <v>2021</v>
      </c>
      <c r="D208" t="str">
        <f t="shared" si="7"/>
        <v>October</v>
      </c>
    </row>
    <row r="209" spans="1:4" x14ac:dyDescent="0.25">
      <c r="A209" s="27">
        <v>44490</v>
      </c>
      <c r="B209">
        <v>84.61</v>
      </c>
      <c r="C209">
        <f t="shared" si="6"/>
        <v>2021</v>
      </c>
      <c r="D209" t="str">
        <f t="shared" si="7"/>
        <v>October</v>
      </c>
    </row>
    <row r="210" spans="1:4" x14ac:dyDescent="0.25">
      <c r="A210" s="27">
        <v>44491</v>
      </c>
      <c r="B210">
        <v>85.53</v>
      </c>
      <c r="C210">
        <f t="shared" si="6"/>
        <v>2021</v>
      </c>
      <c r="D210" t="str">
        <f t="shared" si="7"/>
        <v>October</v>
      </c>
    </row>
    <row r="211" spans="1:4" x14ac:dyDescent="0.25">
      <c r="A211" s="27">
        <v>44494</v>
      </c>
      <c r="B211">
        <v>85.99</v>
      </c>
      <c r="C211">
        <f t="shared" si="6"/>
        <v>2021</v>
      </c>
      <c r="D211" t="str">
        <f t="shared" si="7"/>
        <v>October</v>
      </c>
    </row>
    <row r="212" spans="1:4" x14ac:dyDescent="0.25">
      <c r="A212" s="27">
        <v>44495</v>
      </c>
      <c r="B212">
        <v>86.4</v>
      </c>
      <c r="C212">
        <f t="shared" si="6"/>
        <v>2021</v>
      </c>
      <c r="D212" t="str">
        <f t="shared" si="7"/>
        <v>October</v>
      </c>
    </row>
    <row r="213" spans="1:4" x14ac:dyDescent="0.25">
      <c r="A213" s="27">
        <v>44496</v>
      </c>
      <c r="B213">
        <v>84.58</v>
      </c>
      <c r="C213">
        <f t="shared" si="6"/>
        <v>2021</v>
      </c>
      <c r="D213" t="str">
        <f t="shared" si="7"/>
        <v>October</v>
      </c>
    </row>
    <row r="214" spans="1:4" x14ac:dyDescent="0.25">
      <c r="A214" s="27">
        <v>44497</v>
      </c>
      <c r="B214">
        <v>84.32</v>
      </c>
      <c r="C214">
        <f t="shared" si="6"/>
        <v>2021</v>
      </c>
      <c r="D214" t="str">
        <f t="shared" si="7"/>
        <v>October</v>
      </c>
    </row>
    <row r="215" spans="1:4" x14ac:dyDescent="0.25">
      <c r="A215" s="27">
        <v>44498</v>
      </c>
      <c r="B215">
        <v>84.38</v>
      </c>
      <c r="C215">
        <f t="shared" si="6"/>
        <v>2021</v>
      </c>
      <c r="D215" t="str">
        <f t="shared" si="7"/>
        <v>October</v>
      </c>
    </row>
    <row r="216" spans="1:4" x14ac:dyDescent="0.25">
      <c r="A216" s="27">
        <v>44501</v>
      </c>
      <c r="B216">
        <v>84.71</v>
      </c>
      <c r="C216">
        <f t="shared" si="6"/>
        <v>2021</v>
      </c>
      <c r="D216" t="str">
        <f t="shared" si="7"/>
        <v>November</v>
      </c>
    </row>
    <row r="217" spans="1:4" x14ac:dyDescent="0.25">
      <c r="A217" s="27">
        <v>44502</v>
      </c>
      <c r="B217">
        <v>84.72</v>
      </c>
      <c r="C217">
        <f t="shared" si="6"/>
        <v>2021</v>
      </c>
      <c r="D217" t="str">
        <f t="shared" si="7"/>
        <v>November</v>
      </c>
    </row>
    <row r="218" spans="1:4" x14ac:dyDescent="0.25">
      <c r="A218" s="27">
        <v>44503</v>
      </c>
      <c r="B218">
        <v>81.99</v>
      </c>
      <c r="C218">
        <f t="shared" si="6"/>
        <v>2021</v>
      </c>
      <c r="D218" t="str">
        <f t="shared" si="7"/>
        <v>November</v>
      </c>
    </row>
    <row r="219" spans="1:4" x14ac:dyDescent="0.25">
      <c r="A219" s="27">
        <v>44504</v>
      </c>
      <c r="B219">
        <v>80.540000000000006</v>
      </c>
      <c r="C219">
        <f t="shared" si="6"/>
        <v>2021</v>
      </c>
      <c r="D219" t="str">
        <f t="shared" si="7"/>
        <v>November</v>
      </c>
    </row>
    <row r="220" spans="1:4" x14ac:dyDescent="0.25">
      <c r="A220" s="27">
        <v>44505</v>
      </c>
      <c r="B220">
        <v>82.74</v>
      </c>
      <c r="C220">
        <f t="shared" si="6"/>
        <v>2021</v>
      </c>
      <c r="D220" t="str">
        <f t="shared" si="7"/>
        <v>November</v>
      </c>
    </row>
    <row r="221" spans="1:4" x14ac:dyDescent="0.25">
      <c r="A221" s="27">
        <v>44508</v>
      </c>
      <c r="B221">
        <v>83.43</v>
      </c>
      <c r="C221">
        <f t="shared" si="6"/>
        <v>2021</v>
      </c>
      <c r="D221" t="str">
        <f t="shared" si="7"/>
        <v>November</v>
      </c>
    </row>
    <row r="222" spans="1:4" x14ac:dyDescent="0.25">
      <c r="A222" s="27">
        <v>44509</v>
      </c>
      <c r="B222">
        <v>84.78</v>
      </c>
      <c r="C222">
        <f t="shared" si="6"/>
        <v>2021</v>
      </c>
      <c r="D222" t="str">
        <f t="shared" si="7"/>
        <v>November</v>
      </c>
    </row>
    <row r="223" spans="1:4" x14ac:dyDescent="0.25">
      <c r="A223" s="27">
        <v>44510</v>
      </c>
      <c r="B223">
        <v>82.64</v>
      </c>
      <c r="C223">
        <f t="shared" si="6"/>
        <v>2021</v>
      </c>
      <c r="D223" t="str">
        <f t="shared" si="7"/>
        <v>November</v>
      </c>
    </row>
    <row r="224" spans="1:4" x14ac:dyDescent="0.25">
      <c r="A224" s="27">
        <v>44511</v>
      </c>
      <c r="B224">
        <v>82.87</v>
      </c>
      <c r="C224">
        <f t="shared" si="6"/>
        <v>2021</v>
      </c>
      <c r="D224" t="str">
        <f t="shared" si="7"/>
        <v>November</v>
      </c>
    </row>
    <row r="225" spans="1:4" x14ac:dyDescent="0.25">
      <c r="A225" s="27">
        <v>44512</v>
      </c>
      <c r="B225">
        <v>82.17</v>
      </c>
      <c r="C225">
        <f t="shared" si="6"/>
        <v>2021</v>
      </c>
      <c r="D225" t="str">
        <f t="shared" si="7"/>
        <v>November</v>
      </c>
    </row>
    <row r="226" spans="1:4" x14ac:dyDescent="0.25">
      <c r="A226" s="27">
        <v>44515</v>
      </c>
      <c r="B226">
        <v>82.05</v>
      </c>
      <c r="C226">
        <f t="shared" si="6"/>
        <v>2021</v>
      </c>
      <c r="D226" t="str">
        <f t="shared" si="7"/>
        <v>November</v>
      </c>
    </row>
    <row r="227" spans="1:4" x14ac:dyDescent="0.25">
      <c r="A227" s="27">
        <v>44516</v>
      </c>
      <c r="B227">
        <v>82.43</v>
      </c>
      <c r="C227">
        <f t="shared" si="6"/>
        <v>2021</v>
      </c>
      <c r="D227" t="str">
        <f t="shared" si="7"/>
        <v>November</v>
      </c>
    </row>
    <row r="228" spans="1:4" x14ac:dyDescent="0.25">
      <c r="A228" s="27">
        <v>44517</v>
      </c>
      <c r="B228">
        <v>80.28</v>
      </c>
      <c r="C228">
        <f t="shared" si="6"/>
        <v>2021</v>
      </c>
      <c r="D228" t="str">
        <f t="shared" si="7"/>
        <v>November</v>
      </c>
    </row>
    <row r="229" spans="1:4" x14ac:dyDescent="0.25">
      <c r="A229" s="27">
        <v>44518</v>
      </c>
      <c r="B229">
        <v>81.239999999999995</v>
      </c>
      <c r="C229">
        <f t="shared" si="6"/>
        <v>2021</v>
      </c>
      <c r="D229" t="str">
        <f t="shared" si="7"/>
        <v>November</v>
      </c>
    </row>
    <row r="230" spans="1:4" x14ac:dyDescent="0.25">
      <c r="A230" s="27">
        <v>44519</v>
      </c>
      <c r="B230">
        <v>78.89</v>
      </c>
      <c r="C230">
        <f t="shared" si="6"/>
        <v>2021</v>
      </c>
      <c r="D230" t="str">
        <f t="shared" si="7"/>
        <v>November</v>
      </c>
    </row>
    <row r="231" spans="1:4" x14ac:dyDescent="0.25">
      <c r="A231" s="27">
        <v>44522</v>
      </c>
      <c r="B231">
        <v>79.7</v>
      </c>
      <c r="C231">
        <f t="shared" si="6"/>
        <v>2021</v>
      </c>
      <c r="D231" t="str">
        <f t="shared" si="7"/>
        <v>November</v>
      </c>
    </row>
    <row r="232" spans="1:4" x14ac:dyDescent="0.25">
      <c r="A232" s="27">
        <v>44523</v>
      </c>
      <c r="B232">
        <v>82.31</v>
      </c>
      <c r="C232">
        <f t="shared" si="6"/>
        <v>2021</v>
      </c>
      <c r="D232" t="str">
        <f t="shared" si="7"/>
        <v>November</v>
      </c>
    </row>
    <row r="233" spans="1:4" x14ac:dyDescent="0.25">
      <c r="A233" s="27">
        <v>44524</v>
      </c>
      <c r="B233">
        <v>82.25</v>
      </c>
      <c r="C233">
        <f t="shared" si="6"/>
        <v>2021</v>
      </c>
      <c r="D233" t="str">
        <f t="shared" si="7"/>
        <v>November</v>
      </c>
    </row>
    <row r="234" spans="1:4" x14ac:dyDescent="0.25">
      <c r="A234" s="27">
        <v>44525</v>
      </c>
      <c r="B234">
        <v>82.22</v>
      </c>
      <c r="C234">
        <f t="shared" si="6"/>
        <v>2021</v>
      </c>
      <c r="D234" t="str">
        <f t="shared" si="7"/>
        <v>November</v>
      </c>
    </row>
    <row r="235" spans="1:4" x14ac:dyDescent="0.25">
      <c r="A235" s="27">
        <v>44526</v>
      </c>
      <c r="B235">
        <v>72.72</v>
      </c>
      <c r="C235">
        <f t="shared" si="6"/>
        <v>2021</v>
      </c>
      <c r="D235" t="str">
        <f t="shared" si="7"/>
        <v>November</v>
      </c>
    </row>
    <row r="236" spans="1:4" x14ac:dyDescent="0.25">
      <c r="A236" s="27">
        <v>44529</v>
      </c>
      <c r="B236">
        <v>73.44</v>
      </c>
      <c r="C236">
        <f t="shared" si="6"/>
        <v>2021</v>
      </c>
      <c r="D236" t="str">
        <f t="shared" si="7"/>
        <v>November</v>
      </c>
    </row>
    <row r="237" spans="1:4" x14ac:dyDescent="0.25">
      <c r="A237" s="27">
        <v>44530</v>
      </c>
      <c r="B237">
        <v>70.569999999999993</v>
      </c>
      <c r="C237">
        <f t="shared" si="6"/>
        <v>2021</v>
      </c>
      <c r="D237" t="str">
        <f t="shared" si="7"/>
        <v>November</v>
      </c>
    </row>
    <row r="238" spans="1:4" x14ac:dyDescent="0.25">
      <c r="A238" s="27">
        <v>44531</v>
      </c>
      <c r="B238">
        <v>68.87</v>
      </c>
      <c r="C238">
        <f t="shared" si="6"/>
        <v>2021</v>
      </c>
      <c r="D238" t="str">
        <f t="shared" si="7"/>
        <v>December</v>
      </c>
    </row>
    <row r="239" spans="1:4" x14ac:dyDescent="0.25">
      <c r="A239" s="27">
        <v>44532</v>
      </c>
      <c r="B239">
        <v>69.67</v>
      </c>
      <c r="C239">
        <f t="shared" si="6"/>
        <v>2021</v>
      </c>
      <c r="D239" t="str">
        <f t="shared" si="7"/>
        <v>December</v>
      </c>
    </row>
    <row r="240" spans="1:4" x14ac:dyDescent="0.25">
      <c r="A240" s="27">
        <v>44533</v>
      </c>
      <c r="B240">
        <v>69.88</v>
      </c>
      <c r="C240">
        <f t="shared" si="6"/>
        <v>2021</v>
      </c>
      <c r="D240" t="str">
        <f t="shared" si="7"/>
        <v>December</v>
      </c>
    </row>
    <row r="241" spans="1:4" x14ac:dyDescent="0.25">
      <c r="A241" s="27">
        <v>44536</v>
      </c>
      <c r="B241">
        <v>73.08</v>
      </c>
      <c r="C241">
        <f t="shared" si="6"/>
        <v>2021</v>
      </c>
      <c r="D241" t="str">
        <f t="shared" si="7"/>
        <v>December</v>
      </c>
    </row>
    <row r="242" spans="1:4" x14ac:dyDescent="0.25">
      <c r="A242" s="27">
        <v>44537</v>
      </c>
      <c r="B242">
        <v>75.44</v>
      </c>
      <c r="C242">
        <f t="shared" si="6"/>
        <v>2021</v>
      </c>
      <c r="D242" t="str">
        <f t="shared" si="7"/>
        <v>December</v>
      </c>
    </row>
    <row r="243" spans="1:4" x14ac:dyDescent="0.25">
      <c r="A243" s="27">
        <v>44538</v>
      </c>
      <c r="B243">
        <v>75.819999999999993</v>
      </c>
      <c r="C243">
        <f t="shared" si="6"/>
        <v>2021</v>
      </c>
      <c r="D243" t="str">
        <f t="shared" si="7"/>
        <v>December</v>
      </c>
    </row>
    <row r="244" spans="1:4" x14ac:dyDescent="0.25">
      <c r="A244" s="27">
        <v>44539</v>
      </c>
      <c r="B244">
        <v>74.42</v>
      </c>
      <c r="C244">
        <f t="shared" si="6"/>
        <v>2021</v>
      </c>
      <c r="D244" t="str">
        <f t="shared" si="7"/>
        <v>December</v>
      </c>
    </row>
    <row r="245" spans="1:4" x14ac:dyDescent="0.25">
      <c r="A245" s="27">
        <v>44540</v>
      </c>
      <c r="B245">
        <v>75.150000000000006</v>
      </c>
      <c r="C245">
        <f t="shared" si="6"/>
        <v>2021</v>
      </c>
      <c r="D245" t="str">
        <f t="shared" si="7"/>
        <v>December</v>
      </c>
    </row>
    <row r="246" spans="1:4" x14ac:dyDescent="0.25">
      <c r="A246" s="27">
        <v>44543</v>
      </c>
      <c r="B246">
        <v>74.39</v>
      </c>
      <c r="C246">
        <f t="shared" si="6"/>
        <v>2021</v>
      </c>
      <c r="D246" t="str">
        <f t="shared" si="7"/>
        <v>December</v>
      </c>
    </row>
    <row r="247" spans="1:4" x14ac:dyDescent="0.25">
      <c r="A247" s="27">
        <v>44544</v>
      </c>
      <c r="B247">
        <v>73.7</v>
      </c>
      <c r="C247">
        <f t="shared" si="6"/>
        <v>2021</v>
      </c>
      <c r="D247" t="str">
        <f t="shared" si="7"/>
        <v>December</v>
      </c>
    </row>
    <row r="248" spans="1:4" x14ac:dyDescent="0.25">
      <c r="A248" s="27">
        <v>44545</v>
      </c>
      <c r="B248">
        <v>73.88</v>
      </c>
      <c r="C248">
        <f t="shared" si="6"/>
        <v>2021</v>
      </c>
      <c r="D248" t="str">
        <f t="shared" si="7"/>
        <v>December</v>
      </c>
    </row>
    <row r="249" spans="1:4" x14ac:dyDescent="0.25">
      <c r="A249" s="27">
        <v>44546</v>
      </c>
      <c r="B249">
        <v>75.02</v>
      </c>
      <c r="C249">
        <f t="shared" si="6"/>
        <v>2021</v>
      </c>
      <c r="D249" t="str">
        <f t="shared" si="7"/>
        <v>December</v>
      </c>
    </row>
    <row r="250" spans="1:4" x14ac:dyDescent="0.25">
      <c r="A250" s="27">
        <v>44547</v>
      </c>
      <c r="B250">
        <v>73.52</v>
      </c>
      <c r="C250">
        <f t="shared" si="6"/>
        <v>2021</v>
      </c>
      <c r="D250" t="str">
        <f t="shared" si="7"/>
        <v>December</v>
      </c>
    </row>
    <row r="251" spans="1:4" x14ac:dyDescent="0.25">
      <c r="A251" s="27">
        <v>44550</v>
      </c>
      <c r="B251">
        <v>71.52</v>
      </c>
      <c r="C251">
        <f t="shared" si="6"/>
        <v>2021</v>
      </c>
      <c r="D251" t="str">
        <f t="shared" si="7"/>
        <v>December</v>
      </c>
    </row>
    <row r="252" spans="1:4" x14ac:dyDescent="0.25">
      <c r="A252" s="27">
        <v>44551</v>
      </c>
      <c r="B252">
        <v>73.98</v>
      </c>
      <c r="C252">
        <f t="shared" si="6"/>
        <v>2021</v>
      </c>
      <c r="D252" t="str">
        <f t="shared" si="7"/>
        <v>December</v>
      </c>
    </row>
    <row r="253" spans="1:4" x14ac:dyDescent="0.25">
      <c r="A253" s="27">
        <v>44552</v>
      </c>
      <c r="B253">
        <v>75.290000000000006</v>
      </c>
      <c r="C253">
        <f t="shared" si="6"/>
        <v>2021</v>
      </c>
      <c r="D253" t="str">
        <f t="shared" si="7"/>
        <v>December</v>
      </c>
    </row>
    <row r="254" spans="1:4" x14ac:dyDescent="0.25">
      <c r="A254" s="27">
        <v>44553</v>
      </c>
      <c r="B254">
        <v>76.849999999999994</v>
      </c>
      <c r="C254">
        <f t="shared" si="6"/>
        <v>2021</v>
      </c>
      <c r="D254" t="str">
        <f t="shared" si="7"/>
        <v>December</v>
      </c>
    </row>
    <row r="255" spans="1:4" x14ac:dyDescent="0.25">
      <c r="A255" s="27">
        <v>44554</v>
      </c>
      <c r="B255">
        <v>76.14</v>
      </c>
      <c r="C255">
        <f t="shared" si="6"/>
        <v>2021</v>
      </c>
      <c r="D255" t="str">
        <f t="shared" si="7"/>
        <v>December</v>
      </c>
    </row>
    <row r="256" spans="1:4" x14ac:dyDescent="0.25">
      <c r="A256" s="27">
        <v>44557</v>
      </c>
      <c r="B256">
        <v>78.599999999999994</v>
      </c>
      <c r="C256">
        <f t="shared" si="6"/>
        <v>2021</v>
      </c>
      <c r="D256" t="str">
        <f t="shared" si="7"/>
        <v>December</v>
      </c>
    </row>
    <row r="257" spans="1:4" x14ac:dyDescent="0.25">
      <c r="A257" s="27">
        <v>44558</v>
      </c>
      <c r="B257">
        <v>78.94</v>
      </c>
      <c r="C257">
        <f t="shared" si="6"/>
        <v>2021</v>
      </c>
      <c r="D257" t="str">
        <f t="shared" si="7"/>
        <v>December</v>
      </c>
    </row>
    <row r="258" spans="1:4" x14ac:dyDescent="0.25">
      <c r="A258" s="27">
        <v>44559</v>
      </c>
      <c r="B258">
        <v>79.23</v>
      </c>
      <c r="C258">
        <f t="shared" si="6"/>
        <v>2021</v>
      </c>
      <c r="D258" t="str">
        <f t="shared" si="7"/>
        <v>December</v>
      </c>
    </row>
    <row r="259" spans="1:4" x14ac:dyDescent="0.25">
      <c r="A259" s="27">
        <v>44560</v>
      </c>
      <c r="B259">
        <v>79.319999999999993</v>
      </c>
      <c r="C259">
        <f t="shared" ref="C259:C322" si="8">IF(A259="", "", YEAR(A259))</f>
        <v>2021</v>
      </c>
      <c r="D259" t="str">
        <f t="shared" ref="D259:D322" si="9">IF(A259="", "", TEXT(A259, "MMMM"))</f>
        <v>December</v>
      </c>
    </row>
    <row r="260" spans="1:4" x14ac:dyDescent="0.25">
      <c r="A260" s="27">
        <v>44561</v>
      </c>
      <c r="B260">
        <v>77.78</v>
      </c>
      <c r="C260">
        <f t="shared" si="8"/>
        <v>2021</v>
      </c>
      <c r="D260" t="str">
        <f t="shared" si="9"/>
        <v>December</v>
      </c>
    </row>
    <row r="261" spans="1:4" x14ac:dyDescent="0.25">
      <c r="A261" s="27">
        <v>44564</v>
      </c>
      <c r="B261">
        <v>78.98</v>
      </c>
      <c r="C261">
        <f t="shared" si="8"/>
        <v>2022</v>
      </c>
      <c r="D261" t="str">
        <f t="shared" si="9"/>
        <v>January</v>
      </c>
    </row>
    <row r="262" spans="1:4" x14ac:dyDescent="0.25">
      <c r="A262" s="27">
        <v>44565</v>
      </c>
      <c r="B262">
        <v>80</v>
      </c>
      <c r="C262">
        <f t="shared" si="8"/>
        <v>2022</v>
      </c>
      <c r="D262" t="str">
        <f t="shared" si="9"/>
        <v>January</v>
      </c>
    </row>
    <row r="263" spans="1:4" x14ac:dyDescent="0.25">
      <c r="A263" s="27">
        <v>44566</v>
      </c>
      <c r="B263">
        <v>80.8</v>
      </c>
      <c r="C263">
        <f t="shared" si="8"/>
        <v>2022</v>
      </c>
      <c r="D263" t="str">
        <f t="shared" si="9"/>
        <v>January</v>
      </c>
    </row>
    <row r="264" spans="1:4" x14ac:dyDescent="0.25">
      <c r="A264" s="27">
        <v>44567</v>
      </c>
      <c r="B264">
        <v>81.99</v>
      </c>
      <c r="C264">
        <f t="shared" si="8"/>
        <v>2022</v>
      </c>
      <c r="D264" t="str">
        <f t="shared" si="9"/>
        <v>January</v>
      </c>
    </row>
    <row r="265" spans="1:4" x14ac:dyDescent="0.25">
      <c r="A265" s="27">
        <v>44568</v>
      </c>
      <c r="B265">
        <v>81.75</v>
      </c>
      <c r="C265">
        <f t="shared" si="8"/>
        <v>2022</v>
      </c>
      <c r="D265" t="str">
        <f t="shared" si="9"/>
        <v>January</v>
      </c>
    </row>
    <row r="266" spans="1:4" x14ac:dyDescent="0.25">
      <c r="A266" s="27">
        <v>44571</v>
      </c>
      <c r="B266">
        <v>80.87</v>
      </c>
      <c r="C266">
        <f t="shared" si="8"/>
        <v>2022</v>
      </c>
      <c r="D266" t="str">
        <f t="shared" si="9"/>
        <v>January</v>
      </c>
    </row>
    <row r="267" spans="1:4" x14ac:dyDescent="0.25">
      <c r="A267" s="27">
        <v>44572</v>
      </c>
      <c r="B267">
        <v>83.72</v>
      </c>
      <c r="C267">
        <f t="shared" si="8"/>
        <v>2022</v>
      </c>
      <c r="D267" t="str">
        <f t="shared" si="9"/>
        <v>January</v>
      </c>
    </row>
    <row r="268" spans="1:4" x14ac:dyDescent="0.25">
      <c r="A268" s="27">
        <v>44573</v>
      </c>
      <c r="B268">
        <v>84.67</v>
      </c>
      <c r="C268">
        <f t="shared" si="8"/>
        <v>2022</v>
      </c>
      <c r="D268" t="str">
        <f t="shared" si="9"/>
        <v>January</v>
      </c>
    </row>
    <row r="269" spans="1:4" x14ac:dyDescent="0.25">
      <c r="A269" s="27">
        <v>44574</v>
      </c>
      <c r="B269">
        <v>84.47</v>
      </c>
      <c r="C269">
        <f t="shared" si="8"/>
        <v>2022</v>
      </c>
      <c r="D269" t="str">
        <f t="shared" si="9"/>
        <v>January</v>
      </c>
    </row>
    <row r="270" spans="1:4" x14ac:dyDescent="0.25">
      <c r="A270" s="27">
        <v>44575</v>
      </c>
      <c r="B270">
        <v>86.06</v>
      </c>
      <c r="C270">
        <f t="shared" si="8"/>
        <v>2022</v>
      </c>
      <c r="D270" t="str">
        <f t="shared" si="9"/>
        <v>January</v>
      </c>
    </row>
    <row r="271" spans="1:4" x14ac:dyDescent="0.25">
      <c r="A271" s="27">
        <v>44578</v>
      </c>
      <c r="B271">
        <v>86.48</v>
      </c>
      <c r="C271">
        <f t="shared" si="8"/>
        <v>2022</v>
      </c>
      <c r="D271" t="str">
        <f t="shared" si="9"/>
        <v>January</v>
      </c>
    </row>
    <row r="272" spans="1:4" x14ac:dyDescent="0.25">
      <c r="A272" s="27">
        <v>44579</v>
      </c>
      <c r="B272">
        <v>87.51</v>
      </c>
      <c r="C272">
        <f t="shared" si="8"/>
        <v>2022</v>
      </c>
      <c r="D272" t="str">
        <f t="shared" si="9"/>
        <v>January</v>
      </c>
    </row>
    <row r="273" spans="1:4" x14ac:dyDescent="0.25">
      <c r="A273" s="27">
        <v>44580</v>
      </c>
      <c r="B273">
        <v>88.44</v>
      </c>
      <c r="C273">
        <f t="shared" si="8"/>
        <v>2022</v>
      </c>
      <c r="D273" t="str">
        <f t="shared" si="9"/>
        <v>January</v>
      </c>
    </row>
    <row r="274" spans="1:4" x14ac:dyDescent="0.25">
      <c r="A274" s="27">
        <v>44581</v>
      </c>
      <c r="B274">
        <v>88.38</v>
      </c>
      <c r="C274">
        <f t="shared" si="8"/>
        <v>2022</v>
      </c>
      <c r="D274" t="str">
        <f t="shared" si="9"/>
        <v>January</v>
      </c>
    </row>
    <row r="275" spans="1:4" x14ac:dyDescent="0.25">
      <c r="A275" s="27">
        <v>44582</v>
      </c>
      <c r="B275">
        <v>87.89</v>
      </c>
      <c r="C275">
        <f t="shared" si="8"/>
        <v>2022</v>
      </c>
      <c r="D275" t="str">
        <f t="shared" si="9"/>
        <v>January</v>
      </c>
    </row>
    <row r="276" spans="1:4" x14ac:dyDescent="0.25">
      <c r="A276" s="27">
        <v>44585</v>
      </c>
      <c r="B276">
        <v>86.27</v>
      </c>
      <c r="C276">
        <f t="shared" si="8"/>
        <v>2022</v>
      </c>
      <c r="D276" t="str">
        <f t="shared" si="9"/>
        <v>January</v>
      </c>
    </row>
    <row r="277" spans="1:4" x14ac:dyDescent="0.25">
      <c r="A277" s="27">
        <v>44586</v>
      </c>
      <c r="B277">
        <v>88.2</v>
      </c>
      <c r="C277">
        <f t="shared" si="8"/>
        <v>2022</v>
      </c>
      <c r="D277" t="str">
        <f t="shared" si="9"/>
        <v>January</v>
      </c>
    </row>
    <row r="278" spans="1:4" x14ac:dyDescent="0.25">
      <c r="A278" s="27">
        <v>44587</v>
      </c>
      <c r="B278">
        <v>89.96</v>
      </c>
      <c r="C278">
        <f t="shared" si="8"/>
        <v>2022</v>
      </c>
      <c r="D278" t="str">
        <f t="shared" si="9"/>
        <v>January</v>
      </c>
    </row>
    <row r="279" spans="1:4" x14ac:dyDescent="0.25">
      <c r="A279" s="27">
        <v>44588</v>
      </c>
      <c r="B279">
        <v>89.34</v>
      </c>
      <c r="C279">
        <f t="shared" si="8"/>
        <v>2022</v>
      </c>
      <c r="D279" t="str">
        <f t="shared" si="9"/>
        <v>January</v>
      </c>
    </row>
    <row r="280" spans="1:4" x14ac:dyDescent="0.25">
      <c r="A280" s="27">
        <v>44589</v>
      </c>
      <c r="B280">
        <v>90.03</v>
      </c>
      <c r="C280">
        <f t="shared" si="8"/>
        <v>2022</v>
      </c>
      <c r="D280" t="str">
        <f t="shared" si="9"/>
        <v>January</v>
      </c>
    </row>
    <row r="281" spans="1:4" x14ac:dyDescent="0.25">
      <c r="A281" s="27">
        <v>44592</v>
      </c>
      <c r="B281">
        <v>91.21</v>
      </c>
      <c r="C281">
        <f t="shared" si="8"/>
        <v>2022</v>
      </c>
      <c r="D281" t="str">
        <f t="shared" si="9"/>
        <v>January</v>
      </c>
    </row>
    <row r="282" spans="1:4" x14ac:dyDescent="0.25">
      <c r="A282" s="27">
        <v>44593</v>
      </c>
      <c r="B282">
        <v>89.16</v>
      </c>
      <c r="C282">
        <f t="shared" si="8"/>
        <v>2022</v>
      </c>
      <c r="D282" t="str">
        <f t="shared" si="9"/>
        <v>February</v>
      </c>
    </row>
    <row r="283" spans="1:4" x14ac:dyDescent="0.25">
      <c r="A283" s="27">
        <v>44594</v>
      </c>
      <c r="B283">
        <v>89.47</v>
      </c>
      <c r="C283">
        <f t="shared" si="8"/>
        <v>2022</v>
      </c>
      <c r="D283" t="str">
        <f t="shared" si="9"/>
        <v>February</v>
      </c>
    </row>
    <row r="284" spans="1:4" x14ac:dyDescent="0.25">
      <c r="A284" s="27">
        <v>44595</v>
      </c>
      <c r="B284">
        <v>91.11</v>
      </c>
      <c r="C284">
        <f t="shared" si="8"/>
        <v>2022</v>
      </c>
      <c r="D284" t="str">
        <f t="shared" si="9"/>
        <v>February</v>
      </c>
    </row>
    <row r="285" spans="1:4" x14ac:dyDescent="0.25">
      <c r="A285" s="27">
        <v>44596</v>
      </c>
      <c r="B285">
        <v>93.27</v>
      </c>
      <c r="C285">
        <f t="shared" si="8"/>
        <v>2022</v>
      </c>
      <c r="D285" t="str">
        <f t="shared" si="9"/>
        <v>February</v>
      </c>
    </row>
    <row r="286" spans="1:4" x14ac:dyDescent="0.25">
      <c r="A286" s="27">
        <v>44599</v>
      </c>
      <c r="B286">
        <v>92.69</v>
      </c>
      <c r="C286">
        <f t="shared" si="8"/>
        <v>2022</v>
      </c>
      <c r="D286" t="str">
        <f t="shared" si="9"/>
        <v>February</v>
      </c>
    </row>
    <row r="287" spans="1:4" x14ac:dyDescent="0.25">
      <c r="A287" s="27">
        <v>44600</v>
      </c>
      <c r="B287">
        <v>90.78</v>
      </c>
      <c r="C287">
        <f t="shared" si="8"/>
        <v>2022</v>
      </c>
      <c r="D287" t="str">
        <f t="shared" si="9"/>
        <v>February</v>
      </c>
    </row>
    <row r="288" spans="1:4" x14ac:dyDescent="0.25">
      <c r="A288" s="27">
        <v>44601</v>
      </c>
      <c r="B288">
        <v>91.55</v>
      </c>
      <c r="C288">
        <f t="shared" si="8"/>
        <v>2022</v>
      </c>
      <c r="D288" t="str">
        <f t="shared" si="9"/>
        <v>February</v>
      </c>
    </row>
    <row r="289" spans="1:4" x14ac:dyDescent="0.25">
      <c r="A289" s="27">
        <v>44602</v>
      </c>
      <c r="B289">
        <v>91.41</v>
      </c>
      <c r="C289">
        <f t="shared" si="8"/>
        <v>2022</v>
      </c>
      <c r="D289" t="str">
        <f t="shared" si="9"/>
        <v>February</v>
      </c>
    </row>
    <row r="290" spans="1:4" x14ac:dyDescent="0.25">
      <c r="A290" s="27">
        <v>44603</v>
      </c>
      <c r="B290">
        <v>94.44</v>
      </c>
      <c r="C290">
        <f t="shared" si="8"/>
        <v>2022</v>
      </c>
      <c r="D290" t="str">
        <f t="shared" si="9"/>
        <v>February</v>
      </c>
    </row>
    <row r="291" spans="1:4" x14ac:dyDescent="0.25">
      <c r="A291" s="27">
        <v>44606</v>
      </c>
      <c r="B291">
        <v>96.48</v>
      </c>
      <c r="C291">
        <f t="shared" si="8"/>
        <v>2022</v>
      </c>
      <c r="D291" t="str">
        <f t="shared" si="9"/>
        <v>February</v>
      </c>
    </row>
    <row r="292" spans="1:4" x14ac:dyDescent="0.25">
      <c r="A292" s="27">
        <v>44607</v>
      </c>
      <c r="B292">
        <v>93.28</v>
      </c>
      <c r="C292">
        <f t="shared" si="8"/>
        <v>2022</v>
      </c>
      <c r="D292" t="str">
        <f t="shared" si="9"/>
        <v>February</v>
      </c>
    </row>
    <row r="293" spans="1:4" x14ac:dyDescent="0.25">
      <c r="A293" s="27">
        <v>44608</v>
      </c>
      <c r="B293">
        <v>94.81</v>
      </c>
      <c r="C293">
        <f t="shared" si="8"/>
        <v>2022</v>
      </c>
      <c r="D293" t="str">
        <f t="shared" si="9"/>
        <v>February</v>
      </c>
    </row>
    <row r="294" spans="1:4" x14ac:dyDescent="0.25">
      <c r="A294" s="27">
        <v>44609</v>
      </c>
      <c r="B294">
        <v>92.97</v>
      </c>
      <c r="C294">
        <f t="shared" si="8"/>
        <v>2022</v>
      </c>
      <c r="D294" t="str">
        <f t="shared" si="9"/>
        <v>February</v>
      </c>
    </row>
    <row r="295" spans="1:4" x14ac:dyDescent="0.25">
      <c r="A295" s="27">
        <v>44610</v>
      </c>
      <c r="B295">
        <v>93.54</v>
      </c>
      <c r="C295">
        <f t="shared" si="8"/>
        <v>2022</v>
      </c>
      <c r="D295" t="str">
        <f t="shared" si="9"/>
        <v>February</v>
      </c>
    </row>
    <row r="296" spans="1:4" x14ac:dyDescent="0.25">
      <c r="A296" s="27">
        <v>44613</v>
      </c>
      <c r="B296">
        <v>95.39</v>
      </c>
      <c r="C296">
        <f t="shared" si="8"/>
        <v>2022</v>
      </c>
      <c r="D296" t="str">
        <f t="shared" si="9"/>
        <v>February</v>
      </c>
    </row>
    <row r="297" spans="1:4" x14ac:dyDescent="0.25">
      <c r="A297" s="27">
        <v>44614</v>
      </c>
      <c r="B297">
        <v>96.84</v>
      </c>
      <c r="C297">
        <f t="shared" si="8"/>
        <v>2022</v>
      </c>
      <c r="D297" t="str">
        <f t="shared" si="9"/>
        <v>February</v>
      </c>
    </row>
    <row r="298" spans="1:4" x14ac:dyDescent="0.25">
      <c r="A298" s="27">
        <v>44615</v>
      </c>
      <c r="B298">
        <v>96.84</v>
      </c>
      <c r="C298">
        <f t="shared" si="8"/>
        <v>2022</v>
      </c>
      <c r="D298" t="str">
        <f t="shared" si="9"/>
        <v>February</v>
      </c>
    </row>
    <row r="299" spans="1:4" x14ac:dyDescent="0.25">
      <c r="A299" s="27">
        <v>44616</v>
      </c>
      <c r="B299">
        <v>99.08</v>
      </c>
      <c r="C299">
        <f t="shared" si="8"/>
        <v>2022</v>
      </c>
      <c r="D299" t="str">
        <f t="shared" si="9"/>
        <v>February</v>
      </c>
    </row>
    <row r="300" spans="1:4" x14ac:dyDescent="0.25">
      <c r="A300" s="27">
        <v>44617</v>
      </c>
      <c r="B300">
        <v>97.93</v>
      </c>
      <c r="C300">
        <f t="shared" si="8"/>
        <v>2022</v>
      </c>
      <c r="D300" t="str">
        <f t="shared" si="9"/>
        <v>February</v>
      </c>
    </row>
    <row r="301" spans="1:4" x14ac:dyDescent="0.25">
      <c r="A301" s="27">
        <v>44620</v>
      </c>
      <c r="B301">
        <v>100.99</v>
      </c>
      <c r="C301">
        <f t="shared" si="8"/>
        <v>2022</v>
      </c>
      <c r="D301" t="str">
        <f t="shared" si="9"/>
        <v>February</v>
      </c>
    </row>
    <row r="302" spans="1:4" x14ac:dyDescent="0.25">
      <c r="A302" s="27">
        <v>44621</v>
      </c>
      <c r="B302">
        <v>104.97</v>
      </c>
      <c r="C302">
        <f t="shared" si="8"/>
        <v>2022</v>
      </c>
      <c r="D302" t="str">
        <f t="shared" si="9"/>
        <v>March</v>
      </c>
    </row>
    <row r="303" spans="1:4" x14ac:dyDescent="0.25">
      <c r="A303" s="27">
        <v>44622</v>
      </c>
      <c r="B303">
        <v>112.93</v>
      </c>
      <c r="C303">
        <f t="shared" si="8"/>
        <v>2022</v>
      </c>
      <c r="D303" t="str">
        <f t="shared" si="9"/>
        <v>March</v>
      </c>
    </row>
    <row r="304" spans="1:4" x14ac:dyDescent="0.25">
      <c r="A304" s="27">
        <v>44623</v>
      </c>
      <c r="B304">
        <v>110.46</v>
      </c>
      <c r="C304">
        <f t="shared" si="8"/>
        <v>2022</v>
      </c>
      <c r="D304" t="str">
        <f t="shared" si="9"/>
        <v>March</v>
      </c>
    </row>
    <row r="305" spans="1:4" x14ac:dyDescent="0.25">
      <c r="A305" s="27">
        <v>44624</v>
      </c>
      <c r="B305">
        <v>118.11</v>
      </c>
      <c r="C305">
        <f t="shared" si="8"/>
        <v>2022</v>
      </c>
      <c r="D305" t="str">
        <f t="shared" si="9"/>
        <v>March</v>
      </c>
    </row>
    <row r="306" spans="1:4" x14ac:dyDescent="0.25">
      <c r="A306" s="27">
        <v>44627</v>
      </c>
      <c r="B306">
        <v>123.21</v>
      </c>
      <c r="C306">
        <f t="shared" si="8"/>
        <v>2022</v>
      </c>
      <c r="D306" t="str">
        <f t="shared" si="9"/>
        <v>March</v>
      </c>
    </row>
    <row r="307" spans="1:4" x14ac:dyDescent="0.25">
      <c r="A307" s="27">
        <v>44628</v>
      </c>
      <c r="B307">
        <v>127.98</v>
      </c>
      <c r="C307">
        <f t="shared" si="8"/>
        <v>2022</v>
      </c>
      <c r="D307" t="str">
        <f t="shared" si="9"/>
        <v>March</v>
      </c>
    </row>
    <row r="308" spans="1:4" x14ac:dyDescent="0.25">
      <c r="A308" s="27">
        <v>44629</v>
      </c>
      <c r="B308">
        <v>111.14</v>
      </c>
      <c r="C308">
        <f t="shared" si="8"/>
        <v>2022</v>
      </c>
      <c r="D308" t="str">
        <f t="shared" si="9"/>
        <v>March</v>
      </c>
    </row>
    <row r="309" spans="1:4" x14ac:dyDescent="0.25">
      <c r="A309" s="27">
        <v>44630</v>
      </c>
      <c r="B309">
        <v>109.33</v>
      </c>
      <c r="C309">
        <f t="shared" si="8"/>
        <v>2022</v>
      </c>
      <c r="D309" t="str">
        <f t="shared" si="9"/>
        <v>March</v>
      </c>
    </row>
    <row r="310" spans="1:4" x14ac:dyDescent="0.25">
      <c r="A310" s="27">
        <v>44631</v>
      </c>
      <c r="B310">
        <v>112.67</v>
      </c>
      <c r="C310">
        <f t="shared" si="8"/>
        <v>2022</v>
      </c>
      <c r="D310" t="str">
        <f t="shared" si="9"/>
        <v>March</v>
      </c>
    </row>
    <row r="311" spans="1:4" x14ac:dyDescent="0.25">
      <c r="A311" s="27">
        <v>44634</v>
      </c>
      <c r="B311">
        <v>106.9</v>
      </c>
      <c r="C311">
        <f t="shared" si="8"/>
        <v>2022</v>
      </c>
      <c r="D311" t="str">
        <f t="shared" si="9"/>
        <v>March</v>
      </c>
    </row>
    <row r="312" spans="1:4" x14ac:dyDescent="0.25">
      <c r="A312" s="27">
        <v>44635</v>
      </c>
      <c r="B312">
        <v>99.91</v>
      </c>
      <c r="C312">
        <f t="shared" si="8"/>
        <v>2022</v>
      </c>
      <c r="D312" t="str">
        <f t="shared" si="9"/>
        <v>March</v>
      </c>
    </row>
    <row r="313" spans="1:4" x14ac:dyDescent="0.25">
      <c r="A313" s="27">
        <v>44636</v>
      </c>
      <c r="B313">
        <v>98.02</v>
      </c>
      <c r="C313">
        <f t="shared" si="8"/>
        <v>2022</v>
      </c>
      <c r="D313" t="str">
        <f t="shared" si="9"/>
        <v>March</v>
      </c>
    </row>
    <row r="314" spans="1:4" x14ac:dyDescent="0.25">
      <c r="A314" s="27">
        <v>44637</v>
      </c>
      <c r="B314">
        <v>106.64</v>
      </c>
      <c r="C314">
        <f t="shared" si="8"/>
        <v>2022</v>
      </c>
      <c r="D314" t="str">
        <f t="shared" si="9"/>
        <v>March</v>
      </c>
    </row>
    <row r="315" spans="1:4" x14ac:dyDescent="0.25">
      <c r="A315" s="27">
        <v>44638</v>
      </c>
      <c r="B315">
        <v>107.93</v>
      </c>
      <c r="C315">
        <f t="shared" si="8"/>
        <v>2022</v>
      </c>
      <c r="D315" t="str">
        <f t="shared" si="9"/>
        <v>March</v>
      </c>
    </row>
    <row r="316" spans="1:4" x14ac:dyDescent="0.25">
      <c r="A316" s="27">
        <v>44641</v>
      </c>
      <c r="B316">
        <v>115.62</v>
      </c>
      <c r="C316">
        <f t="shared" si="8"/>
        <v>2022</v>
      </c>
      <c r="D316" t="str">
        <f t="shared" si="9"/>
        <v>March</v>
      </c>
    </row>
    <row r="317" spans="1:4" x14ac:dyDescent="0.25">
      <c r="A317" s="27">
        <v>44642</v>
      </c>
      <c r="B317">
        <v>115.48</v>
      </c>
      <c r="C317">
        <f t="shared" si="8"/>
        <v>2022</v>
      </c>
      <c r="D317" t="str">
        <f t="shared" si="9"/>
        <v>March</v>
      </c>
    </row>
    <row r="318" spans="1:4" x14ac:dyDescent="0.25">
      <c r="A318" s="27">
        <v>44643</v>
      </c>
      <c r="B318">
        <v>121.6</v>
      </c>
      <c r="C318">
        <f t="shared" si="8"/>
        <v>2022</v>
      </c>
      <c r="D318" t="str">
        <f t="shared" si="9"/>
        <v>March</v>
      </c>
    </row>
    <row r="319" spans="1:4" x14ac:dyDescent="0.25">
      <c r="A319" s="27">
        <v>44644</v>
      </c>
      <c r="B319">
        <v>119.03</v>
      </c>
      <c r="C319">
        <f t="shared" si="8"/>
        <v>2022</v>
      </c>
      <c r="D319" t="str">
        <f t="shared" si="9"/>
        <v>March</v>
      </c>
    </row>
    <row r="320" spans="1:4" x14ac:dyDescent="0.25">
      <c r="A320" s="27">
        <v>44645</v>
      </c>
      <c r="B320">
        <v>120.65</v>
      </c>
      <c r="C320">
        <f t="shared" si="8"/>
        <v>2022</v>
      </c>
      <c r="D320" t="str">
        <f t="shared" si="9"/>
        <v>March</v>
      </c>
    </row>
    <row r="321" spans="1:4" x14ac:dyDescent="0.25">
      <c r="A321" s="27">
        <v>44648</v>
      </c>
      <c r="B321">
        <v>112.48</v>
      </c>
      <c r="C321">
        <f t="shared" si="8"/>
        <v>2022</v>
      </c>
      <c r="D321" t="str">
        <f t="shared" si="9"/>
        <v>March</v>
      </c>
    </row>
    <row r="322" spans="1:4" x14ac:dyDescent="0.25">
      <c r="A322" s="27">
        <v>44649</v>
      </c>
      <c r="B322">
        <v>110.23</v>
      </c>
      <c r="C322">
        <f t="shared" si="8"/>
        <v>2022</v>
      </c>
      <c r="D322" t="str">
        <f t="shared" si="9"/>
        <v>March</v>
      </c>
    </row>
    <row r="323" spans="1:4" x14ac:dyDescent="0.25">
      <c r="A323" s="27">
        <v>44650</v>
      </c>
      <c r="B323">
        <v>113.45</v>
      </c>
      <c r="C323">
        <f t="shared" ref="C323:C386" si="10">IF(A323="", "", YEAR(A323))</f>
        <v>2022</v>
      </c>
      <c r="D323" t="str">
        <f t="shared" ref="D323:D386" si="11">IF(A323="", "", TEXT(A323, "MMMM"))</f>
        <v>March</v>
      </c>
    </row>
    <row r="324" spans="1:4" x14ac:dyDescent="0.25">
      <c r="A324" s="27">
        <v>44651</v>
      </c>
      <c r="B324">
        <v>107.91</v>
      </c>
      <c r="C324">
        <f t="shared" si="10"/>
        <v>2022</v>
      </c>
      <c r="D324" t="str">
        <f t="shared" si="11"/>
        <v>March</v>
      </c>
    </row>
    <row r="325" spans="1:4" x14ac:dyDescent="0.25">
      <c r="A325" s="27">
        <v>44652</v>
      </c>
      <c r="B325">
        <v>104.39</v>
      </c>
      <c r="C325">
        <f t="shared" si="10"/>
        <v>2022</v>
      </c>
      <c r="D325" t="str">
        <f t="shared" si="11"/>
        <v>April</v>
      </c>
    </row>
    <row r="326" spans="1:4" x14ac:dyDescent="0.25">
      <c r="A326" s="27">
        <v>44655</v>
      </c>
      <c r="B326">
        <v>107.53</v>
      </c>
      <c r="C326">
        <f t="shared" si="10"/>
        <v>2022</v>
      </c>
      <c r="D326" t="str">
        <f t="shared" si="11"/>
        <v>April</v>
      </c>
    </row>
    <row r="327" spans="1:4" x14ac:dyDescent="0.25">
      <c r="A327" s="27">
        <v>44656</v>
      </c>
      <c r="B327">
        <v>106.64</v>
      </c>
      <c r="C327">
        <f t="shared" si="10"/>
        <v>2022</v>
      </c>
      <c r="D327" t="str">
        <f t="shared" si="11"/>
        <v>April</v>
      </c>
    </row>
    <row r="328" spans="1:4" x14ac:dyDescent="0.25">
      <c r="A328" s="27">
        <v>44657</v>
      </c>
      <c r="B328">
        <v>101.07</v>
      </c>
      <c r="C328">
        <f t="shared" si="10"/>
        <v>2022</v>
      </c>
      <c r="D328" t="str">
        <f t="shared" si="11"/>
        <v>April</v>
      </c>
    </row>
    <row r="329" spans="1:4" x14ac:dyDescent="0.25">
      <c r="A329" s="27">
        <v>44658</v>
      </c>
      <c r="B329">
        <v>100.58</v>
      </c>
      <c r="C329">
        <f t="shared" si="10"/>
        <v>2022</v>
      </c>
      <c r="D329" t="str">
        <f t="shared" si="11"/>
        <v>April</v>
      </c>
    </row>
    <row r="330" spans="1:4" x14ac:dyDescent="0.25">
      <c r="A330" s="27">
        <v>44659</v>
      </c>
      <c r="B330">
        <v>102.78</v>
      </c>
      <c r="C330">
        <f t="shared" si="10"/>
        <v>2022</v>
      </c>
      <c r="D330" t="str">
        <f t="shared" si="11"/>
        <v>April</v>
      </c>
    </row>
    <row r="331" spans="1:4" x14ac:dyDescent="0.25">
      <c r="A331" s="27">
        <v>44662</v>
      </c>
      <c r="B331">
        <v>98.48</v>
      </c>
      <c r="C331">
        <f t="shared" si="10"/>
        <v>2022</v>
      </c>
      <c r="D331" t="str">
        <f t="shared" si="11"/>
        <v>April</v>
      </c>
    </row>
    <row r="332" spans="1:4" x14ac:dyDescent="0.25">
      <c r="A332" s="27">
        <v>44663</v>
      </c>
      <c r="B332">
        <v>104.64</v>
      </c>
      <c r="C332">
        <f t="shared" si="10"/>
        <v>2022</v>
      </c>
      <c r="D332" t="str">
        <f t="shared" si="11"/>
        <v>April</v>
      </c>
    </row>
    <row r="333" spans="1:4" x14ac:dyDescent="0.25">
      <c r="A333" s="27">
        <v>44664</v>
      </c>
      <c r="B333">
        <v>108.78</v>
      </c>
      <c r="C333">
        <f t="shared" si="10"/>
        <v>2022</v>
      </c>
      <c r="D333" t="str">
        <f t="shared" si="11"/>
        <v>April</v>
      </c>
    </row>
    <row r="334" spans="1:4" x14ac:dyDescent="0.25">
      <c r="A334" s="27">
        <v>44665</v>
      </c>
      <c r="B334">
        <v>111.7</v>
      </c>
      <c r="C334">
        <f t="shared" si="10"/>
        <v>2022</v>
      </c>
      <c r="D334" t="str">
        <f t="shared" si="11"/>
        <v>April</v>
      </c>
    </row>
    <row r="335" spans="1:4" x14ac:dyDescent="0.25">
      <c r="A335" s="27">
        <v>44669</v>
      </c>
      <c r="B335">
        <v>113.16</v>
      </c>
      <c r="C335">
        <f t="shared" si="10"/>
        <v>2022</v>
      </c>
      <c r="D335" t="str">
        <f t="shared" si="11"/>
        <v>April</v>
      </c>
    </row>
    <row r="336" spans="1:4" x14ac:dyDescent="0.25">
      <c r="A336" s="27">
        <v>44670</v>
      </c>
      <c r="B336">
        <v>107.25</v>
      </c>
      <c r="C336">
        <f t="shared" si="10"/>
        <v>2022</v>
      </c>
      <c r="D336" t="str">
        <f t="shared" si="11"/>
        <v>April</v>
      </c>
    </row>
    <row r="337" spans="1:4" x14ac:dyDescent="0.25">
      <c r="A337" s="27">
        <v>44671</v>
      </c>
      <c r="B337">
        <v>106.8</v>
      </c>
      <c r="C337">
        <f t="shared" si="10"/>
        <v>2022</v>
      </c>
      <c r="D337" t="str">
        <f t="shared" si="11"/>
        <v>April</v>
      </c>
    </row>
    <row r="338" spans="1:4" x14ac:dyDescent="0.25">
      <c r="A338" s="27">
        <v>44672</v>
      </c>
      <c r="B338">
        <v>108.33</v>
      </c>
      <c r="C338">
        <f t="shared" si="10"/>
        <v>2022</v>
      </c>
      <c r="D338" t="str">
        <f t="shared" si="11"/>
        <v>April</v>
      </c>
    </row>
    <row r="339" spans="1:4" x14ac:dyDescent="0.25">
      <c r="A339" s="27">
        <v>44673</v>
      </c>
      <c r="B339">
        <v>106.65</v>
      </c>
      <c r="C339">
        <f t="shared" si="10"/>
        <v>2022</v>
      </c>
      <c r="D339" t="str">
        <f t="shared" si="11"/>
        <v>April</v>
      </c>
    </row>
    <row r="340" spans="1:4" x14ac:dyDescent="0.25">
      <c r="A340" s="27">
        <v>44676</v>
      </c>
      <c r="B340">
        <v>102.32</v>
      </c>
      <c r="C340">
        <f t="shared" si="10"/>
        <v>2022</v>
      </c>
      <c r="D340" t="str">
        <f t="shared" si="11"/>
        <v>April</v>
      </c>
    </row>
    <row r="341" spans="1:4" x14ac:dyDescent="0.25">
      <c r="A341" s="27">
        <v>44677</v>
      </c>
      <c r="B341">
        <v>104.99</v>
      </c>
      <c r="C341">
        <f t="shared" si="10"/>
        <v>2022</v>
      </c>
      <c r="D341" t="str">
        <f t="shared" si="11"/>
        <v>April</v>
      </c>
    </row>
    <row r="342" spans="1:4" x14ac:dyDescent="0.25">
      <c r="A342" s="27">
        <v>44678</v>
      </c>
      <c r="B342">
        <v>105.32</v>
      </c>
      <c r="C342">
        <f t="shared" si="10"/>
        <v>2022</v>
      </c>
      <c r="D342" t="str">
        <f t="shared" si="11"/>
        <v>April</v>
      </c>
    </row>
    <row r="343" spans="1:4" x14ac:dyDescent="0.25">
      <c r="A343" s="27">
        <v>44679</v>
      </c>
      <c r="B343">
        <v>107.59</v>
      </c>
      <c r="C343">
        <f t="shared" si="10"/>
        <v>2022</v>
      </c>
      <c r="D343" t="str">
        <f t="shared" si="11"/>
        <v>April</v>
      </c>
    </row>
    <row r="344" spans="1:4" x14ac:dyDescent="0.25">
      <c r="A344" s="27">
        <v>44680</v>
      </c>
      <c r="B344">
        <v>109.34</v>
      </c>
      <c r="C344">
        <f t="shared" si="10"/>
        <v>2022</v>
      </c>
      <c r="D344" t="str">
        <f t="shared" si="11"/>
        <v>April</v>
      </c>
    </row>
    <row r="345" spans="1:4" x14ac:dyDescent="0.25">
      <c r="A345" s="27">
        <v>44683</v>
      </c>
      <c r="B345">
        <v>107.58</v>
      </c>
      <c r="C345">
        <f t="shared" si="10"/>
        <v>2022</v>
      </c>
      <c r="D345" t="str">
        <f t="shared" si="11"/>
        <v>May</v>
      </c>
    </row>
    <row r="346" spans="1:4" x14ac:dyDescent="0.25">
      <c r="A346" s="27">
        <v>44684</v>
      </c>
      <c r="B346">
        <v>104.97</v>
      </c>
      <c r="C346">
        <f t="shared" si="10"/>
        <v>2022</v>
      </c>
      <c r="D346" t="str">
        <f t="shared" si="11"/>
        <v>May</v>
      </c>
    </row>
    <row r="347" spans="1:4" x14ac:dyDescent="0.25">
      <c r="A347" s="27">
        <v>44685</v>
      </c>
      <c r="B347">
        <v>110.14</v>
      </c>
      <c r="C347">
        <f t="shared" si="10"/>
        <v>2022</v>
      </c>
      <c r="D347" t="str">
        <f t="shared" si="11"/>
        <v>May</v>
      </c>
    </row>
    <row r="348" spans="1:4" x14ac:dyDescent="0.25">
      <c r="A348" s="27">
        <v>44686</v>
      </c>
      <c r="B348">
        <v>110.9</v>
      </c>
      <c r="C348">
        <f t="shared" si="10"/>
        <v>2022</v>
      </c>
      <c r="D348" t="str">
        <f t="shared" si="11"/>
        <v>May</v>
      </c>
    </row>
    <row r="349" spans="1:4" x14ac:dyDescent="0.25">
      <c r="A349" s="27">
        <v>44687</v>
      </c>
      <c r="B349">
        <v>112.39</v>
      </c>
      <c r="C349">
        <f t="shared" si="10"/>
        <v>2022</v>
      </c>
      <c r="D349" t="str">
        <f t="shared" si="11"/>
        <v>May</v>
      </c>
    </row>
    <row r="350" spans="1:4" x14ac:dyDescent="0.25">
      <c r="A350" s="27">
        <v>44690</v>
      </c>
      <c r="B350">
        <v>105.94</v>
      </c>
      <c r="C350">
        <f t="shared" si="10"/>
        <v>2022</v>
      </c>
      <c r="D350" t="str">
        <f t="shared" si="11"/>
        <v>May</v>
      </c>
    </row>
    <row r="351" spans="1:4" x14ac:dyDescent="0.25">
      <c r="A351" s="27">
        <v>44691</v>
      </c>
      <c r="B351">
        <v>102.46</v>
      </c>
      <c r="C351">
        <f t="shared" si="10"/>
        <v>2022</v>
      </c>
      <c r="D351" t="str">
        <f t="shared" si="11"/>
        <v>May</v>
      </c>
    </row>
    <row r="352" spans="1:4" x14ac:dyDescent="0.25">
      <c r="A352" s="27">
        <v>44692</v>
      </c>
      <c r="B352">
        <v>107.51</v>
      </c>
      <c r="C352">
        <f t="shared" si="10"/>
        <v>2022</v>
      </c>
      <c r="D352" t="str">
        <f t="shared" si="11"/>
        <v>May</v>
      </c>
    </row>
    <row r="353" spans="1:4" x14ac:dyDescent="0.25">
      <c r="A353" s="27">
        <v>44693</v>
      </c>
      <c r="B353">
        <v>107.45</v>
      </c>
      <c r="C353">
        <f t="shared" si="10"/>
        <v>2022</v>
      </c>
      <c r="D353" t="str">
        <f t="shared" si="11"/>
        <v>May</v>
      </c>
    </row>
    <row r="354" spans="1:4" x14ac:dyDescent="0.25">
      <c r="A354" s="27">
        <v>44694</v>
      </c>
      <c r="B354">
        <v>111.55</v>
      </c>
      <c r="C354">
        <f t="shared" si="10"/>
        <v>2022</v>
      </c>
      <c r="D354" t="str">
        <f t="shared" si="11"/>
        <v>May</v>
      </c>
    </row>
    <row r="355" spans="1:4" x14ac:dyDescent="0.25">
      <c r="A355" s="27">
        <v>44697</v>
      </c>
      <c r="B355">
        <v>114.24</v>
      </c>
      <c r="C355">
        <f t="shared" si="10"/>
        <v>2022</v>
      </c>
      <c r="D355" t="str">
        <f t="shared" si="11"/>
        <v>May</v>
      </c>
    </row>
    <row r="356" spans="1:4" x14ac:dyDescent="0.25">
      <c r="A356" s="27">
        <v>44698</v>
      </c>
      <c r="B356">
        <v>111.93</v>
      </c>
      <c r="C356">
        <f t="shared" si="10"/>
        <v>2022</v>
      </c>
      <c r="D356" t="str">
        <f t="shared" si="11"/>
        <v>May</v>
      </c>
    </row>
    <row r="357" spans="1:4" x14ac:dyDescent="0.25">
      <c r="A357" s="27">
        <v>44699</v>
      </c>
      <c r="B357">
        <v>109.11</v>
      </c>
      <c r="C357">
        <f t="shared" si="10"/>
        <v>2022</v>
      </c>
      <c r="D357" t="str">
        <f t="shared" si="11"/>
        <v>May</v>
      </c>
    </row>
    <row r="358" spans="1:4" x14ac:dyDescent="0.25">
      <c r="A358" s="27">
        <v>44700</v>
      </c>
      <c r="B358">
        <v>112.04</v>
      </c>
      <c r="C358">
        <f t="shared" si="10"/>
        <v>2022</v>
      </c>
      <c r="D358" t="str">
        <f t="shared" si="11"/>
        <v>May</v>
      </c>
    </row>
    <row r="359" spans="1:4" x14ac:dyDescent="0.25">
      <c r="A359" s="27">
        <v>44701</v>
      </c>
      <c r="B359">
        <v>112.55</v>
      </c>
      <c r="C359">
        <f t="shared" si="10"/>
        <v>2022</v>
      </c>
      <c r="D359" t="str">
        <f t="shared" si="11"/>
        <v>May</v>
      </c>
    </row>
    <row r="360" spans="1:4" x14ac:dyDescent="0.25">
      <c r="A360" s="27">
        <v>44704</v>
      </c>
      <c r="B360">
        <v>113.42</v>
      </c>
      <c r="C360">
        <f t="shared" si="10"/>
        <v>2022</v>
      </c>
      <c r="D360" t="str">
        <f t="shared" si="11"/>
        <v>May</v>
      </c>
    </row>
    <row r="361" spans="1:4" x14ac:dyDescent="0.25">
      <c r="A361" s="27">
        <v>44705</v>
      </c>
      <c r="B361">
        <v>113.56</v>
      </c>
      <c r="C361">
        <f t="shared" si="10"/>
        <v>2022</v>
      </c>
      <c r="D361" t="str">
        <f t="shared" si="11"/>
        <v>May</v>
      </c>
    </row>
    <row r="362" spans="1:4" x14ac:dyDescent="0.25">
      <c r="A362" s="27">
        <v>44706</v>
      </c>
      <c r="B362">
        <v>114.03</v>
      </c>
      <c r="C362">
        <f t="shared" si="10"/>
        <v>2022</v>
      </c>
      <c r="D362" t="str">
        <f t="shared" si="11"/>
        <v>May</v>
      </c>
    </row>
    <row r="363" spans="1:4" x14ac:dyDescent="0.25">
      <c r="A363" s="27">
        <v>44707</v>
      </c>
      <c r="B363">
        <v>117.4</v>
      </c>
      <c r="C363">
        <f t="shared" si="10"/>
        <v>2022</v>
      </c>
      <c r="D363" t="str">
        <f t="shared" si="11"/>
        <v>May</v>
      </c>
    </row>
    <row r="364" spans="1:4" x14ac:dyDescent="0.25">
      <c r="A364" s="27">
        <v>44708</v>
      </c>
      <c r="B364">
        <v>119.43</v>
      </c>
      <c r="C364">
        <f t="shared" si="10"/>
        <v>2022</v>
      </c>
      <c r="D364" t="str">
        <f t="shared" si="11"/>
        <v>May</v>
      </c>
    </row>
    <row r="365" spans="1:4" x14ac:dyDescent="0.25">
      <c r="A365" s="27">
        <v>44711</v>
      </c>
      <c r="B365">
        <v>121.67</v>
      </c>
      <c r="C365">
        <f t="shared" si="10"/>
        <v>2022</v>
      </c>
      <c r="D365" t="str">
        <f t="shared" si="11"/>
        <v>May</v>
      </c>
    </row>
    <row r="366" spans="1:4" x14ac:dyDescent="0.25">
      <c r="A366" s="27">
        <v>44712</v>
      </c>
      <c r="B366">
        <v>122.84</v>
      </c>
      <c r="C366">
        <f t="shared" si="10"/>
        <v>2022</v>
      </c>
      <c r="D366" t="str">
        <f t="shared" si="11"/>
        <v>May</v>
      </c>
    </row>
    <row r="367" spans="1:4" x14ac:dyDescent="0.25">
      <c r="A367" s="27">
        <v>44713</v>
      </c>
      <c r="B367">
        <v>116.29</v>
      </c>
      <c r="C367">
        <f t="shared" si="10"/>
        <v>2022</v>
      </c>
      <c r="D367" t="str">
        <f t="shared" si="11"/>
        <v>June</v>
      </c>
    </row>
    <row r="368" spans="1:4" x14ac:dyDescent="0.25">
      <c r="A368" s="27">
        <v>44714</v>
      </c>
      <c r="B368">
        <v>117.61</v>
      </c>
      <c r="C368">
        <f t="shared" si="10"/>
        <v>2022</v>
      </c>
      <c r="D368" t="str">
        <f t="shared" si="11"/>
        <v>June</v>
      </c>
    </row>
    <row r="369" spans="1:4" x14ac:dyDescent="0.25">
      <c r="A369" s="27">
        <v>44715</v>
      </c>
      <c r="B369">
        <v>119.72</v>
      </c>
      <c r="C369">
        <f t="shared" si="10"/>
        <v>2022</v>
      </c>
      <c r="D369" t="str">
        <f t="shared" si="11"/>
        <v>June</v>
      </c>
    </row>
    <row r="370" spans="1:4" x14ac:dyDescent="0.25">
      <c r="A370" s="27">
        <v>44718</v>
      </c>
      <c r="B370">
        <v>119.51</v>
      </c>
      <c r="C370">
        <f t="shared" si="10"/>
        <v>2022</v>
      </c>
      <c r="D370" t="str">
        <f t="shared" si="11"/>
        <v>June</v>
      </c>
    </row>
    <row r="371" spans="1:4" x14ac:dyDescent="0.25">
      <c r="A371" s="27">
        <v>44719</v>
      </c>
      <c r="B371">
        <v>120.57</v>
      </c>
      <c r="C371">
        <f t="shared" si="10"/>
        <v>2022</v>
      </c>
      <c r="D371" t="str">
        <f t="shared" si="11"/>
        <v>June</v>
      </c>
    </row>
    <row r="372" spans="1:4" x14ac:dyDescent="0.25">
      <c r="A372" s="27">
        <v>44720</v>
      </c>
      <c r="B372">
        <v>123.58</v>
      </c>
      <c r="C372">
        <f t="shared" si="10"/>
        <v>2022</v>
      </c>
      <c r="D372" t="str">
        <f t="shared" si="11"/>
        <v>June</v>
      </c>
    </row>
    <row r="373" spans="1:4" x14ac:dyDescent="0.25">
      <c r="A373" s="27">
        <v>44721</v>
      </c>
      <c r="B373">
        <v>123.07</v>
      </c>
      <c r="C373">
        <f t="shared" si="10"/>
        <v>2022</v>
      </c>
      <c r="D373" t="str">
        <f t="shared" si="11"/>
        <v>June</v>
      </c>
    </row>
    <row r="374" spans="1:4" x14ac:dyDescent="0.25">
      <c r="A374" s="27">
        <v>44722</v>
      </c>
      <c r="B374">
        <v>122.01</v>
      </c>
      <c r="C374">
        <f t="shared" si="10"/>
        <v>2022</v>
      </c>
      <c r="D374" t="str">
        <f t="shared" si="11"/>
        <v>June</v>
      </c>
    </row>
    <row r="375" spans="1:4" x14ac:dyDescent="0.25">
      <c r="A375" s="27">
        <v>44725</v>
      </c>
      <c r="B375">
        <v>122.27</v>
      </c>
      <c r="C375">
        <f t="shared" si="10"/>
        <v>2022</v>
      </c>
      <c r="D375" t="str">
        <f t="shared" si="11"/>
        <v>June</v>
      </c>
    </row>
    <row r="376" spans="1:4" x14ac:dyDescent="0.25">
      <c r="A376" s="27">
        <v>44726</v>
      </c>
      <c r="B376">
        <v>121.17</v>
      </c>
      <c r="C376">
        <f t="shared" si="10"/>
        <v>2022</v>
      </c>
      <c r="D376" t="str">
        <f t="shared" si="11"/>
        <v>June</v>
      </c>
    </row>
    <row r="377" spans="1:4" x14ac:dyDescent="0.25">
      <c r="A377" s="27">
        <v>44727</v>
      </c>
      <c r="B377">
        <v>118.51</v>
      </c>
      <c r="C377">
        <f t="shared" si="10"/>
        <v>2022</v>
      </c>
      <c r="D377" t="str">
        <f t="shared" si="11"/>
        <v>June</v>
      </c>
    </row>
    <row r="378" spans="1:4" x14ac:dyDescent="0.25">
      <c r="A378" s="27">
        <v>44728</v>
      </c>
      <c r="B378">
        <v>119.81</v>
      </c>
      <c r="C378">
        <f t="shared" si="10"/>
        <v>2022</v>
      </c>
      <c r="D378" t="str">
        <f t="shared" si="11"/>
        <v>June</v>
      </c>
    </row>
    <row r="379" spans="1:4" x14ac:dyDescent="0.25">
      <c r="A379" s="27">
        <v>44729</v>
      </c>
      <c r="B379">
        <v>113.12</v>
      </c>
      <c r="C379">
        <f t="shared" si="10"/>
        <v>2022</v>
      </c>
      <c r="D379" t="str">
        <f t="shared" si="11"/>
        <v>June</v>
      </c>
    </row>
    <row r="380" spans="1:4" x14ac:dyDescent="0.25">
      <c r="A380" s="27">
        <v>44732</v>
      </c>
      <c r="B380">
        <v>114.13</v>
      </c>
      <c r="C380">
        <f t="shared" si="10"/>
        <v>2022</v>
      </c>
      <c r="D380" t="str">
        <f t="shared" si="11"/>
        <v>June</v>
      </c>
    </row>
    <row r="381" spans="1:4" x14ac:dyDescent="0.25">
      <c r="A381" s="27">
        <v>44733</v>
      </c>
      <c r="B381">
        <v>114.65</v>
      </c>
      <c r="C381">
        <f t="shared" si="10"/>
        <v>2022</v>
      </c>
      <c r="D381" t="str">
        <f t="shared" si="11"/>
        <v>June</v>
      </c>
    </row>
    <row r="382" spans="1:4" x14ac:dyDescent="0.25">
      <c r="A382" s="27">
        <v>44734</v>
      </c>
      <c r="B382">
        <v>111.74</v>
      </c>
      <c r="C382">
        <f t="shared" si="10"/>
        <v>2022</v>
      </c>
      <c r="D382" t="str">
        <f t="shared" si="11"/>
        <v>June</v>
      </c>
    </row>
    <row r="383" spans="1:4" x14ac:dyDescent="0.25">
      <c r="A383" s="27">
        <v>44735</v>
      </c>
      <c r="B383">
        <v>110.05</v>
      </c>
      <c r="C383">
        <f t="shared" si="10"/>
        <v>2022</v>
      </c>
      <c r="D383" t="str">
        <f t="shared" si="11"/>
        <v>June</v>
      </c>
    </row>
    <row r="384" spans="1:4" x14ac:dyDescent="0.25">
      <c r="A384" s="27">
        <v>44736</v>
      </c>
      <c r="B384">
        <v>113.12</v>
      </c>
      <c r="C384">
        <f t="shared" si="10"/>
        <v>2022</v>
      </c>
      <c r="D384" t="str">
        <f t="shared" si="11"/>
        <v>June</v>
      </c>
    </row>
    <row r="385" spans="1:4" x14ac:dyDescent="0.25">
      <c r="A385" s="27">
        <v>44739</v>
      </c>
      <c r="B385">
        <v>115.09</v>
      </c>
      <c r="C385">
        <f t="shared" si="10"/>
        <v>2022</v>
      </c>
      <c r="D385" t="str">
        <f t="shared" si="11"/>
        <v>June</v>
      </c>
    </row>
    <row r="386" spans="1:4" x14ac:dyDescent="0.25">
      <c r="A386" s="27">
        <v>44740</v>
      </c>
      <c r="B386">
        <v>117.98</v>
      </c>
      <c r="C386">
        <f t="shared" si="10"/>
        <v>2022</v>
      </c>
      <c r="D386" t="str">
        <f t="shared" si="11"/>
        <v>June</v>
      </c>
    </row>
    <row r="387" spans="1:4" x14ac:dyDescent="0.25">
      <c r="A387" s="27">
        <v>44741</v>
      </c>
      <c r="B387">
        <v>116.26</v>
      </c>
      <c r="C387">
        <f t="shared" ref="C387:C450" si="12">IF(A387="", "", YEAR(A387))</f>
        <v>2022</v>
      </c>
      <c r="D387" t="str">
        <f t="shared" ref="D387:D450" si="13">IF(A387="", "", TEXT(A387, "MMMM"))</f>
        <v>June</v>
      </c>
    </row>
    <row r="388" spans="1:4" x14ac:dyDescent="0.25">
      <c r="A388" s="27">
        <v>44742</v>
      </c>
      <c r="B388">
        <v>114.81</v>
      </c>
      <c r="C388">
        <f t="shared" si="12"/>
        <v>2022</v>
      </c>
      <c r="D388" t="str">
        <f t="shared" si="13"/>
        <v>June</v>
      </c>
    </row>
    <row r="389" spans="1:4" x14ac:dyDescent="0.25">
      <c r="A389" s="27">
        <v>44743</v>
      </c>
      <c r="B389">
        <v>111.63</v>
      </c>
      <c r="C389">
        <f t="shared" si="12"/>
        <v>2022</v>
      </c>
      <c r="D389" t="str">
        <f t="shared" si="13"/>
        <v>July</v>
      </c>
    </row>
    <row r="390" spans="1:4" x14ac:dyDescent="0.25">
      <c r="A390" s="27">
        <v>44746</v>
      </c>
      <c r="B390">
        <v>113.5</v>
      </c>
      <c r="C390">
        <f t="shared" si="12"/>
        <v>2022</v>
      </c>
      <c r="D390" t="str">
        <f t="shared" si="13"/>
        <v>July</v>
      </c>
    </row>
    <row r="391" spans="1:4" x14ac:dyDescent="0.25">
      <c r="A391" s="27">
        <v>44747</v>
      </c>
      <c r="B391">
        <v>102.77</v>
      </c>
      <c r="C391">
        <f t="shared" si="12"/>
        <v>2022</v>
      </c>
      <c r="D391" t="str">
        <f t="shared" si="13"/>
        <v>July</v>
      </c>
    </row>
    <row r="392" spans="1:4" x14ac:dyDescent="0.25">
      <c r="A392" s="27">
        <v>44748</v>
      </c>
      <c r="B392">
        <v>100.69</v>
      </c>
      <c r="C392">
        <f t="shared" si="12"/>
        <v>2022</v>
      </c>
      <c r="D392" t="str">
        <f t="shared" si="13"/>
        <v>July</v>
      </c>
    </row>
    <row r="393" spans="1:4" x14ac:dyDescent="0.25">
      <c r="A393" s="27">
        <v>44749</v>
      </c>
      <c r="B393">
        <v>104.65</v>
      </c>
      <c r="C393">
        <f t="shared" si="12"/>
        <v>2022</v>
      </c>
      <c r="D393" t="str">
        <f t="shared" si="13"/>
        <v>July</v>
      </c>
    </row>
    <row r="394" spans="1:4" x14ac:dyDescent="0.25">
      <c r="A394" s="27">
        <v>44750</v>
      </c>
      <c r="B394">
        <v>107.02</v>
      </c>
      <c r="C394">
        <f t="shared" si="12"/>
        <v>2022</v>
      </c>
      <c r="D394" t="str">
        <f t="shared" si="13"/>
        <v>July</v>
      </c>
    </row>
    <row r="395" spans="1:4" x14ac:dyDescent="0.25">
      <c r="A395" s="27">
        <v>44753</v>
      </c>
      <c r="B395">
        <v>107.1</v>
      </c>
      <c r="C395">
        <f t="shared" si="12"/>
        <v>2022</v>
      </c>
      <c r="D395" t="str">
        <f t="shared" si="13"/>
        <v>July</v>
      </c>
    </row>
    <row r="396" spans="1:4" x14ac:dyDescent="0.25">
      <c r="A396" s="27">
        <v>44754</v>
      </c>
      <c r="B396">
        <v>99.49</v>
      </c>
      <c r="C396">
        <f t="shared" si="12"/>
        <v>2022</v>
      </c>
      <c r="D396" t="str">
        <f t="shared" si="13"/>
        <v>July</v>
      </c>
    </row>
    <row r="397" spans="1:4" x14ac:dyDescent="0.25">
      <c r="A397" s="27">
        <v>44755</v>
      </c>
      <c r="B397">
        <v>99.57</v>
      </c>
      <c r="C397">
        <f t="shared" si="12"/>
        <v>2022</v>
      </c>
      <c r="D397" t="str">
        <f t="shared" si="13"/>
        <v>July</v>
      </c>
    </row>
    <row r="398" spans="1:4" x14ac:dyDescent="0.25">
      <c r="A398" s="27">
        <v>44756</v>
      </c>
      <c r="B398">
        <v>99.1</v>
      </c>
      <c r="C398">
        <f t="shared" si="12"/>
        <v>2022</v>
      </c>
      <c r="D398" t="str">
        <f t="shared" si="13"/>
        <v>July</v>
      </c>
    </row>
    <row r="399" spans="1:4" x14ac:dyDescent="0.25">
      <c r="A399" s="27">
        <v>44757</v>
      </c>
      <c r="B399">
        <v>101.16</v>
      </c>
      <c r="C399">
        <f t="shared" si="12"/>
        <v>2022</v>
      </c>
      <c r="D399" t="str">
        <f t="shared" si="13"/>
        <v>July</v>
      </c>
    </row>
    <row r="400" spans="1:4" x14ac:dyDescent="0.25">
      <c r="A400" s="27">
        <v>44760</v>
      </c>
      <c r="B400">
        <v>106.27</v>
      </c>
      <c r="C400">
        <f t="shared" si="12"/>
        <v>2022</v>
      </c>
      <c r="D400" t="str">
        <f t="shared" si="13"/>
        <v>July</v>
      </c>
    </row>
    <row r="401" spans="1:4" x14ac:dyDescent="0.25">
      <c r="A401" s="27">
        <v>44761</v>
      </c>
      <c r="B401">
        <v>107.35</v>
      </c>
      <c r="C401">
        <f t="shared" si="12"/>
        <v>2022</v>
      </c>
      <c r="D401" t="str">
        <f t="shared" si="13"/>
        <v>July</v>
      </c>
    </row>
    <row r="402" spans="1:4" x14ac:dyDescent="0.25">
      <c r="A402" s="27">
        <v>44762</v>
      </c>
      <c r="B402">
        <v>106.92</v>
      </c>
      <c r="C402">
        <f t="shared" si="12"/>
        <v>2022</v>
      </c>
      <c r="D402" t="str">
        <f t="shared" si="13"/>
        <v>July</v>
      </c>
    </row>
    <row r="403" spans="1:4" x14ac:dyDescent="0.25">
      <c r="A403" s="27">
        <v>44763</v>
      </c>
      <c r="B403">
        <v>103.86</v>
      </c>
      <c r="C403">
        <f t="shared" si="12"/>
        <v>2022</v>
      </c>
      <c r="D403" t="str">
        <f t="shared" si="13"/>
        <v>July</v>
      </c>
    </row>
    <row r="404" spans="1:4" x14ac:dyDescent="0.25">
      <c r="A404" s="27">
        <v>44764</v>
      </c>
      <c r="B404">
        <v>103.2</v>
      </c>
      <c r="C404">
        <f t="shared" si="12"/>
        <v>2022</v>
      </c>
      <c r="D404" t="str">
        <f t="shared" si="13"/>
        <v>July</v>
      </c>
    </row>
    <row r="405" spans="1:4" x14ac:dyDescent="0.25">
      <c r="A405" s="27">
        <v>44767</v>
      </c>
      <c r="B405">
        <v>105.15</v>
      </c>
      <c r="C405">
        <f t="shared" si="12"/>
        <v>2022</v>
      </c>
      <c r="D405" t="str">
        <f t="shared" si="13"/>
        <v>July</v>
      </c>
    </row>
    <row r="406" spans="1:4" x14ac:dyDescent="0.25">
      <c r="A406" s="27">
        <v>44768</v>
      </c>
      <c r="B406">
        <v>104.4</v>
      </c>
      <c r="C406">
        <f t="shared" si="12"/>
        <v>2022</v>
      </c>
      <c r="D406" t="str">
        <f t="shared" si="13"/>
        <v>July</v>
      </c>
    </row>
    <row r="407" spans="1:4" x14ac:dyDescent="0.25">
      <c r="A407" s="27">
        <v>44769</v>
      </c>
      <c r="B407">
        <v>106.62</v>
      </c>
      <c r="C407">
        <f t="shared" si="12"/>
        <v>2022</v>
      </c>
      <c r="D407" t="str">
        <f t="shared" si="13"/>
        <v>July</v>
      </c>
    </row>
    <row r="408" spans="1:4" x14ac:dyDescent="0.25">
      <c r="A408" s="27">
        <v>44770</v>
      </c>
      <c r="B408">
        <v>107.14</v>
      </c>
      <c r="C408">
        <f t="shared" si="12"/>
        <v>2022</v>
      </c>
      <c r="D408" t="str">
        <f t="shared" si="13"/>
        <v>July</v>
      </c>
    </row>
    <row r="409" spans="1:4" x14ac:dyDescent="0.25">
      <c r="A409" s="27">
        <v>44771</v>
      </c>
      <c r="B409">
        <v>110.01</v>
      </c>
      <c r="C409">
        <f t="shared" si="12"/>
        <v>2022</v>
      </c>
      <c r="D409" t="str">
        <f t="shared" si="13"/>
        <v>July</v>
      </c>
    </row>
    <row r="410" spans="1:4" x14ac:dyDescent="0.25">
      <c r="A410" s="27">
        <v>44774</v>
      </c>
      <c r="B410">
        <v>100.03</v>
      </c>
      <c r="C410">
        <f t="shared" si="12"/>
        <v>2022</v>
      </c>
      <c r="D410" t="str">
        <f t="shared" si="13"/>
        <v>August</v>
      </c>
    </row>
    <row r="411" spans="1:4" x14ac:dyDescent="0.25">
      <c r="A411" s="27">
        <v>44775</v>
      </c>
      <c r="B411">
        <v>100.54</v>
      </c>
      <c r="C411">
        <f t="shared" si="12"/>
        <v>2022</v>
      </c>
      <c r="D411" t="str">
        <f t="shared" si="13"/>
        <v>August</v>
      </c>
    </row>
    <row r="412" spans="1:4" x14ac:dyDescent="0.25">
      <c r="A412" s="27">
        <v>44776</v>
      </c>
      <c r="B412">
        <v>96.78</v>
      </c>
      <c r="C412">
        <f t="shared" si="12"/>
        <v>2022</v>
      </c>
      <c r="D412" t="str">
        <f t="shared" si="13"/>
        <v>August</v>
      </c>
    </row>
    <row r="413" spans="1:4" x14ac:dyDescent="0.25">
      <c r="A413" s="27">
        <v>44777</v>
      </c>
      <c r="B413">
        <v>94.12</v>
      </c>
      <c r="C413">
        <f t="shared" si="12"/>
        <v>2022</v>
      </c>
      <c r="D413" t="str">
        <f t="shared" si="13"/>
        <v>August</v>
      </c>
    </row>
    <row r="414" spans="1:4" x14ac:dyDescent="0.25">
      <c r="A414" s="27">
        <v>44778</v>
      </c>
      <c r="B414">
        <v>94.92</v>
      </c>
      <c r="C414">
        <f t="shared" si="12"/>
        <v>2022</v>
      </c>
      <c r="D414" t="str">
        <f t="shared" si="13"/>
        <v>August</v>
      </c>
    </row>
    <row r="415" spans="1:4" x14ac:dyDescent="0.25">
      <c r="A415" s="27">
        <v>44781</v>
      </c>
      <c r="B415">
        <v>96.65</v>
      </c>
      <c r="C415">
        <f t="shared" si="12"/>
        <v>2022</v>
      </c>
      <c r="D415" t="str">
        <f t="shared" si="13"/>
        <v>August</v>
      </c>
    </row>
    <row r="416" spans="1:4" x14ac:dyDescent="0.25">
      <c r="A416" s="27">
        <v>44782</v>
      </c>
      <c r="B416">
        <v>96.31</v>
      </c>
      <c r="C416">
        <f t="shared" si="12"/>
        <v>2022</v>
      </c>
      <c r="D416" t="str">
        <f t="shared" si="13"/>
        <v>August</v>
      </c>
    </row>
    <row r="417" spans="1:4" x14ac:dyDescent="0.25">
      <c r="A417" s="27">
        <v>44783</v>
      </c>
      <c r="B417">
        <v>97.4</v>
      </c>
      <c r="C417">
        <f t="shared" si="12"/>
        <v>2022</v>
      </c>
      <c r="D417" t="str">
        <f t="shared" si="13"/>
        <v>August</v>
      </c>
    </row>
    <row r="418" spans="1:4" x14ac:dyDescent="0.25">
      <c r="A418" s="27">
        <v>44784</v>
      </c>
      <c r="B418">
        <v>99.6</v>
      </c>
      <c r="C418">
        <f t="shared" si="12"/>
        <v>2022</v>
      </c>
      <c r="D418" t="str">
        <f t="shared" si="13"/>
        <v>August</v>
      </c>
    </row>
    <row r="419" spans="1:4" x14ac:dyDescent="0.25">
      <c r="A419" s="27">
        <v>44785</v>
      </c>
      <c r="B419">
        <v>98.15</v>
      </c>
      <c r="C419">
        <f t="shared" si="12"/>
        <v>2022</v>
      </c>
      <c r="D419" t="str">
        <f t="shared" si="13"/>
        <v>August</v>
      </c>
    </row>
    <row r="420" spans="1:4" x14ac:dyDescent="0.25">
      <c r="A420" s="27">
        <v>44788</v>
      </c>
      <c r="B420">
        <v>95.1</v>
      </c>
      <c r="C420">
        <f t="shared" si="12"/>
        <v>2022</v>
      </c>
      <c r="D420" t="str">
        <f t="shared" si="13"/>
        <v>August</v>
      </c>
    </row>
    <row r="421" spans="1:4" x14ac:dyDescent="0.25">
      <c r="A421" s="27">
        <v>44789</v>
      </c>
      <c r="B421">
        <v>92.34</v>
      </c>
      <c r="C421">
        <f t="shared" si="12"/>
        <v>2022</v>
      </c>
      <c r="D421" t="str">
        <f t="shared" si="13"/>
        <v>August</v>
      </c>
    </row>
    <row r="422" spans="1:4" x14ac:dyDescent="0.25">
      <c r="A422" s="27">
        <v>44790</v>
      </c>
      <c r="B422">
        <v>93.65</v>
      </c>
      <c r="C422">
        <f t="shared" si="12"/>
        <v>2022</v>
      </c>
      <c r="D422" t="str">
        <f t="shared" si="13"/>
        <v>August</v>
      </c>
    </row>
    <row r="423" spans="1:4" x14ac:dyDescent="0.25">
      <c r="A423" s="27">
        <v>44791</v>
      </c>
      <c r="B423">
        <v>96.59</v>
      </c>
      <c r="C423">
        <f t="shared" si="12"/>
        <v>2022</v>
      </c>
      <c r="D423" t="str">
        <f t="shared" si="13"/>
        <v>August</v>
      </c>
    </row>
    <row r="424" spans="1:4" x14ac:dyDescent="0.25">
      <c r="A424" s="27">
        <v>44792</v>
      </c>
      <c r="B424">
        <v>96.72</v>
      </c>
      <c r="C424">
        <f t="shared" si="12"/>
        <v>2022</v>
      </c>
      <c r="D424" t="str">
        <f t="shared" si="13"/>
        <v>August</v>
      </c>
    </row>
    <row r="425" spans="1:4" x14ac:dyDescent="0.25">
      <c r="A425" s="27">
        <v>44795</v>
      </c>
      <c r="B425">
        <v>96.48</v>
      </c>
      <c r="C425">
        <f t="shared" si="12"/>
        <v>2022</v>
      </c>
      <c r="D425" t="str">
        <f t="shared" si="13"/>
        <v>August</v>
      </c>
    </row>
    <row r="426" spans="1:4" x14ac:dyDescent="0.25">
      <c r="A426" s="27">
        <v>44796</v>
      </c>
      <c r="B426">
        <v>100.22</v>
      </c>
      <c r="C426">
        <f t="shared" si="12"/>
        <v>2022</v>
      </c>
      <c r="D426" t="str">
        <f t="shared" si="13"/>
        <v>August</v>
      </c>
    </row>
    <row r="427" spans="1:4" x14ac:dyDescent="0.25">
      <c r="A427" s="27">
        <v>44797</v>
      </c>
      <c r="B427">
        <v>101.22</v>
      </c>
      <c r="C427">
        <f t="shared" si="12"/>
        <v>2022</v>
      </c>
      <c r="D427" t="str">
        <f t="shared" si="13"/>
        <v>August</v>
      </c>
    </row>
    <row r="428" spans="1:4" x14ac:dyDescent="0.25">
      <c r="A428" s="27">
        <v>44798</v>
      </c>
      <c r="B428">
        <v>99.34</v>
      </c>
      <c r="C428">
        <f t="shared" si="12"/>
        <v>2022</v>
      </c>
      <c r="D428" t="str">
        <f t="shared" si="13"/>
        <v>August</v>
      </c>
    </row>
    <row r="429" spans="1:4" x14ac:dyDescent="0.25">
      <c r="A429" s="27">
        <v>44799</v>
      </c>
      <c r="B429">
        <v>100.99</v>
      </c>
      <c r="C429">
        <f t="shared" si="12"/>
        <v>2022</v>
      </c>
      <c r="D429" t="str">
        <f t="shared" si="13"/>
        <v>August</v>
      </c>
    </row>
    <row r="430" spans="1:4" x14ac:dyDescent="0.25">
      <c r="A430" s="27">
        <v>44802</v>
      </c>
      <c r="B430">
        <v>105.09</v>
      </c>
      <c r="C430">
        <f t="shared" si="12"/>
        <v>2022</v>
      </c>
      <c r="D430" t="str">
        <f t="shared" si="13"/>
        <v>August</v>
      </c>
    </row>
    <row r="431" spans="1:4" x14ac:dyDescent="0.25">
      <c r="A431" s="27">
        <v>44803</v>
      </c>
      <c r="B431">
        <v>99.31</v>
      </c>
      <c r="C431">
        <f t="shared" si="12"/>
        <v>2022</v>
      </c>
      <c r="D431" t="str">
        <f t="shared" si="13"/>
        <v>August</v>
      </c>
    </row>
    <row r="432" spans="1:4" x14ac:dyDescent="0.25">
      <c r="A432" s="27">
        <v>44804</v>
      </c>
      <c r="B432">
        <v>96.49</v>
      </c>
      <c r="C432">
        <f t="shared" si="12"/>
        <v>2022</v>
      </c>
      <c r="D432" t="str">
        <f t="shared" si="13"/>
        <v>August</v>
      </c>
    </row>
    <row r="433" spans="1:4" x14ac:dyDescent="0.25">
      <c r="A433" s="27">
        <v>44805</v>
      </c>
      <c r="B433">
        <v>92.36</v>
      </c>
      <c r="C433">
        <f t="shared" si="12"/>
        <v>2022</v>
      </c>
      <c r="D433" t="str">
        <f t="shared" si="13"/>
        <v>September</v>
      </c>
    </row>
    <row r="434" spans="1:4" x14ac:dyDescent="0.25">
      <c r="A434" s="27">
        <v>44806</v>
      </c>
      <c r="B434">
        <v>93.02</v>
      </c>
      <c r="C434">
        <f t="shared" si="12"/>
        <v>2022</v>
      </c>
      <c r="D434" t="str">
        <f t="shared" si="13"/>
        <v>September</v>
      </c>
    </row>
    <row r="435" spans="1:4" x14ac:dyDescent="0.25">
      <c r="A435" s="27">
        <v>44809</v>
      </c>
      <c r="B435">
        <v>95.74</v>
      </c>
      <c r="C435">
        <f t="shared" si="12"/>
        <v>2022</v>
      </c>
      <c r="D435" t="str">
        <f t="shared" si="13"/>
        <v>September</v>
      </c>
    </row>
    <row r="436" spans="1:4" x14ac:dyDescent="0.25">
      <c r="A436" s="27">
        <v>44810</v>
      </c>
      <c r="B436">
        <v>92.83</v>
      </c>
      <c r="C436">
        <f t="shared" si="12"/>
        <v>2022</v>
      </c>
      <c r="D436" t="str">
        <f t="shared" si="13"/>
        <v>September</v>
      </c>
    </row>
    <row r="437" spans="1:4" x14ac:dyDescent="0.25">
      <c r="A437" s="27">
        <v>44811</v>
      </c>
      <c r="B437">
        <v>88</v>
      </c>
      <c r="C437">
        <f t="shared" si="12"/>
        <v>2022</v>
      </c>
      <c r="D437" t="str">
        <f t="shared" si="13"/>
        <v>September</v>
      </c>
    </row>
    <row r="438" spans="1:4" x14ac:dyDescent="0.25">
      <c r="A438" s="27">
        <v>44812</v>
      </c>
      <c r="B438">
        <v>89.15</v>
      </c>
      <c r="C438">
        <f t="shared" si="12"/>
        <v>2022</v>
      </c>
      <c r="D438" t="str">
        <f t="shared" si="13"/>
        <v>September</v>
      </c>
    </row>
    <row r="439" spans="1:4" x14ac:dyDescent="0.25">
      <c r="A439" s="27">
        <v>44813</v>
      </c>
      <c r="B439">
        <v>92.84</v>
      </c>
      <c r="C439">
        <f t="shared" si="12"/>
        <v>2022</v>
      </c>
      <c r="D439" t="str">
        <f t="shared" si="13"/>
        <v>September</v>
      </c>
    </row>
    <row r="440" spans="1:4" x14ac:dyDescent="0.25">
      <c r="A440" s="27">
        <v>44816</v>
      </c>
      <c r="B440">
        <v>94</v>
      </c>
      <c r="C440">
        <f t="shared" si="12"/>
        <v>2022</v>
      </c>
      <c r="D440" t="str">
        <f t="shared" si="13"/>
        <v>September</v>
      </c>
    </row>
    <row r="441" spans="1:4" x14ac:dyDescent="0.25">
      <c r="A441" s="27">
        <v>44817</v>
      </c>
      <c r="B441">
        <v>93.17</v>
      </c>
      <c r="C441">
        <f t="shared" si="12"/>
        <v>2022</v>
      </c>
      <c r="D441" t="str">
        <f t="shared" si="13"/>
        <v>September</v>
      </c>
    </row>
    <row r="442" spans="1:4" x14ac:dyDescent="0.25">
      <c r="A442" s="27">
        <v>44818</v>
      </c>
      <c r="B442">
        <v>94.1</v>
      </c>
      <c r="C442">
        <f t="shared" si="12"/>
        <v>2022</v>
      </c>
      <c r="D442" t="str">
        <f t="shared" si="13"/>
        <v>September</v>
      </c>
    </row>
    <row r="443" spans="1:4" x14ac:dyDescent="0.25">
      <c r="A443" s="27">
        <v>44819</v>
      </c>
      <c r="B443">
        <v>90.84</v>
      </c>
      <c r="C443">
        <f t="shared" si="12"/>
        <v>2022</v>
      </c>
      <c r="D443" t="str">
        <f t="shared" si="13"/>
        <v>September</v>
      </c>
    </row>
    <row r="444" spans="1:4" x14ac:dyDescent="0.25">
      <c r="A444" s="27">
        <v>44820</v>
      </c>
      <c r="B444">
        <v>91.35</v>
      </c>
      <c r="C444">
        <f t="shared" si="12"/>
        <v>2022</v>
      </c>
      <c r="D444" t="str">
        <f t="shared" si="13"/>
        <v>September</v>
      </c>
    </row>
    <row r="445" spans="1:4" x14ac:dyDescent="0.25">
      <c r="A445" s="27">
        <v>44823</v>
      </c>
      <c r="B445">
        <v>92</v>
      </c>
      <c r="C445">
        <f t="shared" si="12"/>
        <v>2022</v>
      </c>
      <c r="D445" t="str">
        <f t="shared" si="13"/>
        <v>September</v>
      </c>
    </row>
    <row r="446" spans="1:4" x14ac:dyDescent="0.25">
      <c r="A446" s="27">
        <v>44824</v>
      </c>
      <c r="B446">
        <v>90.62</v>
      </c>
      <c r="C446">
        <f t="shared" si="12"/>
        <v>2022</v>
      </c>
      <c r="D446" t="str">
        <f t="shared" si="13"/>
        <v>September</v>
      </c>
    </row>
    <row r="447" spans="1:4" x14ac:dyDescent="0.25">
      <c r="A447" s="27">
        <v>44825</v>
      </c>
      <c r="B447">
        <v>89.83</v>
      </c>
      <c r="C447">
        <f t="shared" si="12"/>
        <v>2022</v>
      </c>
      <c r="D447" t="str">
        <f t="shared" si="13"/>
        <v>September</v>
      </c>
    </row>
    <row r="448" spans="1:4" x14ac:dyDescent="0.25">
      <c r="A448" s="27">
        <v>44826</v>
      </c>
      <c r="B448">
        <v>90.46</v>
      </c>
      <c r="C448">
        <f t="shared" si="12"/>
        <v>2022</v>
      </c>
      <c r="D448" t="str">
        <f t="shared" si="13"/>
        <v>September</v>
      </c>
    </row>
    <row r="449" spans="1:4" x14ac:dyDescent="0.25">
      <c r="A449" s="27">
        <v>44827</v>
      </c>
      <c r="B449">
        <v>86.15</v>
      </c>
      <c r="C449">
        <f t="shared" si="12"/>
        <v>2022</v>
      </c>
      <c r="D449" t="str">
        <f t="shared" si="13"/>
        <v>September</v>
      </c>
    </row>
    <row r="450" spans="1:4" x14ac:dyDescent="0.25">
      <c r="A450" s="27">
        <v>44830</v>
      </c>
      <c r="B450">
        <v>84.06</v>
      </c>
      <c r="C450">
        <f t="shared" si="12"/>
        <v>2022</v>
      </c>
      <c r="D450" t="str">
        <f t="shared" si="13"/>
        <v>September</v>
      </c>
    </row>
    <row r="451" spans="1:4" x14ac:dyDescent="0.25">
      <c r="A451" s="27">
        <v>44831</v>
      </c>
      <c r="B451">
        <v>86.27</v>
      </c>
      <c r="C451">
        <f t="shared" ref="C451:C514" si="14">IF(A451="", "", YEAR(A451))</f>
        <v>2022</v>
      </c>
      <c r="D451" t="str">
        <f t="shared" ref="D451:D514" si="15">IF(A451="", "", TEXT(A451, "MMMM"))</f>
        <v>September</v>
      </c>
    </row>
    <row r="452" spans="1:4" x14ac:dyDescent="0.25">
      <c r="A452" s="27">
        <v>44832</v>
      </c>
      <c r="B452">
        <v>89.32</v>
      </c>
      <c r="C452">
        <f t="shared" si="14"/>
        <v>2022</v>
      </c>
      <c r="D452" t="str">
        <f t="shared" si="15"/>
        <v>September</v>
      </c>
    </row>
    <row r="453" spans="1:4" x14ac:dyDescent="0.25">
      <c r="A453" s="27">
        <v>44833</v>
      </c>
      <c r="B453">
        <v>88.49</v>
      </c>
      <c r="C453">
        <f t="shared" si="14"/>
        <v>2022</v>
      </c>
      <c r="D453" t="str">
        <f t="shared" si="15"/>
        <v>September</v>
      </c>
    </row>
    <row r="454" spans="1:4" x14ac:dyDescent="0.25">
      <c r="A454" s="27">
        <v>44834</v>
      </c>
      <c r="B454">
        <v>87.96</v>
      </c>
      <c r="C454">
        <f t="shared" si="14"/>
        <v>2022</v>
      </c>
      <c r="D454" t="str">
        <f t="shared" si="15"/>
        <v>September</v>
      </c>
    </row>
    <row r="455" spans="1:4" x14ac:dyDescent="0.25">
      <c r="A455" s="27">
        <v>44837</v>
      </c>
      <c r="B455">
        <v>88.86</v>
      </c>
      <c r="C455">
        <f t="shared" si="14"/>
        <v>2022</v>
      </c>
      <c r="D455" t="str">
        <f t="shared" si="15"/>
        <v>October</v>
      </c>
    </row>
    <row r="456" spans="1:4" x14ac:dyDescent="0.25">
      <c r="A456" s="27">
        <v>44838</v>
      </c>
      <c r="B456">
        <v>91.8</v>
      </c>
      <c r="C456">
        <f t="shared" si="14"/>
        <v>2022</v>
      </c>
      <c r="D456" t="str">
        <f t="shared" si="15"/>
        <v>October</v>
      </c>
    </row>
    <row r="457" spans="1:4" x14ac:dyDescent="0.25">
      <c r="A457" s="27">
        <v>44839</v>
      </c>
      <c r="B457">
        <v>93.37</v>
      </c>
      <c r="C457">
        <f t="shared" si="14"/>
        <v>2022</v>
      </c>
      <c r="D457" t="str">
        <f t="shared" si="15"/>
        <v>October</v>
      </c>
    </row>
    <row r="458" spans="1:4" x14ac:dyDescent="0.25">
      <c r="A458" s="27">
        <v>44840</v>
      </c>
      <c r="B458">
        <v>94.42</v>
      </c>
      <c r="C458">
        <f t="shared" si="14"/>
        <v>2022</v>
      </c>
      <c r="D458" t="str">
        <f t="shared" si="15"/>
        <v>October</v>
      </c>
    </row>
    <row r="459" spans="1:4" x14ac:dyDescent="0.25">
      <c r="A459" s="27">
        <v>44841</v>
      </c>
      <c r="B459">
        <v>97.92</v>
      </c>
      <c r="C459">
        <f t="shared" si="14"/>
        <v>2022</v>
      </c>
      <c r="D459" t="str">
        <f t="shared" si="15"/>
        <v>October</v>
      </c>
    </row>
    <row r="460" spans="1:4" x14ac:dyDescent="0.25">
      <c r="A460" s="27">
        <v>44844</v>
      </c>
      <c r="B460">
        <v>96.19</v>
      </c>
      <c r="C460">
        <f t="shared" si="14"/>
        <v>2022</v>
      </c>
      <c r="D460" t="str">
        <f t="shared" si="15"/>
        <v>October</v>
      </c>
    </row>
    <row r="461" spans="1:4" x14ac:dyDescent="0.25">
      <c r="A461" s="27">
        <v>44845</v>
      </c>
      <c r="B461">
        <v>94.29</v>
      </c>
      <c r="C461">
        <f t="shared" si="14"/>
        <v>2022</v>
      </c>
      <c r="D461" t="str">
        <f t="shared" si="15"/>
        <v>October</v>
      </c>
    </row>
    <row r="462" spans="1:4" x14ac:dyDescent="0.25">
      <c r="A462" s="27">
        <v>44846</v>
      </c>
      <c r="B462">
        <v>92.45</v>
      </c>
      <c r="C462">
        <f t="shared" si="14"/>
        <v>2022</v>
      </c>
      <c r="D462" t="str">
        <f t="shared" si="15"/>
        <v>October</v>
      </c>
    </row>
    <row r="463" spans="1:4" x14ac:dyDescent="0.25">
      <c r="A463" s="27">
        <v>44847</v>
      </c>
      <c r="B463">
        <v>94.57</v>
      </c>
      <c r="C463">
        <f t="shared" si="14"/>
        <v>2022</v>
      </c>
      <c r="D463" t="str">
        <f t="shared" si="15"/>
        <v>October</v>
      </c>
    </row>
    <row r="464" spans="1:4" x14ac:dyDescent="0.25">
      <c r="A464" s="27">
        <v>44848</v>
      </c>
      <c r="B464">
        <v>91.63</v>
      </c>
      <c r="C464">
        <f t="shared" si="14"/>
        <v>2022</v>
      </c>
      <c r="D464" t="str">
        <f t="shared" si="15"/>
        <v>October</v>
      </c>
    </row>
    <row r="465" spans="1:4" x14ac:dyDescent="0.25">
      <c r="A465" s="27">
        <v>44851</v>
      </c>
      <c r="B465">
        <v>91.62</v>
      </c>
      <c r="C465">
        <f t="shared" si="14"/>
        <v>2022</v>
      </c>
      <c r="D465" t="str">
        <f t="shared" si="15"/>
        <v>October</v>
      </c>
    </row>
    <row r="466" spans="1:4" x14ac:dyDescent="0.25">
      <c r="A466" s="27">
        <v>44852</v>
      </c>
      <c r="B466">
        <v>90.03</v>
      </c>
      <c r="C466">
        <f t="shared" si="14"/>
        <v>2022</v>
      </c>
      <c r="D466" t="str">
        <f t="shared" si="15"/>
        <v>October</v>
      </c>
    </row>
    <row r="467" spans="1:4" x14ac:dyDescent="0.25">
      <c r="A467" s="27">
        <v>44853</v>
      </c>
      <c r="B467">
        <v>92.41</v>
      </c>
      <c r="C467">
        <f t="shared" si="14"/>
        <v>2022</v>
      </c>
      <c r="D467" t="str">
        <f t="shared" si="15"/>
        <v>October</v>
      </c>
    </row>
    <row r="468" spans="1:4" x14ac:dyDescent="0.25">
      <c r="A468" s="27">
        <v>44854</v>
      </c>
      <c r="B468">
        <v>92.38</v>
      </c>
      <c r="C468">
        <f t="shared" si="14"/>
        <v>2022</v>
      </c>
      <c r="D468" t="str">
        <f t="shared" si="15"/>
        <v>October</v>
      </c>
    </row>
    <row r="469" spans="1:4" x14ac:dyDescent="0.25">
      <c r="A469" s="27">
        <v>44855</v>
      </c>
      <c r="B469">
        <v>93.5</v>
      </c>
      <c r="C469">
        <f t="shared" si="14"/>
        <v>2022</v>
      </c>
      <c r="D469" t="str">
        <f t="shared" si="15"/>
        <v>October</v>
      </c>
    </row>
    <row r="470" spans="1:4" x14ac:dyDescent="0.25">
      <c r="A470" s="27">
        <v>44858</v>
      </c>
      <c r="B470">
        <v>93.26</v>
      </c>
      <c r="C470">
        <f t="shared" si="14"/>
        <v>2022</v>
      </c>
      <c r="D470" t="str">
        <f t="shared" si="15"/>
        <v>October</v>
      </c>
    </row>
    <row r="471" spans="1:4" x14ac:dyDescent="0.25">
      <c r="A471" s="27">
        <v>44859</v>
      </c>
      <c r="B471">
        <v>93.52</v>
      </c>
      <c r="C471">
        <f t="shared" si="14"/>
        <v>2022</v>
      </c>
      <c r="D471" t="str">
        <f t="shared" si="15"/>
        <v>October</v>
      </c>
    </row>
    <row r="472" spans="1:4" x14ac:dyDescent="0.25">
      <c r="A472" s="27">
        <v>44860</v>
      </c>
      <c r="B472">
        <v>95.69</v>
      </c>
      <c r="C472">
        <f t="shared" si="14"/>
        <v>2022</v>
      </c>
      <c r="D472" t="str">
        <f t="shared" si="15"/>
        <v>October</v>
      </c>
    </row>
    <row r="473" spans="1:4" x14ac:dyDescent="0.25">
      <c r="A473" s="27">
        <v>44861</v>
      </c>
      <c r="B473">
        <v>96.96</v>
      </c>
      <c r="C473">
        <f t="shared" si="14"/>
        <v>2022</v>
      </c>
      <c r="D473" t="str">
        <f t="shared" si="15"/>
        <v>October</v>
      </c>
    </row>
    <row r="474" spans="1:4" x14ac:dyDescent="0.25">
      <c r="A474" s="27">
        <v>44862</v>
      </c>
      <c r="B474">
        <v>95.77</v>
      </c>
      <c r="C474">
        <f t="shared" si="14"/>
        <v>2022</v>
      </c>
      <c r="D474" t="str">
        <f t="shared" si="15"/>
        <v>October</v>
      </c>
    </row>
    <row r="475" spans="1:4" x14ac:dyDescent="0.25">
      <c r="A475" s="27">
        <v>44865</v>
      </c>
      <c r="B475">
        <v>94.83</v>
      </c>
      <c r="C475">
        <f t="shared" si="14"/>
        <v>2022</v>
      </c>
      <c r="D475" t="str">
        <f t="shared" si="15"/>
        <v>October</v>
      </c>
    </row>
    <row r="476" spans="1:4" x14ac:dyDescent="0.25">
      <c r="A476" s="27">
        <v>44866</v>
      </c>
      <c r="B476">
        <v>94.65</v>
      </c>
      <c r="C476">
        <f t="shared" si="14"/>
        <v>2022</v>
      </c>
      <c r="D476" t="str">
        <f t="shared" si="15"/>
        <v>November</v>
      </c>
    </row>
    <row r="477" spans="1:4" x14ac:dyDescent="0.25">
      <c r="A477" s="27">
        <v>44867</v>
      </c>
      <c r="B477">
        <v>96.16</v>
      </c>
      <c r="C477">
        <f t="shared" si="14"/>
        <v>2022</v>
      </c>
      <c r="D477" t="str">
        <f t="shared" si="15"/>
        <v>November</v>
      </c>
    </row>
    <row r="478" spans="1:4" x14ac:dyDescent="0.25">
      <c r="A478" s="27">
        <v>44868</v>
      </c>
      <c r="B478">
        <v>94.67</v>
      </c>
      <c r="C478">
        <f t="shared" si="14"/>
        <v>2022</v>
      </c>
      <c r="D478" t="str">
        <f t="shared" si="15"/>
        <v>November</v>
      </c>
    </row>
    <row r="479" spans="1:4" x14ac:dyDescent="0.25">
      <c r="A479" s="27">
        <v>44869</v>
      </c>
      <c r="B479">
        <v>98.57</v>
      </c>
      <c r="C479">
        <f t="shared" si="14"/>
        <v>2022</v>
      </c>
      <c r="D479" t="str">
        <f t="shared" si="15"/>
        <v>November</v>
      </c>
    </row>
    <row r="480" spans="1:4" x14ac:dyDescent="0.25">
      <c r="A480" s="27">
        <v>44872</v>
      </c>
      <c r="B480">
        <v>97.92</v>
      </c>
      <c r="C480">
        <f t="shared" si="14"/>
        <v>2022</v>
      </c>
      <c r="D480" t="str">
        <f t="shared" si="15"/>
        <v>November</v>
      </c>
    </row>
    <row r="481" spans="1:4" x14ac:dyDescent="0.25">
      <c r="A481" s="27">
        <v>44873</v>
      </c>
      <c r="B481">
        <v>95.36</v>
      </c>
      <c r="C481">
        <f t="shared" si="14"/>
        <v>2022</v>
      </c>
      <c r="D481" t="str">
        <f t="shared" si="15"/>
        <v>November</v>
      </c>
    </row>
    <row r="482" spans="1:4" x14ac:dyDescent="0.25">
      <c r="A482" s="27">
        <v>44874</v>
      </c>
      <c r="B482">
        <v>92.65</v>
      </c>
      <c r="C482">
        <f t="shared" si="14"/>
        <v>2022</v>
      </c>
      <c r="D482" t="str">
        <f t="shared" si="15"/>
        <v>November</v>
      </c>
    </row>
    <row r="483" spans="1:4" x14ac:dyDescent="0.25">
      <c r="A483" s="27">
        <v>44875</v>
      </c>
      <c r="B483">
        <v>93.67</v>
      </c>
      <c r="C483">
        <f t="shared" si="14"/>
        <v>2022</v>
      </c>
      <c r="D483" t="str">
        <f t="shared" si="15"/>
        <v>November</v>
      </c>
    </row>
    <row r="484" spans="1:4" x14ac:dyDescent="0.25">
      <c r="A484" s="27">
        <v>44876</v>
      </c>
      <c r="B484">
        <v>95.99</v>
      </c>
      <c r="C484">
        <f t="shared" si="14"/>
        <v>2022</v>
      </c>
      <c r="D484" t="str">
        <f t="shared" si="15"/>
        <v>November</v>
      </c>
    </row>
    <row r="485" spans="1:4" x14ac:dyDescent="0.25">
      <c r="A485" s="27">
        <v>44879</v>
      </c>
      <c r="B485">
        <v>93.14</v>
      </c>
      <c r="C485">
        <f t="shared" si="14"/>
        <v>2022</v>
      </c>
      <c r="D485" t="str">
        <f t="shared" si="15"/>
        <v>November</v>
      </c>
    </row>
    <row r="486" spans="1:4" x14ac:dyDescent="0.25">
      <c r="A486" s="27">
        <v>44880</v>
      </c>
      <c r="B486">
        <v>93.86</v>
      </c>
      <c r="C486">
        <f t="shared" si="14"/>
        <v>2022</v>
      </c>
      <c r="D486" t="str">
        <f t="shared" si="15"/>
        <v>November</v>
      </c>
    </row>
    <row r="487" spans="1:4" x14ac:dyDescent="0.25">
      <c r="A487" s="27">
        <v>44881</v>
      </c>
      <c r="B487">
        <v>92.86</v>
      </c>
      <c r="C487">
        <f t="shared" si="14"/>
        <v>2022</v>
      </c>
      <c r="D487" t="str">
        <f t="shared" si="15"/>
        <v>November</v>
      </c>
    </row>
    <row r="488" spans="1:4" x14ac:dyDescent="0.25">
      <c r="A488" s="27">
        <v>44882</v>
      </c>
      <c r="B488">
        <v>89.78</v>
      </c>
      <c r="C488">
        <f t="shared" si="14"/>
        <v>2022</v>
      </c>
      <c r="D488" t="str">
        <f t="shared" si="15"/>
        <v>November</v>
      </c>
    </row>
    <row r="489" spans="1:4" x14ac:dyDescent="0.25">
      <c r="A489" s="27">
        <v>44883</v>
      </c>
      <c r="B489">
        <v>87.62</v>
      </c>
      <c r="C489">
        <f t="shared" si="14"/>
        <v>2022</v>
      </c>
      <c r="D489" t="str">
        <f t="shared" si="15"/>
        <v>November</v>
      </c>
    </row>
    <row r="490" spans="1:4" x14ac:dyDescent="0.25">
      <c r="A490" s="27">
        <v>44886</v>
      </c>
      <c r="B490">
        <v>87.45</v>
      </c>
      <c r="C490">
        <f t="shared" si="14"/>
        <v>2022</v>
      </c>
      <c r="D490" t="str">
        <f t="shared" si="15"/>
        <v>November</v>
      </c>
    </row>
    <row r="491" spans="1:4" x14ac:dyDescent="0.25">
      <c r="A491" s="27">
        <v>44887</v>
      </c>
      <c r="B491">
        <v>88.36</v>
      </c>
      <c r="C491">
        <f t="shared" si="14"/>
        <v>2022</v>
      </c>
      <c r="D491" t="str">
        <f t="shared" si="15"/>
        <v>November</v>
      </c>
    </row>
    <row r="492" spans="1:4" x14ac:dyDescent="0.25">
      <c r="A492" s="27">
        <v>44888</v>
      </c>
      <c r="B492">
        <v>85.41</v>
      </c>
      <c r="C492">
        <f t="shared" si="14"/>
        <v>2022</v>
      </c>
      <c r="D492" t="str">
        <f t="shared" si="15"/>
        <v>November</v>
      </c>
    </row>
    <row r="493" spans="1:4" x14ac:dyDescent="0.25">
      <c r="A493" s="27">
        <v>44889</v>
      </c>
      <c r="B493">
        <v>85.34</v>
      </c>
      <c r="C493">
        <f t="shared" si="14"/>
        <v>2022</v>
      </c>
      <c r="D493" t="str">
        <f t="shared" si="15"/>
        <v>November</v>
      </c>
    </row>
    <row r="494" spans="1:4" x14ac:dyDescent="0.25">
      <c r="A494" s="27">
        <v>44890</v>
      </c>
      <c r="B494">
        <v>83.63</v>
      </c>
      <c r="C494">
        <f t="shared" si="14"/>
        <v>2022</v>
      </c>
      <c r="D494" t="str">
        <f t="shared" si="15"/>
        <v>November</v>
      </c>
    </row>
    <row r="495" spans="1:4" x14ac:dyDescent="0.25">
      <c r="A495" s="27">
        <v>44893</v>
      </c>
      <c r="B495">
        <v>83.19</v>
      </c>
      <c r="C495">
        <f t="shared" si="14"/>
        <v>2022</v>
      </c>
      <c r="D495" t="str">
        <f t="shared" si="15"/>
        <v>November</v>
      </c>
    </row>
    <row r="496" spans="1:4" x14ac:dyDescent="0.25">
      <c r="A496" s="27">
        <v>44894</v>
      </c>
      <c r="B496">
        <v>83.03</v>
      </c>
      <c r="C496">
        <f t="shared" si="14"/>
        <v>2022</v>
      </c>
      <c r="D496" t="str">
        <f t="shared" si="15"/>
        <v>November</v>
      </c>
    </row>
    <row r="497" spans="1:4" x14ac:dyDescent="0.25">
      <c r="A497" s="27">
        <v>44895</v>
      </c>
      <c r="B497">
        <v>85.43</v>
      </c>
      <c r="C497">
        <f t="shared" si="14"/>
        <v>2022</v>
      </c>
      <c r="D497" t="str">
        <f t="shared" si="15"/>
        <v>November</v>
      </c>
    </row>
    <row r="498" spans="1:4" x14ac:dyDescent="0.25">
      <c r="A498" s="27">
        <v>44896</v>
      </c>
      <c r="B498">
        <v>86.88</v>
      </c>
      <c r="C498">
        <f t="shared" si="14"/>
        <v>2022</v>
      </c>
      <c r="D498" t="str">
        <f t="shared" si="15"/>
        <v>December</v>
      </c>
    </row>
    <row r="499" spans="1:4" x14ac:dyDescent="0.25">
      <c r="A499" s="27">
        <v>44897</v>
      </c>
      <c r="B499">
        <v>85.57</v>
      </c>
      <c r="C499">
        <f t="shared" si="14"/>
        <v>2022</v>
      </c>
      <c r="D499" t="str">
        <f t="shared" si="15"/>
        <v>December</v>
      </c>
    </row>
    <row r="500" spans="1:4" x14ac:dyDescent="0.25">
      <c r="A500" s="27">
        <v>44900</v>
      </c>
      <c r="B500">
        <v>82.68</v>
      </c>
      <c r="C500">
        <f t="shared" si="14"/>
        <v>2022</v>
      </c>
      <c r="D500" t="str">
        <f t="shared" si="15"/>
        <v>December</v>
      </c>
    </row>
    <row r="501" spans="1:4" x14ac:dyDescent="0.25">
      <c r="A501" s="27">
        <v>44901</v>
      </c>
      <c r="B501">
        <v>79.349999999999994</v>
      </c>
      <c r="C501">
        <f t="shared" si="14"/>
        <v>2022</v>
      </c>
      <c r="D501" t="str">
        <f t="shared" si="15"/>
        <v>December</v>
      </c>
    </row>
    <row r="502" spans="1:4" x14ac:dyDescent="0.25">
      <c r="A502" s="27">
        <v>44902</v>
      </c>
      <c r="B502">
        <v>77.17</v>
      </c>
      <c r="C502">
        <f t="shared" si="14"/>
        <v>2022</v>
      </c>
      <c r="D502" t="str">
        <f t="shared" si="15"/>
        <v>December</v>
      </c>
    </row>
    <row r="503" spans="1:4" x14ac:dyDescent="0.25">
      <c r="A503" s="27">
        <v>44903</v>
      </c>
      <c r="B503">
        <v>76.150000000000006</v>
      </c>
      <c r="C503">
        <f t="shared" si="14"/>
        <v>2022</v>
      </c>
      <c r="D503" t="str">
        <f t="shared" si="15"/>
        <v>December</v>
      </c>
    </row>
    <row r="504" spans="1:4" x14ac:dyDescent="0.25">
      <c r="A504" s="27">
        <v>44904</v>
      </c>
      <c r="B504">
        <v>76.099999999999994</v>
      </c>
      <c r="C504">
        <f t="shared" si="14"/>
        <v>2022</v>
      </c>
      <c r="D504" t="str">
        <f t="shared" si="15"/>
        <v>December</v>
      </c>
    </row>
    <row r="505" spans="1:4" x14ac:dyDescent="0.25">
      <c r="A505" s="27">
        <v>44907</v>
      </c>
      <c r="B505">
        <v>77.989999999999995</v>
      </c>
      <c r="C505">
        <f t="shared" si="14"/>
        <v>2022</v>
      </c>
      <c r="D505" t="str">
        <f t="shared" si="15"/>
        <v>December</v>
      </c>
    </row>
    <row r="506" spans="1:4" x14ac:dyDescent="0.25">
      <c r="A506" s="27">
        <v>44908</v>
      </c>
      <c r="B506">
        <v>80.680000000000007</v>
      </c>
      <c r="C506">
        <f t="shared" si="14"/>
        <v>2022</v>
      </c>
      <c r="D506" t="str">
        <f t="shared" si="15"/>
        <v>December</v>
      </c>
    </row>
    <row r="507" spans="1:4" x14ac:dyDescent="0.25">
      <c r="A507" s="27">
        <v>44909</v>
      </c>
      <c r="B507">
        <v>82.7</v>
      </c>
      <c r="C507">
        <f t="shared" si="14"/>
        <v>2022</v>
      </c>
      <c r="D507" t="str">
        <f t="shared" si="15"/>
        <v>December</v>
      </c>
    </row>
    <row r="508" spans="1:4" x14ac:dyDescent="0.25">
      <c r="A508" s="27">
        <v>44910</v>
      </c>
      <c r="B508">
        <v>81.209999999999994</v>
      </c>
      <c r="C508">
        <f t="shared" si="14"/>
        <v>2022</v>
      </c>
      <c r="D508" t="str">
        <f t="shared" si="15"/>
        <v>December</v>
      </c>
    </row>
    <row r="509" spans="1:4" x14ac:dyDescent="0.25">
      <c r="A509" s="27">
        <v>44911</v>
      </c>
      <c r="B509">
        <v>79.040000000000006</v>
      </c>
      <c r="C509">
        <f t="shared" si="14"/>
        <v>2022</v>
      </c>
      <c r="D509" t="str">
        <f t="shared" si="15"/>
        <v>December</v>
      </c>
    </row>
    <row r="510" spans="1:4" x14ac:dyDescent="0.25">
      <c r="A510" s="27">
        <v>44914</v>
      </c>
      <c r="B510">
        <v>79.8</v>
      </c>
      <c r="C510">
        <f t="shared" si="14"/>
        <v>2022</v>
      </c>
      <c r="D510" t="str">
        <f t="shared" si="15"/>
        <v>December</v>
      </c>
    </row>
    <row r="511" spans="1:4" x14ac:dyDescent="0.25">
      <c r="A511" s="27">
        <v>44915</v>
      </c>
      <c r="B511">
        <v>79.989999999999995</v>
      </c>
      <c r="C511">
        <f t="shared" si="14"/>
        <v>2022</v>
      </c>
      <c r="D511" t="str">
        <f t="shared" si="15"/>
        <v>December</v>
      </c>
    </row>
    <row r="512" spans="1:4" x14ac:dyDescent="0.25">
      <c r="A512" s="27">
        <v>44916</v>
      </c>
      <c r="B512">
        <v>82.2</v>
      </c>
      <c r="C512">
        <f t="shared" si="14"/>
        <v>2022</v>
      </c>
      <c r="D512" t="str">
        <f t="shared" si="15"/>
        <v>December</v>
      </c>
    </row>
    <row r="513" spans="1:4" x14ac:dyDescent="0.25">
      <c r="A513" s="27">
        <v>44917</v>
      </c>
      <c r="B513">
        <v>80.98</v>
      </c>
      <c r="C513">
        <f t="shared" si="14"/>
        <v>2022</v>
      </c>
      <c r="D513" t="str">
        <f t="shared" si="15"/>
        <v>December</v>
      </c>
    </row>
    <row r="514" spans="1:4" x14ac:dyDescent="0.25">
      <c r="A514" s="27">
        <v>44918</v>
      </c>
      <c r="B514">
        <v>83.92</v>
      </c>
      <c r="C514">
        <f t="shared" si="14"/>
        <v>2022</v>
      </c>
      <c r="D514" t="str">
        <f t="shared" si="15"/>
        <v>December</v>
      </c>
    </row>
    <row r="515" spans="1:4" x14ac:dyDescent="0.25">
      <c r="A515" s="27">
        <v>44922</v>
      </c>
      <c r="B515">
        <v>84.33</v>
      </c>
      <c r="C515">
        <f t="shared" ref="C515:C578" si="16">IF(A515="", "", YEAR(A515))</f>
        <v>2022</v>
      </c>
      <c r="D515" t="str">
        <f t="shared" ref="D515:D578" si="17">IF(A515="", "", TEXT(A515, "MMMM"))</f>
        <v>December</v>
      </c>
    </row>
    <row r="516" spans="1:4" x14ac:dyDescent="0.25">
      <c r="A516" s="27">
        <v>44923</v>
      </c>
      <c r="B516">
        <v>83.26</v>
      </c>
      <c r="C516">
        <f t="shared" si="16"/>
        <v>2022</v>
      </c>
      <c r="D516" t="str">
        <f t="shared" si="17"/>
        <v>December</v>
      </c>
    </row>
    <row r="517" spans="1:4" x14ac:dyDescent="0.25">
      <c r="A517" s="27">
        <v>44924</v>
      </c>
      <c r="B517">
        <v>82.26</v>
      </c>
      <c r="C517">
        <f t="shared" si="16"/>
        <v>2022</v>
      </c>
      <c r="D517" t="str">
        <f t="shared" si="17"/>
        <v>December</v>
      </c>
    </row>
    <row r="518" spans="1:4" x14ac:dyDescent="0.25">
      <c r="A518" s="27">
        <v>44925</v>
      </c>
      <c r="B518">
        <v>85.91</v>
      </c>
      <c r="C518">
        <f t="shared" si="16"/>
        <v>2022</v>
      </c>
      <c r="D518" t="str">
        <f t="shared" si="17"/>
        <v>December</v>
      </c>
    </row>
    <row r="519" spans="1:4" x14ac:dyDescent="0.25">
      <c r="A519" s="27">
        <v>44928</v>
      </c>
      <c r="B519">
        <v>85.91</v>
      </c>
      <c r="C519">
        <f t="shared" si="16"/>
        <v>2023</v>
      </c>
      <c r="D519" t="str">
        <f t="shared" si="17"/>
        <v>January</v>
      </c>
    </row>
    <row r="520" spans="1:4" x14ac:dyDescent="0.25">
      <c r="A520" s="27">
        <v>44929</v>
      </c>
      <c r="B520">
        <v>82.1</v>
      </c>
      <c r="C520">
        <f t="shared" si="16"/>
        <v>2023</v>
      </c>
      <c r="D520" t="str">
        <f t="shared" si="17"/>
        <v>January</v>
      </c>
    </row>
    <row r="521" spans="1:4" x14ac:dyDescent="0.25">
      <c r="A521" s="27">
        <v>44930</v>
      </c>
      <c r="B521">
        <v>77.84</v>
      </c>
      <c r="C521">
        <f t="shared" si="16"/>
        <v>2023</v>
      </c>
      <c r="D521" t="str">
        <f t="shared" si="17"/>
        <v>January</v>
      </c>
    </row>
    <row r="522" spans="1:4" x14ac:dyDescent="0.25">
      <c r="A522" s="27">
        <v>44931</v>
      </c>
      <c r="B522">
        <v>78.69</v>
      </c>
      <c r="C522">
        <f t="shared" si="16"/>
        <v>2023</v>
      </c>
      <c r="D522" t="str">
        <f t="shared" si="17"/>
        <v>January</v>
      </c>
    </row>
    <row r="523" spans="1:4" x14ac:dyDescent="0.25">
      <c r="A523" s="27">
        <v>44932</v>
      </c>
      <c r="B523">
        <v>78.569999999999993</v>
      </c>
      <c r="C523">
        <f t="shared" si="16"/>
        <v>2023</v>
      </c>
      <c r="D523" t="str">
        <f t="shared" si="17"/>
        <v>January</v>
      </c>
    </row>
    <row r="524" spans="1:4" x14ac:dyDescent="0.25">
      <c r="A524" s="27">
        <v>44935</v>
      </c>
      <c r="B524">
        <v>79.650000000000006</v>
      </c>
      <c r="C524">
        <f t="shared" si="16"/>
        <v>2023</v>
      </c>
      <c r="D524" t="str">
        <f t="shared" si="17"/>
        <v>January</v>
      </c>
    </row>
    <row r="525" spans="1:4" x14ac:dyDescent="0.25">
      <c r="A525" s="27">
        <v>44936</v>
      </c>
      <c r="B525">
        <v>80.099999999999994</v>
      </c>
      <c r="C525">
        <f t="shared" si="16"/>
        <v>2023</v>
      </c>
      <c r="D525" t="str">
        <f t="shared" si="17"/>
        <v>January</v>
      </c>
    </row>
    <row r="526" spans="1:4" x14ac:dyDescent="0.25">
      <c r="A526" s="27">
        <v>44937</v>
      </c>
      <c r="B526">
        <v>82.67</v>
      </c>
      <c r="C526">
        <f t="shared" si="16"/>
        <v>2023</v>
      </c>
      <c r="D526" t="str">
        <f t="shared" si="17"/>
        <v>January</v>
      </c>
    </row>
    <row r="527" spans="1:4" x14ac:dyDescent="0.25">
      <c r="A527" s="27">
        <v>44938</v>
      </c>
      <c r="B527">
        <v>84.03</v>
      </c>
      <c r="C527">
        <f t="shared" si="16"/>
        <v>2023</v>
      </c>
      <c r="D527" t="str">
        <f t="shared" si="17"/>
        <v>January</v>
      </c>
    </row>
    <row r="528" spans="1:4" x14ac:dyDescent="0.25">
      <c r="A528" s="27">
        <v>44939</v>
      </c>
      <c r="B528">
        <v>85.28</v>
      </c>
      <c r="C528">
        <f t="shared" si="16"/>
        <v>2023</v>
      </c>
      <c r="D528" t="str">
        <f t="shared" si="17"/>
        <v>January</v>
      </c>
    </row>
    <row r="529" spans="1:4" x14ac:dyDescent="0.25">
      <c r="A529" s="27">
        <v>44942</v>
      </c>
      <c r="B529">
        <v>84.46</v>
      </c>
      <c r="C529">
        <f t="shared" si="16"/>
        <v>2023</v>
      </c>
      <c r="D529" t="str">
        <f t="shared" si="17"/>
        <v>January</v>
      </c>
    </row>
    <row r="530" spans="1:4" x14ac:dyDescent="0.25">
      <c r="A530" s="27">
        <v>44943</v>
      </c>
      <c r="B530">
        <v>85.92</v>
      </c>
      <c r="C530">
        <f t="shared" si="16"/>
        <v>2023</v>
      </c>
      <c r="D530" t="str">
        <f t="shared" si="17"/>
        <v>January</v>
      </c>
    </row>
    <row r="531" spans="1:4" x14ac:dyDescent="0.25">
      <c r="A531" s="27">
        <v>44944</v>
      </c>
      <c r="B531">
        <v>84.98</v>
      </c>
      <c r="C531">
        <f t="shared" si="16"/>
        <v>2023</v>
      </c>
      <c r="D531" t="str">
        <f t="shared" si="17"/>
        <v>January</v>
      </c>
    </row>
    <row r="532" spans="1:4" x14ac:dyDescent="0.25">
      <c r="A532" s="27">
        <v>44945</v>
      </c>
      <c r="B532">
        <v>86.16</v>
      </c>
      <c r="C532">
        <f t="shared" si="16"/>
        <v>2023</v>
      </c>
      <c r="D532" t="str">
        <f t="shared" si="17"/>
        <v>January</v>
      </c>
    </row>
    <row r="533" spans="1:4" x14ac:dyDescent="0.25">
      <c r="A533" s="27">
        <v>44946</v>
      </c>
      <c r="B533">
        <v>87.63</v>
      </c>
      <c r="C533">
        <f t="shared" si="16"/>
        <v>2023</v>
      </c>
      <c r="D533" t="str">
        <f t="shared" si="17"/>
        <v>January</v>
      </c>
    </row>
    <row r="534" spans="1:4" x14ac:dyDescent="0.25">
      <c r="A534" s="27">
        <v>44949</v>
      </c>
      <c r="B534">
        <v>88.19</v>
      </c>
      <c r="C534">
        <f t="shared" si="16"/>
        <v>2023</v>
      </c>
      <c r="D534" t="str">
        <f t="shared" si="17"/>
        <v>January</v>
      </c>
    </row>
    <row r="535" spans="1:4" x14ac:dyDescent="0.25">
      <c r="A535" s="27">
        <v>44950</v>
      </c>
      <c r="B535">
        <v>86.13</v>
      </c>
      <c r="C535">
        <f t="shared" si="16"/>
        <v>2023</v>
      </c>
      <c r="D535" t="str">
        <f t="shared" si="17"/>
        <v>January</v>
      </c>
    </row>
    <row r="536" spans="1:4" x14ac:dyDescent="0.25">
      <c r="A536" s="27">
        <v>44951</v>
      </c>
      <c r="B536">
        <v>86.12</v>
      </c>
      <c r="C536">
        <f t="shared" si="16"/>
        <v>2023</v>
      </c>
      <c r="D536" t="str">
        <f t="shared" si="17"/>
        <v>January</v>
      </c>
    </row>
    <row r="537" spans="1:4" x14ac:dyDescent="0.25">
      <c r="A537" s="27">
        <v>44952</v>
      </c>
      <c r="B537">
        <v>87.47</v>
      </c>
      <c r="C537">
        <f t="shared" si="16"/>
        <v>2023</v>
      </c>
      <c r="D537" t="str">
        <f t="shared" si="17"/>
        <v>January</v>
      </c>
    </row>
    <row r="538" spans="1:4" x14ac:dyDescent="0.25">
      <c r="A538" s="27">
        <v>44953</v>
      </c>
      <c r="B538">
        <v>86.66</v>
      </c>
      <c r="C538">
        <f t="shared" si="16"/>
        <v>2023</v>
      </c>
      <c r="D538" t="str">
        <f t="shared" si="17"/>
        <v>January</v>
      </c>
    </row>
    <row r="539" spans="1:4" x14ac:dyDescent="0.25">
      <c r="A539" s="27">
        <v>44956</v>
      </c>
      <c r="B539">
        <v>84.9</v>
      </c>
      <c r="C539">
        <f t="shared" si="16"/>
        <v>2023</v>
      </c>
      <c r="D539" t="str">
        <f t="shared" si="17"/>
        <v>January</v>
      </c>
    </row>
    <row r="540" spans="1:4" x14ac:dyDescent="0.25">
      <c r="A540" s="27">
        <v>44957</v>
      </c>
      <c r="B540">
        <v>84.49</v>
      </c>
      <c r="C540">
        <f t="shared" si="16"/>
        <v>2023</v>
      </c>
      <c r="D540" t="str">
        <f t="shared" si="17"/>
        <v>January</v>
      </c>
    </row>
    <row r="541" spans="1:4" x14ac:dyDescent="0.25">
      <c r="A541" s="27">
        <v>44958</v>
      </c>
      <c r="B541">
        <v>82.84</v>
      </c>
      <c r="C541">
        <f t="shared" si="16"/>
        <v>2023</v>
      </c>
      <c r="D541" t="str">
        <f t="shared" si="17"/>
        <v>February</v>
      </c>
    </row>
    <row r="542" spans="1:4" x14ac:dyDescent="0.25">
      <c r="A542" s="27">
        <v>44959</v>
      </c>
      <c r="B542">
        <v>82.17</v>
      </c>
      <c r="C542">
        <f t="shared" si="16"/>
        <v>2023</v>
      </c>
      <c r="D542" t="str">
        <f t="shared" si="17"/>
        <v>February</v>
      </c>
    </row>
    <row r="543" spans="1:4" x14ac:dyDescent="0.25">
      <c r="A543" s="27">
        <v>44960</v>
      </c>
      <c r="B543">
        <v>79.94</v>
      </c>
      <c r="C543">
        <f t="shared" si="16"/>
        <v>2023</v>
      </c>
      <c r="D543" t="str">
        <f t="shared" si="17"/>
        <v>February</v>
      </c>
    </row>
    <row r="544" spans="1:4" x14ac:dyDescent="0.25">
      <c r="A544" s="27">
        <v>44963</v>
      </c>
      <c r="B544">
        <v>80.989999999999995</v>
      </c>
      <c r="C544">
        <f t="shared" si="16"/>
        <v>2023</v>
      </c>
      <c r="D544" t="str">
        <f t="shared" si="17"/>
        <v>February</v>
      </c>
    </row>
    <row r="545" spans="1:4" x14ac:dyDescent="0.25">
      <c r="A545" s="27">
        <v>44964</v>
      </c>
      <c r="B545">
        <v>83.69</v>
      </c>
      <c r="C545">
        <f t="shared" si="16"/>
        <v>2023</v>
      </c>
      <c r="D545" t="str">
        <f t="shared" si="17"/>
        <v>February</v>
      </c>
    </row>
    <row r="546" spans="1:4" x14ac:dyDescent="0.25">
      <c r="A546" s="27">
        <v>44965</v>
      </c>
      <c r="B546">
        <v>85.09</v>
      </c>
      <c r="C546">
        <f t="shared" si="16"/>
        <v>2023</v>
      </c>
      <c r="D546" t="str">
        <f t="shared" si="17"/>
        <v>February</v>
      </c>
    </row>
    <row r="547" spans="1:4" x14ac:dyDescent="0.25">
      <c r="A547" s="27">
        <v>44966</v>
      </c>
      <c r="B547">
        <v>84.5</v>
      </c>
      <c r="C547">
        <f t="shared" si="16"/>
        <v>2023</v>
      </c>
      <c r="D547" t="str">
        <f t="shared" si="17"/>
        <v>February</v>
      </c>
    </row>
    <row r="548" spans="1:4" x14ac:dyDescent="0.25">
      <c r="A548" s="27">
        <v>44967</v>
      </c>
      <c r="B548">
        <v>86.39</v>
      </c>
      <c r="C548">
        <f t="shared" si="16"/>
        <v>2023</v>
      </c>
      <c r="D548" t="str">
        <f t="shared" si="17"/>
        <v>February</v>
      </c>
    </row>
    <row r="549" spans="1:4" x14ac:dyDescent="0.25">
      <c r="A549" s="27">
        <v>44970</v>
      </c>
      <c r="B549">
        <v>86.61</v>
      </c>
      <c r="C549">
        <f t="shared" si="16"/>
        <v>2023</v>
      </c>
      <c r="D549" t="str">
        <f t="shared" si="17"/>
        <v>February</v>
      </c>
    </row>
    <row r="550" spans="1:4" x14ac:dyDescent="0.25">
      <c r="A550" s="27">
        <v>44971</v>
      </c>
      <c r="B550">
        <v>85.58</v>
      </c>
      <c r="C550">
        <f t="shared" si="16"/>
        <v>2023</v>
      </c>
      <c r="D550" t="str">
        <f t="shared" si="17"/>
        <v>February</v>
      </c>
    </row>
    <row r="551" spans="1:4" x14ac:dyDescent="0.25">
      <c r="A551" s="27">
        <v>44972</v>
      </c>
      <c r="B551">
        <v>85.38</v>
      </c>
      <c r="C551">
        <f t="shared" si="16"/>
        <v>2023</v>
      </c>
      <c r="D551" t="str">
        <f t="shared" si="17"/>
        <v>February</v>
      </c>
    </row>
    <row r="552" spans="1:4" x14ac:dyDescent="0.25">
      <c r="A552" s="27">
        <v>44973</v>
      </c>
      <c r="B552">
        <v>85.14</v>
      </c>
      <c r="C552">
        <f t="shared" si="16"/>
        <v>2023</v>
      </c>
      <c r="D552" t="str">
        <f t="shared" si="17"/>
        <v>February</v>
      </c>
    </row>
    <row r="553" spans="1:4" x14ac:dyDescent="0.25">
      <c r="A553" s="27">
        <v>44974</v>
      </c>
      <c r="B553">
        <v>83</v>
      </c>
      <c r="C553">
        <f t="shared" si="16"/>
        <v>2023</v>
      </c>
      <c r="D553" t="str">
        <f t="shared" si="17"/>
        <v>February</v>
      </c>
    </row>
    <row r="554" spans="1:4" x14ac:dyDescent="0.25">
      <c r="A554" s="27">
        <v>44977</v>
      </c>
      <c r="B554">
        <v>84.07</v>
      </c>
      <c r="C554">
        <f t="shared" si="16"/>
        <v>2023</v>
      </c>
      <c r="D554" t="str">
        <f t="shared" si="17"/>
        <v>February</v>
      </c>
    </row>
    <row r="555" spans="1:4" x14ac:dyDescent="0.25">
      <c r="A555" s="27">
        <v>44978</v>
      </c>
      <c r="B555">
        <v>83.05</v>
      </c>
      <c r="C555">
        <f t="shared" si="16"/>
        <v>2023</v>
      </c>
      <c r="D555" t="str">
        <f t="shared" si="17"/>
        <v>February</v>
      </c>
    </row>
    <row r="556" spans="1:4" x14ac:dyDescent="0.25">
      <c r="A556" s="27">
        <v>44979</v>
      </c>
      <c r="B556">
        <v>80.599999999999994</v>
      </c>
      <c r="C556">
        <f t="shared" si="16"/>
        <v>2023</v>
      </c>
      <c r="D556" t="str">
        <f t="shared" si="17"/>
        <v>February</v>
      </c>
    </row>
    <row r="557" spans="1:4" x14ac:dyDescent="0.25">
      <c r="A557" s="27">
        <v>44980</v>
      </c>
      <c r="B557">
        <v>82.21</v>
      </c>
      <c r="C557">
        <f t="shared" si="16"/>
        <v>2023</v>
      </c>
      <c r="D557" t="str">
        <f t="shared" si="17"/>
        <v>February</v>
      </c>
    </row>
    <row r="558" spans="1:4" x14ac:dyDescent="0.25">
      <c r="A558" s="27">
        <v>44981</v>
      </c>
      <c r="B558">
        <v>83.16</v>
      </c>
      <c r="C558">
        <f t="shared" si="16"/>
        <v>2023</v>
      </c>
      <c r="D558" t="str">
        <f t="shared" si="17"/>
        <v>February</v>
      </c>
    </row>
    <row r="559" spans="1:4" x14ac:dyDescent="0.25">
      <c r="A559" s="27">
        <v>44984</v>
      </c>
      <c r="B559">
        <v>82.45</v>
      </c>
      <c r="C559">
        <f t="shared" si="16"/>
        <v>2023</v>
      </c>
      <c r="D559" t="str">
        <f t="shared" si="17"/>
        <v>February</v>
      </c>
    </row>
    <row r="560" spans="1:4" x14ac:dyDescent="0.25">
      <c r="A560" s="27">
        <v>44985</v>
      </c>
      <c r="B560">
        <v>83.89</v>
      </c>
      <c r="C560">
        <f t="shared" si="16"/>
        <v>2023</v>
      </c>
      <c r="D560" t="str">
        <f t="shared" si="17"/>
        <v>February</v>
      </c>
    </row>
    <row r="561" spans="1:4" x14ac:dyDescent="0.25">
      <c r="A561" s="27">
        <v>44986</v>
      </c>
      <c r="B561">
        <v>84.31</v>
      </c>
      <c r="C561">
        <f t="shared" si="16"/>
        <v>2023</v>
      </c>
      <c r="D561" t="str">
        <f t="shared" si="17"/>
        <v>March</v>
      </c>
    </row>
    <row r="562" spans="1:4" x14ac:dyDescent="0.25">
      <c r="A562" s="27">
        <v>44987</v>
      </c>
      <c r="B562">
        <v>84.75</v>
      </c>
      <c r="C562">
        <f t="shared" si="16"/>
        <v>2023</v>
      </c>
      <c r="D562" t="str">
        <f t="shared" si="17"/>
        <v>March</v>
      </c>
    </row>
    <row r="563" spans="1:4" x14ac:dyDescent="0.25">
      <c r="A563" s="27">
        <v>44988</v>
      </c>
      <c r="B563">
        <v>85.83</v>
      </c>
      <c r="C563">
        <f t="shared" si="16"/>
        <v>2023</v>
      </c>
      <c r="D563" t="str">
        <f t="shared" si="17"/>
        <v>March</v>
      </c>
    </row>
    <row r="564" spans="1:4" x14ac:dyDescent="0.25">
      <c r="A564" s="27">
        <v>44991</v>
      </c>
      <c r="B564">
        <v>86.18</v>
      </c>
      <c r="C564">
        <f t="shared" si="16"/>
        <v>2023</v>
      </c>
      <c r="D564" t="str">
        <f t="shared" si="17"/>
        <v>March</v>
      </c>
    </row>
    <row r="565" spans="1:4" x14ac:dyDescent="0.25">
      <c r="A565" s="27">
        <v>44992</v>
      </c>
      <c r="B565">
        <v>83.29</v>
      </c>
      <c r="C565">
        <f t="shared" si="16"/>
        <v>2023</v>
      </c>
      <c r="D565" t="str">
        <f t="shared" si="17"/>
        <v>March</v>
      </c>
    </row>
    <row r="566" spans="1:4" x14ac:dyDescent="0.25">
      <c r="A566" s="27">
        <v>44993</v>
      </c>
      <c r="B566">
        <v>82.66</v>
      </c>
      <c r="C566">
        <f t="shared" si="16"/>
        <v>2023</v>
      </c>
      <c r="D566" t="str">
        <f t="shared" si="17"/>
        <v>March</v>
      </c>
    </row>
    <row r="567" spans="1:4" x14ac:dyDescent="0.25">
      <c r="A567" s="27">
        <v>44994</v>
      </c>
      <c r="B567">
        <v>81.59</v>
      </c>
      <c r="C567">
        <f t="shared" si="16"/>
        <v>2023</v>
      </c>
      <c r="D567" t="str">
        <f t="shared" si="17"/>
        <v>March</v>
      </c>
    </row>
    <row r="568" spans="1:4" x14ac:dyDescent="0.25">
      <c r="A568" s="27">
        <v>44995</v>
      </c>
      <c r="B568">
        <v>82.78</v>
      </c>
      <c r="C568">
        <f t="shared" si="16"/>
        <v>2023</v>
      </c>
      <c r="D568" t="str">
        <f t="shared" si="17"/>
        <v>March</v>
      </c>
    </row>
    <row r="569" spans="1:4" x14ac:dyDescent="0.25">
      <c r="A569" s="27">
        <v>44998</v>
      </c>
      <c r="B569">
        <v>80.77</v>
      </c>
      <c r="C569">
        <f t="shared" si="16"/>
        <v>2023</v>
      </c>
      <c r="D569" t="str">
        <f t="shared" si="17"/>
        <v>March</v>
      </c>
    </row>
    <row r="570" spans="1:4" x14ac:dyDescent="0.25">
      <c r="A570" s="27">
        <v>44999</v>
      </c>
      <c r="B570">
        <v>77.45</v>
      </c>
      <c r="C570">
        <f t="shared" si="16"/>
        <v>2023</v>
      </c>
      <c r="D570" t="str">
        <f t="shared" si="17"/>
        <v>March</v>
      </c>
    </row>
    <row r="571" spans="1:4" x14ac:dyDescent="0.25">
      <c r="A571" s="27">
        <v>45000</v>
      </c>
      <c r="B571">
        <v>73.69</v>
      </c>
      <c r="C571">
        <f t="shared" si="16"/>
        <v>2023</v>
      </c>
      <c r="D571" t="str">
        <f t="shared" si="17"/>
        <v>March</v>
      </c>
    </row>
    <row r="572" spans="1:4" x14ac:dyDescent="0.25">
      <c r="A572" s="27">
        <v>45001</v>
      </c>
      <c r="B572">
        <v>74.7</v>
      </c>
      <c r="C572">
        <f t="shared" si="16"/>
        <v>2023</v>
      </c>
      <c r="D572" t="str">
        <f t="shared" si="17"/>
        <v>March</v>
      </c>
    </row>
    <row r="573" spans="1:4" x14ac:dyDescent="0.25">
      <c r="A573" s="27">
        <v>45002</v>
      </c>
      <c r="B573">
        <v>72.97</v>
      </c>
      <c r="C573">
        <f t="shared" si="16"/>
        <v>2023</v>
      </c>
      <c r="D573" t="str">
        <f t="shared" si="17"/>
        <v>March</v>
      </c>
    </row>
    <row r="574" spans="1:4" x14ac:dyDescent="0.25">
      <c r="A574" s="27">
        <v>45005</v>
      </c>
      <c r="B574">
        <v>73.790000000000006</v>
      </c>
      <c r="C574">
        <f t="shared" si="16"/>
        <v>2023</v>
      </c>
      <c r="D574" t="str">
        <f t="shared" si="17"/>
        <v>March</v>
      </c>
    </row>
    <row r="575" spans="1:4" x14ac:dyDescent="0.25">
      <c r="A575" s="27">
        <v>45006</v>
      </c>
      <c r="B575">
        <v>75.319999999999993</v>
      </c>
      <c r="C575">
        <f t="shared" si="16"/>
        <v>2023</v>
      </c>
      <c r="D575" t="str">
        <f t="shared" si="17"/>
        <v>March</v>
      </c>
    </row>
    <row r="576" spans="1:4" x14ac:dyDescent="0.25">
      <c r="A576" s="27">
        <v>45007</v>
      </c>
      <c r="B576">
        <v>76.69</v>
      </c>
      <c r="C576">
        <f t="shared" si="16"/>
        <v>2023</v>
      </c>
      <c r="D576" t="str">
        <f t="shared" si="17"/>
        <v>March</v>
      </c>
    </row>
    <row r="577" spans="1:4" x14ac:dyDescent="0.25">
      <c r="A577" s="27">
        <v>45008</v>
      </c>
      <c r="B577">
        <v>75.91</v>
      </c>
      <c r="C577">
        <f t="shared" si="16"/>
        <v>2023</v>
      </c>
      <c r="D577" t="str">
        <f t="shared" si="17"/>
        <v>March</v>
      </c>
    </row>
    <row r="578" spans="1:4" x14ac:dyDescent="0.25">
      <c r="A578" s="27">
        <v>45009</v>
      </c>
      <c r="B578">
        <v>74.989999999999995</v>
      </c>
      <c r="C578">
        <f t="shared" si="16"/>
        <v>2023</v>
      </c>
      <c r="D578" t="str">
        <f t="shared" si="17"/>
        <v>March</v>
      </c>
    </row>
    <row r="579" spans="1:4" x14ac:dyDescent="0.25">
      <c r="A579" s="27">
        <v>45012</v>
      </c>
      <c r="B579">
        <v>78.12</v>
      </c>
      <c r="C579">
        <f t="shared" ref="C579:C642" si="18">IF(A579="", "", YEAR(A579))</f>
        <v>2023</v>
      </c>
      <c r="D579" t="str">
        <f t="shared" ref="D579:D642" si="19">IF(A579="", "", TEXT(A579, "MMMM"))</f>
        <v>March</v>
      </c>
    </row>
    <row r="580" spans="1:4" x14ac:dyDescent="0.25">
      <c r="A580" s="27">
        <v>45013</v>
      </c>
      <c r="B580">
        <v>78.650000000000006</v>
      </c>
      <c r="C580">
        <f t="shared" si="18"/>
        <v>2023</v>
      </c>
      <c r="D580" t="str">
        <f t="shared" si="19"/>
        <v>March</v>
      </c>
    </row>
    <row r="581" spans="1:4" x14ac:dyDescent="0.25">
      <c r="A581" s="27">
        <v>45014</v>
      </c>
      <c r="B581">
        <v>78.28</v>
      </c>
      <c r="C581">
        <f t="shared" si="18"/>
        <v>2023</v>
      </c>
      <c r="D581" t="str">
        <f t="shared" si="19"/>
        <v>March</v>
      </c>
    </row>
    <row r="582" spans="1:4" x14ac:dyDescent="0.25">
      <c r="A582" s="27">
        <v>45015</v>
      </c>
      <c r="B582">
        <v>79.27</v>
      </c>
      <c r="C582">
        <f t="shared" si="18"/>
        <v>2023</v>
      </c>
      <c r="D582" t="str">
        <f t="shared" si="19"/>
        <v>March</v>
      </c>
    </row>
    <row r="583" spans="1:4" x14ac:dyDescent="0.25">
      <c r="A583" s="27">
        <v>45016</v>
      </c>
      <c r="B583">
        <v>79.77</v>
      </c>
      <c r="C583">
        <f t="shared" si="18"/>
        <v>2023</v>
      </c>
      <c r="D583" t="str">
        <f t="shared" si="19"/>
        <v>March</v>
      </c>
    </row>
    <row r="584" spans="1:4" x14ac:dyDescent="0.25">
      <c r="A584" s="27">
        <v>45019</v>
      </c>
      <c r="B584">
        <v>84.93</v>
      </c>
      <c r="C584">
        <f t="shared" si="18"/>
        <v>2023</v>
      </c>
      <c r="D584" t="str">
        <f t="shared" si="19"/>
        <v>April</v>
      </c>
    </row>
    <row r="585" spans="1:4" x14ac:dyDescent="0.25">
      <c r="A585" s="27">
        <v>45020</v>
      </c>
      <c r="B585">
        <v>84.94</v>
      </c>
      <c r="C585">
        <f t="shared" si="18"/>
        <v>2023</v>
      </c>
      <c r="D585" t="str">
        <f t="shared" si="19"/>
        <v>April</v>
      </c>
    </row>
    <row r="586" spans="1:4" x14ac:dyDescent="0.25">
      <c r="A586" s="27">
        <v>45021</v>
      </c>
      <c r="B586">
        <v>84.99</v>
      </c>
      <c r="C586">
        <f t="shared" si="18"/>
        <v>2023</v>
      </c>
      <c r="D586" t="str">
        <f t="shared" si="19"/>
        <v>April</v>
      </c>
    </row>
    <row r="587" spans="1:4" x14ac:dyDescent="0.25">
      <c r="A587" s="27">
        <v>45022</v>
      </c>
      <c r="B587">
        <v>85.12</v>
      </c>
      <c r="C587">
        <f t="shared" si="18"/>
        <v>2023</v>
      </c>
      <c r="D587" t="str">
        <f t="shared" si="19"/>
        <v>April</v>
      </c>
    </row>
    <row r="588" spans="1:4" x14ac:dyDescent="0.25">
      <c r="A588" s="27">
        <v>45026</v>
      </c>
      <c r="B588">
        <v>84.18</v>
      </c>
      <c r="C588">
        <f t="shared" si="18"/>
        <v>2023</v>
      </c>
      <c r="D588" t="str">
        <f t="shared" si="19"/>
        <v>April</v>
      </c>
    </row>
    <row r="589" spans="1:4" x14ac:dyDescent="0.25">
      <c r="A589" s="27">
        <v>45027</v>
      </c>
      <c r="B589">
        <v>85.61</v>
      </c>
      <c r="C589">
        <f t="shared" si="18"/>
        <v>2023</v>
      </c>
      <c r="D589" t="str">
        <f t="shared" si="19"/>
        <v>April</v>
      </c>
    </row>
    <row r="590" spans="1:4" x14ac:dyDescent="0.25">
      <c r="A590" s="27">
        <v>45028</v>
      </c>
      <c r="B590">
        <v>87.33</v>
      </c>
      <c r="C590">
        <f t="shared" si="18"/>
        <v>2023</v>
      </c>
      <c r="D590" t="str">
        <f t="shared" si="19"/>
        <v>April</v>
      </c>
    </row>
    <row r="591" spans="1:4" x14ac:dyDescent="0.25">
      <c r="A591" s="27">
        <v>45029</v>
      </c>
      <c r="B591">
        <v>86.09</v>
      </c>
      <c r="C591">
        <f t="shared" si="18"/>
        <v>2023</v>
      </c>
      <c r="D591" t="str">
        <f t="shared" si="19"/>
        <v>April</v>
      </c>
    </row>
    <row r="592" spans="1:4" x14ac:dyDescent="0.25">
      <c r="A592" s="27">
        <v>45030</v>
      </c>
      <c r="B592">
        <v>86.31</v>
      </c>
      <c r="C592">
        <f t="shared" si="18"/>
        <v>2023</v>
      </c>
      <c r="D592" t="str">
        <f t="shared" si="19"/>
        <v>April</v>
      </c>
    </row>
    <row r="593" spans="1:4" x14ac:dyDescent="0.25">
      <c r="A593" s="27">
        <v>45033</v>
      </c>
      <c r="B593">
        <v>84.76</v>
      </c>
      <c r="C593">
        <f t="shared" si="18"/>
        <v>2023</v>
      </c>
      <c r="D593" t="str">
        <f t="shared" si="19"/>
        <v>April</v>
      </c>
    </row>
    <row r="594" spans="1:4" x14ac:dyDescent="0.25">
      <c r="A594" s="27">
        <v>45034</v>
      </c>
      <c r="B594">
        <v>84.77</v>
      </c>
      <c r="C594">
        <f t="shared" si="18"/>
        <v>2023</v>
      </c>
      <c r="D594" t="str">
        <f t="shared" si="19"/>
        <v>April</v>
      </c>
    </row>
    <row r="595" spans="1:4" x14ac:dyDescent="0.25">
      <c r="A595" s="27">
        <v>45035</v>
      </c>
      <c r="B595">
        <v>83.12</v>
      </c>
      <c r="C595">
        <f t="shared" si="18"/>
        <v>2023</v>
      </c>
      <c r="D595" t="str">
        <f t="shared" si="19"/>
        <v>April</v>
      </c>
    </row>
    <row r="596" spans="1:4" x14ac:dyDescent="0.25">
      <c r="A596" s="27">
        <v>45036</v>
      </c>
      <c r="B596">
        <v>81.099999999999994</v>
      </c>
      <c r="C596">
        <f t="shared" si="18"/>
        <v>2023</v>
      </c>
      <c r="D596" t="str">
        <f t="shared" si="19"/>
        <v>April</v>
      </c>
    </row>
    <row r="597" spans="1:4" x14ac:dyDescent="0.25">
      <c r="A597" s="27">
        <v>45037</v>
      </c>
      <c r="B597">
        <v>81.66</v>
      </c>
      <c r="C597">
        <f t="shared" si="18"/>
        <v>2023</v>
      </c>
      <c r="D597" t="str">
        <f t="shared" si="19"/>
        <v>April</v>
      </c>
    </row>
    <row r="598" spans="1:4" x14ac:dyDescent="0.25">
      <c r="A598" s="27">
        <v>45040</v>
      </c>
      <c r="B598">
        <v>82.73</v>
      </c>
      <c r="C598">
        <f t="shared" si="18"/>
        <v>2023</v>
      </c>
      <c r="D598" t="str">
        <f t="shared" si="19"/>
        <v>April</v>
      </c>
    </row>
    <row r="599" spans="1:4" x14ac:dyDescent="0.25">
      <c r="A599" s="27">
        <v>45041</v>
      </c>
      <c r="B599">
        <v>80.77</v>
      </c>
      <c r="C599">
        <f t="shared" si="18"/>
        <v>2023</v>
      </c>
      <c r="D599" t="str">
        <f t="shared" si="19"/>
        <v>April</v>
      </c>
    </row>
    <row r="600" spans="1:4" x14ac:dyDescent="0.25">
      <c r="A600" s="27">
        <v>45042</v>
      </c>
      <c r="B600">
        <v>77.69</v>
      </c>
      <c r="C600">
        <f t="shared" si="18"/>
        <v>2023</v>
      </c>
      <c r="D600" t="str">
        <f t="shared" si="19"/>
        <v>April</v>
      </c>
    </row>
    <row r="601" spans="1:4" x14ac:dyDescent="0.25">
      <c r="A601" s="27">
        <v>45043</v>
      </c>
      <c r="B601">
        <v>78.37</v>
      </c>
      <c r="C601">
        <f t="shared" si="18"/>
        <v>2023</v>
      </c>
      <c r="D601" t="str">
        <f t="shared" si="19"/>
        <v>April</v>
      </c>
    </row>
    <row r="602" spans="1:4" x14ac:dyDescent="0.25">
      <c r="A602" s="27">
        <v>45044</v>
      </c>
      <c r="B602">
        <v>79.540000000000006</v>
      </c>
      <c r="C602">
        <f t="shared" si="18"/>
        <v>2023</v>
      </c>
      <c r="D602" t="str">
        <f t="shared" si="19"/>
        <v>April</v>
      </c>
    </row>
    <row r="603" spans="1:4" x14ac:dyDescent="0.25">
      <c r="A603" s="27">
        <v>45047</v>
      </c>
      <c r="B603">
        <v>79.31</v>
      </c>
      <c r="C603">
        <f t="shared" si="18"/>
        <v>2023</v>
      </c>
      <c r="D603" t="str">
        <f t="shared" si="19"/>
        <v>May</v>
      </c>
    </row>
    <row r="604" spans="1:4" x14ac:dyDescent="0.25">
      <c r="A604" s="27">
        <v>45048</v>
      </c>
      <c r="B604">
        <v>75.319999999999993</v>
      </c>
      <c r="C604">
        <f t="shared" si="18"/>
        <v>2023</v>
      </c>
      <c r="D604" t="str">
        <f t="shared" si="19"/>
        <v>May</v>
      </c>
    </row>
    <row r="605" spans="1:4" x14ac:dyDescent="0.25">
      <c r="A605" s="27">
        <v>45049</v>
      </c>
      <c r="B605">
        <v>72.33</v>
      </c>
      <c r="C605">
        <f t="shared" si="18"/>
        <v>2023</v>
      </c>
      <c r="D605" t="str">
        <f t="shared" si="19"/>
        <v>May</v>
      </c>
    </row>
    <row r="606" spans="1:4" x14ac:dyDescent="0.25">
      <c r="A606" s="27">
        <v>45050</v>
      </c>
      <c r="B606">
        <v>72.5</v>
      </c>
      <c r="C606">
        <f t="shared" si="18"/>
        <v>2023</v>
      </c>
      <c r="D606" t="str">
        <f t="shared" si="19"/>
        <v>May</v>
      </c>
    </row>
    <row r="607" spans="1:4" x14ac:dyDescent="0.25">
      <c r="A607" s="27">
        <v>45051</v>
      </c>
      <c r="B607">
        <v>75.3</v>
      </c>
      <c r="C607">
        <f t="shared" si="18"/>
        <v>2023</v>
      </c>
      <c r="D607" t="str">
        <f t="shared" si="19"/>
        <v>May</v>
      </c>
    </row>
    <row r="608" spans="1:4" x14ac:dyDescent="0.25">
      <c r="A608" s="27">
        <v>45054</v>
      </c>
      <c r="B608">
        <v>77.010000000000005</v>
      </c>
      <c r="C608">
        <f t="shared" si="18"/>
        <v>2023</v>
      </c>
      <c r="D608" t="str">
        <f t="shared" si="19"/>
        <v>May</v>
      </c>
    </row>
    <row r="609" spans="1:4" x14ac:dyDescent="0.25">
      <c r="A609" s="27">
        <v>45055</v>
      </c>
      <c r="B609">
        <v>77.44</v>
      </c>
      <c r="C609">
        <f t="shared" si="18"/>
        <v>2023</v>
      </c>
      <c r="D609" t="str">
        <f t="shared" si="19"/>
        <v>May</v>
      </c>
    </row>
    <row r="610" spans="1:4" x14ac:dyDescent="0.25">
      <c r="A610" s="27">
        <v>45056</v>
      </c>
      <c r="B610">
        <v>76.41</v>
      </c>
      <c r="C610">
        <f t="shared" si="18"/>
        <v>2023</v>
      </c>
      <c r="D610" t="str">
        <f t="shared" si="19"/>
        <v>May</v>
      </c>
    </row>
    <row r="611" spans="1:4" x14ac:dyDescent="0.25">
      <c r="A611" s="27">
        <v>45057</v>
      </c>
      <c r="B611">
        <v>74.98</v>
      </c>
      <c r="C611">
        <f t="shared" si="18"/>
        <v>2023</v>
      </c>
      <c r="D611" t="str">
        <f t="shared" si="19"/>
        <v>May</v>
      </c>
    </row>
    <row r="612" spans="1:4" x14ac:dyDescent="0.25">
      <c r="A612" s="27">
        <v>45058</v>
      </c>
      <c r="B612">
        <v>74.17</v>
      </c>
      <c r="C612">
        <f t="shared" si="18"/>
        <v>2023</v>
      </c>
      <c r="D612" t="str">
        <f t="shared" si="19"/>
        <v>May</v>
      </c>
    </row>
    <row r="613" spans="1:4" x14ac:dyDescent="0.25">
      <c r="A613" s="27">
        <v>45061</v>
      </c>
      <c r="B613">
        <v>75.23</v>
      </c>
      <c r="C613">
        <f t="shared" si="18"/>
        <v>2023</v>
      </c>
      <c r="D613" t="str">
        <f t="shared" si="19"/>
        <v>May</v>
      </c>
    </row>
    <row r="614" spans="1:4" x14ac:dyDescent="0.25">
      <c r="A614" s="27">
        <v>45062</v>
      </c>
      <c r="B614">
        <v>74.91</v>
      </c>
      <c r="C614">
        <f t="shared" si="18"/>
        <v>2023</v>
      </c>
      <c r="D614" t="str">
        <f t="shared" si="19"/>
        <v>May</v>
      </c>
    </row>
    <row r="615" spans="1:4" x14ac:dyDescent="0.25">
      <c r="A615" s="27">
        <v>45063</v>
      </c>
      <c r="B615">
        <v>76.959999999999994</v>
      </c>
      <c r="C615">
        <f t="shared" si="18"/>
        <v>2023</v>
      </c>
      <c r="D615" t="str">
        <f t="shared" si="19"/>
        <v>May</v>
      </c>
    </row>
    <row r="616" spans="1:4" x14ac:dyDescent="0.25">
      <c r="A616" s="27">
        <v>45064</v>
      </c>
      <c r="B616">
        <v>75.86</v>
      </c>
      <c r="C616">
        <f t="shared" si="18"/>
        <v>2023</v>
      </c>
      <c r="D616" t="str">
        <f t="shared" si="19"/>
        <v>May</v>
      </c>
    </row>
    <row r="617" spans="1:4" x14ac:dyDescent="0.25">
      <c r="A617" s="27">
        <v>45065</v>
      </c>
      <c r="B617">
        <v>75.58</v>
      </c>
      <c r="C617">
        <f t="shared" si="18"/>
        <v>2023</v>
      </c>
      <c r="D617" t="str">
        <f t="shared" si="19"/>
        <v>May</v>
      </c>
    </row>
    <row r="618" spans="1:4" x14ac:dyDescent="0.25">
      <c r="A618" s="27">
        <v>45068</v>
      </c>
      <c r="B618">
        <v>75.989999999999995</v>
      </c>
      <c r="C618">
        <f t="shared" si="18"/>
        <v>2023</v>
      </c>
      <c r="D618" t="str">
        <f t="shared" si="19"/>
        <v>May</v>
      </c>
    </row>
    <row r="619" spans="1:4" x14ac:dyDescent="0.25">
      <c r="A619" s="27">
        <v>45069</v>
      </c>
      <c r="B619">
        <v>76.84</v>
      </c>
      <c r="C619">
        <f t="shared" si="18"/>
        <v>2023</v>
      </c>
      <c r="D619" t="str">
        <f t="shared" si="19"/>
        <v>May</v>
      </c>
    </row>
    <row r="620" spans="1:4" x14ac:dyDescent="0.25">
      <c r="A620" s="27">
        <v>45070</v>
      </c>
      <c r="B620">
        <v>78.36</v>
      </c>
      <c r="C620">
        <f t="shared" si="18"/>
        <v>2023</v>
      </c>
      <c r="D620" t="str">
        <f t="shared" si="19"/>
        <v>May</v>
      </c>
    </row>
    <row r="621" spans="1:4" x14ac:dyDescent="0.25">
      <c r="A621" s="27">
        <v>45071</v>
      </c>
      <c r="B621">
        <v>76.260000000000005</v>
      </c>
      <c r="C621">
        <f t="shared" si="18"/>
        <v>2023</v>
      </c>
      <c r="D621" t="str">
        <f t="shared" si="19"/>
        <v>May</v>
      </c>
    </row>
    <row r="622" spans="1:4" x14ac:dyDescent="0.25">
      <c r="A622" s="27">
        <v>45072</v>
      </c>
      <c r="B622">
        <v>76.95</v>
      </c>
      <c r="C622">
        <f t="shared" si="18"/>
        <v>2023</v>
      </c>
      <c r="D622" t="str">
        <f t="shared" si="19"/>
        <v>May</v>
      </c>
    </row>
    <row r="623" spans="1:4" x14ac:dyDescent="0.25">
      <c r="A623" s="27">
        <v>45075</v>
      </c>
      <c r="B623">
        <v>77.069999999999993</v>
      </c>
      <c r="C623">
        <f t="shared" si="18"/>
        <v>2023</v>
      </c>
      <c r="D623" t="str">
        <f t="shared" si="19"/>
        <v>May</v>
      </c>
    </row>
    <row r="624" spans="1:4" x14ac:dyDescent="0.25">
      <c r="A624" s="27">
        <v>45076</v>
      </c>
      <c r="B624">
        <v>73.540000000000006</v>
      </c>
      <c r="C624">
        <f t="shared" si="18"/>
        <v>2023</v>
      </c>
      <c r="D624" t="str">
        <f t="shared" si="19"/>
        <v>May</v>
      </c>
    </row>
    <row r="625" spans="1:4" x14ac:dyDescent="0.25">
      <c r="A625" s="27">
        <v>45077</v>
      </c>
      <c r="B625">
        <v>72.66</v>
      </c>
      <c r="C625">
        <f t="shared" si="18"/>
        <v>2023</v>
      </c>
      <c r="D625" t="str">
        <f t="shared" si="19"/>
        <v>May</v>
      </c>
    </row>
    <row r="626" spans="1:4" x14ac:dyDescent="0.25">
      <c r="A626" s="27">
        <v>45078</v>
      </c>
      <c r="B626">
        <v>74.28</v>
      </c>
      <c r="C626">
        <f t="shared" si="18"/>
        <v>2023</v>
      </c>
      <c r="D626" t="str">
        <f t="shared" si="19"/>
        <v>June</v>
      </c>
    </row>
    <row r="627" spans="1:4" x14ac:dyDescent="0.25">
      <c r="A627" s="27">
        <v>45079</v>
      </c>
      <c r="B627">
        <v>76.13</v>
      </c>
      <c r="C627">
        <f t="shared" si="18"/>
        <v>2023</v>
      </c>
      <c r="D627" t="str">
        <f t="shared" si="19"/>
        <v>June</v>
      </c>
    </row>
    <row r="628" spans="1:4" x14ac:dyDescent="0.25">
      <c r="A628" s="27">
        <v>45082</v>
      </c>
      <c r="B628">
        <v>76.709999999999994</v>
      </c>
      <c r="C628">
        <f t="shared" si="18"/>
        <v>2023</v>
      </c>
      <c r="D628" t="str">
        <f t="shared" si="19"/>
        <v>June</v>
      </c>
    </row>
    <row r="629" spans="1:4" x14ac:dyDescent="0.25">
      <c r="A629" s="27">
        <v>45083</v>
      </c>
      <c r="B629">
        <v>76.290000000000006</v>
      </c>
      <c r="C629">
        <f t="shared" si="18"/>
        <v>2023</v>
      </c>
      <c r="D629" t="str">
        <f t="shared" si="19"/>
        <v>June</v>
      </c>
    </row>
    <row r="630" spans="1:4" x14ac:dyDescent="0.25">
      <c r="A630" s="27">
        <v>45084</v>
      </c>
      <c r="B630">
        <v>76.95</v>
      </c>
      <c r="C630">
        <f t="shared" si="18"/>
        <v>2023</v>
      </c>
      <c r="D630" t="str">
        <f t="shared" si="19"/>
        <v>June</v>
      </c>
    </row>
    <row r="631" spans="1:4" x14ac:dyDescent="0.25">
      <c r="A631" s="27">
        <v>45085</v>
      </c>
      <c r="B631">
        <v>75.959999999999994</v>
      </c>
      <c r="C631">
        <f t="shared" si="18"/>
        <v>2023</v>
      </c>
      <c r="D631" t="str">
        <f t="shared" si="19"/>
        <v>June</v>
      </c>
    </row>
    <row r="632" spans="1:4" x14ac:dyDescent="0.25">
      <c r="A632" s="27">
        <v>45086</v>
      </c>
      <c r="B632">
        <v>74.790000000000006</v>
      </c>
      <c r="C632">
        <f t="shared" si="18"/>
        <v>2023</v>
      </c>
      <c r="D632" t="str">
        <f t="shared" si="19"/>
        <v>June</v>
      </c>
    </row>
    <row r="633" spans="1:4" x14ac:dyDescent="0.25">
      <c r="A633" s="27">
        <v>45089</v>
      </c>
      <c r="B633">
        <v>71.84</v>
      </c>
      <c r="C633">
        <f t="shared" si="18"/>
        <v>2023</v>
      </c>
      <c r="D633" t="str">
        <f t="shared" si="19"/>
        <v>June</v>
      </c>
    </row>
    <row r="634" spans="1:4" x14ac:dyDescent="0.25">
      <c r="A634" s="27">
        <v>45090</v>
      </c>
      <c r="B634">
        <v>74.290000000000006</v>
      </c>
      <c r="C634">
        <f t="shared" si="18"/>
        <v>2023</v>
      </c>
      <c r="D634" t="str">
        <f t="shared" si="19"/>
        <v>June</v>
      </c>
    </row>
    <row r="635" spans="1:4" x14ac:dyDescent="0.25">
      <c r="A635" s="27">
        <v>45091</v>
      </c>
      <c r="B635">
        <v>73.2</v>
      </c>
      <c r="C635">
        <f t="shared" si="18"/>
        <v>2023</v>
      </c>
      <c r="D635" t="str">
        <f t="shared" si="19"/>
        <v>June</v>
      </c>
    </row>
    <row r="636" spans="1:4" x14ac:dyDescent="0.25">
      <c r="A636" s="27">
        <v>45092</v>
      </c>
      <c r="B636">
        <v>75.67</v>
      </c>
      <c r="C636">
        <f t="shared" si="18"/>
        <v>2023</v>
      </c>
      <c r="D636" t="str">
        <f t="shared" si="19"/>
        <v>June</v>
      </c>
    </row>
    <row r="637" spans="1:4" x14ac:dyDescent="0.25">
      <c r="A637" s="27">
        <v>45093</v>
      </c>
      <c r="B637">
        <v>76.61</v>
      </c>
      <c r="C637">
        <f t="shared" si="18"/>
        <v>2023</v>
      </c>
      <c r="D637" t="str">
        <f t="shared" si="19"/>
        <v>June</v>
      </c>
    </row>
    <row r="638" spans="1:4" x14ac:dyDescent="0.25">
      <c r="A638" s="27">
        <v>45096</v>
      </c>
      <c r="B638">
        <v>76.09</v>
      </c>
      <c r="C638">
        <f t="shared" si="18"/>
        <v>2023</v>
      </c>
      <c r="D638" t="str">
        <f t="shared" si="19"/>
        <v>June</v>
      </c>
    </row>
    <row r="639" spans="1:4" x14ac:dyDescent="0.25">
      <c r="A639" s="27">
        <v>45097</v>
      </c>
      <c r="B639">
        <v>75.900000000000006</v>
      </c>
      <c r="C639">
        <f t="shared" si="18"/>
        <v>2023</v>
      </c>
      <c r="D639" t="str">
        <f t="shared" si="19"/>
        <v>June</v>
      </c>
    </row>
    <row r="640" spans="1:4" x14ac:dyDescent="0.25">
      <c r="A640" s="27">
        <v>45098</v>
      </c>
      <c r="B640">
        <v>77.12</v>
      </c>
      <c r="C640">
        <f t="shared" si="18"/>
        <v>2023</v>
      </c>
      <c r="D640" t="str">
        <f t="shared" si="19"/>
        <v>June</v>
      </c>
    </row>
    <row r="641" spans="1:4" x14ac:dyDescent="0.25">
      <c r="A641" s="27">
        <v>45099</v>
      </c>
      <c r="B641">
        <v>74.14</v>
      </c>
      <c r="C641">
        <f t="shared" si="18"/>
        <v>2023</v>
      </c>
      <c r="D641" t="str">
        <f t="shared" si="19"/>
        <v>June</v>
      </c>
    </row>
    <row r="642" spans="1:4" x14ac:dyDescent="0.25">
      <c r="A642" s="27">
        <v>45100</v>
      </c>
      <c r="B642">
        <v>73.849999999999994</v>
      </c>
      <c r="C642">
        <f t="shared" si="18"/>
        <v>2023</v>
      </c>
      <c r="D642" t="str">
        <f t="shared" si="19"/>
        <v>June</v>
      </c>
    </row>
    <row r="643" spans="1:4" x14ac:dyDescent="0.25">
      <c r="A643" s="27">
        <v>45103</v>
      </c>
      <c r="B643">
        <v>74.180000000000007</v>
      </c>
      <c r="C643">
        <f t="shared" ref="C643:C706" si="20">IF(A643="", "", YEAR(A643))</f>
        <v>2023</v>
      </c>
      <c r="D643" t="str">
        <f t="shared" ref="D643:D706" si="21">IF(A643="", "", TEXT(A643, "MMMM"))</f>
        <v>June</v>
      </c>
    </row>
    <row r="644" spans="1:4" x14ac:dyDescent="0.25">
      <c r="A644" s="27">
        <v>45104</v>
      </c>
      <c r="B644">
        <v>72.260000000000005</v>
      </c>
      <c r="C644">
        <f t="shared" si="20"/>
        <v>2023</v>
      </c>
      <c r="D644" t="str">
        <f t="shared" si="21"/>
        <v>June</v>
      </c>
    </row>
    <row r="645" spans="1:4" x14ac:dyDescent="0.25">
      <c r="A645" s="27">
        <v>45105</v>
      </c>
      <c r="B645">
        <v>74.03</v>
      </c>
      <c r="C645">
        <f t="shared" si="20"/>
        <v>2023</v>
      </c>
      <c r="D645" t="str">
        <f t="shared" si="21"/>
        <v>June</v>
      </c>
    </row>
    <row r="646" spans="1:4" x14ac:dyDescent="0.25">
      <c r="A646" s="27">
        <v>45106</v>
      </c>
      <c r="B646">
        <v>74.34</v>
      </c>
      <c r="C646">
        <f t="shared" si="20"/>
        <v>2023</v>
      </c>
      <c r="D646" t="str">
        <f t="shared" si="21"/>
        <v>June</v>
      </c>
    </row>
    <row r="647" spans="1:4" x14ac:dyDescent="0.25">
      <c r="A647" s="27">
        <v>45107</v>
      </c>
      <c r="B647">
        <v>74.900000000000006</v>
      </c>
      <c r="C647">
        <f t="shared" si="20"/>
        <v>2023</v>
      </c>
      <c r="D647" t="str">
        <f t="shared" si="21"/>
        <v>June</v>
      </c>
    </row>
    <row r="648" spans="1:4" x14ac:dyDescent="0.25">
      <c r="A648" s="27">
        <v>45110</v>
      </c>
      <c r="B648">
        <v>74.650000000000006</v>
      </c>
      <c r="C648">
        <f t="shared" si="20"/>
        <v>2023</v>
      </c>
      <c r="D648" t="str">
        <f t="shared" si="21"/>
        <v>July</v>
      </c>
    </row>
    <row r="649" spans="1:4" x14ac:dyDescent="0.25">
      <c r="A649" s="27">
        <v>45111</v>
      </c>
      <c r="B649">
        <v>76.25</v>
      </c>
      <c r="C649">
        <f t="shared" si="20"/>
        <v>2023</v>
      </c>
      <c r="D649" t="str">
        <f t="shared" si="21"/>
        <v>July</v>
      </c>
    </row>
    <row r="650" spans="1:4" x14ac:dyDescent="0.25">
      <c r="A650" s="27">
        <v>45112</v>
      </c>
      <c r="B650">
        <v>76.650000000000006</v>
      </c>
      <c r="C650">
        <f t="shared" si="20"/>
        <v>2023</v>
      </c>
      <c r="D650" t="str">
        <f t="shared" si="21"/>
        <v>July</v>
      </c>
    </row>
    <row r="651" spans="1:4" x14ac:dyDescent="0.25">
      <c r="A651" s="27">
        <v>45113</v>
      </c>
      <c r="B651">
        <v>76.52</v>
      </c>
      <c r="C651">
        <f t="shared" si="20"/>
        <v>2023</v>
      </c>
      <c r="D651" t="str">
        <f t="shared" si="21"/>
        <v>July</v>
      </c>
    </row>
    <row r="652" spans="1:4" x14ac:dyDescent="0.25">
      <c r="A652" s="27">
        <v>45114</v>
      </c>
      <c r="B652">
        <v>78.47</v>
      </c>
      <c r="C652">
        <f t="shared" si="20"/>
        <v>2023</v>
      </c>
      <c r="D652" t="str">
        <f t="shared" si="21"/>
        <v>July</v>
      </c>
    </row>
    <row r="653" spans="1:4" x14ac:dyDescent="0.25">
      <c r="A653" s="27">
        <v>45117</v>
      </c>
      <c r="B653">
        <v>77.69</v>
      </c>
      <c r="C653">
        <f t="shared" si="20"/>
        <v>2023</v>
      </c>
      <c r="D653" t="str">
        <f t="shared" si="21"/>
        <v>July</v>
      </c>
    </row>
    <row r="654" spans="1:4" x14ac:dyDescent="0.25">
      <c r="A654" s="27">
        <v>45118</v>
      </c>
      <c r="B654">
        <v>79.400000000000006</v>
      </c>
      <c r="C654">
        <f t="shared" si="20"/>
        <v>2023</v>
      </c>
      <c r="D654" t="str">
        <f t="shared" si="21"/>
        <v>July</v>
      </c>
    </row>
    <row r="655" spans="1:4" x14ac:dyDescent="0.25">
      <c r="A655" s="27">
        <v>45119</v>
      </c>
      <c r="B655">
        <v>80.11</v>
      </c>
      <c r="C655">
        <f t="shared" si="20"/>
        <v>2023</v>
      </c>
      <c r="D655" t="str">
        <f t="shared" si="21"/>
        <v>July</v>
      </c>
    </row>
    <row r="656" spans="1:4" x14ac:dyDescent="0.25">
      <c r="A656" s="27">
        <v>45120</v>
      </c>
      <c r="B656">
        <v>81.36</v>
      </c>
      <c r="C656">
        <f t="shared" si="20"/>
        <v>2023</v>
      </c>
      <c r="D656" t="str">
        <f t="shared" si="21"/>
        <v>July</v>
      </c>
    </row>
    <row r="657" spans="1:4" x14ac:dyDescent="0.25">
      <c r="A657" s="27">
        <v>45121</v>
      </c>
      <c r="B657">
        <v>79.87</v>
      </c>
      <c r="C657">
        <f t="shared" si="20"/>
        <v>2023</v>
      </c>
      <c r="D657" t="str">
        <f t="shared" si="21"/>
        <v>July</v>
      </c>
    </row>
    <row r="658" spans="1:4" x14ac:dyDescent="0.25">
      <c r="A658" s="27">
        <v>45124</v>
      </c>
      <c r="B658">
        <v>78.5</v>
      </c>
      <c r="C658">
        <f t="shared" si="20"/>
        <v>2023</v>
      </c>
      <c r="D658" t="str">
        <f t="shared" si="21"/>
        <v>July</v>
      </c>
    </row>
    <row r="659" spans="1:4" x14ac:dyDescent="0.25">
      <c r="A659" s="27">
        <v>45125</v>
      </c>
      <c r="B659">
        <v>79.63</v>
      </c>
      <c r="C659">
        <f t="shared" si="20"/>
        <v>2023</v>
      </c>
      <c r="D659" t="str">
        <f t="shared" si="21"/>
        <v>July</v>
      </c>
    </row>
    <row r="660" spans="1:4" x14ac:dyDescent="0.25">
      <c r="A660" s="27">
        <v>45126</v>
      </c>
      <c r="B660">
        <v>79.459999999999994</v>
      </c>
      <c r="C660">
        <f t="shared" si="20"/>
        <v>2023</v>
      </c>
      <c r="D660" t="str">
        <f t="shared" si="21"/>
        <v>July</v>
      </c>
    </row>
    <row r="661" spans="1:4" x14ac:dyDescent="0.25">
      <c r="A661" s="27">
        <v>45127</v>
      </c>
      <c r="B661">
        <v>79.64</v>
      </c>
      <c r="C661">
        <f t="shared" si="20"/>
        <v>2023</v>
      </c>
      <c r="D661" t="str">
        <f t="shared" si="21"/>
        <v>July</v>
      </c>
    </row>
    <row r="662" spans="1:4" x14ac:dyDescent="0.25">
      <c r="A662" s="27">
        <v>45128</v>
      </c>
      <c r="B662">
        <v>81.069999999999993</v>
      </c>
      <c r="C662">
        <f t="shared" si="20"/>
        <v>2023</v>
      </c>
      <c r="D662" t="str">
        <f t="shared" si="21"/>
        <v>July</v>
      </c>
    </row>
    <row r="663" spans="1:4" x14ac:dyDescent="0.25">
      <c r="A663" s="27">
        <v>45131</v>
      </c>
      <c r="B663">
        <v>82.74</v>
      </c>
      <c r="C663">
        <f t="shared" si="20"/>
        <v>2023</v>
      </c>
      <c r="D663" t="str">
        <f t="shared" si="21"/>
        <v>July</v>
      </c>
    </row>
    <row r="664" spans="1:4" x14ac:dyDescent="0.25">
      <c r="A664" s="27">
        <v>45132</v>
      </c>
      <c r="B664">
        <v>83.64</v>
      </c>
      <c r="C664">
        <f t="shared" si="20"/>
        <v>2023</v>
      </c>
      <c r="D664" t="str">
        <f t="shared" si="21"/>
        <v>July</v>
      </c>
    </row>
    <row r="665" spans="1:4" x14ac:dyDescent="0.25">
      <c r="A665" s="27">
        <v>45133</v>
      </c>
      <c r="B665">
        <v>82.92</v>
      </c>
      <c r="C665">
        <f t="shared" si="20"/>
        <v>2023</v>
      </c>
      <c r="D665" t="str">
        <f t="shared" si="21"/>
        <v>July</v>
      </c>
    </row>
    <row r="666" spans="1:4" x14ac:dyDescent="0.25">
      <c r="A666" s="27">
        <v>45134</v>
      </c>
      <c r="B666">
        <v>84.24</v>
      </c>
      <c r="C666">
        <f t="shared" si="20"/>
        <v>2023</v>
      </c>
      <c r="D666" t="str">
        <f t="shared" si="21"/>
        <v>July</v>
      </c>
    </row>
    <row r="667" spans="1:4" x14ac:dyDescent="0.25">
      <c r="A667" s="27">
        <v>45135</v>
      </c>
      <c r="B667">
        <v>84.99</v>
      </c>
      <c r="C667">
        <f t="shared" si="20"/>
        <v>2023</v>
      </c>
      <c r="D667" t="str">
        <f t="shared" si="21"/>
        <v>July</v>
      </c>
    </row>
    <row r="668" spans="1:4" x14ac:dyDescent="0.25">
      <c r="A668" s="27">
        <v>45138</v>
      </c>
      <c r="B668">
        <v>85.56</v>
      </c>
      <c r="C668">
        <f t="shared" si="20"/>
        <v>2023</v>
      </c>
      <c r="D668" t="str">
        <f t="shared" si="21"/>
        <v>July</v>
      </c>
    </row>
    <row r="669" spans="1:4" x14ac:dyDescent="0.25">
      <c r="A669" s="27">
        <v>45139</v>
      </c>
      <c r="B669">
        <v>84.91</v>
      </c>
      <c r="C669">
        <f t="shared" si="20"/>
        <v>2023</v>
      </c>
      <c r="D669" t="str">
        <f t="shared" si="21"/>
        <v>August</v>
      </c>
    </row>
    <row r="670" spans="1:4" x14ac:dyDescent="0.25">
      <c r="A670" s="27">
        <v>45140</v>
      </c>
      <c r="B670">
        <v>83.2</v>
      </c>
      <c r="C670">
        <f t="shared" si="20"/>
        <v>2023</v>
      </c>
      <c r="D670" t="str">
        <f t="shared" si="21"/>
        <v>August</v>
      </c>
    </row>
    <row r="671" spans="1:4" x14ac:dyDescent="0.25">
      <c r="A671" s="27">
        <v>45141</v>
      </c>
      <c r="B671">
        <v>85.14</v>
      </c>
      <c r="C671">
        <f t="shared" si="20"/>
        <v>2023</v>
      </c>
      <c r="D671" t="str">
        <f t="shared" si="21"/>
        <v>August</v>
      </c>
    </row>
    <row r="672" spans="1:4" x14ac:dyDescent="0.25">
      <c r="A672" s="27">
        <v>45142</v>
      </c>
      <c r="B672">
        <v>86.24</v>
      </c>
      <c r="C672">
        <f t="shared" si="20"/>
        <v>2023</v>
      </c>
      <c r="D672" t="str">
        <f t="shared" si="21"/>
        <v>August</v>
      </c>
    </row>
    <row r="673" spans="1:4" x14ac:dyDescent="0.25">
      <c r="A673" s="27">
        <v>45145</v>
      </c>
      <c r="B673">
        <v>85.34</v>
      </c>
      <c r="C673">
        <f t="shared" si="20"/>
        <v>2023</v>
      </c>
      <c r="D673" t="str">
        <f t="shared" si="21"/>
        <v>August</v>
      </c>
    </row>
    <row r="674" spans="1:4" x14ac:dyDescent="0.25">
      <c r="A674" s="27">
        <v>45146</v>
      </c>
      <c r="B674">
        <v>86.17</v>
      </c>
      <c r="C674">
        <f t="shared" si="20"/>
        <v>2023</v>
      </c>
      <c r="D674" t="str">
        <f t="shared" si="21"/>
        <v>August</v>
      </c>
    </row>
    <row r="675" spans="1:4" x14ac:dyDescent="0.25">
      <c r="A675" s="27">
        <v>45147</v>
      </c>
      <c r="B675">
        <v>87.55</v>
      </c>
      <c r="C675">
        <f t="shared" si="20"/>
        <v>2023</v>
      </c>
      <c r="D675" t="str">
        <f t="shared" si="21"/>
        <v>August</v>
      </c>
    </row>
    <row r="676" spans="1:4" x14ac:dyDescent="0.25">
      <c r="A676" s="27">
        <v>45148</v>
      </c>
      <c r="B676">
        <v>86.4</v>
      </c>
      <c r="C676">
        <f t="shared" si="20"/>
        <v>2023</v>
      </c>
      <c r="D676" t="str">
        <f t="shared" si="21"/>
        <v>August</v>
      </c>
    </row>
    <row r="677" spans="1:4" x14ac:dyDescent="0.25">
      <c r="A677" s="27">
        <v>45149</v>
      </c>
      <c r="B677">
        <v>86.81</v>
      </c>
      <c r="C677">
        <f t="shared" si="20"/>
        <v>2023</v>
      </c>
      <c r="D677" t="str">
        <f t="shared" si="21"/>
        <v>August</v>
      </c>
    </row>
    <row r="678" spans="1:4" x14ac:dyDescent="0.25">
      <c r="A678" s="27">
        <v>45152</v>
      </c>
      <c r="B678">
        <v>86.21</v>
      </c>
      <c r="C678">
        <f t="shared" si="20"/>
        <v>2023</v>
      </c>
      <c r="D678" t="str">
        <f t="shared" si="21"/>
        <v>August</v>
      </c>
    </row>
    <row r="679" spans="1:4" x14ac:dyDescent="0.25">
      <c r="A679" s="27">
        <v>45153</v>
      </c>
      <c r="B679">
        <v>84.89</v>
      </c>
      <c r="C679">
        <f t="shared" si="20"/>
        <v>2023</v>
      </c>
      <c r="D679" t="str">
        <f t="shared" si="21"/>
        <v>August</v>
      </c>
    </row>
    <row r="680" spans="1:4" x14ac:dyDescent="0.25">
      <c r="A680" s="27">
        <v>45154</v>
      </c>
      <c r="B680">
        <v>83.45</v>
      </c>
      <c r="C680">
        <f t="shared" si="20"/>
        <v>2023</v>
      </c>
      <c r="D680" t="str">
        <f t="shared" si="21"/>
        <v>August</v>
      </c>
    </row>
    <row r="681" spans="1:4" x14ac:dyDescent="0.25">
      <c r="A681" s="27">
        <v>45155</v>
      </c>
      <c r="B681">
        <v>84.12</v>
      </c>
      <c r="C681">
        <f t="shared" si="20"/>
        <v>2023</v>
      </c>
      <c r="D681" t="str">
        <f t="shared" si="21"/>
        <v>August</v>
      </c>
    </row>
    <row r="682" spans="1:4" x14ac:dyDescent="0.25">
      <c r="A682" s="27">
        <v>45156</v>
      </c>
      <c r="B682">
        <v>84.8</v>
      </c>
      <c r="C682">
        <f t="shared" si="20"/>
        <v>2023</v>
      </c>
      <c r="D682" t="str">
        <f t="shared" si="21"/>
        <v>August</v>
      </c>
    </row>
    <row r="683" spans="1:4" x14ac:dyDescent="0.25">
      <c r="A683" s="27">
        <v>45159</v>
      </c>
      <c r="B683">
        <v>84.46</v>
      </c>
      <c r="C683">
        <f t="shared" si="20"/>
        <v>2023</v>
      </c>
      <c r="D683" t="str">
        <f t="shared" si="21"/>
        <v>August</v>
      </c>
    </row>
    <row r="684" spans="1:4" x14ac:dyDescent="0.25">
      <c r="A684" s="27">
        <v>45160</v>
      </c>
      <c r="B684">
        <v>84.03</v>
      </c>
      <c r="C684">
        <f t="shared" si="20"/>
        <v>2023</v>
      </c>
      <c r="D684" t="str">
        <f t="shared" si="21"/>
        <v>August</v>
      </c>
    </row>
    <row r="685" spans="1:4" x14ac:dyDescent="0.25">
      <c r="A685" s="27">
        <v>45161</v>
      </c>
      <c r="B685">
        <v>83.21</v>
      </c>
      <c r="C685">
        <f t="shared" si="20"/>
        <v>2023</v>
      </c>
      <c r="D685" t="str">
        <f t="shared" si="21"/>
        <v>August</v>
      </c>
    </row>
    <row r="686" spans="1:4" x14ac:dyDescent="0.25">
      <c r="A686" s="27">
        <v>45162</v>
      </c>
      <c r="B686">
        <v>83.36</v>
      </c>
      <c r="C686">
        <f t="shared" si="20"/>
        <v>2023</v>
      </c>
      <c r="D686" t="str">
        <f t="shared" si="21"/>
        <v>August</v>
      </c>
    </row>
    <row r="687" spans="1:4" x14ac:dyDescent="0.25">
      <c r="A687" s="27">
        <v>45163</v>
      </c>
      <c r="B687">
        <v>84.48</v>
      </c>
      <c r="C687">
        <f t="shared" si="20"/>
        <v>2023</v>
      </c>
      <c r="D687" t="str">
        <f t="shared" si="21"/>
        <v>August</v>
      </c>
    </row>
    <row r="688" spans="1:4" x14ac:dyDescent="0.25">
      <c r="A688" s="27">
        <v>45166</v>
      </c>
      <c r="B688">
        <v>84.42</v>
      </c>
      <c r="C688">
        <f t="shared" si="20"/>
        <v>2023</v>
      </c>
      <c r="D688" t="str">
        <f t="shared" si="21"/>
        <v>August</v>
      </c>
    </row>
    <row r="689" spans="1:4" x14ac:dyDescent="0.25">
      <c r="A689" s="27">
        <v>45167</v>
      </c>
      <c r="B689">
        <v>85.49</v>
      </c>
      <c r="C689">
        <f t="shared" si="20"/>
        <v>2023</v>
      </c>
      <c r="D689" t="str">
        <f t="shared" si="21"/>
        <v>August</v>
      </c>
    </row>
    <row r="690" spans="1:4" x14ac:dyDescent="0.25">
      <c r="A690" s="27">
        <v>45168</v>
      </c>
      <c r="B690">
        <v>85.86</v>
      </c>
      <c r="C690">
        <f t="shared" si="20"/>
        <v>2023</v>
      </c>
      <c r="D690" t="str">
        <f t="shared" si="21"/>
        <v>August</v>
      </c>
    </row>
    <row r="691" spans="1:4" x14ac:dyDescent="0.25">
      <c r="A691" s="27">
        <v>45169</v>
      </c>
      <c r="B691">
        <v>86.86</v>
      </c>
      <c r="C691">
        <f t="shared" si="20"/>
        <v>2023</v>
      </c>
      <c r="D691" t="str">
        <f t="shared" si="21"/>
        <v>August</v>
      </c>
    </row>
    <row r="692" spans="1:4" x14ac:dyDescent="0.25">
      <c r="A692" s="27">
        <v>45170</v>
      </c>
      <c r="B692">
        <v>88.55</v>
      </c>
      <c r="C692">
        <f t="shared" si="20"/>
        <v>2023</v>
      </c>
      <c r="D692" t="str">
        <f t="shared" si="21"/>
        <v>September</v>
      </c>
    </row>
    <row r="693" spans="1:4" x14ac:dyDescent="0.25">
      <c r="A693" s="27">
        <v>45173</v>
      </c>
      <c r="B693">
        <v>89</v>
      </c>
      <c r="C693">
        <f t="shared" si="20"/>
        <v>2023</v>
      </c>
      <c r="D693" t="str">
        <f t="shared" si="21"/>
        <v>September</v>
      </c>
    </row>
    <row r="694" spans="1:4" x14ac:dyDescent="0.25">
      <c r="A694" s="27">
        <v>45174</v>
      </c>
      <c r="B694">
        <v>90.04</v>
      </c>
      <c r="C694">
        <f t="shared" si="20"/>
        <v>2023</v>
      </c>
      <c r="D694" t="str">
        <f t="shared" si="21"/>
        <v>September</v>
      </c>
    </row>
    <row r="695" spans="1:4" x14ac:dyDescent="0.25">
      <c r="A695" s="27">
        <v>45175</v>
      </c>
      <c r="B695">
        <v>90.6</v>
      </c>
      <c r="C695">
        <f t="shared" si="20"/>
        <v>2023</v>
      </c>
      <c r="D695" t="str">
        <f t="shared" si="21"/>
        <v>September</v>
      </c>
    </row>
    <row r="696" spans="1:4" x14ac:dyDescent="0.25">
      <c r="A696" s="27">
        <v>45176</v>
      </c>
      <c r="B696">
        <v>89.92</v>
      </c>
      <c r="C696">
        <f t="shared" si="20"/>
        <v>2023</v>
      </c>
      <c r="D696" t="str">
        <f t="shared" si="21"/>
        <v>September</v>
      </c>
    </row>
    <row r="697" spans="1:4" x14ac:dyDescent="0.25">
      <c r="A697" s="27">
        <v>45177</v>
      </c>
      <c r="B697">
        <v>90.65</v>
      </c>
      <c r="C697">
        <f t="shared" si="20"/>
        <v>2023</v>
      </c>
      <c r="D697" t="str">
        <f t="shared" si="21"/>
        <v>September</v>
      </c>
    </row>
    <row r="698" spans="1:4" x14ac:dyDescent="0.25">
      <c r="A698" s="27">
        <v>45180</v>
      </c>
      <c r="B698">
        <v>90.64</v>
      </c>
      <c r="C698">
        <f t="shared" si="20"/>
        <v>2023</v>
      </c>
      <c r="D698" t="str">
        <f t="shared" si="21"/>
        <v>September</v>
      </c>
    </row>
    <row r="699" spans="1:4" x14ac:dyDescent="0.25">
      <c r="A699" s="27">
        <v>45181</v>
      </c>
      <c r="B699">
        <v>92.06</v>
      </c>
      <c r="C699">
        <f t="shared" si="20"/>
        <v>2023</v>
      </c>
      <c r="D699" t="str">
        <f t="shared" si="21"/>
        <v>September</v>
      </c>
    </row>
    <row r="700" spans="1:4" x14ac:dyDescent="0.25">
      <c r="A700" s="27">
        <v>45182</v>
      </c>
      <c r="B700">
        <v>91.88</v>
      </c>
      <c r="C700">
        <f t="shared" si="20"/>
        <v>2023</v>
      </c>
      <c r="D700" t="str">
        <f t="shared" si="21"/>
        <v>September</v>
      </c>
    </row>
    <row r="701" spans="1:4" x14ac:dyDescent="0.25">
      <c r="A701" s="27">
        <v>45183</v>
      </c>
      <c r="B701">
        <v>93.7</v>
      </c>
      <c r="C701">
        <f t="shared" si="20"/>
        <v>2023</v>
      </c>
      <c r="D701" t="str">
        <f t="shared" si="21"/>
        <v>September</v>
      </c>
    </row>
    <row r="702" spans="1:4" x14ac:dyDescent="0.25">
      <c r="A702" s="27">
        <v>45184</v>
      </c>
      <c r="B702">
        <v>93.93</v>
      </c>
      <c r="C702">
        <f t="shared" si="20"/>
        <v>2023</v>
      </c>
      <c r="D702" t="str">
        <f t="shared" si="21"/>
        <v>September</v>
      </c>
    </row>
    <row r="703" spans="1:4" x14ac:dyDescent="0.25">
      <c r="A703" s="27">
        <v>45187</v>
      </c>
      <c r="B703">
        <v>94.43</v>
      </c>
      <c r="C703">
        <f t="shared" si="20"/>
        <v>2023</v>
      </c>
      <c r="D703" t="str">
        <f t="shared" si="21"/>
        <v>September</v>
      </c>
    </row>
    <row r="704" spans="1:4" x14ac:dyDescent="0.25">
      <c r="A704" s="27">
        <v>45188</v>
      </c>
      <c r="B704">
        <v>94.34</v>
      </c>
      <c r="C704">
        <f t="shared" si="20"/>
        <v>2023</v>
      </c>
      <c r="D704" t="str">
        <f t="shared" si="21"/>
        <v>September</v>
      </c>
    </row>
    <row r="705" spans="1:4" x14ac:dyDescent="0.25">
      <c r="A705" s="27">
        <v>45189</v>
      </c>
      <c r="B705">
        <v>93.53</v>
      </c>
      <c r="C705">
        <f t="shared" si="20"/>
        <v>2023</v>
      </c>
      <c r="D705" t="str">
        <f t="shared" si="21"/>
        <v>September</v>
      </c>
    </row>
    <row r="706" spans="1:4" x14ac:dyDescent="0.25">
      <c r="A706" s="27">
        <v>45190</v>
      </c>
      <c r="B706">
        <v>93.3</v>
      </c>
      <c r="C706">
        <f t="shared" si="20"/>
        <v>2023</v>
      </c>
      <c r="D706" t="str">
        <f t="shared" si="21"/>
        <v>September</v>
      </c>
    </row>
    <row r="707" spans="1:4" x14ac:dyDescent="0.25">
      <c r="A707" s="27">
        <v>45191</v>
      </c>
      <c r="B707">
        <v>93.27</v>
      </c>
      <c r="C707">
        <f t="shared" ref="C707:C770" si="22">IF(A707="", "", YEAR(A707))</f>
        <v>2023</v>
      </c>
      <c r="D707" t="str">
        <f t="shared" ref="D707:D770" si="23">IF(A707="", "", TEXT(A707, "MMMM"))</f>
        <v>September</v>
      </c>
    </row>
    <row r="708" spans="1:4" x14ac:dyDescent="0.25">
      <c r="A708" s="27">
        <v>45194</v>
      </c>
      <c r="B708">
        <v>93.29</v>
      </c>
      <c r="C708">
        <f t="shared" si="22"/>
        <v>2023</v>
      </c>
      <c r="D708" t="str">
        <f t="shared" si="23"/>
        <v>September</v>
      </c>
    </row>
    <row r="709" spans="1:4" x14ac:dyDescent="0.25">
      <c r="A709" s="27">
        <v>45195</v>
      </c>
      <c r="B709">
        <v>93.96</v>
      </c>
      <c r="C709">
        <f t="shared" si="22"/>
        <v>2023</v>
      </c>
      <c r="D709" t="str">
        <f t="shared" si="23"/>
        <v>September</v>
      </c>
    </row>
    <row r="710" spans="1:4" x14ac:dyDescent="0.25">
      <c r="A710" s="27">
        <v>45196</v>
      </c>
      <c r="B710">
        <v>96.55</v>
      </c>
      <c r="C710">
        <f t="shared" si="22"/>
        <v>2023</v>
      </c>
      <c r="D710" t="str">
        <f t="shared" si="23"/>
        <v>September</v>
      </c>
    </row>
    <row r="711" spans="1:4" x14ac:dyDescent="0.25">
      <c r="A711" s="27">
        <v>45197</v>
      </c>
      <c r="B711">
        <v>95.38</v>
      </c>
      <c r="C711">
        <f t="shared" si="22"/>
        <v>2023</v>
      </c>
      <c r="D711" t="str">
        <f t="shared" si="23"/>
        <v>September</v>
      </c>
    </row>
    <row r="712" spans="1:4" x14ac:dyDescent="0.25">
      <c r="A712" s="27">
        <v>45198</v>
      </c>
      <c r="B712">
        <v>95.31</v>
      </c>
      <c r="C712">
        <f t="shared" si="22"/>
        <v>2023</v>
      </c>
      <c r="D712" t="str">
        <f t="shared" si="23"/>
        <v>September</v>
      </c>
    </row>
    <row r="713" spans="1:4" x14ac:dyDescent="0.25">
      <c r="A713" s="27">
        <v>45201</v>
      </c>
      <c r="B713">
        <v>90.71</v>
      </c>
      <c r="C713">
        <f t="shared" si="22"/>
        <v>2023</v>
      </c>
      <c r="D713" t="str">
        <f t="shared" si="23"/>
        <v>October</v>
      </c>
    </row>
    <row r="714" spans="1:4" x14ac:dyDescent="0.25">
      <c r="A714" s="27">
        <v>45202</v>
      </c>
      <c r="B714">
        <v>90.92</v>
      </c>
      <c r="C714">
        <f t="shared" si="22"/>
        <v>2023</v>
      </c>
      <c r="D714" t="str">
        <f t="shared" si="23"/>
        <v>October</v>
      </c>
    </row>
    <row r="715" spans="1:4" x14ac:dyDescent="0.25">
      <c r="A715" s="27">
        <v>45203</v>
      </c>
      <c r="B715">
        <v>85.81</v>
      </c>
      <c r="C715">
        <f t="shared" si="22"/>
        <v>2023</v>
      </c>
      <c r="D715" t="str">
        <f t="shared" si="23"/>
        <v>October</v>
      </c>
    </row>
    <row r="716" spans="1:4" x14ac:dyDescent="0.25">
      <c r="A716" s="27">
        <v>45204</v>
      </c>
      <c r="B716">
        <v>84.07</v>
      </c>
      <c r="C716">
        <f t="shared" si="22"/>
        <v>2023</v>
      </c>
      <c r="D716" t="str">
        <f t="shared" si="23"/>
        <v>October</v>
      </c>
    </row>
    <row r="717" spans="1:4" x14ac:dyDescent="0.25">
      <c r="A717" s="27">
        <v>45205</v>
      </c>
      <c r="B717">
        <v>84.58</v>
      </c>
      <c r="C717">
        <f t="shared" si="22"/>
        <v>2023</v>
      </c>
      <c r="D717" t="str">
        <f t="shared" si="23"/>
        <v>October</v>
      </c>
    </row>
    <row r="718" spans="1:4" x14ac:dyDescent="0.25">
      <c r="A718" s="27">
        <v>45208</v>
      </c>
      <c r="B718">
        <v>88.15</v>
      </c>
      <c r="C718">
        <f t="shared" si="22"/>
        <v>2023</v>
      </c>
      <c r="D718" t="str">
        <f t="shared" si="23"/>
        <v>October</v>
      </c>
    </row>
    <row r="719" spans="1:4" x14ac:dyDescent="0.25">
      <c r="A719" s="27">
        <v>45209</v>
      </c>
      <c r="B719">
        <v>87.65</v>
      </c>
      <c r="C719">
        <f t="shared" si="22"/>
        <v>2023</v>
      </c>
      <c r="D719" t="str">
        <f t="shared" si="23"/>
        <v>October</v>
      </c>
    </row>
    <row r="720" spans="1:4" x14ac:dyDescent="0.25">
      <c r="A720" s="27">
        <v>45210</v>
      </c>
      <c r="B720">
        <v>85.82</v>
      </c>
      <c r="C720">
        <f t="shared" si="22"/>
        <v>2023</v>
      </c>
      <c r="D720" t="str">
        <f t="shared" si="23"/>
        <v>October</v>
      </c>
    </row>
    <row r="721" spans="1:4" x14ac:dyDescent="0.25">
      <c r="A721" s="27">
        <v>45211</v>
      </c>
      <c r="B721">
        <v>86</v>
      </c>
      <c r="C721">
        <f t="shared" si="22"/>
        <v>2023</v>
      </c>
      <c r="D721" t="str">
        <f t="shared" si="23"/>
        <v>October</v>
      </c>
    </row>
    <row r="722" spans="1:4" x14ac:dyDescent="0.25">
      <c r="A722" s="27">
        <v>45212</v>
      </c>
      <c r="B722">
        <v>90.89</v>
      </c>
      <c r="C722">
        <f t="shared" si="22"/>
        <v>2023</v>
      </c>
      <c r="D722" t="str">
        <f t="shared" si="23"/>
        <v>October</v>
      </c>
    </row>
    <row r="723" spans="1:4" x14ac:dyDescent="0.25">
      <c r="A723" s="27">
        <v>45215</v>
      </c>
      <c r="B723">
        <v>89.65</v>
      </c>
      <c r="C723">
        <f t="shared" si="22"/>
        <v>2023</v>
      </c>
      <c r="D723" t="str">
        <f t="shared" si="23"/>
        <v>October</v>
      </c>
    </row>
    <row r="724" spans="1:4" x14ac:dyDescent="0.25">
      <c r="A724" s="27">
        <v>45216</v>
      </c>
      <c r="B724">
        <v>89.9</v>
      </c>
      <c r="C724">
        <f t="shared" si="22"/>
        <v>2023</v>
      </c>
      <c r="D724" t="str">
        <f t="shared" si="23"/>
        <v>October</v>
      </c>
    </row>
    <row r="725" spans="1:4" x14ac:dyDescent="0.25">
      <c r="A725" s="27">
        <v>45217</v>
      </c>
      <c r="B725">
        <v>91.5</v>
      </c>
      <c r="C725">
        <f t="shared" si="22"/>
        <v>2023</v>
      </c>
      <c r="D725" t="str">
        <f t="shared" si="23"/>
        <v>October</v>
      </c>
    </row>
    <row r="726" spans="1:4" x14ac:dyDescent="0.25">
      <c r="A726" s="27">
        <v>45218</v>
      </c>
      <c r="B726">
        <v>92.38</v>
      </c>
      <c r="C726">
        <f t="shared" si="22"/>
        <v>2023</v>
      </c>
      <c r="D726" t="str">
        <f t="shared" si="23"/>
        <v>October</v>
      </c>
    </row>
    <row r="727" spans="1:4" x14ac:dyDescent="0.25">
      <c r="A727" s="27">
        <v>45219</v>
      </c>
      <c r="B727">
        <v>92.16</v>
      </c>
      <c r="C727">
        <f t="shared" si="22"/>
        <v>2023</v>
      </c>
      <c r="D727" t="str">
        <f t="shared" si="23"/>
        <v>October</v>
      </c>
    </row>
    <row r="728" spans="1:4" x14ac:dyDescent="0.25">
      <c r="A728" s="27">
        <v>45222</v>
      </c>
      <c r="B728">
        <v>89.83</v>
      </c>
      <c r="C728">
        <f t="shared" si="22"/>
        <v>2023</v>
      </c>
      <c r="D728" t="str">
        <f t="shared" si="23"/>
        <v>October</v>
      </c>
    </row>
    <row r="729" spans="1:4" x14ac:dyDescent="0.25">
      <c r="A729" s="27">
        <v>45223</v>
      </c>
      <c r="B729">
        <v>88.07</v>
      </c>
      <c r="C729">
        <f t="shared" si="22"/>
        <v>2023</v>
      </c>
      <c r="D729" t="str">
        <f t="shared" si="23"/>
        <v>October</v>
      </c>
    </row>
    <row r="730" spans="1:4" x14ac:dyDescent="0.25">
      <c r="A730" s="27">
        <v>45224</v>
      </c>
      <c r="B730">
        <v>90.13</v>
      </c>
      <c r="C730">
        <f t="shared" si="22"/>
        <v>2023</v>
      </c>
      <c r="D730" t="str">
        <f t="shared" si="23"/>
        <v>October</v>
      </c>
    </row>
    <row r="731" spans="1:4" x14ac:dyDescent="0.25">
      <c r="A731" s="27">
        <v>45225</v>
      </c>
      <c r="B731">
        <v>87.93</v>
      </c>
      <c r="C731">
        <f t="shared" si="22"/>
        <v>2023</v>
      </c>
      <c r="D731" t="str">
        <f t="shared" si="23"/>
        <v>October</v>
      </c>
    </row>
    <row r="732" spans="1:4" x14ac:dyDescent="0.25">
      <c r="A732" s="27">
        <v>45226</v>
      </c>
      <c r="B732">
        <v>90.48</v>
      </c>
      <c r="C732">
        <f t="shared" si="22"/>
        <v>2023</v>
      </c>
      <c r="D732" t="str">
        <f t="shared" si="23"/>
        <v>October</v>
      </c>
    </row>
    <row r="733" spans="1:4" x14ac:dyDescent="0.25">
      <c r="A733" s="27">
        <v>45229</v>
      </c>
      <c r="B733">
        <v>87.45</v>
      </c>
      <c r="C733">
        <f t="shared" si="22"/>
        <v>2023</v>
      </c>
      <c r="D733" t="str">
        <f t="shared" si="23"/>
        <v>October</v>
      </c>
    </row>
    <row r="734" spans="1:4" x14ac:dyDescent="0.25">
      <c r="A734" s="27">
        <v>45230</v>
      </c>
      <c r="B734">
        <v>87.41</v>
      </c>
      <c r="C734">
        <f t="shared" si="22"/>
        <v>2023</v>
      </c>
      <c r="D734" t="str">
        <f t="shared" si="23"/>
        <v>October</v>
      </c>
    </row>
    <row r="735" spans="1:4" x14ac:dyDescent="0.25">
      <c r="A735" s="27">
        <v>45231</v>
      </c>
      <c r="B735">
        <v>84.63</v>
      </c>
      <c r="C735">
        <f t="shared" si="22"/>
        <v>2023</v>
      </c>
      <c r="D735" t="str">
        <f t="shared" si="23"/>
        <v>November</v>
      </c>
    </row>
    <row r="736" spans="1:4" x14ac:dyDescent="0.25">
      <c r="A736" s="27">
        <v>45232</v>
      </c>
      <c r="B736">
        <v>86.85</v>
      </c>
      <c r="C736">
        <f t="shared" si="22"/>
        <v>2023</v>
      </c>
      <c r="D736" t="str">
        <f t="shared" si="23"/>
        <v>November</v>
      </c>
    </row>
    <row r="737" spans="1:4" x14ac:dyDescent="0.25">
      <c r="A737" s="27">
        <v>45233</v>
      </c>
      <c r="B737">
        <v>84.89</v>
      </c>
      <c r="C737">
        <f t="shared" si="22"/>
        <v>2023</v>
      </c>
      <c r="D737" t="str">
        <f t="shared" si="23"/>
        <v>November</v>
      </c>
    </row>
    <row r="738" spans="1:4" x14ac:dyDescent="0.25">
      <c r="A738" s="27">
        <v>45236</v>
      </c>
      <c r="B738">
        <v>85.18</v>
      </c>
      <c r="C738">
        <f t="shared" si="22"/>
        <v>2023</v>
      </c>
      <c r="D738" t="str">
        <f t="shared" si="23"/>
        <v>November</v>
      </c>
    </row>
    <row r="739" spans="1:4" x14ac:dyDescent="0.25">
      <c r="A739" s="27">
        <v>45237</v>
      </c>
      <c r="B739">
        <v>81.61</v>
      </c>
      <c r="C739">
        <f t="shared" si="22"/>
        <v>2023</v>
      </c>
      <c r="D739" t="str">
        <f t="shared" si="23"/>
        <v>November</v>
      </c>
    </row>
    <row r="740" spans="1:4" x14ac:dyDescent="0.25">
      <c r="A740" s="27">
        <v>45238</v>
      </c>
      <c r="B740">
        <v>79.540000000000006</v>
      </c>
      <c r="C740">
        <f t="shared" si="22"/>
        <v>2023</v>
      </c>
      <c r="D740" t="str">
        <f t="shared" si="23"/>
        <v>November</v>
      </c>
    </row>
    <row r="741" spans="1:4" x14ac:dyDescent="0.25">
      <c r="A741" s="27">
        <v>45239</v>
      </c>
      <c r="B741">
        <v>80.010000000000005</v>
      </c>
      <c r="C741">
        <f t="shared" si="22"/>
        <v>2023</v>
      </c>
      <c r="D741" t="str">
        <f t="shared" si="23"/>
        <v>November</v>
      </c>
    </row>
    <row r="742" spans="1:4" x14ac:dyDescent="0.25">
      <c r="A742" s="27">
        <v>45240</v>
      </c>
      <c r="B742">
        <v>81.430000000000007</v>
      </c>
      <c r="C742">
        <f t="shared" si="22"/>
        <v>2023</v>
      </c>
      <c r="D742" t="str">
        <f t="shared" si="23"/>
        <v>November</v>
      </c>
    </row>
    <row r="743" spans="1:4" x14ac:dyDescent="0.25">
      <c r="A743" s="27">
        <v>45243</v>
      </c>
      <c r="B743">
        <v>82.52</v>
      </c>
      <c r="C743">
        <f t="shared" si="22"/>
        <v>2023</v>
      </c>
      <c r="D743" t="str">
        <f t="shared" si="23"/>
        <v>November</v>
      </c>
    </row>
    <row r="744" spans="1:4" x14ac:dyDescent="0.25">
      <c r="A744" s="27">
        <v>45244</v>
      </c>
      <c r="B744">
        <v>82.47</v>
      </c>
      <c r="C744">
        <f t="shared" si="22"/>
        <v>2023</v>
      </c>
      <c r="D744" t="str">
        <f t="shared" si="23"/>
        <v>November</v>
      </c>
    </row>
    <row r="745" spans="1:4" x14ac:dyDescent="0.25">
      <c r="A745" s="27">
        <v>45245</v>
      </c>
      <c r="B745">
        <v>81.180000000000007</v>
      </c>
      <c r="C745">
        <f t="shared" si="22"/>
        <v>2023</v>
      </c>
      <c r="D745" t="str">
        <f t="shared" si="23"/>
        <v>November</v>
      </c>
    </row>
    <row r="746" spans="1:4" x14ac:dyDescent="0.25">
      <c r="A746" s="27">
        <v>45246</v>
      </c>
      <c r="B746">
        <v>77.42</v>
      </c>
      <c r="C746">
        <f t="shared" si="22"/>
        <v>2023</v>
      </c>
      <c r="D746" t="str">
        <f t="shared" si="23"/>
        <v>November</v>
      </c>
    </row>
    <row r="747" spans="1:4" x14ac:dyDescent="0.25">
      <c r="A747" s="27">
        <v>45247</v>
      </c>
      <c r="B747">
        <v>80.61</v>
      </c>
      <c r="C747">
        <f t="shared" si="22"/>
        <v>2023</v>
      </c>
      <c r="D747" t="str">
        <f t="shared" si="23"/>
        <v>November</v>
      </c>
    </row>
    <row r="748" spans="1:4" x14ac:dyDescent="0.25">
      <c r="A748" s="27">
        <v>45250</v>
      </c>
      <c r="B748">
        <v>82.32</v>
      </c>
      <c r="C748">
        <f t="shared" si="22"/>
        <v>2023</v>
      </c>
      <c r="D748" t="str">
        <f t="shared" si="23"/>
        <v>November</v>
      </c>
    </row>
    <row r="749" spans="1:4" x14ac:dyDescent="0.25">
      <c r="A749" s="27">
        <v>45251</v>
      </c>
      <c r="B749">
        <v>82.45</v>
      </c>
      <c r="C749">
        <f t="shared" si="22"/>
        <v>2023</v>
      </c>
      <c r="D749" t="str">
        <f t="shared" si="23"/>
        <v>November</v>
      </c>
    </row>
    <row r="750" spans="1:4" x14ac:dyDescent="0.25">
      <c r="A750" s="27">
        <v>45252</v>
      </c>
      <c r="B750">
        <v>81.96</v>
      </c>
      <c r="C750">
        <f t="shared" si="22"/>
        <v>2023</v>
      </c>
      <c r="D750" t="str">
        <f t="shared" si="23"/>
        <v>November</v>
      </c>
    </row>
    <row r="751" spans="1:4" x14ac:dyDescent="0.25">
      <c r="A751" s="27">
        <v>45253</v>
      </c>
      <c r="B751">
        <v>81.42</v>
      </c>
      <c r="C751">
        <f t="shared" si="22"/>
        <v>2023</v>
      </c>
      <c r="D751" t="str">
        <f t="shared" si="23"/>
        <v>November</v>
      </c>
    </row>
    <row r="752" spans="1:4" x14ac:dyDescent="0.25">
      <c r="A752" s="27">
        <v>45254</v>
      </c>
      <c r="B752">
        <v>80.58</v>
      </c>
      <c r="C752">
        <f t="shared" si="22"/>
        <v>2023</v>
      </c>
      <c r="D752" t="str">
        <f t="shared" si="23"/>
        <v>November</v>
      </c>
    </row>
    <row r="753" spans="1:4" x14ac:dyDescent="0.25">
      <c r="A753" s="27">
        <v>45257</v>
      </c>
      <c r="B753">
        <v>79.98</v>
      </c>
      <c r="C753">
        <f t="shared" si="22"/>
        <v>2023</v>
      </c>
      <c r="D753" t="str">
        <f t="shared" si="23"/>
        <v>November</v>
      </c>
    </row>
    <row r="754" spans="1:4" x14ac:dyDescent="0.25">
      <c r="A754" s="27">
        <v>45258</v>
      </c>
      <c r="B754">
        <v>81.680000000000007</v>
      </c>
      <c r="C754">
        <f t="shared" si="22"/>
        <v>2023</v>
      </c>
      <c r="D754" t="str">
        <f t="shared" si="23"/>
        <v>November</v>
      </c>
    </row>
    <row r="755" spans="1:4" x14ac:dyDescent="0.25">
      <c r="A755" s="27">
        <v>45259</v>
      </c>
      <c r="B755">
        <v>83.1</v>
      </c>
      <c r="C755">
        <f t="shared" si="22"/>
        <v>2023</v>
      </c>
      <c r="D755" t="str">
        <f t="shared" si="23"/>
        <v>November</v>
      </c>
    </row>
    <row r="756" spans="1:4" x14ac:dyDescent="0.25">
      <c r="A756" s="27">
        <v>45260</v>
      </c>
      <c r="B756">
        <v>82.83</v>
      </c>
      <c r="C756">
        <f t="shared" si="22"/>
        <v>2023</v>
      </c>
      <c r="D756" t="str">
        <f t="shared" si="23"/>
        <v>November</v>
      </c>
    </row>
    <row r="757" spans="1:4" x14ac:dyDescent="0.25">
      <c r="A757" s="27">
        <v>45261</v>
      </c>
      <c r="B757">
        <v>78.88</v>
      </c>
      <c r="C757">
        <f t="shared" si="22"/>
        <v>2023</v>
      </c>
      <c r="D757" t="str">
        <f t="shared" si="23"/>
        <v>December</v>
      </c>
    </row>
    <row r="758" spans="1:4" x14ac:dyDescent="0.25">
      <c r="A758" s="27">
        <v>45264</v>
      </c>
      <c r="B758">
        <v>78.03</v>
      </c>
      <c r="C758">
        <f t="shared" si="22"/>
        <v>2023</v>
      </c>
      <c r="D758" t="str">
        <f t="shared" si="23"/>
        <v>December</v>
      </c>
    </row>
    <row r="759" spans="1:4" x14ac:dyDescent="0.25">
      <c r="A759" s="27">
        <v>45265</v>
      </c>
      <c r="B759">
        <v>77.2</v>
      </c>
      <c r="C759">
        <f t="shared" si="22"/>
        <v>2023</v>
      </c>
      <c r="D759" t="str">
        <f t="shared" si="23"/>
        <v>December</v>
      </c>
    </row>
    <row r="760" spans="1:4" x14ac:dyDescent="0.25">
      <c r="A760" s="27">
        <v>45266</v>
      </c>
      <c r="B760">
        <v>74.3</v>
      </c>
      <c r="C760">
        <f t="shared" si="22"/>
        <v>2023</v>
      </c>
      <c r="D760" t="str">
        <f t="shared" si="23"/>
        <v>December</v>
      </c>
    </row>
    <row r="761" spans="1:4" x14ac:dyDescent="0.25">
      <c r="A761" s="27">
        <v>45267</v>
      </c>
      <c r="B761">
        <v>74.05</v>
      </c>
      <c r="C761">
        <f t="shared" si="22"/>
        <v>2023</v>
      </c>
      <c r="D761" t="str">
        <f t="shared" si="23"/>
        <v>December</v>
      </c>
    </row>
    <row r="762" spans="1:4" x14ac:dyDescent="0.25">
      <c r="A762" s="27">
        <v>45268</v>
      </c>
      <c r="B762">
        <v>75.84</v>
      </c>
      <c r="C762">
        <f t="shared" si="22"/>
        <v>2023</v>
      </c>
      <c r="D762" t="str">
        <f t="shared" si="23"/>
        <v>December</v>
      </c>
    </row>
    <row r="763" spans="1:4" x14ac:dyDescent="0.25">
      <c r="A763" s="27">
        <v>45271</v>
      </c>
      <c r="B763">
        <v>76.03</v>
      </c>
      <c r="C763">
        <f t="shared" si="22"/>
        <v>2023</v>
      </c>
      <c r="D763" t="str">
        <f t="shared" si="23"/>
        <v>December</v>
      </c>
    </row>
    <row r="764" spans="1:4" x14ac:dyDescent="0.25">
      <c r="A764" s="27">
        <v>45272</v>
      </c>
      <c r="B764">
        <v>73.239999999999995</v>
      </c>
      <c r="C764">
        <f t="shared" si="22"/>
        <v>2023</v>
      </c>
      <c r="D764" t="str">
        <f t="shared" si="23"/>
        <v>December</v>
      </c>
    </row>
    <row r="765" spans="1:4" x14ac:dyDescent="0.25">
      <c r="A765" s="27">
        <v>45273</v>
      </c>
      <c r="B765">
        <v>74.260000000000005</v>
      </c>
      <c r="C765">
        <f t="shared" si="22"/>
        <v>2023</v>
      </c>
      <c r="D765" t="str">
        <f t="shared" si="23"/>
        <v>December</v>
      </c>
    </row>
    <row r="766" spans="1:4" x14ac:dyDescent="0.25">
      <c r="A766" s="27">
        <v>45274</v>
      </c>
      <c r="B766">
        <v>76.61</v>
      </c>
      <c r="C766">
        <f t="shared" si="22"/>
        <v>2023</v>
      </c>
      <c r="D766" t="str">
        <f t="shared" si="23"/>
        <v>December</v>
      </c>
    </row>
    <row r="767" spans="1:4" x14ac:dyDescent="0.25">
      <c r="A767" s="27">
        <v>45275</v>
      </c>
      <c r="B767">
        <v>76.55</v>
      </c>
      <c r="C767">
        <f t="shared" si="22"/>
        <v>2023</v>
      </c>
      <c r="D767" t="str">
        <f t="shared" si="23"/>
        <v>December</v>
      </c>
    </row>
    <row r="768" spans="1:4" x14ac:dyDescent="0.25">
      <c r="A768" s="27">
        <v>45278</v>
      </c>
      <c r="B768">
        <v>77.95</v>
      </c>
      <c r="C768">
        <f t="shared" si="22"/>
        <v>2023</v>
      </c>
      <c r="D768" t="str">
        <f t="shared" si="23"/>
        <v>December</v>
      </c>
    </row>
    <row r="769" spans="1:4" x14ac:dyDescent="0.25">
      <c r="A769" s="27">
        <v>45279</v>
      </c>
      <c r="B769">
        <v>79.23</v>
      </c>
      <c r="C769">
        <f t="shared" si="22"/>
        <v>2023</v>
      </c>
      <c r="D769" t="str">
        <f t="shared" si="23"/>
        <v>December</v>
      </c>
    </row>
    <row r="770" spans="1:4" x14ac:dyDescent="0.25">
      <c r="A770" s="27">
        <v>45280</v>
      </c>
      <c r="B770">
        <v>79.7</v>
      </c>
      <c r="C770">
        <f t="shared" si="22"/>
        <v>2023</v>
      </c>
      <c r="D770" t="str">
        <f t="shared" si="23"/>
        <v>December</v>
      </c>
    </row>
    <row r="771" spans="1:4" x14ac:dyDescent="0.25">
      <c r="A771" s="27">
        <v>45281</v>
      </c>
      <c r="B771">
        <v>79.39</v>
      </c>
      <c r="C771">
        <f t="shared" ref="C771:C834" si="24">IF(A771="", "", YEAR(A771))</f>
        <v>2023</v>
      </c>
      <c r="D771" t="str">
        <f t="shared" ref="D771:D834" si="25">IF(A771="", "", TEXT(A771, "MMMM"))</f>
        <v>December</v>
      </c>
    </row>
    <row r="772" spans="1:4" x14ac:dyDescent="0.25">
      <c r="A772" s="27">
        <v>45282</v>
      </c>
      <c r="B772">
        <v>79.069999999999993</v>
      </c>
      <c r="C772">
        <f t="shared" si="24"/>
        <v>2023</v>
      </c>
      <c r="D772" t="str">
        <f t="shared" si="25"/>
        <v>December</v>
      </c>
    </row>
    <row r="773" spans="1:4" x14ac:dyDescent="0.25">
      <c r="A773" s="27">
        <v>45286</v>
      </c>
      <c r="B773">
        <v>81.069999999999993</v>
      </c>
      <c r="C773">
        <f t="shared" si="24"/>
        <v>2023</v>
      </c>
      <c r="D773" t="str">
        <f t="shared" si="25"/>
        <v>December</v>
      </c>
    </row>
    <row r="774" spans="1:4" x14ac:dyDescent="0.25">
      <c r="A774" s="27">
        <v>45287</v>
      </c>
      <c r="B774">
        <v>79.650000000000006</v>
      </c>
      <c r="C774">
        <f t="shared" si="24"/>
        <v>2023</v>
      </c>
      <c r="D774" t="str">
        <f t="shared" si="25"/>
        <v>December</v>
      </c>
    </row>
    <row r="775" spans="1:4" x14ac:dyDescent="0.25">
      <c r="A775" s="27">
        <v>45288</v>
      </c>
      <c r="B775">
        <v>78.39</v>
      </c>
      <c r="C775">
        <f t="shared" si="24"/>
        <v>2023</v>
      </c>
      <c r="D775" t="str">
        <f t="shared" si="25"/>
        <v>December</v>
      </c>
    </row>
    <row r="776" spans="1:4" x14ac:dyDescent="0.25">
      <c r="A776" s="27">
        <v>45289</v>
      </c>
      <c r="B776">
        <v>77.040000000000006</v>
      </c>
      <c r="C776">
        <f t="shared" si="24"/>
        <v>2023</v>
      </c>
      <c r="D776" t="str">
        <f t="shared" si="25"/>
        <v>December</v>
      </c>
    </row>
    <row r="777" spans="1:4" x14ac:dyDescent="0.25">
      <c r="A777" s="27">
        <v>45293</v>
      </c>
      <c r="B777">
        <v>75.89</v>
      </c>
      <c r="C777">
        <f t="shared" si="24"/>
        <v>2024</v>
      </c>
      <c r="D777" t="str">
        <f t="shared" si="25"/>
        <v>January</v>
      </c>
    </row>
    <row r="778" spans="1:4" x14ac:dyDescent="0.25">
      <c r="A778" s="27">
        <v>45294</v>
      </c>
      <c r="B778">
        <v>78.25</v>
      </c>
      <c r="C778">
        <f t="shared" si="24"/>
        <v>2024</v>
      </c>
      <c r="D778" t="str">
        <f t="shared" si="25"/>
        <v>January</v>
      </c>
    </row>
    <row r="779" spans="1:4" x14ac:dyDescent="0.25">
      <c r="A779" s="27">
        <v>45295</v>
      </c>
      <c r="B779">
        <v>77.59</v>
      </c>
      <c r="C779">
        <f t="shared" si="24"/>
        <v>2024</v>
      </c>
      <c r="D779" t="str">
        <f t="shared" si="25"/>
        <v>January</v>
      </c>
    </row>
    <row r="780" spans="1:4" x14ac:dyDescent="0.25">
      <c r="A780" s="27">
        <v>45296</v>
      </c>
      <c r="B780">
        <v>78.760000000000005</v>
      </c>
      <c r="C780">
        <f t="shared" si="24"/>
        <v>2024</v>
      </c>
      <c r="D780" t="str">
        <f t="shared" si="25"/>
        <v>January</v>
      </c>
    </row>
    <row r="781" spans="1:4" x14ac:dyDescent="0.25">
      <c r="A781" s="27">
        <v>45299</v>
      </c>
      <c r="B781">
        <v>76.12</v>
      </c>
      <c r="C781">
        <f t="shared" si="24"/>
        <v>2024</v>
      </c>
      <c r="D781" t="str">
        <f t="shared" si="25"/>
        <v>January</v>
      </c>
    </row>
    <row r="782" spans="1:4" x14ac:dyDescent="0.25">
      <c r="A782" s="27">
        <v>45300</v>
      </c>
      <c r="B782">
        <v>77.59</v>
      </c>
      <c r="C782">
        <f t="shared" si="24"/>
        <v>2024</v>
      </c>
      <c r="D782" t="str">
        <f t="shared" si="25"/>
        <v>January</v>
      </c>
    </row>
    <row r="783" spans="1:4" x14ac:dyDescent="0.25">
      <c r="A783" s="27">
        <v>45301</v>
      </c>
      <c r="B783">
        <v>76.8</v>
      </c>
      <c r="C783">
        <f t="shared" si="24"/>
        <v>2024</v>
      </c>
      <c r="D783" t="str">
        <f t="shared" si="25"/>
        <v>January</v>
      </c>
    </row>
    <row r="784" spans="1:4" x14ac:dyDescent="0.25">
      <c r="A784" s="27">
        <v>45302</v>
      </c>
      <c r="B784">
        <v>77.41</v>
      </c>
      <c r="C784">
        <f t="shared" si="24"/>
        <v>2024</v>
      </c>
      <c r="D784" t="str">
        <f t="shared" si="25"/>
        <v>January</v>
      </c>
    </row>
    <row r="785" spans="1:4" x14ac:dyDescent="0.25">
      <c r="A785" s="27">
        <v>45303</v>
      </c>
      <c r="B785">
        <v>78.290000000000006</v>
      </c>
      <c r="C785">
        <f t="shared" si="24"/>
        <v>2024</v>
      </c>
      <c r="D785" t="str">
        <f t="shared" si="25"/>
        <v>January</v>
      </c>
    </row>
    <row r="786" spans="1:4" x14ac:dyDescent="0.25">
      <c r="A786" s="27">
        <v>45306</v>
      </c>
      <c r="B786">
        <v>78.150000000000006</v>
      </c>
      <c r="C786">
        <f t="shared" si="24"/>
        <v>2024</v>
      </c>
      <c r="D786" t="str">
        <f t="shared" si="25"/>
        <v>January</v>
      </c>
    </row>
    <row r="787" spans="1:4" x14ac:dyDescent="0.25">
      <c r="A787" s="27">
        <v>45307</v>
      </c>
      <c r="B787">
        <v>78.290000000000006</v>
      </c>
      <c r="C787">
        <f t="shared" si="24"/>
        <v>2024</v>
      </c>
      <c r="D787" t="str">
        <f t="shared" si="25"/>
        <v>January</v>
      </c>
    </row>
    <row r="788" spans="1:4" x14ac:dyDescent="0.25">
      <c r="A788" s="27">
        <v>45308</v>
      </c>
      <c r="B788">
        <v>77.88</v>
      </c>
      <c r="C788">
        <f t="shared" si="24"/>
        <v>2024</v>
      </c>
      <c r="D788" t="str">
        <f t="shared" si="25"/>
        <v>January</v>
      </c>
    </row>
    <row r="789" spans="1:4" x14ac:dyDescent="0.25">
      <c r="A789" s="27">
        <v>45309</v>
      </c>
      <c r="B789">
        <v>79.099999999999994</v>
      </c>
      <c r="C789">
        <f t="shared" si="24"/>
        <v>2024</v>
      </c>
      <c r="D789" t="str">
        <f t="shared" si="25"/>
        <v>January</v>
      </c>
    </row>
    <row r="790" spans="1:4" x14ac:dyDescent="0.25">
      <c r="A790" s="27">
        <v>45310</v>
      </c>
      <c r="B790">
        <v>78.56</v>
      </c>
      <c r="C790">
        <f t="shared" si="24"/>
        <v>2024</v>
      </c>
      <c r="D790" t="str">
        <f t="shared" si="25"/>
        <v>January</v>
      </c>
    </row>
    <row r="791" spans="1:4" x14ac:dyDescent="0.25">
      <c r="A791" s="27">
        <v>45313</v>
      </c>
      <c r="B791">
        <v>80.06</v>
      </c>
      <c r="C791">
        <f t="shared" si="24"/>
        <v>2024</v>
      </c>
      <c r="D791" t="str">
        <f t="shared" si="25"/>
        <v>January</v>
      </c>
    </row>
    <row r="792" spans="1:4" x14ac:dyDescent="0.25">
      <c r="A792" s="27">
        <v>45314</v>
      </c>
      <c r="B792">
        <v>79.55</v>
      </c>
      <c r="C792">
        <f t="shared" si="24"/>
        <v>2024</v>
      </c>
      <c r="D792" t="str">
        <f t="shared" si="25"/>
        <v>January</v>
      </c>
    </row>
    <row r="793" spans="1:4" x14ac:dyDescent="0.25">
      <c r="A793" s="27">
        <v>45315</v>
      </c>
      <c r="B793">
        <v>80.040000000000006</v>
      </c>
      <c r="C793">
        <f t="shared" si="24"/>
        <v>2024</v>
      </c>
      <c r="D793" t="str">
        <f t="shared" si="25"/>
        <v>January</v>
      </c>
    </row>
    <row r="794" spans="1:4" x14ac:dyDescent="0.25">
      <c r="A794" s="27">
        <v>45316</v>
      </c>
      <c r="B794">
        <v>82.43</v>
      </c>
      <c r="C794">
        <f t="shared" si="24"/>
        <v>2024</v>
      </c>
      <c r="D794" t="str">
        <f t="shared" si="25"/>
        <v>January</v>
      </c>
    </row>
    <row r="795" spans="1:4" x14ac:dyDescent="0.25">
      <c r="A795" s="27">
        <v>45317</v>
      </c>
      <c r="B795">
        <v>83.55</v>
      </c>
      <c r="C795">
        <f t="shared" si="24"/>
        <v>2024</v>
      </c>
      <c r="D795" t="str">
        <f t="shared" si="25"/>
        <v>January</v>
      </c>
    </row>
    <row r="796" spans="1:4" x14ac:dyDescent="0.25">
      <c r="A796" s="27">
        <v>45320</v>
      </c>
      <c r="B796">
        <v>82.4</v>
      </c>
      <c r="C796">
        <f t="shared" si="24"/>
        <v>2024</v>
      </c>
      <c r="D796" t="str">
        <f t="shared" si="25"/>
        <v>January</v>
      </c>
    </row>
    <row r="797" spans="1:4" x14ac:dyDescent="0.25">
      <c r="A797" s="27">
        <v>45321</v>
      </c>
      <c r="B797">
        <v>82.87</v>
      </c>
      <c r="C797">
        <f t="shared" si="24"/>
        <v>2024</v>
      </c>
      <c r="D797" t="str">
        <f t="shared" si="25"/>
        <v>January</v>
      </c>
    </row>
    <row r="798" spans="1:4" x14ac:dyDescent="0.25">
      <c r="A798" s="27">
        <v>45322</v>
      </c>
      <c r="B798">
        <v>81.709999999999994</v>
      </c>
      <c r="C798">
        <f t="shared" si="24"/>
        <v>2024</v>
      </c>
      <c r="D798" t="str">
        <f t="shared" si="25"/>
        <v>January</v>
      </c>
    </row>
    <row r="799" spans="1:4" x14ac:dyDescent="0.25">
      <c r="A799" s="27">
        <v>45323</v>
      </c>
      <c r="B799">
        <v>78.7</v>
      </c>
      <c r="C799">
        <f t="shared" si="24"/>
        <v>2024</v>
      </c>
      <c r="D799" t="str">
        <f t="shared" si="25"/>
        <v>February</v>
      </c>
    </row>
    <row r="800" spans="1:4" x14ac:dyDescent="0.25">
      <c r="A800" s="27">
        <v>45324</v>
      </c>
      <c r="B800">
        <v>77.33</v>
      </c>
      <c r="C800">
        <f t="shared" si="24"/>
        <v>2024</v>
      </c>
      <c r="D800" t="str">
        <f t="shared" si="25"/>
        <v>February</v>
      </c>
    </row>
    <row r="801" spans="1:4" x14ac:dyDescent="0.25">
      <c r="A801" s="27">
        <v>45327</v>
      </c>
      <c r="B801">
        <v>77.989999999999995</v>
      </c>
      <c r="C801">
        <f t="shared" si="24"/>
        <v>2024</v>
      </c>
      <c r="D801" t="str">
        <f t="shared" si="25"/>
        <v>February</v>
      </c>
    </row>
    <row r="802" spans="1:4" x14ac:dyDescent="0.25">
      <c r="A802" s="27">
        <v>45328</v>
      </c>
      <c r="B802">
        <v>78.59</v>
      </c>
      <c r="C802">
        <f t="shared" si="24"/>
        <v>2024</v>
      </c>
      <c r="D802" t="str">
        <f t="shared" si="25"/>
        <v>February</v>
      </c>
    </row>
    <row r="803" spans="1:4" x14ac:dyDescent="0.25">
      <c r="A803" s="27">
        <v>45329</v>
      </c>
      <c r="B803">
        <v>79.209999999999994</v>
      </c>
      <c r="C803">
        <f t="shared" si="24"/>
        <v>2024</v>
      </c>
      <c r="D803" t="str">
        <f t="shared" si="25"/>
        <v>February</v>
      </c>
    </row>
    <row r="804" spans="1:4" x14ac:dyDescent="0.25">
      <c r="A804" s="27">
        <v>45330</v>
      </c>
      <c r="B804">
        <v>81.63</v>
      </c>
      <c r="C804">
        <f t="shared" si="24"/>
        <v>2024</v>
      </c>
      <c r="D804" t="str">
        <f t="shared" si="25"/>
        <v>February</v>
      </c>
    </row>
    <row r="805" spans="1:4" x14ac:dyDescent="0.25">
      <c r="A805" s="27">
        <v>45331</v>
      </c>
      <c r="B805">
        <v>82.19</v>
      </c>
      <c r="C805">
        <f t="shared" si="24"/>
        <v>2024</v>
      </c>
      <c r="D805" t="str">
        <f t="shared" si="25"/>
        <v>February</v>
      </c>
    </row>
    <row r="806" spans="1:4" x14ac:dyDescent="0.25">
      <c r="A806" s="27">
        <v>45334</v>
      </c>
      <c r="B806">
        <v>82</v>
      </c>
      <c r="C806">
        <f t="shared" si="24"/>
        <v>2024</v>
      </c>
      <c r="D806" t="str">
        <f t="shared" si="25"/>
        <v>February</v>
      </c>
    </row>
    <row r="807" spans="1:4" x14ac:dyDescent="0.25">
      <c r="A807" s="27">
        <v>45335</v>
      </c>
      <c r="B807">
        <v>82.77</v>
      </c>
      <c r="C807">
        <f t="shared" si="24"/>
        <v>2024</v>
      </c>
      <c r="D807" t="str">
        <f t="shared" si="25"/>
        <v>February</v>
      </c>
    </row>
    <row r="808" spans="1:4" x14ac:dyDescent="0.25">
      <c r="A808" s="27">
        <v>45336</v>
      </c>
      <c r="B808">
        <v>81.599999999999994</v>
      </c>
      <c r="C808">
        <f t="shared" si="24"/>
        <v>2024</v>
      </c>
      <c r="D808" t="str">
        <f t="shared" si="25"/>
        <v>February</v>
      </c>
    </row>
    <row r="809" spans="1:4" x14ac:dyDescent="0.25">
      <c r="A809" s="27">
        <v>45337</v>
      </c>
      <c r="B809">
        <v>82.86</v>
      </c>
      <c r="C809">
        <f t="shared" si="24"/>
        <v>2024</v>
      </c>
      <c r="D809" t="str">
        <f t="shared" si="25"/>
        <v>February</v>
      </c>
    </row>
    <row r="810" spans="1:4" x14ac:dyDescent="0.25">
      <c r="A810" s="27">
        <v>45338</v>
      </c>
      <c r="B810">
        <v>83.47</v>
      </c>
      <c r="C810">
        <f t="shared" si="24"/>
        <v>2024</v>
      </c>
      <c r="D810" t="str">
        <f t="shared" si="25"/>
        <v>February</v>
      </c>
    </row>
    <row r="811" spans="1:4" x14ac:dyDescent="0.25">
      <c r="A811" s="27">
        <v>45341</v>
      </c>
      <c r="B811">
        <v>83.56</v>
      </c>
      <c r="C811">
        <f t="shared" si="24"/>
        <v>2024</v>
      </c>
      <c r="D811" t="str">
        <f t="shared" si="25"/>
        <v>February</v>
      </c>
    </row>
    <row r="812" spans="1:4" x14ac:dyDescent="0.25">
      <c r="A812" s="27">
        <v>45342</v>
      </c>
      <c r="B812">
        <v>82.34</v>
      </c>
      <c r="C812">
        <f t="shared" si="24"/>
        <v>2024</v>
      </c>
      <c r="D812" t="str">
        <f t="shared" si="25"/>
        <v>February</v>
      </c>
    </row>
    <row r="813" spans="1:4" x14ac:dyDescent="0.25">
      <c r="A813" s="27">
        <v>45343</v>
      </c>
      <c r="B813">
        <v>83.03</v>
      </c>
      <c r="C813">
        <f t="shared" si="24"/>
        <v>2024</v>
      </c>
      <c r="D813" t="str">
        <f t="shared" si="25"/>
        <v>February</v>
      </c>
    </row>
    <row r="814" spans="1:4" x14ac:dyDescent="0.25">
      <c r="A814" s="27">
        <v>45344</v>
      </c>
      <c r="B814">
        <v>83.67</v>
      </c>
      <c r="C814">
        <f t="shared" si="24"/>
        <v>2024</v>
      </c>
      <c r="D814" t="str">
        <f t="shared" si="25"/>
        <v>February</v>
      </c>
    </row>
    <row r="815" spans="1:4" x14ac:dyDescent="0.25">
      <c r="A815" s="27">
        <v>45345</v>
      </c>
      <c r="B815">
        <v>81.62</v>
      </c>
      <c r="C815">
        <f t="shared" si="24"/>
        <v>2024</v>
      </c>
      <c r="D815" t="str">
        <f t="shared" si="25"/>
        <v>February</v>
      </c>
    </row>
    <row r="816" spans="1:4" x14ac:dyDescent="0.25">
      <c r="A816" s="27">
        <v>45348</v>
      </c>
      <c r="B816">
        <v>82.53</v>
      </c>
      <c r="C816">
        <f t="shared" si="24"/>
        <v>2024</v>
      </c>
      <c r="D816" t="str">
        <f t="shared" si="25"/>
        <v>February</v>
      </c>
    </row>
    <row r="817" spans="1:4" x14ac:dyDescent="0.25">
      <c r="A817" s="27">
        <v>45349</v>
      </c>
      <c r="B817">
        <v>83.65</v>
      </c>
      <c r="C817">
        <f t="shared" si="24"/>
        <v>2024</v>
      </c>
      <c r="D817" t="str">
        <f t="shared" si="25"/>
        <v>February</v>
      </c>
    </row>
    <row r="818" spans="1:4" x14ac:dyDescent="0.25">
      <c r="A818" s="27">
        <v>45350</v>
      </c>
      <c r="B818">
        <v>83.68</v>
      </c>
      <c r="C818">
        <f t="shared" si="24"/>
        <v>2024</v>
      </c>
      <c r="D818" t="str">
        <f t="shared" si="25"/>
        <v>February</v>
      </c>
    </row>
    <row r="819" spans="1:4" x14ac:dyDescent="0.25">
      <c r="A819" s="27">
        <v>45351</v>
      </c>
      <c r="B819">
        <v>83.62</v>
      </c>
      <c r="C819">
        <f t="shared" si="24"/>
        <v>2024</v>
      </c>
      <c r="D819" t="str">
        <f t="shared" si="25"/>
        <v>February</v>
      </c>
    </row>
    <row r="820" spans="1:4" x14ac:dyDescent="0.25">
      <c r="A820" s="27">
        <v>45352</v>
      </c>
      <c r="B820">
        <v>83.55</v>
      </c>
      <c r="C820">
        <f t="shared" si="24"/>
        <v>2024</v>
      </c>
      <c r="D820" t="str">
        <f t="shared" si="25"/>
        <v>March</v>
      </c>
    </row>
    <row r="821" spans="1:4" x14ac:dyDescent="0.25">
      <c r="A821" s="27">
        <v>45355</v>
      </c>
      <c r="B821">
        <v>82.8</v>
      </c>
      <c r="C821">
        <f t="shared" si="24"/>
        <v>2024</v>
      </c>
      <c r="D821" t="str">
        <f t="shared" si="25"/>
        <v>March</v>
      </c>
    </row>
    <row r="822" spans="1:4" x14ac:dyDescent="0.25">
      <c r="A822" s="27">
        <v>45356</v>
      </c>
      <c r="B822">
        <v>82.04</v>
      </c>
      <c r="C822">
        <f t="shared" si="24"/>
        <v>2024</v>
      </c>
      <c r="D822" t="str">
        <f t="shared" si="25"/>
        <v>March</v>
      </c>
    </row>
    <row r="823" spans="1:4" x14ac:dyDescent="0.25">
      <c r="A823" s="27">
        <v>45357</v>
      </c>
      <c r="B823">
        <v>82.96</v>
      </c>
      <c r="C823">
        <f t="shared" si="24"/>
        <v>2024</v>
      </c>
      <c r="D823" t="str">
        <f t="shared" si="25"/>
        <v>March</v>
      </c>
    </row>
    <row r="824" spans="1:4" x14ac:dyDescent="0.25">
      <c r="A824" s="27">
        <v>45358</v>
      </c>
      <c r="B824">
        <v>82.96</v>
      </c>
      <c r="C824">
        <f t="shared" si="24"/>
        <v>2024</v>
      </c>
      <c r="D824" t="str">
        <f t="shared" si="25"/>
        <v>March</v>
      </c>
    </row>
    <row r="825" spans="1:4" x14ac:dyDescent="0.25">
      <c r="A825" s="27">
        <v>45359</v>
      </c>
      <c r="B825">
        <v>82.08</v>
      </c>
      <c r="C825">
        <f t="shared" si="24"/>
        <v>2024</v>
      </c>
      <c r="D825" t="str">
        <f t="shared" si="25"/>
        <v>March</v>
      </c>
    </row>
    <row r="826" spans="1:4" x14ac:dyDescent="0.25">
      <c r="A826" s="27">
        <v>45362</v>
      </c>
      <c r="B826">
        <v>82.21</v>
      </c>
      <c r="C826">
        <f t="shared" si="24"/>
        <v>2024</v>
      </c>
      <c r="D826" t="str">
        <f t="shared" si="25"/>
        <v>March</v>
      </c>
    </row>
    <row r="827" spans="1:4" x14ac:dyDescent="0.25">
      <c r="A827" s="27">
        <v>45363</v>
      </c>
      <c r="B827">
        <v>81.92</v>
      </c>
      <c r="C827">
        <f t="shared" si="24"/>
        <v>2024</v>
      </c>
      <c r="D827" t="str">
        <f t="shared" si="25"/>
        <v>March</v>
      </c>
    </row>
    <row r="828" spans="1:4" x14ac:dyDescent="0.25">
      <c r="A828" s="27">
        <v>45364</v>
      </c>
      <c r="B828">
        <v>84.03</v>
      </c>
      <c r="C828">
        <f t="shared" si="24"/>
        <v>2024</v>
      </c>
      <c r="D828" t="str">
        <f t="shared" si="25"/>
        <v>March</v>
      </c>
    </row>
    <row r="829" spans="1:4" x14ac:dyDescent="0.25">
      <c r="A829" s="27">
        <v>45365</v>
      </c>
      <c r="B829">
        <v>85.42</v>
      </c>
      <c r="C829">
        <f t="shared" si="24"/>
        <v>2024</v>
      </c>
      <c r="D829" t="str">
        <f t="shared" si="25"/>
        <v>March</v>
      </c>
    </row>
    <row r="830" spans="1:4" x14ac:dyDescent="0.25">
      <c r="A830" s="27">
        <v>45366</v>
      </c>
      <c r="B830">
        <v>85.34</v>
      </c>
      <c r="C830">
        <f t="shared" si="24"/>
        <v>2024</v>
      </c>
      <c r="D830" t="str">
        <f t="shared" si="25"/>
        <v>March</v>
      </c>
    </row>
    <row r="831" spans="1:4" x14ac:dyDescent="0.25">
      <c r="A831" s="27">
        <v>45369</v>
      </c>
      <c r="B831">
        <v>86.89</v>
      </c>
      <c r="C831">
        <f t="shared" si="24"/>
        <v>2024</v>
      </c>
      <c r="D831" t="str">
        <f t="shared" si="25"/>
        <v>March</v>
      </c>
    </row>
    <row r="832" spans="1:4" x14ac:dyDescent="0.25">
      <c r="A832" s="27">
        <v>45370</v>
      </c>
      <c r="B832">
        <v>87.38</v>
      </c>
      <c r="C832">
        <f t="shared" si="24"/>
        <v>2024</v>
      </c>
      <c r="D832" t="str">
        <f t="shared" si="25"/>
        <v>March</v>
      </c>
    </row>
    <row r="833" spans="1:4" x14ac:dyDescent="0.25">
      <c r="A833" s="27">
        <v>45371</v>
      </c>
      <c r="B833">
        <v>85.95</v>
      </c>
      <c r="C833">
        <f t="shared" si="24"/>
        <v>2024</v>
      </c>
      <c r="D833" t="str">
        <f t="shared" si="25"/>
        <v>March</v>
      </c>
    </row>
    <row r="834" spans="1:4" x14ac:dyDescent="0.25">
      <c r="A834" s="27">
        <v>45372</v>
      </c>
      <c r="B834">
        <v>85.78</v>
      </c>
      <c r="C834">
        <f t="shared" si="24"/>
        <v>2024</v>
      </c>
      <c r="D834" t="str">
        <f t="shared" si="25"/>
        <v>March</v>
      </c>
    </row>
    <row r="835" spans="1:4" x14ac:dyDescent="0.25">
      <c r="A835" s="27">
        <v>45373</v>
      </c>
      <c r="B835">
        <v>85.43</v>
      </c>
      <c r="C835">
        <f t="shared" ref="C835:C898" si="26">IF(A835="", "", YEAR(A835))</f>
        <v>2024</v>
      </c>
      <c r="D835" t="str">
        <f t="shared" ref="D835:D898" si="27">IF(A835="", "", TEXT(A835, "MMMM"))</f>
        <v>March</v>
      </c>
    </row>
    <row r="836" spans="1:4" x14ac:dyDescent="0.25">
      <c r="A836" s="27">
        <v>45376</v>
      </c>
      <c r="B836">
        <v>86.75</v>
      </c>
      <c r="C836">
        <f t="shared" si="26"/>
        <v>2024</v>
      </c>
      <c r="D836" t="str">
        <f t="shared" si="27"/>
        <v>March</v>
      </c>
    </row>
    <row r="837" spans="1:4" x14ac:dyDescent="0.25">
      <c r="A837" s="27">
        <v>45377</v>
      </c>
      <c r="B837">
        <v>86.25</v>
      </c>
      <c r="C837">
        <f t="shared" si="26"/>
        <v>2024</v>
      </c>
      <c r="D837" t="str">
        <f t="shared" si="27"/>
        <v>March</v>
      </c>
    </row>
    <row r="838" spans="1:4" x14ac:dyDescent="0.25">
      <c r="A838" s="27">
        <v>45378</v>
      </c>
      <c r="B838">
        <v>86.09</v>
      </c>
      <c r="C838">
        <f t="shared" si="26"/>
        <v>2024</v>
      </c>
      <c r="D838" t="str">
        <f t="shared" si="27"/>
        <v>March</v>
      </c>
    </row>
    <row r="839" spans="1:4" x14ac:dyDescent="0.25">
      <c r="A839" s="27">
        <v>45379</v>
      </c>
      <c r="B839">
        <v>87.48</v>
      </c>
      <c r="C839">
        <f t="shared" si="26"/>
        <v>2024</v>
      </c>
      <c r="D839" t="str">
        <f t="shared" si="27"/>
        <v>March</v>
      </c>
    </row>
    <row r="840" spans="1:4" x14ac:dyDescent="0.25">
      <c r="A840" s="27">
        <v>45383</v>
      </c>
      <c r="B840">
        <v>87.42</v>
      </c>
      <c r="C840">
        <f t="shared" si="26"/>
        <v>2024</v>
      </c>
      <c r="D840" t="str">
        <f t="shared" si="27"/>
        <v>April</v>
      </c>
    </row>
    <row r="841" spans="1:4" x14ac:dyDescent="0.25">
      <c r="A841" s="27">
        <v>45384</v>
      </c>
      <c r="B841">
        <v>88.92</v>
      </c>
      <c r="C841">
        <f t="shared" si="26"/>
        <v>2024</v>
      </c>
      <c r="D841" t="str">
        <f t="shared" si="27"/>
        <v>April</v>
      </c>
    </row>
    <row r="842" spans="1:4" x14ac:dyDescent="0.25">
      <c r="A842" s="27">
        <v>45385</v>
      </c>
      <c r="B842">
        <v>89.35</v>
      </c>
      <c r="C842">
        <f t="shared" si="26"/>
        <v>2024</v>
      </c>
      <c r="D842" t="str">
        <f t="shared" si="27"/>
        <v>April</v>
      </c>
    </row>
    <row r="843" spans="1:4" x14ac:dyDescent="0.25">
      <c r="A843" s="27">
        <v>45386</v>
      </c>
      <c r="B843">
        <v>90.65</v>
      </c>
      <c r="C843">
        <f t="shared" si="26"/>
        <v>2024</v>
      </c>
      <c r="D843" t="str">
        <f t="shared" si="27"/>
        <v>April</v>
      </c>
    </row>
    <row r="844" spans="1:4" x14ac:dyDescent="0.25">
      <c r="A844" s="27">
        <v>45387</v>
      </c>
      <c r="B844">
        <v>91.17</v>
      </c>
      <c r="C844">
        <f t="shared" si="26"/>
        <v>2024</v>
      </c>
      <c r="D844" t="str">
        <f t="shared" si="27"/>
        <v>April</v>
      </c>
    </row>
    <row r="845" spans="1:4" x14ac:dyDescent="0.25">
      <c r="A845" s="27">
        <v>45390</v>
      </c>
      <c r="B845">
        <v>90.38</v>
      </c>
      <c r="C845">
        <f t="shared" si="26"/>
        <v>2024</v>
      </c>
      <c r="D845" t="str">
        <f t="shared" si="27"/>
        <v>April</v>
      </c>
    </row>
    <row r="846" spans="1:4" x14ac:dyDescent="0.25">
      <c r="A846" s="27">
        <v>45391</v>
      </c>
      <c r="B846">
        <v>89.42</v>
      </c>
      <c r="C846">
        <f t="shared" si="26"/>
        <v>2024</v>
      </c>
      <c r="D846" t="str">
        <f t="shared" si="27"/>
        <v>April</v>
      </c>
    </row>
    <row r="847" spans="1:4" x14ac:dyDescent="0.25">
      <c r="A847" s="27">
        <v>45392</v>
      </c>
      <c r="B847">
        <v>90.48</v>
      </c>
      <c r="C847">
        <f t="shared" si="26"/>
        <v>2024</v>
      </c>
      <c r="D847" t="str">
        <f t="shared" si="27"/>
        <v>April</v>
      </c>
    </row>
    <row r="848" spans="1:4" x14ac:dyDescent="0.25">
      <c r="A848" s="27">
        <v>45393</v>
      </c>
      <c r="B848">
        <v>89.74</v>
      </c>
      <c r="C848">
        <f t="shared" si="26"/>
        <v>2024</v>
      </c>
      <c r="D848" t="str">
        <f t="shared" si="27"/>
        <v>April</v>
      </c>
    </row>
    <row r="849" spans="1:4" x14ac:dyDescent="0.25">
      <c r="A849" s="27">
        <v>45394</v>
      </c>
      <c r="B849">
        <v>90.45</v>
      </c>
      <c r="C849">
        <f t="shared" si="26"/>
        <v>2024</v>
      </c>
      <c r="D849" t="str">
        <f t="shared" si="27"/>
        <v>April</v>
      </c>
    </row>
    <row r="850" spans="1:4" x14ac:dyDescent="0.25">
      <c r="A850" s="27">
        <v>45397</v>
      </c>
      <c r="B850">
        <v>90.1</v>
      </c>
      <c r="C850">
        <f t="shared" si="26"/>
        <v>2024</v>
      </c>
      <c r="D850" t="str">
        <f t="shared" si="27"/>
        <v>April</v>
      </c>
    </row>
    <row r="851" spans="1:4" x14ac:dyDescent="0.25">
      <c r="A851" s="27">
        <v>45398</v>
      </c>
      <c r="B851">
        <v>90.02</v>
      </c>
      <c r="C851">
        <f t="shared" si="26"/>
        <v>2024</v>
      </c>
      <c r="D851" t="str">
        <f t="shared" si="27"/>
        <v>April</v>
      </c>
    </row>
    <row r="852" spans="1:4" x14ac:dyDescent="0.25">
      <c r="A852" s="27">
        <v>45399</v>
      </c>
      <c r="B852">
        <v>87.29</v>
      </c>
      <c r="C852">
        <f t="shared" si="26"/>
        <v>2024</v>
      </c>
      <c r="D852" t="str">
        <f t="shared" si="27"/>
        <v>April</v>
      </c>
    </row>
    <row r="853" spans="1:4" x14ac:dyDescent="0.25">
      <c r="A853" s="27">
        <v>45400</v>
      </c>
      <c r="B853">
        <v>87.11</v>
      </c>
      <c r="C853">
        <f t="shared" si="26"/>
        <v>2024</v>
      </c>
      <c r="D853" t="str">
        <f t="shared" si="27"/>
        <v>April</v>
      </c>
    </row>
    <row r="854" spans="1:4" x14ac:dyDescent="0.25">
      <c r="A854" s="27">
        <v>45401</v>
      </c>
      <c r="B854">
        <v>87.29</v>
      </c>
      <c r="C854">
        <f t="shared" si="26"/>
        <v>2024</v>
      </c>
      <c r="D854" t="str">
        <f t="shared" si="27"/>
        <v>April</v>
      </c>
    </row>
    <row r="855" spans="1:4" x14ac:dyDescent="0.25">
      <c r="A855" s="27">
        <v>45404</v>
      </c>
      <c r="B855">
        <v>87</v>
      </c>
      <c r="C855">
        <f t="shared" si="26"/>
        <v>2024</v>
      </c>
      <c r="D855" t="str">
        <f t="shared" si="27"/>
        <v>April</v>
      </c>
    </row>
    <row r="856" spans="1:4" x14ac:dyDescent="0.25">
      <c r="A856" s="27">
        <v>45405</v>
      </c>
      <c r="B856">
        <v>88.42</v>
      </c>
      <c r="C856">
        <f t="shared" si="26"/>
        <v>2024</v>
      </c>
      <c r="D856" t="str">
        <f t="shared" si="27"/>
        <v>April</v>
      </c>
    </row>
    <row r="857" spans="1:4" x14ac:dyDescent="0.25">
      <c r="A857" s="27">
        <v>45406</v>
      </c>
      <c r="B857">
        <v>88.02</v>
      </c>
      <c r="C857">
        <f t="shared" si="26"/>
        <v>2024</v>
      </c>
      <c r="D857" t="str">
        <f t="shared" si="27"/>
        <v>April</v>
      </c>
    </row>
    <row r="858" spans="1:4" x14ac:dyDescent="0.25">
      <c r="A858" s="27">
        <v>45407</v>
      </c>
      <c r="B858">
        <v>89.01</v>
      </c>
      <c r="C858">
        <f t="shared" si="26"/>
        <v>2024</v>
      </c>
      <c r="D858" t="str">
        <f t="shared" si="27"/>
        <v>April</v>
      </c>
    </row>
    <row r="859" spans="1:4" x14ac:dyDescent="0.25">
      <c r="A859" s="27">
        <v>45408</v>
      </c>
      <c r="B859">
        <v>89.5</v>
      </c>
      <c r="C859">
        <f t="shared" si="26"/>
        <v>2024</v>
      </c>
      <c r="D859" t="str">
        <f t="shared" si="27"/>
        <v>April</v>
      </c>
    </row>
    <row r="860" spans="1:4" x14ac:dyDescent="0.25">
      <c r="A860" s="27">
        <v>45411</v>
      </c>
      <c r="B860">
        <v>88.4</v>
      </c>
      <c r="C860">
        <f t="shared" si="26"/>
        <v>2024</v>
      </c>
      <c r="D860" t="str">
        <f t="shared" si="27"/>
        <v>April</v>
      </c>
    </row>
    <row r="861" spans="1:4" x14ac:dyDescent="0.25">
      <c r="A861" s="27">
        <v>45412</v>
      </c>
      <c r="B861">
        <v>87.86</v>
      </c>
      <c r="C861">
        <f t="shared" si="26"/>
        <v>2024</v>
      </c>
      <c r="D861" t="str">
        <f t="shared" si="27"/>
        <v>April</v>
      </c>
    </row>
    <row r="862" spans="1:4" x14ac:dyDescent="0.25">
      <c r="A862" s="27">
        <v>45413</v>
      </c>
      <c r="B862">
        <v>83.44</v>
      </c>
      <c r="C862">
        <f t="shared" si="26"/>
        <v>2024</v>
      </c>
      <c r="D862" t="str">
        <f t="shared" si="27"/>
        <v>May</v>
      </c>
    </row>
    <row r="863" spans="1:4" x14ac:dyDescent="0.25">
      <c r="A863" s="27">
        <v>45414</v>
      </c>
      <c r="B863">
        <v>83.67</v>
      </c>
      <c r="C863">
        <f t="shared" si="26"/>
        <v>2024</v>
      </c>
      <c r="D863" t="str">
        <f t="shared" si="27"/>
        <v>May</v>
      </c>
    </row>
    <row r="864" spans="1:4" x14ac:dyDescent="0.25">
      <c r="A864" s="27">
        <v>45415</v>
      </c>
      <c r="B864">
        <v>82.96</v>
      </c>
      <c r="C864">
        <f t="shared" si="26"/>
        <v>2024</v>
      </c>
      <c r="D864" t="str">
        <f t="shared" si="27"/>
        <v>May</v>
      </c>
    </row>
    <row r="865" spans="1:4" x14ac:dyDescent="0.25">
      <c r="A865" s="27">
        <v>45418</v>
      </c>
      <c r="B865">
        <v>83.33</v>
      </c>
      <c r="C865">
        <f t="shared" si="26"/>
        <v>2024</v>
      </c>
      <c r="D865" t="str">
        <f t="shared" si="27"/>
        <v>May</v>
      </c>
    </row>
    <row r="866" spans="1:4" x14ac:dyDescent="0.25">
      <c r="A866" s="27">
        <v>45419</v>
      </c>
      <c r="B866">
        <v>83.16</v>
      </c>
      <c r="C866">
        <f t="shared" si="26"/>
        <v>2024</v>
      </c>
      <c r="D866" t="str">
        <f t="shared" si="27"/>
        <v>May</v>
      </c>
    </row>
    <row r="867" spans="1:4" x14ac:dyDescent="0.25">
      <c r="A867" s="27">
        <v>45420</v>
      </c>
      <c r="B867">
        <v>83.58</v>
      </c>
      <c r="C867">
        <f t="shared" si="26"/>
        <v>2024</v>
      </c>
      <c r="D867" t="str">
        <f t="shared" si="27"/>
        <v>May</v>
      </c>
    </row>
    <row r="868" spans="1:4" x14ac:dyDescent="0.25">
      <c r="A868" s="27">
        <v>45421</v>
      </c>
      <c r="B868">
        <v>83.88</v>
      </c>
      <c r="C868">
        <f t="shared" si="26"/>
        <v>2024</v>
      </c>
      <c r="D868" t="str">
        <f t="shared" si="27"/>
        <v>May</v>
      </c>
    </row>
    <row r="869" spans="1:4" x14ac:dyDescent="0.25">
      <c r="A869" s="27">
        <v>45422</v>
      </c>
      <c r="B869">
        <v>82.79</v>
      </c>
      <c r="C869">
        <f t="shared" si="26"/>
        <v>2024</v>
      </c>
      <c r="D869" t="str">
        <f t="shared" si="27"/>
        <v>May</v>
      </c>
    </row>
    <row r="870" spans="1:4" x14ac:dyDescent="0.25">
      <c r="A870" s="27">
        <v>45425</v>
      </c>
      <c r="B870">
        <v>83.36</v>
      </c>
      <c r="C870">
        <f t="shared" si="26"/>
        <v>2024</v>
      </c>
      <c r="D870" t="str">
        <f t="shared" si="27"/>
        <v>May</v>
      </c>
    </row>
    <row r="871" spans="1:4" x14ac:dyDescent="0.25">
      <c r="A871" s="27">
        <v>45426</v>
      </c>
      <c r="B871">
        <v>82.38</v>
      </c>
      <c r="C871">
        <f t="shared" si="26"/>
        <v>2024</v>
      </c>
      <c r="D871" t="str">
        <f t="shared" si="27"/>
        <v>May</v>
      </c>
    </row>
    <row r="872" spans="1:4" x14ac:dyDescent="0.25">
      <c r="A872" s="27">
        <v>45427</v>
      </c>
      <c r="B872">
        <v>82.75</v>
      </c>
      <c r="C872">
        <f t="shared" si="26"/>
        <v>2024</v>
      </c>
      <c r="D872" t="str">
        <f t="shared" si="27"/>
        <v>May</v>
      </c>
    </row>
    <row r="873" spans="1:4" x14ac:dyDescent="0.25">
      <c r="A873" s="27">
        <v>45428</v>
      </c>
      <c r="B873">
        <v>83.27</v>
      </c>
      <c r="C873">
        <f t="shared" si="26"/>
        <v>2024</v>
      </c>
      <c r="D873" t="str">
        <f t="shared" si="27"/>
        <v>May</v>
      </c>
    </row>
    <row r="874" spans="1:4" x14ac:dyDescent="0.25">
      <c r="A874" s="27">
        <v>45429</v>
      </c>
      <c r="B874">
        <v>83.98</v>
      </c>
      <c r="C874">
        <f t="shared" si="26"/>
        <v>2024</v>
      </c>
      <c r="D874" t="str">
        <f t="shared" si="27"/>
        <v>May</v>
      </c>
    </row>
    <row r="875" spans="1:4" x14ac:dyDescent="0.25">
      <c r="A875" s="27">
        <v>45432</v>
      </c>
      <c r="B875">
        <v>83.71</v>
      </c>
      <c r="C875">
        <f t="shared" si="26"/>
        <v>2024</v>
      </c>
      <c r="D875" t="str">
        <f t="shared" si="27"/>
        <v>May</v>
      </c>
    </row>
    <row r="876" spans="1:4" x14ac:dyDescent="0.25">
      <c r="A876" s="27">
        <v>45433</v>
      </c>
      <c r="B876">
        <v>82.88</v>
      </c>
      <c r="C876">
        <f t="shared" si="26"/>
        <v>2024</v>
      </c>
      <c r="D876" t="str">
        <f t="shared" si="27"/>
        <v>May</v>
      </c>
    </row>
    <row r="877" spans="1:4" x14ac:dyDescent="0.25">
      <c r="A877" s="27">
        <v>45434</v>
      </c>
      <c r="B877">
        <v>81.900000000000006</v>
      </c>
      <c r="C877">
        <f t="shared" si="26"/>
        <v>2024</v>
      </c>
      <c r="D877" t="str">
        <f t="shared" si="27"/>
        <v>May</v>
      </c>
    </row>
    <row r="878" spans="1:4" x14ac:dyDescent="0.25">
      <c r="A878" s="27">
        <v>45435</v>
      </c>
      <c r="B878">
        <v>81.36</v>
      </c>
      <c r="C878">
        <f t="shared" si="26"/>
        <v>2024</v>
      </c>
      <c r="D878" t="str">
        <f t="shared" si="27"/>
        <v>May</v>
      </c>
    </row>
    <row r="879" spans="1:4" x14ac:dyDescent="0.25">
      <c r="A879" s="27">
        <v>45436</v>
      </c>
      <c r="B879">
        <v>82.12</v>
      </c>
      <c r="C879">
        <f t="shared" si="26"/>
        <v>2024</v>
      </c>
      <c r="D879" t="str">
        <f t="shared" si="27"/>
        <v>May</v>
      </c>
    </row>
    <row r="880" spans="1:4" x14ac:dyDescent="0.25">
      <c r="A880" s="27">
        <v>45439</v>
      </c>
      <c r="B880">
        <v>83.1</v>
      </c>
      <c r="C880">
        <f t="shared" si="26"/>
        <v>2024</v>
      </c>
      <c r="D880" t="str">
        <f t="shared" si="27"/>
        <v>May</v>
      </c>
    </row>
    <row r="881" spans="1:4" x14ac:dyDescent="0.25">
      <c r="A881" s="27">
        <v>45440</v>
      </c>
      <c r="B881">
        <v>84.22</v>
      </c>
      <c r="C881">
        <f t="shared" si="26"/>
        <v>2024</v>
      </c>
      <c r="D881" t="str">
        <f t="shared" si="27"/>
        <v>May</v>
      </c>
    </row>
    <row r="882" spans="1:4" x14ac:dyDescent="0.25">
      <c r="A882" s="27">
        <v>45441</v>
      </c>
      <c r="B882">
        <v>83.6</v>
      </c>
      <c r="C882">
        <f t="shared" si="26"/>
        <v>2024</v>
      </c>
      <c r="D882" t="str">
        <f t="shared" si="27"/>
        <v>May</v>
      </c>
    </row>
    <row r="883" spans="1:4" x14ac:dyDescent="0.25">
      <c r="A883" s="27">
        <v>45442</v>
      </c>
      <c r="B883">
        <v>81.86</v>
      </c>
      <c r="C883">
        <f t="shared" si="26"/>
        <v>2024</v>
      </c>
      <c r="D883" t="str">
        <f t="shared" si="27"/>
        <v>May</v>
      </c>
    </row>
    <row r="884" spans="1:4" x14ac:dyDescent="0.25">
      <c r="A884" s="27">
        <v>45443</v>
      </c>
      <c r="B884">
        <v>81.62</v>
      </c>
      <c r="C884">
        <f t="shared" si="26"/>
        <v>2024</v>
      </c>
      <c r="D884" t="str">
        <f t="shared" si="27"/>
        <v>May</v>
      </c>
    </row>
    <row r="885" spans="1:4" x14ac:dyDescent="0.25">
      <c r="A885" s="27">
        <v>45446</v>
      </c>
      <c r="B885">
        <v>78.36</v>
      </c>
      <c r="C885">
        <f t="shared" si="26"/>
        <v>2024</v>
      </c>
      <c r="D885" t="str">
        <f t="shared" si="27"/>
        <v>June</v>
      </c>
    </row>
    <row r="886" spans="1:4" x14ac:dyDescent="0.25">
      <c r="A886" s="27">
        <v>45447</v>
      </c>
      <c r="B886">
        <v>77.52</v>
      </c>
      <c r="C886">
        <f t="shared" si="26"/>
        <v>2024</v>
      </c>
      <c r="D886" t="str">
        <f t="shared" si="27"/>
        <v>June</v>
      </c>
    </row>
    <row r="887" spans="1:4" x14ac:dyDescent="0.25">
      <c r="A887" s="27">
        <v>45448</v>
      </c>
      <c r="B887">
        <v>78.41</v>
      </c>
      <c r="C887">
        <f t="shared" si="26"/>
        <v>2024</v>
      </c>
      <c r="D887" t="str">
        <f t="shared" si="27"/>
        <v>June</v>
      </c>
    </row>
    <row r="888" spans="1:4" x14ac:dyDescent="0.25">
      <c r="A888" s="27">
        <v>45449</v>
      </c>
      <c r="B888">
        <v>79.87</v>
      </c>
      <c r="C888">
        <f t="shared" si="26"/>
        <v>2024</v>
      </c>
      <c r="D888" t="str">
        <f t="shared" si="27"/>
        <v>June</v>
      </c>
    </row>
    <row r="889" spans="1:4" x14ac:dyDescent="0.25">
      <c r="A889" s="27">
        <v>45450</v>
      </c>
      <c r="B889">
        <v>79.62</v>
      </c>
      <c r="C889">
        <f t="shared" si="26"/>
        <v>2024</v>
      </c>
      <c r="D889" t="str">
        <f t="shared" si="27"/>
        <v>June</v>
      </c>
    </row>
    <row r="890" spans="1:4" x14ac:dyDescent="0.25">
      <c r="A890" s="27">
        <v>45453</v>
      </c>
      <c r="B890">
        <v>81.63</v>
      </c>
      <c r="C890">
        <f t="shared" si="26"/>
        <v>2024</v>
      </c>
      <c r="D890" t="str">
        <f t="shared" si="27"/>
        <v>June</v>
      </c>
    </row>
    <row r="891" spans="1:4" x14ac:dyDescent="0.25">
      <c r="A891" s="27">
        <v>45454</v>
      </c>
      <c r="B891">
        <v>81.92</v>
      </c>
      <c r="C891">
        <f t="shared" si="26"/>
        <v>2024</v>
      </c>
      <c r="D891" t="str">
        <f t="shared" si="27"/>
        <v>June</v>
      </c>
    </row>
    <row r="892" spans="1:4" x14ac:dyDescent="0.25">
      <c r="A892" s="27">
        <v>45455</v>
      </c>
      <c r="B892">
        <v>82.6</v>
      </c>
      <c r="C892">
        <f t="shared" si="26"/>
        <v>2024</v>
      </c>
      <c r="D892" t="str">
        <f t="shared" si="27"/>
        <v>June</v>
      </c>
    </row>
    <row r="893" spans="1:4" x14ac:dyDescent="0.25">
      <c r="A893" s="27">
        <v>45456</v>
      </c>
      <c r="B893">
        <v>82.75</v>
      </c>
      <c r="C893">
        <f t="shared" si="26"/>
        <v>2024</v>
      </c>
      <c r="D893" t="str">
        <f t="shared" si="27"/>
        <v>June</v>
      </c>
    </row>
    <row r="894" spans="1:4" x14ac:dyDescent="0.25">
      <c r="A894" s="27">
        <v>45457</v>
      </c>
      <c r="B894">
        <v>82.62</v>
      </c>
      <c r="C894">
        <f t="shared" si="26"/>
        <v>2024</v>
      </c>
      <c r="D894" t="str">
        <f t="shared" si="27"/>
        <v>June</v>
      </c>
    </row>
    <row r="895" spans="1:4" x14ac:dyDescent="0.25">
      <c r="A895" s="27">
        <v>45460</v>
      </c>
      <c r="B895">
        <v>84.25</v>
      </c>
      <c r="C895">
        <f t="shared" si="26"/>
        <v>2024</v>
      </c>
      <c r="D895" t="str">
        <f t="shared" si="27"/>
        <v>June</v>
      </c>
    </row>
    <row r="896" spans="1:4" x14ac:dyDescent="0.25">
      <c r="A896" s="27">
        <v>45461</v>
      </c>
      <c r="B896">
        <v>85.33</v>
      </c>
      <c r="C896">
        <f t="shared" si="26"/>
        <v>2024</v>
      </c>
      <c r="D896" t="str">
        <f t="shared" si="27"/>
        <v>June</v>
      </c>
    </row>
    <row r="897" spans="1:4" x14ac:dyDescent="0.25">
      <c r="A897" s="27">
        <v>45462</v>
      </c>
      <c r="B897">
        <v>85.07</v>
      </c>
      <c r="C897">
        <f t="shared" si="26"/>
        <v>2024</v>
      </c>
      <c r="D897" t="str">
        <f t="shared" si="27"/>
        <v>June</v>
      </c>
    </row>
    <row r="898" spans="1:4" x14ac:dyDescent="0.25">
      <c r="A898" s="27">
        <v>45463</v>
      </c>
      <c r="B898">
        <v>85.71</v>
      </c>
      <c r="C898">
        <f t="shared" si="26"/>
        <v>2024</v>
      </c>
      <c r="D898" t="str">
        <f t="shared" si="27"/>
        <v>June</v>
      </c>
    </row>
    <row r="899" spans="1:4" x14ac:dyDescent="0.25">
      <c r="A899" s="27">
        <v>45464</v>
      </c>
      <c r="B899">
        <v>85.24</v>
      </c>
      <c r="C899">
        <f t="shared" ref="C899:C962" si="28">IF(A899="", "", YEAR(A899))</f>
        <v>2024</v>
      </c>
      <c r="D899" t="str">
        <f t="shared" ref="D899:D962" si="29">IF(A899="", "", TEXT(A899, "MMMM"))</f>
        <v>June</v>
      </c>
    </row>
    <row r="900" spans="1:4" x14ac:dyDescent="0.25">
      <c r="A900" s="27">
        <v>45467</v>
      </c>
      <c r="B900">
        <v>86.01</v>
      </c>
      <c r="C900">
        <f t="shared" si="28"/>
        <v>2024</v>
      </c>
      <c r="D900" t="str">
        <f t="shared" si="29"/>
        <v>June</v>
      </c>
    </row>
    <row r="901" spans="1:4" x14ac:dyDescent="0.25">
      <c r="A901" s="27">
        <v>45468</v>
      </c>
      <c r="B901">
        <v>85.01</v>
      </c>
      <c r="C901">
        <f t="shared" si="28"/>
        <v>2024</v>
      </c>
      <c r="D901" t="str">
        <f t="shared" si="29"/>
        <v>June</v>
      </c>
    </row>
    <row r="902" spans="1:4" x14ac:dyDescent="0.25">
      <c r="A902" s="27">
        <v>45469</v>
      </c>
      <c r="B902">
        <v>85.25</v>
      </c>
      <c r="C902">
        <f t="shared" si="28"/>
        <v>2024</v>
      </c>
      <c r="D902" t="str">
        <f t="shared" si="29"/>
        <v>June</v>
      </c>
    </row>
    <row r="903" spans="1:4" x14ac:dyDescent="0.25">
      <c r="A903" s="27">
        <v>45470</v>
      </c>
      <c r="B903">
        <v>86.39</v>
      </c>
      <c r="C903">
        <f t="shared" si="28"/>
        <v>2024</v>
      </c>
      <c r="D903" t="str">
        <f t="shared" si="29"/>
        <v>June</v>
      </c>
    </row>
    <row r="904" spans="1:4" x14ac:dyDescent="0.25">
      <c r="A904" s="27">
        <v>45471</v>
      </c>
      <c r="B904">
        <v>86.41</v>
      </c>
      <c r="C904">
        <f t="shared" si="28"/>
        <v>2024</v>
      </c>
      <c r="D904" t="str">
        <f t="shared" si="29"/>
        <v>June</v>
      </c>
    </row>
    <row r="905" spans="1:4" x14ac:dyDescent="0.25">
      <c r="A905" s="27">
        <v>45474</v>
      </c>
      <c r="B905">
        <v>86.6</v>
      </c>
      <c r="C905">
        <f t="shared" si="28"/>
        <v>2024</v>
      </c>
      <c r="D905" t="str">
        <f t="shared" si="29"/>
        <v>July</v>
      </c>
    </row>
    <row r="906" spans="1:4" x14ac:dyDescent="0.25">
      <c r="A906" s="27">
        <v>45475</v>
      </c>
      <c r="B906">
        <v>86.24</v>
      </c>
      <c r="C906">
        <f t="shared" si="28"/>
        <v>2024</v>
      </c>
      <c r="D906" t="str">
        <f t="shared" si="29"/>
        <v>July</v>
      </c>
    </row>
    <row r="907" spans="1:4" x14ac:dyDescent="0.25">
      <c r="A907" s="27">
        <v>45476</v>
      </c>
      <c r="B907">
        <v>87.34</v>
      </c>
      <c r="C907">
        <f t="shared" si="28"/>
        <v>2024</v>
      </c>
      <c r="D907" t="str">
        <f t="shared" si="29"/>
        <v>July</v>
      </c>
    </row>
    <row r="908" spans="1:4" x14ac:dyDescent="0.25">
      <c r="A908" s="27">
        <v>45477</v>
      </c>
      <c r="B908">
        <v>87.43</v>
      </c>
      <c r="C908">
        <f t="shared" si="28"/>
        <v>2024</v>
      </c>
      <c r="D908" t="str">
        <f t="shared" si="29"/>
        <v>July</v>
      </c>
    </row>
    <row r="909" spans="1:4" x14ac:dyDescent="0.25">
      <c r="A909" s="27">
        <v>45478</v>
      </c>
      <c r="B909">
        <v>86.54</v>
      </c>
      <c r="C909">
        <f t="shared" si="28"/>
        <v>2024</v>
      </c>
      <c r="D909" t="str">
        <f t="shared" si="29"/>
        <v>July</v>
      </c>
    </row>
    <row r="910" spans="1:4" x14ac:dyDescent="0.25">
      <c r="A910" s="27">
        <v>45481</v>
      </c>
      <c r="B910">
        <v>85.75</v>
      </c>
      <c r="C910">
        <f t="shared" si="28"/>
        <v>2024</v>
      </c>
      <c r="D910" t="str">
        <f t="shared" si="29"/>
        <v>July</v>
      </c>
    </row>
    <row r="911" spans="1:4" x14ac:dyDescent="0.25">
      <c r="A911" s="27">
        <v>45482</v>
      </c>
      <c r="B911">
        <v>84.66</v>
      </c>
      <c r="C911">
        <f t="shared" si="28"/>
        <v>2024</v>
      </c>
      <c r="D911" t="str">
        <f t="shared" si="29"/>
        <v>July</v>
      </c>
    </row>
    <row r="912" spans="1:4" x14ac:dyDescent="0.25">
      <c r="A912" s="27">
        <v>45483</v>
      </c>
      <c r="B912">
        <v>85.08</v>
      </c>
      <c r="C912">
        <f t="shared" si="28"/>
        <v>2024</v>
      </c>
      <c r="D912" t="str">
        <f t="shared" si="29"/>
        <v>July</v>
      </c>
    </row>
    <row r="913" spans="1:4" x14ac:dyDescent="0.25">
      <c r="A913" s="27">
        <v>45484</v>
      </c>
      <c r="B913">
        <v>85.4</v>
      </c>
      <c r="C913">
        <f t="shared" si="28"/>
        <v>2024</v>
      </c>
      <c r="D913" t="str">
        <f t="shared" si="29"/>
        <v>July</v>
      </c>
    </row>
    <row r="914" spans="1:4" x14ac:dyDescent="0.25">
      <c r="A914" s="27">
        <v>45485</v>
      </c>
      <c r="B914">
        <v>85.03</v>
      </c>
      <c r="C914">
        <f t="shared" si="28"/>
        <v>2024</v>
      </c>
      <c r="D914" t="str">
        <f t="shared" si="29"/>
        <v>July</v>
      </c>
    </row>
    <row r="915" spans="1:4" x14ac:dyDescent="0.25">
      <c r="A915" s="27">
        <v>45488</v>
      </c>
      <c r="B915">
        <v>84.85</v>
      </c>
      <c r="C915">
        <f t="shared" si="28"/>
        <v>2024</v>
      </c>
      <c r="D915" t="str">
        <f t="shared" si="29"/>
        <v>July</v>
      </c>
    </row>
    <row r="916" spans="1:4" x14ac:dyDescent="0.25">
      <c r="A916" s="27">
        <v>45489</v>
      </c>
      <c r="B916">
        <v>83.73</v>
      </c>
      <c r="C916">
        <f t="shared" si="28"/>
        <v>2024</v>
      </c>
      <c r="D916" t="str">
        <f t="shared" si="29"/>
        <v>July</v>
      </c>
    </row>
    <row r="917" spans="1:4" x14ac:dyDescent="0.25">
      <c r="A917" s="27">
        <v>45490</v>
      </c>
      <c r="B917">
        <v>85.08</v>
      </c>
      <c r="C917">
        <f t="shared" si="28"/>
        <v>2024</v>
      </c>
      <c r="D917" t="str">
        <f t="shared" si="29"/>
        <v>July</v>
      </c>
    </row>
    <row r="918" spans="1:4" x14ac:dyDescent="0.25">
      <c r="A918" s="27">
        <v>45491</v>
      </c>
      <c r="B918">
        <v>85.11</v>
      </c>
      <c r="C918">
        <f t="shared" si="28"/>
        <v>2024</v>
      </c>
      <c r="D918" t="str">
        <f t="shared" si="29"/>
        <v>July</v>
      </c>
    </row>
    <row r="919" spans="1:4" x14ac:dyDescent="0.25">
      <c r="A919" s="27">
        <v>45492</v>
      </c>
      <c r="B919">
        <v>82.63</v>
      </c>
      <c r="C919">
        <f t="shared" si="28"/>
        <v>2024</v>
      </c>
      <c r="D919" t="str">
        <f t="shared" si="29"/>
        <v>July</v>
      </c>
    </row>
    <row r="920" spans="1:4" x14ac:dyDescent="0.25">
      <c r="A920" s="27">
        <v>45495</v>
      </c>
      <c r="B920">
        <v>82.4</v>
      </c>
      <c r="C920">
        <f t="shared" si="28"/>
        <v>2024</v>
      </c>
      <c r="D920" t="str">
        <f t="shared" si="29"/>
        <v>July</v>
      </c>
    </row>
    <row r="921" spans="1:4" x14ac:dyDescent="0.25">
      <c r="A921" s="27">
        <v>45496</v>
      </c>
      <c r="B921">
        <v>81.010000000000005</v>
      </c>
      <c r="C921">
        <f t="shared" si="28"/>
        <v>2024</v>
      </c>
      <c r="D921" t="str">
        <f t="shared" si="29"/>
        <v>July</v>
      </c>
    </row>
    <row r="922" spans="1:4" x14ac:dyDescent="0.25">
      <c r="A922" s="27">
        <v>45497</v>
      </c>
      <c r="B922">
        <v>81.709999999999994</v>
      </c>
      <c r="C922">
        <f t="shared" si="28"/>
        <v>2024</v>
      </c>
      <c r="D922" t="str">
        <f t="shared" si="29"/>
        <v>July</v>
      </c>
    </row>
    <row r="923" spans="1:4" x14ac:dyDescent="0.25">
      <c r="A923" s="27">
        <v>45498</v>
      </c>
      <c r="B923">
        <v>82.37</v>
      </c>
      <c r="C923">
        <f t="shared" si="28"/>
        <v>2024</v>
      </c>
      <c r="D923" t="str">
        <f t="shared" si="29"/>
        <v>July</v>
      </c>
    </row>
    <row r="924" spans="1:4" x14ac:dyDescent="0.25">
      <c r="A924" s="27">
        <v>45499</v>
      </c>
      <c r="B924">
        <v>81.13</v>
      </c>
      <c r="C924">
        <f t="shared" si="28"/>
        <v>2024</v>
      </c>
      <c r="D924" t="str">
        <f t="shared" si="29"/>
        <v>July</v>
      </c>
    </row>
    <row r="925" spans="1:4" x14ac:dyDescent="0.25">
      <c r="A925" s="27">
        <v>45502</v>
      </c>
      <c r="B925">
        <v>79.78</v>
      </c>
      <c r="C925">
        <f t="shared" si="28"/>
        <v>2024</v>
      </c>
      <c r="D925" t="str">
        <f t="shared" si="29"/>
        <v>July</v>
      </c>
    </row>
    <row r="926" spans="1:4" x14ac:dyDescent="0.25">
      <c r="A926" s="27">
        <v>45503</v>
      </c>
      <c r="B926">
        <v>78.63</v>
      </c>
      <c r="C926">
        <f t="shared" si="28"/>
        <v>2024</v>
      </c>
      <c r="D926" t="str">
        <f t="shared" si="29"/>
        <v>July</v>
      </c>
    </row>
    <row r="927" spans="1:4" x14ac:dyDescent="0.25">
      <c r="A927" s="27">
        <v>45504</v>
      </c>
      <c r="B927">
        <v>80.72</v>
      </c>
      <c r="C927">
        <f t="shared" si="28"/>
        <v>2024</v>
      </c>
      <c r="D927" t="str">
        <f t="shared" si="29"/>
        <v>July</v>
      </c>
    </row>
    <row r="928" spans="1:4" x14ac:dyDescent="0.25">
      <c r="A928" s="27">
        <v>45505</v>
      </c>
      <c r="B928">
        <v>79.52</v>
      </c>
      <c r="C928">
        <f t="shared" si="28"/>
        <v>2024</v>
      </c>
      <c r="D928" t="str">
        <f t="shared" si="29"/>
        <v>August</v>
      </c>
    </row>
    <row r="929" spans="1:4" x14ac:dyDescent="0.25">
      <c r="A929" s="27">
        <v>45506</v>
      </c>
      <c r="B929">
        <v>76.81</v>
      </c>
      <c r="C929">
        <f t="shared" si="28"/>
        <v>2024</v>
      </c>
      <c r="D929" t="str">
        <f t="shared" si="29"/>
        <v>August</v>
      </c>
    </row>
    <row r="930" spans="1:4" x14ac:dyDescent="0.25">
      <c r="A930" s="27">
        <v>45509</v>
      </c>
      <c r="B930">
        <v>76.3</v>
      </c>
      <c r="C930">
        <f t="shared" si="28"/>
        <v>2024</v>
      </c>
      <c r="D930" t="str">
        <f t="shared" si="29"/>
        <v>August</v>
      </c>
    </row>
    <row r="931" spans="1:4" x14ac:dyDescent="0.25">
      <c r="A931" s="27">
        <v>45510</v>
      </c>
      <c r="B931">
        <v>76.48</v>
      </c>
      <c r="C931">
        <f t="shared" si="28"/>
        <v>2024</v>
      </c>
      <c r="D931" t="str">
        <f t="shared" si="29"/>
        <v>August</v>
      </c>
    </row>
    <row r="932" spans="1:4" x14ac:dyDescent="0.25">
      <c r="A932" s="27">
        <v>45511</v>
      </c>
      <c r="B932">
        <v>78.33</v>
      </c>
      <c r="C932">
        <f t="shared" si="28"/>
        <v>2024</v>
      </c>
      <c r="D932" t="str">
        <f t="shared" si="29"/>
        <v>August</v>
      </c>
    </row>
    <row r="933" spans="1:4" x14ac:dyDescent="0.25">
      <c r="A933" s="27">
        <v>45512</v>
      </c>
      <c r="B933">
        <v>79.16</v>
      </c>
      <c r="C933">
        <f t="shared" si="28"/>
        <v>2024</v>
      </c>
      <c r="D933" t="str">
        <f t="shared" si="29"/>
        <v>August</v>
      </c>
    </row>
    <row r="934" spans="1:4" x14ac:dyDescent="0.25">
      <c r="A934" s="27">
        <v>45513</v>
      </c>
      <c r="B934">
        <v>79.66</v>
      </c>
      <c r="C934">
        <f t="shared" si="28"/>
        <v>2024</v>
      </c>
      <c r="D934" t="str">
        <f t="shared" si="29"/>
        <v>August</v>
      </c>
    </row>
    <row r="935" spans="1:4" x14ac:dyDescent="0.25">
      <c r="A935" s="27">
        <v>45516</v>
      </c>
      <c r="B935">
        <v>82.3</v>
      </c>
      <c r="C935">
        <f t="shared" si="28"/>
        <v>2024</v>
      </c>
      <c r="D935" t="str">
        <f t="shared" si="29"/>
        <v>August</v>
      </c>
    </row>
    <row r="936" spans="1:4" x14ac:dyDescent="0.25">
      <c r="A936" s="27">
        <v>45517</v>
      </c>
      <c r="B936">
        <v>80.69</v>
      </c>
      <c r="C936">
        <f t="shared" si="28"/>
        <v>2024</v>
      </c>
      <c r="D936" t="str">
        <f t="shared" si="29"/>
        <v>August</v>
      </c>
    </row>
    <row r="937" spans="1:4" x14ac:dyDescent="0.25">
      <c r="A937" s="27">
        <v>45518</v>
      </c>
      <c r="B937">
        <v>79.760000000000005</v>
      </c>
      <c r="C937">
        <f t="shared" si="28"/>
        <v>2024</v>
      </c>
      <c r="D937" t="str">
        <f t="shared" si="29"/>
        <v>August</v>
      </c>
    </row>
    <row r="938" spans="1:4" x14ac:dyDescent="0.25">
      <c r="A938" s="27">
        <v>45519</v>
      </c>
      <c r="B938">
        <v>81.040000000000006</v>
      </c>
      <c r="C938">
        <f t="shared" si="28"/>
        <v>2024</v>
      </c>
      <c r="D938" t="str">
        <f t="shared" si="29"/>
        <v>August</v>
      </c>
    </row>
    <row r="939" spans="1:4" x14ac:dyDescent="0.25">
      <c r="A939" s="27">
        <v>45520</v>
      </c>
      <c r="B939">
        <v>79.680000000000007</v>
      </c>
      <c r="C939">
        <f t="shared" si="28"/>
        <v>2024</v>
      </c>
      <c r="D939" t="str">
        <f t="shared" si="29"/>
        <v>August</v>
      </c>
    </row>
    <row r="940" spans="1:4" x14ac:dyDescent="0.25">
      <c r="A940" s="27">
        <v>45523</v>
      </c>
      <c r="B940">
        <v>77.66</v>
      </c>
      <c r="C940">
        <f t="shared" si="28"/>
        <v>2024</v>
      </c>
      <c r="D940" t="str">
        <f t="shared" si="29"/>
        <v>August</v>
      </c>
    </row>
    <row r="941" spans="1:4" x14ac:dyDescent="0.25">
      <c r="A941" s="27">
        <v>45524</v>
      </c>
      <c r="B941">
        <v>77.2</v>
      </c>
      <c r="C941">
        <f t="shared" si="28"/>
        <v>2024</v>
      </c>
      <c r="D941" t="str">
        <f t="shared" si="29"/>
        <v>August</v>
      </c>
    </row>
    <row r="942" spans="1:4" x14ac:dyDescent="0.25">
      <c r="A942" s="27">
        <v>45525</v>
      </c>
      <c r="B942">
        <v>76.05</v>
      </c>
      <c r="C942">
        <f t="shared" si="28"/>
        <v>2024</v>
      </c>
      <c r="D942" t="str">
        <f t="shared" si="29"/>
        <v>August</v>
      </c>
    </row>
    <row r="943" spans="1:4" x14ac:dyDescent="0.25">
      <c r="A943" s="27">
        <v>45526</v>
      </c>
      <c r="B943">
        <v>77.22</v>
      </c>
      <c r="C943">
        <f t="shared" si="28"/>
        <v>2024</v>
      </c>
      <c r="D943" t="str">
        <f t="shared" si="29"/>
        <v>August</v>
      </c>
    </row>
    <row r="944" spans="1:4" x14ac:dyDescent="0.25">
      <c r="A944" s="27">
        <v>45527</v>
      </c>
      <c r="B944">
        <v>79.02</v>
      </c>
      <c r="C944">
        <f t="shared" si="28"/>
        <v>2024</v>
      </c>
      <c r="D944" t="str">
        <f t="shared" si="29"/>
        <v>August</v>
      </c>
    </row>
    <row r="945" spans="1:4" x14ac:dyDescent="0.25">
      <c r="A945" s="27">
        <v>45530</v>
      </c>
      <c r="B945">
        <v>81.430000000000007</v>
      </c>
      <c r="C945">
        <f t="shared" si="28"/>
        <v>2024</v>
      </c>
      <c r="D945" t="str">
        <f t="shared" si="29"/>
        <v>August</v>
      </c>
    </row>
    <row r="946" spans="1:4" x14ac:dyDescent="0.25">
      <c r="A946" s="27">
        <v>45531</v>
      </c>
      <c r="B946">
        <v>79.55</v>
      </c>
      <c r="C946">
        <f t="shared" si="28"/>
        <v>2024</v>
      </c>
      <c r="D946" t="str">
        <f t="shared" si="29"/>
        <v>August</v>
      </c>
    </row>
    <row r="947" spans="1:4" x14ac:dyDescent="0.25">
      <c r="A947" s="27">
        <v>45532</v>
      </c>
      <c r="B947">
        <v>78.650000000000006</v>
      </c>
      <c r="C947">
        <f t="shared" si="28"/>
        <v>2024</v>
      </c>
      <c r="D947" t="str">
        <f t="shared" si="29"/>
        <v>August</v>
      </c>
    </row>
    <row r="948" spans="1:4" x14ac:dyDescent="0.25">
      <c r="A948" s="27">
        <v>45533</v>
      </c>
      <c r="B948">
        <v>79.94</v>
      </c>
      <c r="C948">
        <f t="shared" si="28"/>
        <v>2024</v>
      </c>
      <c r="D948" t="str">
        <f t="shared" si="29"/>
        <v>August</v>
      </c>
    </row>
    <row r="949" spans="1:4" x14ac:dyDescent="0.25">
      <c r="A949" s="27">
        <v>45534</v>
      </c>
      <c r="B949">
        <v>78.8</v>
      </c>
      <c r="C949">
        <f t="shared" si="28"/>
        <v>2024</v>
      </c>
      <c r="D949" t="str">
        <f t="shared" si="29"/>
        <v>August</v>
      </c>
    </row>
    <row r="950" spans="1:4" x14ac:dyDescent="0.25">
      <c r="A950" s="27">
        <v>45537</v>
      </c>
      <c r="B950">
        <v>77.52</v>
      </c>
      <c r="C950">
        <f t="shared" si="28"/>
        <v>2024</v>
      </c>
      <c r="D950" t="str">
        <f t="shared" si="29"/>
        <v>September</v>
      </c>
    </row>
    <row r="951" spans="1:4" x14ac:dyDescent="0.25">
      <c r="A951" s="27">
        <v>45538</v>
      </c>
      <c r="B951">
        <v>73.75</v>
      </c>
      <c r="C951">
        <f t="shared" si="28"/>
        <v>2024</v>
      </c>
      <c r="D951" t="str">
        <f t="shared" si="29"/>
        <v>September</v>
      </c>
    </row>
    <row r="952" spans="1:4" x14ac:dyDescent="0.25">
      <c r="A952" s="27">
        <v>45539</v>
      </c>
      <c r="B952">
        <v>72.7</v>
      </c>
      <c r="C952">
        <f t="shared" si="28"/>
        <v>2024</v>
      </c>
      <c r="D952" t="str">
        <f t="shared" si="29"/>
        <v>September</v>
      </c>
    </row>
    <row r="953" spans="1:4" x14ac:dyDescent="0.25">
      <c r="A953" s="27">
        <v>45540</v>
      </c>
      <c r="B953">
        <v>72.69</v>
      </c>
      <c r="C953">
        <f t="shared" si="28"/>
        <v>2024</v>
      </c>
      <c r="D953" t="str">
        <f t="shared" si="29"/>
        <v>September</v>
      </c>
    </row>
    <row r="954" spans="1:4" x14ac:dyDescent="0.25">
      <c r="A954" s="27">
        <v>45541</v>
      </c>
      <c r="B954">
        <v>71.06</v>
      </c>
      <c r="C954">
        <f t="shared" si="28"/>
        <v>2024</v>
      </c>
      <c r="D954" t="str">
        <f t="shared" si="29"/>
        <v>September</v>
      </c>
    </row>
    <row r="955" spans="1:4" x14ac:dyDescent="0.25">
      <c r="A955" s="27">
        <v>45544</v>
      </c>
      <c r="B955">
        <v>71.84</v>
      </c>
      <c r="C955">
        <f t="shared" si="28"/>
        <v>2024</v>
      </c>
      <c r="D955" t="str">
        <f t="shared" si="29"/>
        <v>September</v>
      </c>
    </row>
    <row r="956" spans="1:4" x14ac:dyDescent="0.25">
      <c r="A956" s="27">
        <v>45545</v>
      </c>
      <c r="B956">
        <v>69.19</v>
      </c>
      <c r="C956">
        <f t="shared" si="28"/>
        <v>2024</v>
      </c>
      <c r="D956" t="str">
        <f t="shared" si="29"/>
        <v>September</v>
      </c>
    </row>
    <row r="957" spans="1:4" x14ac:dyDescent="0.25">
      <c r="A957" s="27">
        <v>45546</v>
      </c>
      <c r="B957">
        <v>70.61</v>
      </c>
      <c r="C957">
        <f t="shared" si="28"/>
        <v>2024</v>
      </c>
      <c r="D957" t="str">
        <f t="shared" si="29"/>
        <v>September</v>
      </c>
    </row>
    <row r="958" spans="1:4" x14ac:dyDescent="0.25">
      <c r="A958" s="27">
        <v>45547</v>
      </c>
      <c r="B958">
        <v>71.97</v>
      </c>
      <c r="C958">
        <f t="shared" si="28"/>
        <v>2024</v>
      </c>
      <c r="D958" t="str">
        <f t="shared" si="29"/>
        <v>September</v>
      </c>
    </row>
    <row r="959" spans="1:4" x14ac:dyDescent="0.25">
      <c r="A959" s="27">
        <v>45548</v>
      </c>
      <c r="B959">
        <v>71.61</v>
      </c>
      <c r="C959">
        <f t="shared" si="28"/>
        <v>2024</v>
      </c>
      <c r="D959" t="str">
        <f t="shared" si="29"/>
        <v>September</v>
      </c>
    </row>
    <row r="960" spans="1:4" x14ac:dyDescent="0.25">
      <c r="A960" s="27">
        <v>45551</v>
      </c>
      <c r="B960">
        <v>72.75</v>
      </c>
      <c r="C960">
        <f t="shared" si="28"/>
        <v>2024</v>
      </c>
      <c r="D960" t="str">
        <f t="shared" si="29"/>
        <v>September</v>
      </c>
    </row>
    <row r="961" spans="1:4" x14ac:dyDescent="0.25">
      <c r="A961" s="27">
        <v>45552</v>
      </c>
      <c r="B961">
        <v>73.7</v>
      </c>
      <c r="C961">
        <f t="shared" si="28"/>
        <v>2024</v>
      </c>
      <c r="D961" t="str">
        <f t="shared" si="29"/>
        <v>September</v>
      </c>
    </row>
    <row r="962" spans="1:4" x14ac:dyDescent="0.25">
      <c r="A962" s="27">
        <v>45553</v>
      </c>
      <c r="B962">
        <v>73.650000000000006</v>
      </c>
      <c r="C962">
        <f t="shared" si="28"/>
        <v>2024</v>
      </c>
      <c r="D962" t="str">
        <f t="shared" si="29"/>
        <v>September</v>
      </c>
    </row>
    <row r="963" spans="1:4" x14ac:dyDescent="0.25">
      <c r="A963" s="27">
        <v>45554</v>
      </c>
      <c r="B963">
        <v>74.88</v>
      </c>
      <c r="C963">
        <f t="shared" ref="C963:C1010" si="30">IF(A963="", "", YEAR(A963))</f>
        <v>2024</v>
      </c>
      <c r="D963" t="str">
        <f t="shared" ref="D963:D1026" si="31">IF(A963="", "", TEXT(A963, "MMMM"))</f>
        <v>September</v>
      </c>
    </row>
    <row r="964" spans="1:4" x14ac:dyDescent="0.25">
      <c r="A964" s="27">
        <v>45555</v>
      </c>
      <c r="B964">
        <v>74.489999999999995</v>
      </c>
      <c r="C964">
        <f t="shared" si="30"/>
        <v>2024</v>
      </c>
      <c r="D964" t="str">
        <f t="shared" si="31"/>
        <v>September</v>
      </c>
    </row>
    <row r="965" spans="1:4" x14ac:dyDescent="0.25">
      <c r="A965" s="27">
        <v>45558</v>
      </c>
      <c r="B965">
        <v>73.900000000000006</v>
      </c>
      <c r="C965">
        <f t="shared" si="30"/>
        <v>2024</v>
      </c>
      <c r="D965" t="str">
        <f t="shared" si="31"/>
        <v>September</v>
      </c>
    </row>
    <row r="966" spans="1:4" x14ac:dyDescent="0.25">
      <c r="A966" s="27">
        <v>45559</v>
      </c>
      <c r="B966">
        <v>75.17</v>
      </c>
      <c r="C966">
        <f t="shared" si="30"/>
        <v>2024</v>
      </c>
      <c r="D966" t="str">
        <f t="shared" si="31"/>
        <v>September</v>
      </c>
    </row>
    <row r="967" spans="1:4" x14ac:dyDescent="0.25">
      <c r="A967" s="27">
        <v>45560</v>
      </c>
      <c r="B967">
        <v>73.459999999999994</v>
      </c>
      <c r="C967">
        <f t="shared" si="30"/>
        <v>2024</v>
      </c>
      <c r="D967" t="str">
        <f t="shared" si="31"/>
        <v>September</v>
      </c>
    </row>
    <row r="968" spans="1:4" x14ac:dyDescent="0.25">
      <c r="A968" s="27">
        <v>45561</v>
      </c>
      <c r="B968">
        <v>71.599999999999994</v>
      </c>
      <c r="C968">
        <f t="shared" si="30"/>
        <v>2024</v>
      </c>
      <c r="D968" t="str">
        <f t="shared" si="31"/>
        <v>September</v>
      </c>
    </row>
    <row r="969" spans="1:4" x14ac:dyDescent="0.25">
      <c r="A969" s="27">
        <v>45562</v>
      </c>
      <c r="B969">
        <v>71.98</v>
      </c>
      <c r="C969">
        <f t="shared" si="30"/>
        <v>2024</v>
      </c>
      <c r="D969" t="str">
        <f t="shared" si="31"/>
        <v>September</v>
      </c>
    </row>
    <row r="970" spans="1:4" x14ac:dyDescent="0.25">
      <c r="A970" s="27">
        <v>45565</v>
      </c>
      <c r="B970">
        <v>71.77</v>
      </c>
      <c r="C970">
        <f t="shared" si="30"/>
        <v>2024</v>
      </c>
      <c r="D970" t="str">
        <f t="shared" si="31"/>
        <v>September</v>
      </c>
    </row>
    <row r="971" spans="1:4" x14ac:dyDescent="0.25">
      <c r="A971" s="27">
        <v>45566</v>
      </c>
      <c r="B971">
        <v>73.56</v>
      </c>
      <c r="C971">
        <f t="shared" si="30"/>
        <v>2024</v>
      </c>
      <c r="D971" t="str">
        <f t="shared" si="31"/>
        <v>October</v>
      </c>
    </row>
    <row r="972" spans="1:4" x14ac:dyDescent="0.25">
      <c r="A972" s="27">
        <v>45567</v>
      </c>
      <c r="B972">
        <v>73.900000000000006</v>
      </c>
      <c r="C972">
        <f t="shared" si="30"/>
        <v>2024</v>
      </c>
      <c r="D972" t="str">
        <f t="shared" si="31"/>
        <v>October</v>
      </c>
    </row>
    <row r="973" spans="1:4" x14ac:dyDescent="0.25">
      <c r="A973" s="27">
        <v>45568</v>
      </c>
      <c r="B973">
        <v>77.62</v>
      </c>
      <c r="C973">
        <f t="shared" si="30"/>
        <v>2024</v>
      </c>
      <c r="D973" t="str">
        <f t="shared" si="31"/>
        <v>October</v>
      </c>
    </row>
    <row r="974" spans="1:4" x14ac:dyDescent="0.25">
      <c r="A974" s="27">
        <v>45569</v>
      </c>
      <c r="B974">
        <v>78.05</v>
      </c>
      <c r="C974">
        <f t="shared" si="30"/>
        <v>2024</v>
      </c>
      <c r="D974" t="str">
        <f t="shared" si="31"/>
        <v>October</v>
      </c>
    </row>
    <row r="975" spans="1:4" x14ac:dyDescent="0.25">
      <c r="A975" s="27">
        <v>45572</v>
      </c>
      <c r="B975">
        <v>80.930000000000007</v>
      </c>
      <c r="C975">
        <f t="shared" si="30"/>
        <v>2024</v>
      </c>
      <c r="D975" t="str">
        <f t="shared" si="31"/>
        <v>October</v>
      </c>
    </row>
    <row r="976" spans="1:4" x14ac:dyDescent="0.25">
      <c r="A976" s="27">
        <v>45573</v>
      </c>
      <c r="B976">
        <v>77.180000000000007</v>
      </c>
      <c r="C976">
        <f t="shared" si="30"/>
        <v>2024</v>
      </c>
      <c r="D976" t="str">
        <f t="shared" si="31"/>
        <v>October</v>
      </c>
    </row>
    <row r="977" spans="1:4" x14ac:dyDescent="0.25">
      <c r="A977" s="27">
        <v>45574</v>
      </c>
      <c r="B977">
        <v>76.58</v>
      </c>
      <c r="C977">
        <f t="shared" si="30"/>
        <v>2024</v>
      </c>
      <c r="D977" t="str">
        <f t="shared" si="31"/>
        <v>October</v>
      </c>
    </row>
    <row r="978" spans="1:4" x14ac:dyDescent="0.25">
      <c r="A978" s="27">
        <v>45575</v>
      </c>
      <c r="B978">
        <v>79.400000000000006</v>
      </c>
      <c r="C978">
        <f t="shared" si="30"/>
        <v>2024</v>
      </c>
      <c r="D978" t="str">
        <f t="shared" si="31"/>
        <v>October</v>
      </c>
    </row>
    <row r="979" spans="1:4" x14ac:dyDescent="0.25">
      <c r="A979" s="27">
        <v>45576</v>
      </c>
      <c r="B979">
        <v>79.040000000000006</v>
      </c>
      <c r="C979">
        <f t="shared" si="30"/>
        <v>2024</v>
      </c>
      <c r="D979" t="str">
        <f t="shared" si="31"/>
        <v>October</v>
      </c>
    </row>
    <row r="980" spans="1:4" x14ac:dyDescent="0.25">
      <c r="A980" s="27">
        <v>45579</v>
      </c>
      <c r="B980">
        <v>77.459999999999994</v>
      </c>
      <c r="C980">
        <f t="shared" si="30"/>
        <v>2024</v>
      </c>
      <c r="D980" t="str">
        <f t="shared" si="31"/>
        <v>October</v>
      </c>
    </row>
    <row r="981" spans="1:4" x14ac:dyDescent="0.25">
      <c r="A981" s="27">
        <v>45580</v>
      </c>
      <c r="B981">
        <v>74.25</v>
      </c>
      <c r="C981">
        <f t="shared" si="30"/>
        <v>2024</v>
      </c>
      <c r="D981" t="str">
        <f t="shared" si="31"/>
        <v>October</v>
      </c>
    </row>
    <row r="982" spans="1:4" x14ac:dyDescent="0.25">
      <c r="A982" s="27">
        <v>45581</v>
      </c>
      <c r="B982">
        <v>74.22</v>
      </c>
      <c r="C982">
        <f t="shared" si="30"/>
        <v>2024</v>
      </c>
      <c r="D982" t="str">
        <f t="shared" si="31"/>
        <v>October</v>
      </c>
    </row>
    <row r="983" spans="1:4" x14ac:dyDescent="0.25">
      <c r="A983" s="27">
        <v>45582</v>
      </c>
      <c r="B983">
        <v>74.45</v>
      </c>
      <c r="C983">
        <f t="shared" si="30"/>
        <v>2024</v>
      </c>
      <c r="D983" t="str">
        <f t="shared" si="31"/>
        <v>October</v>
      </c>
    </row>
    <row r="984" spans="1:4" x14ac:dyDescent="0.25">
      <c r="A984" s="27">
        <v>45583</v>
      </c>
      <c r="B984">
        <v>73.06</v>
      </c>
      <c r="C984">
        <f t="shared" si="30"/>
        <v>2024</v>
      </c>
      <c r="D984" t="str">
        <f t="shared" si="31"/>
        <v>October</v>
      </c>
    </row>
    <row r="985" spans="1:4" x14ac:dyDescent="0.25">
      <c r="A985" s="27">
        <v>45586</v>
      </c>
      <c r="B985">
        <v>74.290000000000006</v>
      </c>
      <c r="C985">
        <f t="shared" si="30"/>
        <v>2024</v>
      </c>
      <c r="D985" t="str">
        <f t="shared" si="31"/>
        <v>October</v>
      </c>
    </row>
    <row r="986" spans="1:4" x14ac:dyDescent="0.25">
      <c r="A986" s="27">
        <v>45587</v>
      </c>
      <c r="B986">
        <v>76.040000000000006</v>
      </c>
      <c r="C986">
        <f t="shared" si="30"/>
        <v>2024</v>
      </c>
      <c r="D986" t="str">
        <f t="shared" si="31"/>
        <v>October</v>
      </c>
    </row>
    <row r="987" spans="1:4" x14ac:dyDescent="0.25">
      <c r="A987" s="27">
        <v>45588</v>
      </c>
      <c r="B987">
        <v>74.959999999999994</v>
      </c>
      <c r="C987">
        <f t="shared" si="30"/>
        <v>2024</v>
      </c>
      <c r="D987" t="str">
        <f t="shared" si="31"/>
        <v>October</v>
      </c>
    </row>
    <row r="988" spans="1:4" x14ac:dyDescent="0.25">
      <c r="A988" s="27">
        <v>45589</v>
      </c>
      <c r="B988">
        <v>74.38</v>
      </c>
      <c r="C988">
        <f t="shared" si="30"/>
        <v>2024</v>
      </c>
      <c r="D988" t="str">
        <f t="shared" si="31"/>
        <v>October</v>
      </c>
    </row>
    <row r="989" spans="1:4" x14ac:dyDescent="0.25">
      <c r="A989" s="27">
        <v>45590</v>
      </c>
      <c r="B989">
        <v>76.05</v>
      </c>
      <c r="C989">
        <f t="shared" si="30"/>
        <v>2024</v>
      </c>
      <c r="D989" t="str">
        <f t="shared" si="31"/>
        <v>October</v>
      </c>
    </row>
    <row r="990" spans="1:4" x14ac:dyDescent="0.25">
      <c r="A990" s="27">
        <v>45593</v>
      </c>
      <c r="B990">
        <v>71.42</v>
      </c>
      <c r="C990">
        <f t="shared" si="30"/>
        <v>2024</v>
      </c>
      <c r="D990" t="str">
        <f t="shared" si="31"/>
        <v>October</v>
      </c>
    </row>
    <row r="991" spans="1:4" x14ac:dyDescent="0.25">
      <c r="A991" s="27">
        <v>45594</v>
      </c>
      <c r="B991">
        <v>71.12</v>
      </c>
      <c r="C991">
        <f t="shared" si="30"/>
        <v>2024</v>
      </c>
      <c r="D991" t="str">
        <f t="shared" si="31"/>
        <v>October</v>
      </c>
    </row>
    <row r="992" spans="1:4" x14ac:dyDescent="0.25">
      <c r="A992" s="27">
        <v>45595</v>
      </c>
      <c r="B992">
        <v>72.55</v>
      </c>
      <c r="C992">
        <f t="shared" si="30"/>
        <v>2024</v>
      </c>
      <c r="D992" t="str">
        <f t="shared" si="31"/>
        <v>October</v>
      </c>
    </row>
    <row r="993" spans="1:4" x14ac:dyDescent="0.25">
      <c r="A993" s="27">
        <v>45596</v>
      </c>
      <c r="B993">
        <v>73.16</v>
      </c>
      <c r="C993">
        <f t="shared" si="30"/>
        <v>2024</v>
      </c>
      <c r="D993" t="str">
        <f t="shared" si="31"/>
        <v>October</v>
      </c>
    </row>
    <row r="994" spans="1:4" x14ac:dyDescent="0.25">
      <c r="A994" s="27">
        <v>45597</v>
      </c>
      <c r="B994">
        <v>73.099999999999994</v>
      </c>
      <c r="C994">
        <f t="shared" si="30"/>
        <v>2024</v>
      </c>
      <c r="D994" t="str">
        <f t="shared" si="31"/>
        <v>November</v>
      </c>
    </row>
    <row r="995" spans="1:4" x14ac:dyDescent="0.25">
      <c r="A995" s="27">
        <v>45600</v>
      </c>
      <c r="B995">
        <v>75.08</v>
      </c>
      <c r="C995">
        <f t="shared" si="30"/>
        <v>2024</v>
      </c>
      <c r="D995" t="str">
        <f t="shared" si="31"/>
        <v>November</v>
      </c>
    </row>
    <row r="996" spans="1:4" x14ac:dyDescent="0.25">
      <c r="A996" s="27">
        <v>45601</v>
      </c>
      <c r="B996">
        <v>75.53</v>
      </c>
      <c r="C996">
        <f t="shared" si="30"/>
        <v>2024</v>
      </c>
      <c r="D996" t="str">
        <f t="shared" si="31"/>
        <v>November</v>
      </c>
    </row>
    <row r="997" spans="1:4" x14ac:dyDescent="0.25">
      <c r="A997" s="27">
        <v>45602</v>
      </c>
      <c r="B997">
        <v>74.92</v>
      </c>
      <c r="C997">
        <f t="shared" si="30"/>
        <v>2024</v>
      </c>
      <c r="D997" t="str">
        <f t="shared" si="31"/>
        <v>November</v>
      </c>
    </row>
    <row r="998" spans="1:4" x14ac:dyDescent="0.25">
      <c r="A998" s="27">
        <v>45603</v>
      </c>
      <c r="B998">
        <v>75.63</v>
      </c>
      <c r="C998">
        <f t="shared" si="30"/>
        <v>2024</v>
      </c>
      <c r="D998" t="str">
        <f t="shared" si="31"/>
        <v>November</v>
      </c>
    </row>
    <row r="999" spans="1:4" x14ac:dyDescent="0.25">
      <c r="A999" s="27">
        <v>45604</v>
      </c>
      <c r="B999">
        <v>73.87</v>
      </c>
      <c r="C999">
        <f t="shared" si="30"/>
        <v>2024</v>
      </c>
      <c r="D999" t="str">
        <f t="shared" si="31"/>
        <v>November</v>
      </c>
    </row>
    <row r="1000" spans="1:4" x14ac:dyDescent="0.25">
      <c r="A1000" s="27">
        <v>45607</v>
      </c>
      <c r="B1000">
        <v>71.83</v>
      </c>
      <c r="C1000">
        <f t="shared" si="30"/>
        <v>2024</v>
      </c>
      <c r="D1000" t="str">
        <f t="shared" si="31"/>
        <v>November</v>
      </c>
    </row>
    <row r="1001" spans="1:4" x14ac:dyDescent="0.25">
      <c r="A1001" s="27">
        <v>45608</v>
      </c>
      <c r="B1001">
        <v>71.89</v>
      </c>
      <c r="C1001">
        <f t="shared" si="30"/>
        <v>2024</v>
      </c>
      <c r="D1001" t="str">
        <f t="shared" si="31"/>
        <v>November</v>
      </c>
    </row>
    <row r="1002" spans="1:4" x14ac:dyDescent="0.25">
      <c r="A1002" s="27">
        <v>45609</v>
      </c>
      <c r="B1002">
        <v>72.28</v>
      </c>
      <c r="C1002">
        <f t="shared" si="30"/>
        <v>2024</v>
      </c>
      <c r="D1002" t="str">
        <f t="shared" si="31"/>
        <v>November</v>
      </c>
    </row>
    <row r="1003" spans="1:4" x14ac:dyDescent="0.25">
      <c r="A1003" s="27">
        <v>45610</v>
      </c>
      <c r="B1003">
        <v>72.56</v>
      </c>
      <c r="C1003">
        <f t="shared" si="30"/>
        <v>2024</v>
      </c>
      <c r="D1003" t="str">
        <f t="shared" si="31"/>
        <v>November</v>
      </c>
    </row>
    <row r="1004" spans="1:4" x14ac:dyDescent="0.25">
      <c r="A1004" s="27">
        <v>45611</v>
      </c>
      <c r="B1004">
        <v>71.040000000000006</v>
      </c>
      <c r="C1004">
        <f t="shared" si="30"/>
        <v>2024</v>
      </c>
      <c r="D1004" t="str">
        <f t="shared" si="31"/>
        <v>November</v>
      </c>
    </row>
    <row r="1005" spans="1:4" x14ac:dyDescent="0.25">
      <c r="A1005" s="27">
        <v>45614</v>
      </c>
      <c r="B1005">
        <v>73.3</v>
      </c>
      <c r="C1005">
        <f t="shared" si="30"/>
        <v>2024</v>
      </c>
      <c r="D1005" t="str">
        <f t="shared" si="31"/>
        <v>November</v>
      </c>
    </row>
    <row r="1006" spans="1:4" x14ac:dyDescent="0.25">
      <c r="A1006" s="27">
        <v>45615</v>
      </c>
      <c r="B1006">
        <v>73.31</v>
      </c>
      <c r="C1006">
        <f t="shared" si="30"/>
        <v>2024</v>
      </c>
      <c r="D1006" t="str">
        <f t="shared" si="31"/>
        <v>November</v>
      </c>
    </row>
    <row r="1007" spans="1:4" x14ac:dyDescent="0.25">
      <c r="A1007" s="27">
        <v>45616</v>
      </c>
      <c r="B1007">
        <v>72.81</v>
      </c>
      <c r="C1007">
        <f t="shared" si="30"/>
        <v>2024</v>
      </c>
      <c r="D1007" t="str">
        <f t="shared" si="31"/>
        <v>November</v>
      </c>
    </row>
    <row r="1008" spans="1:4" x14ac:dyDescent="0.25">
      <c r="A1008" s="27">
        <v>45617</v>
      </c>
      <c r="B1008">
        <v>74.23</v>
      </c>
      <c r="C1008">
        <f t="shared" si="30"/>
        <v>2024</v>
      </c>
      <c r="D1008" t="str">
        <f t="shared" si="31"/>
        <v>November</v>
      </c>
    </row>
    <row r="1009" spans="1:4" x14ac:dyDescent="0.25">
      <c r="A1009" s="27">
        <v>45618</v>
      </c>
      <c r="B1009">
        <v>75.17</v>
      </c>
      <c r="C1009">
        <f t="shared" si="30"/>
        <v>2024</v>
      </c>
      <c r="D1009" t="str">
        <f t="shared" si="31"/>
        <v>November</v>
      </c>
    </row>
    <row r="1010" spans="1:4" x14ac:dyDescent="0.25">
      <c r="A1010" s="27">
        <v>45621</v>
      </c>
      <c r="B1010">
        <v>73.010000000000005</v>
      </c>
      <c r="C1010">
        <f t="shared" si="30"/>
        <v>2024</v>
      </c>
      <c r="D1010" t="str">
        <f t="shared" si="31"/>
        <v>November</v>
      </c>
    </row>
    <row r="1011" spans="1:4" x14ac:dyDescent="0.25">
      <c r="A1011" s="27">
        <v>45622</v>
      </c>
      <c r="B1011">
        <v>72.81</v>
      </c>
      <c r="C1011">
        <f>IF(A1011="", "", YEAR(A1011))</f>
        <v>2024</v>
      </c>
      <c r="D1011" t="str">
        <f t="shared" si="31"/>
        <v>November</v>
      </c>
    </row>
    <row r="1012" spans="1:4" x14ac:dyDescent="0.25">
      <c r="A1012" s="27">
        <v>45623</v>
      </c>
      <c r="B1012">
        <v>72.83</v>
      </c>
      <c r="C1012">
        <f t="shared" ref="C1012:C1075" si="32">IF(A1012="", "", YEAR(A1012))</f>
        <v>2024</v>
      </c>
      <c r="D1012" t="str">
        <f t="shared" si="31"/>
        <v>November</v>
      </c>
    </row>
    <row r="1013" spans="1:4" x14ac:dyDescent="0.25">
      <c r="A1013" s="27">
        <v>45624</v>
      </c>
      <c r="B1013">
        <v>73.28</v>
      </c>
      <c r="C1013">
        <f t="shared" si="32"/>
        <v>2024</v>
      </c>
      <c r="D1013" t="str">
        <f t="shared" si="31"/>
        <v>November</v>
      </c>
    </row>
    <row r="1014" spans="1:4" x14ac:dyDescent="0.25">
      <c r="A1014" s="27">
        <v>45625</v>
      </c>
      <c r="B1014">
        <v>72.94</v>
      </c>
      <c r="C1014">
        <f t="shared" si="32"/>
        <v>2024</v>
      </c>
      <c r="D1014" t="str">
        <f t="shared" si="31"/>
        <v>November</v>
      </c>
    </row>
    <row r="1015" spans="1:4" x14ac:dyDescent="0.25">
      <c r="A1015" s="27">
        <v>45628</v>
      </c>
      <c r="B1015">
        <v>71.83</v>
      </c>
      <c r="C1015">
        <f t="shared" si="32"/>
        <v>2024</v>
      </c>
      <c r="D1015" t="str">
        <f t="shared" si="31"/>
        <v>December</v>
      </c>
    </row>
    <row r="1016" spans="1:4" x14ac:dyDescent="0.25">
      <c r="A1016" s="27">
        <v>45629</v>
      </c>
      <c r="B1016">
        <v>73.62</v>
      </c>
      <c r="C1016">
        <f t="shared" si="32"/>
        <v>2024</v>
      </c>
      <c r="D1016" t="str">
        <f t="shared" si="31"/>
        <v>December</v>
      </c>
    </row>
    <row r="1017" spans="1:4" x14ac:dyDescent="0.25">
      <c r="A1017" s="27">
        <v>45630</v>
      </c>
      <c r="B1017">
        <v>72.31</v>
      </c>
      <c r="C1017">
        <f t="shared" si="32"/>
        <v>2024</v>
      </c>
      <c r="D1017" t="str">
        <f t="shared" si="31"/>
        <v>December</v>
      </c>
    </row>
    <row r="1018" spans="1:4" x14ac:dyDescent="0.25">
      <c r="A1018" s="27">
        <v>45631</v>
      </c>
      <c r="B1018">
        <v>72.09</v>
      </c>
      <c r="C1018">
        <f t="shared" si="32"/>
        <v>2024</v>
      </c>
      <c r="D1018" t="str">
        <f t="shared" si="31"/>
        <v>December</v>
      </c>
    </row>
    <row r="1019" spans="1:4" x14ac:dyDescent="0.25">
      <c r="A1019" s="27">
        <v>45632</v>
      </c>
      <c r="B1019">
        <v>71.12</v>
      </c>
      <c r="C1019">
        <f t="shared" si="32"/>
        <v>2024</v>
      </c>
      <c r="D1019" t="str">
        <f t="shared" si="31"/>
        <v>December</v>
      </c>
    </row>
    <row r="1020" spans="1:4" x14ac:dyDescent="0.25">
      <c r="A1020" s="27">
        <v>45635</v>
      </c>
      <c r="B1020">
        <v>72.14</v>
      </c>
      <c r="C1020">
        <f t="shared" si="32"/>
        <v>2024</v>
      </c>
      <c r="D1020" t="str">
        <f t="shared" si="31"/>
        <v>December</v>
      </c>
    </row>
    <row r="1021" spans="1:4" x14ac:dyDescent="0.25">
      <c r="A1021" s="27">
        <v>45636</v>
      </c>
      <c r="B1021">
        <v>72.19</v>
      </c>
      <c r="C1021">
        <f t="shared" si="32"/>
        <v>2024</v>
      </c>
      <c r="D1021" t="str">
        <f t="shared" si="31"/>
        <v>December</v>
      </c>
    </row>
    <row r="1022" spans="1:4" x14ac:dyDescent="0.25">
      <c r="A1022" s="27">
        <v>45637</v>
      </c>
      <c r="B1022">
        <v>73.52</v>
      </c>
      <c r="C1022">
        <f t="shared" si="32"/>
        <v>2024</v>
      </c>
      <c r="D1022" t="str">
        <f t="shared" si="31"/>
        <v>December</v>
      </c>
    </row>
    <row r="1023" spans="1:4" x14ac:dyDescent="0.25">
      <c r="A1023" s="27">
        <v>45638</v>
      </c>
      <c r="B1023">
        <v>73.41</v>
      </c>
      <c r="C1023">
        <f t="shared" si="32"/>
        <v>2024</v>
      </c>
      <c r="D1023" t="str">
        <f t="shared" si="31"/>
        <v>December</v>
      </c>
    </row>
    <row r="1024" spans="1:4" x14ac:dyDescent="0.25">
      <c r="A1024" s="27">
        <v>45639</v>
      </c>
      <c r="B1024">
        <v>74.489999999999995</v>
      </c>
      <c r="C1024">
        <f t="shared" si="32"/>
        <v>2024</v>
      </c>
      <c r="D1024" t="str">
        <f t="shared" si="31"/>
        <v>December</v>
      </c>
    </row>
    <row r="1025" spans="1:4" x14ac:dyDescent="0.25">
      <c r="A1025" s="27">
        <v>45642</v>
      </c>
      <c r="B1025">
        <v>73.91</v>
      </c>
      <c r="C1025">
        <f t="shared" si="32"/>
        <v>2024</v>
      </c>
      <c r="D1025" t="str">
        <f t="shared" si="31"/>
        <v>December</v>
      </c>
    </row>
    <row r="1026" spans="1:4" x14ac:dyDescent="0.25">
      <c r="A1026" s="27">
        <v>45643</v>
      </c>
      <c r="B1026">
        <v>73.19</v>
      </c>
      <c r="C1026">
        <f t="shared" si="32"/>
        <v>2024</v>
      </c>
      <c r="D1026" t="str">
        <f t="shared" si="31"/>
        <v>December</v>
      </c>
    </row>
    <row r="1027" spans="1:4" x14ac:dyDescent="0.25">
      <c r="A1027" s="27">
        <v>45644</v>
      </c>
      <c r="B1027">
        <v>73.39</v>
      </c>
      <c r="C1027">
        <f t="shared" si="32"/>
        <v>2024</v>
      </c>
      <c r="D1027" t="str">
        <f t="shared" ref="D1027:D1090" si="33">IF(A1027="", "", TEXT(A1027, "MMMM"))</f>
        <v>December</v>
      </c>
    </row>
    <row r="1028" spans="1:4" x14ac:dyDescent="0.25">
      <c r="A1028" s="27">
        <v>45645</v>
      </c>
      <c r="B1028">
        <v>72.88</v>
      </c>
      <c r="C1028">
        <f t="shared" si="32"/>
        <v>2024</v>
      </c>
      <c r="D1028" t="str">
        <f t="shared" si="33"/>
        <v>December</v>
      </c>
    </row>
    <row r="1029" spans="1:4" x14ac:dyDescent="0.25">
      <c r="A1029" s="27">
        <v>45646</v>
      </c>
      <c r="B1029">
        <v>72.94</v>
      </c>
      <c r="C1029">
        <f t="shared" si="32"/>
        <v>2024</v>
      </c>
      <c r="D1029" t="str">
        <f t="shared" si="33"/>
        <v>December</v>
      </c>
    </row>
    <row r="1030" spans="1:4" x14ac:dyDescent="0.25">
      <c r="A1030" s="27">
        <v>45649</v>
      </c>
      <c r="B1030">
        <v>72.63</v>
      </c>
      <c r="C1030">
        <f t="shared" si="32"/>
        <v>2024</v>
      </c>
      <c r="D1030" t="str">
        <f t="shared" si="33"/>
        <v>December</v>
      </c>
    </row>
    <row r="1031" spans="1:4" x14ac:dyDescent="0.25">
      <c r="A1031" s="27">
        <v>45650</v>
      </c>
      <c r="B1031">
        <v>73.58</v>
      </c>
      <c r="C1031">
        <f t="shared" si="32"/>
        <v>2024</v>
      </c>
      <c r="D1031" t="str">
        <f t="shared" si="33"/>
        <v>December</v>
      </c>
    </row>
    <row r="1032" spans="1:4" x14ac:dyDescent="0.25">
      <c r="A1032" s="27">
        <v>45652</v>
      </c>
      <c r="B1032">
        <v>73.260000000000005</v>
      </c>
      <c r="C1032">
        <f t="shared" si="32"/>
        <v>2024</v>
      </c>
      <c r="D1032" t="str">
        <f t="shared" si="33"/>
        <v>December</v>
      </c>
    </row>
    <row r="1033" spans="1:4" x14ac:dyDescent="0.25">
      <c r="A1033" s="27">
        <v>45653</v>
      </c>
      <c r="B1033">
        <v>74.17</v>
      </c>
      <c r="C1033">
        <f t="shared" si="32"/>
        <v>2024</v>
      </c>
      <c r="D1033" t="str">
        <f t="shared" si="33"/>
        <v>December</v>
      </c>
    </row>
    <row r="1034" spans="1:4" x14ac:dyDescent="0.25">
      <c r="A1034" s="27">
        <v>45656</v>
      </c>
      <c r="B1034">
        <v>74.39</v>
      </c>
      <c r="C1034">
        <f t="shared" si="32"/>
        <v>2024</v>
      </c>
      <c r="D1034" t="str">
        <f t="shared" si="33"/>
        <v>December</v>
      </c>
    </row>
    <row r="1035" spans="1:4" x14ac:dyDescent="0.25">
      <c r="A1035" s="27">
        <v>45657</v>
      </c>
      <c r="B1035">
        <v>74.64</v>
      </c>
      <c r="C1035">
        <f t="shared" si="32"/>
        <v>2024</v>
      </c>
      <c r="D1035" t="str">
        <f t="shared" si="33"/>
        <v>December</v>
      </c>
    </row>
    <row r="1036" spans="1:4" x14ac:dyDescent="0.25">
      <c r="A1036" s="27">
        <v>45659</v>
      </c>
      <c r="B1036">
        <v>75.930000000000007</v>
      </c>
      <c r="C1036">
        <f t="shared" si="32"/>
        <v>2025</v>
      </c>
      <c r="D1036" t="str">
        <f t="shared" si="33"/>
        <v>January</v>
      </c>
    </row>
    <row r="1037" spans="1:4" x14ac:dyDescent="0.25">
      <c r="A1037" s="27">
        <v>45660</v>
      </c>
      <c r="B1037">
        <v>76.510000000000005</v>
      </c>
      <c r="C1037">
        <f t="shared" si="32"/>
        <v>2025</v>
      </c>
      <c r="D1037" t="str">
        <f t="shared" si="33"/>
        <v>January</v>
      </c>
    </row>
    <row r="1038" spans="1:4" x14ac:dyDescent="0.25">
      <c r="A1038" s="27">
        <v>45663</v>
      </c>
      <c r="B1038">
        <v>76.3</v>
      </c>
      <c r="C1038">
        <f t="shared" si="32"/>
        <v>2025</v>
      </c>
      <c r="D1038" t="str">
        <f t="shared" si="33"/>
        <v>January</v>
      </c>
    </row>
    <row r="1039" spans="1:4" x14ac:dyDescent="0.25">
      <c r="A1039" s="27">
        <v>45664</v>
      </c>
      <c r="B1039">
        <v>77.05</v>
      </c>
      <c r="C1039">
        <f t="shared" si="32"/>
        <v>2025</v>
      </c>
      <c r="D1039" t="str">
        <f t="shared" si="33"/>
        <v>January</v>
      </c>
    </row>
    <row r="1040" spans="1:4" x14ac:dyDescent="0.25">
      <c r="A1040" s="27">
        <v>45665</v>
      </c>
      <c r="B1040">
        <v>76.16</v>
      </c>
      <c r="C1040">
        <f t="shared" si="32"/>
        <v>2025</v>
      </c>
      <c r="D1040" t="str">
        <f t="shared" si="33"/>
        <v>January</v>
      </c>
    </row>
    <row r="1041" spans="1:4" x14ac:dyDescent="0.25">
      <c r="A1041" s="27">
        <v>45666</v>
      </c>
      <c r="B1041">
        <v>76.92</v>
      </c>
      <c r="C1041">
        <f t="shared" si="32"/>
        <v>2025</v>
      </c>
      <c r="D1041" t="str">
        <f t="shared" si="33"/>
        <v>January</v>
      </c>
    </row>
    <row r="1042" spans="1:4" x14ac:dyDescent="0.25">
      <c r="A1042" s="27">
        <v>45667</v>
      </c>
      <c r="B1042">
        <v>79.760000000000005</v>
      </c>
      <c r="C1042">
        <f t="shared" si="32"/>
        <v>2025</v>
      </c>
      <c r="D1042" t="str">
        <f t="shared" si="33"/>
        <v>January</v>
      </c>
    </row>
    <row r="1043" spans="1:4" x14ac:dyDescent="0.25">
      <c r="A1043" s="27">
        <v>45670</v>
      </c>
      <c r="B1043">
        <v>81.010000000000005</v>
      </c>
      <c r="C1043">
        <f t="shared" si="32"/>
        <v>2025</v>
      </c>
      <c r="D1043" t="str">
        <f t="shared" si="33"/>
        <v>January</v>
      </c>
    </row>
    <row r="1044" spans="1:4" x14ac:dyDescent="0.25">
      <c r="A1044" s="27">
        <v>45671</v>
      </c>
      <c r="B1044">
        <v>79.92</v>
      </c>
      <c r="C1044">
        <f t="shared" si="32"/>
        <v>2025</v>
      </c>
      <c r="D1044" t="str">
        <f t="shared" si="33"/>
        <v>January</v>
      </c>
    </row>
    <row r="1045" spans="1:4" x14ac:dyDescent="0.25">
      <c r="A1045" s="27">
        <v>45672</v>
      </c>
      <c r="B1045">
        <v>82.03</v>
      </c>
      <c r="C1045">
        <f t="shared" si="32"/>
        <v>2025</v>
      </c>
      <c r="D1045" t="str">
        <f t="shared" si="33"/>
        <v>January</v>
      </c>
    </row>
    <row r="1046" spans="1:4" x14ac:dyDescent="0.25">
      <c r="A1046" s="27">
        <v>45673</v>
      </c>
      <c r="B1046">
        <v>81.290000000000006</v>
      </c>
      <c r="C1046">
        <f t="shared" si="32"/>
        <v>2025</v>
      </c>
      <c r="D1046" t="str">
        <f t="shared" si="33"/>
        <v>January</v>
      </c>
    </row>
    <row r="1047" spans="1:4" x14ac:dyDescent="0.25">
      <c r="A1047" s="27">
        <v>45674</v>
      </c>
      <c r="B1047">
        <v>80.790000000000006</v>
      </c>
      <c r="C1047">
        <f t="shared" si="32"/>
        <v>2025</v>
      </c>
      <c r="D1047" t="str">
        <f t="shared" si="33"/>
        <v>January</v>
      </c>
    </row>
    <row r="1048" spans="1:4" x14ac:dyDescent="0.25">
      <c r="A1048" s="27">
        <v>45677</v>
      </c>
      <c r="B1048">
        <v>80.150000000000006</v>
      </c>
      <c r="C1048">
        <f t="shared" si="32"/>
        <v>2025</v>
      </c>
      <c r="D1048" t="str">
        <f t="shared" si="33"/>
        <v>January</v>
      </c>
    </row>
    <row r="1049" spans="1:4" x14ac:dyDescent="0.25">
      <c r="A1049" s="27">
        <v>45678</v>
      </c>
      <c r="B1049">
        <v>79.290000000000006</v>
      </c>
      <c r="C1049">
        <f t="shared" si="32"/>
        <v>2025</v>
      </c>
      <c r="D1049" t="str">
        <f t="shared" si="33"/>
        <v>January</v>
      </c>
    </row>
    <row r="1050" spans="1:4" x14ac:dyDescent="0.25">
      <c r="A1050" s="27">
        <v>45679</v>
      </c>
      <c r="B1050">
        <v>79</v>
      </c>
      <c r="C1050">
        <f t="shared" si="32"/>
        <v>2025</v>
      </c>
      <c r="D1050" t="str">
        <f t="shared" si="33"/>
        <v>January</v>
      </c>
    </row>
    <row r="1051" spans="1:4" x14ac:dyDescent="0.25">
      <c r="A1051" s="27">
        <v>45680</v>
      </c>
      <c r="B1051">
        <v>78.290000000000006</v>
      </c>
      <c r="C1051">
        <f t="shared" si="32"/>
        <v>2025</v>
      </c>
      <c r="D1051" t="str">
        <f t="shared" si="33"/>
        <v>January</v>
      </c>
    </row>
    <row r="1052" spans="1:4" x14ac:dyDescent="0.25">
      <c r="A1052" s="27">
        <v>45681</v>
      </c>
      <c r="B1052">
        <v>78.5</v>
      </c>
      <c r="C1052">
        <f t="shared" si="32"/>
        <v>2025</v>
      </c>
      <c r="D1052" t="str">
        <f t="shared" si="33"/>
        <v>January</v>
      </c>
    </row>
    <row r="1053" spans="1:4" x14ac:dyDescent="0.25">
      <c r="A1053" s="27">
        <v>45684</v>
      </c>
      <c r="B1053">
        <v>77.08</v>
      </c>
      <c r="C1053">
        <f t="shared" si="32"/>
        <v>2025</v>
      </c>
      <c r="D1053" t="str">
        <f t="shared" si="33"/>
        <v>January</v>
      </c>
    </row>
    <row r="1054" spans="1:4" x14ac:dyDescent="0.25">
      <c r="A1054" s="27">
        <v>45685</v>
      </c>
      <c r="B1054">
        <v>77.489999999999995</v>
      </c>
      <c r="C1054">
        <f t="shared" si="32"/>
        <v>2025</v>
      </c>
      <c r="D1054" t="str">
        <f t="shared" si="33"/>
        <v>January</v>
      </c>
    </row>
    <row r="1055" spans="1:4" x14ac:dyDescent="0.25">
      <c r="A1055" s="27">
        <v>45686</v>
      </c>
      <c r="B1055">
        <v>76.58</v>
      </c>
      <c r="C1055">
        <f t="shared" si="32"/>
        <v>2025</v>
      </c>
      <c r="D1055" t="str">
        <f t="shared" si="33"/>
        <v>January</v>
      </c>
    </row>
    <row r="1056" spans="1:4" x14ac:dyDescent="0.25">
      <c r="A1056" s="27">
        <v>45687</v>
      </c>
      <c r="B1056">
        <v>76.87</v>
      </c>
      <c r="C1056">
        <f t="shared" si="32"/>
        <v>2025</v>
      </c>
      <c r="D1056" t="str">
        <f t="shared" si="33"/>
        <v>January</v>
      </c>
    </row>
    <row r="1057" spans="1:4" x14ac:dyDescent="0.25">
      <c r="A1057" s="27">
        <v>45688</v>
      </c>
      <c r="B1057">
        <v>76.760000000000005</v>
      </c>
      <c r="C1057">
        <f t="shared" si="32"/>
        <v>2025</v>
      </c>
      <c r="D1057" t="str">
        <f t="shared" si="33"/>
        <v>January</v>
      </c>
    </row>
    <row r="1058" spans="1:4" x14ac:dyDescent="0.25">
      <c r="A1058" s="27">
        <v>45691</v>
      </c>
      <c r="B1058">
        <v>75.959999999999994</v>
      </c>
      <c r="C1058">
        <f t="shared" si="32"/>
        <v>2025</v>
      </c>
      <c r="D1058" t="str">
        <f t="shared" si="33"/>
        <v>February</v>
      </c>
    </row>
    <row r="1059" spans="1:4" x14ac:dyDescent="0.25">
      <c r="A1059" s="27">
        <v>45692</v>
      </c>
      <c r="B1059">
        <v>76.2</v>
      </c>
      <c r="C1059">
        <f t="shared" si="32"/>
        <v>2025</v>
      </c>
      <c r="D1059" t="str">
        <f t="shared" si="33"/>
        <v>February</v>
      </c>
    </row>
    <row r="1060" spans="1:4" x14ac:dyDescent="0.25">
      <c r="A1060" s="27">
        <v>45693</v>
      </c>
      <c r="B1060">
        <v>74.61</v>
      </c>
      <c r="C1060">
        <f t="shared" si="32"/>
        <v>2025</v>
      </c>
      <c r="D1060" t="str">
        <f t="shared" si="33"/>
        <v>February</v>
      </c>
    </row>
    <row r="1061" spans="1:4" x14ac:dyDescent="0.25">
      <c r="A1061" s="27">
        <v>45694</v>
      </c>
      <c r="B1061">
        <v>74.290000000000006</v>
      </c>
      <c r="C1061">
        <f t="shared" si="32"/>
        <v>2025</v>
      </c>
      <c r="D1061" t="str">
        <f t="shared" si="33"/>
        <v>February</v>
      </c>
    </row>
    <row r="1062" spans="1:4" x14ac:dyDescent="0.25">
      <c r="A1062" s="27">
        <v>45695</v>
      </c>
      <c r="B1062">
        <v>74.66</v>
      </c>
      <c r="C1062">
        <f t="shared" si="32"/>
        <v>2025</v>
      </c>
      <c r="D1062" t="str">
        <f t="shared" si="33"/>
        <v>February</v>
      </c>
    </row>
    <row r="1063" spans="1:4" x14ac:dyDescent="0.25">
      <c r="A1063" s="27">
        <v>45698</v>
      </c>
      <c r="B1063">
        <v>75.87</v>
      </c>
      <c r="C1063">
        <f t="shared" si="32"/>
        <v>2025</v>
      </c>
      <c r="D1063" t="str">
        <f t="shared" si="33"/>
        <v>February</v>
      </c>
    </row>
    <row r="1064" spans="1:4" x14ac:dyDescent="0.25">
      <c r="A1064" s="27">
        <v>45699</v>
      </c>
      <c r="B1064">
        <v>77</v>
      </c>
      <c r="C1064">
        <f t="shared" si="32"/>
        <v>2025</v>
      </c>
      <c r="D1064" t="str">
        <f t="shared" si="33"/>
        <v>February</v>
      </c>
    </row>
    <row r="1065" spans="1:4" x14ac:dyDescent="0.25">
      <c r="A1065" s="27">
        <v>45700</v>
      </c>
      <c r="B1065">
        <v>75.180000000000007</v>
      </c>
      <c r="C1065">
        <f t="shared" si="32"/>
        <v>2025</v>
      </c>
      <c r="D1065" t="str">
        <f t="shared" si="33"/>
        <v>February</v>
      </c>
    </row>
    <row r="1066" spans="1:4" x14ac:dyDescent="0.25">
      <c r="A1066" s="27">
        <v>45701</v>
      </c>
      <c r="B1066">
        <v>75.02</v>
      </c>
      <c r="C1066">
        <f t="shared" si="32"/>
        <v>2025</v>
      </c>
      <c r="D1066" t="str">
        <f t="shared" si="33"/>
        <v>February</v>
      </c>
    </row>
    <row r="1067" spans="1:4" x14ac:dyDescent="0.25">
      <c r="A1067" s="27">
        <v>45702</v>
      </c>
      <c r="B1067">
        <v>74.739999999999995</v>
      </c>
      <c r="C1067">
        <f t="shared" si="32"/>
        <v>2025</v>
      </c>
      <c r="D1067" t="str">
        <f t="shared" si="33"/>
        <v>February</v>
      </c>
    </row>
    <row r="1068" spans="1:4" x14ac:dyDescent="0.25">
      <c r="A1068" s="27">
        <v>45705</v>
      </c>
      <c r="B1068">
        <v>75.22</v>
      </c>
      <c r="C1068">
        <f t="shared" si="32"/>
        <v>2025</v>
      </c>
      <c r="D1068" t="str">
        <f t="shared" si="33"/>
        <v>February</v>
      </c>
    </row>
    <row r="1069" spans="1:4" x14ac:dyDescent="0.25">
      <c r="A1069" s="27">
        <v>45706</v>
      </c>
      <c r="B1069">
        <v>75.84</v>
      </c>
      <c r="C1069">
        <f t="shared" si="32"/>
        <v>2025</v>
      </c>
      <c r="D1069" t="str">
        <f t="shared" si="33"/>
        <v>February</v>
      </c>
    </row>
    <row r="1070" spans="1:4" x14ac:dyDescent="0.25">
      <c r="A1070" s="27">
        <v>45707</v>
      </c>
      <c r="B1070">
        <v>76.040000000000006</v>
      </c>
      <c r="C1070">
        <f t="shared" si="32"/>
        <v>2025</v>
      </c>
      <c r="D1070" t="str">
        <f t="shared" si="33"/>
        <v>February</v>
      </c>
    </row>
    <row r="1071" spans="1:4" x14ac:dyDescent="0.25">
      <c r="A1071" s="27">
        <v>45708</v>
      </c>
      <c r="B1071">
        <v>76.48</v>
      </c>
      <c r="C1071">
        <f t="shared" si="32"/>
        <v>2025</v>
      </c>
      <c r="D1071" t="str">
        <f t="shared" si="33"/>
        <v>February</v>
      </c>
    </row>
    <row r="1072" spans="1:4" x14ac:dyDescent="0.25">
      <c r="A1072" s="27">
        <v>45709</v>
      </c>
      <c r="B1072">
        <v>74.430000000000007</v>
      </c>
      <c r="C1072">
        <f t="shared" si="32"/>
        <v>2025</v>
      </c>
      <c r="D1072" t="str">
        <f t="shared" si="33"/>
        <v>February</v>
      </c>
    </row>
    <row r="1073" spans="1:4" x14ac:dyDescent="0.25">
      <c r="A1073" s="27">
        <v>45712</v>
      </c>
      <c r="B1073">
        <v>74.78</v>
      </c>
      <c r="C1073">
        <f t="shared" si="32"/>
        <v>2025</v>
      </c>
      <c r="D1073" t="str">
        <f t="shared" si="33"/>
        <v>February</v>
      </c>
    </row>
    <row r="1074" spans="1:4" x14ac:dyDescent="0.25">
      <c r="A1074" s="27">
        <v>45713</v>
      </c>
      <c r="B1074">
        <v>73.02</v>
      </c>
      <c r="C1074">
        <f t="shared" si="32"/>
        <v>2025</v>
      </c>
      <c r="D1074" t="str">
        <f t="shared" si="33"/>
        <v>February</v>
      </c>
    </row>
    <row r="1075" spans="1:4" x14ac:dyDescent="0.25">
      <c r="A1075" s="27">
        <v>45714</v>
      </c>
      <c r="B1075">
        <v>72.53</v>
      </c>
      <c r="C1075">
        <f t="shared" si="32"/>
        <v>2025</v>
      </c>
      <c r="D1075" t="str">
        <f t="shared" si="33"/>
        <v>February</v>
      </c>
    </row>
    <row r="1076" spans="1:4" x14ac:dyDescent="0.25">
      <c r="A1076" s="27">
        <v>45715</v>
      </c>
      <c r="B1076">
        <v>74.040000000000006</v>
      </c>
      <c r="C1076">
        <f t="shared" ref="C1076:C1139" si="34">IF(A1076="", "", YEAR(A1076))</f>
        <v>2025</v>
      </c>
      <c r="D1076" t="str">
        <f t="shared" si="33"/>
        <v>February</v>
      </c>
    </row>
    <row r="1077" spans="1:4" x14ac:dyDescent="0.25">
      <c r="A1077" s="27">
        <v>45716</v>
      </c>
      <c r="B1077">
        <v>73.180000000000007</v>
      </c>
      <c r="C1077">
        <f t="shared" si="34"/>
        <v>2025</v>
      </c>
      <c r="D1077" t="str">
        <f t="shared" si="33"/>
        <v>February</v>
      </c>
    </row>
    <row r="1078" spans="1:4" x14ac:dyDescent="0.25">
      <c r="A1078" s="27">
        <v>45719</v>
      </c>
      <c r="B1078">
        <v>71.62</v>
      </c>
      <c r="C1078">
        <f t="shared" si="34"/>
        <v>2025</v>
      </c>
      <c r="D1078" t="str">
        <f t="shared" si="33"/>
        <v>March</v>
      </c>
    </row>
    <row r="1079" spans="1:4" x14ac:dyDescent="0.25">
      <c r="A1079" s="27">
        <v>45720</v>
      </c>
      <c r="B1079">
        <v>71.040000000000006</v>
      </c>
      <c r="C1079">
        <f t="shared" si="34"/>
        <v>2025</v>
      </c>
      <c r="D1079" t="str">
        <f t="shared" si="33"/>
        <v>March</v>
      </c>
    </row>
    <row r="1080" spans="1:4" x14ac:dyDescent="0.25">
      <c r="A1080" s="27">
        <v>45721</v>
      </c>
      <c r="B1080">
        <v>69.3</v>
      </c>
      <c r="C1080">
        <f t="shared" si="34"/>
        <v>2025</v>
      </c>
      <c r="D1080" t="str">
        <f t="shared" si="33"/>
        <v>March</v>
      </c>
    </row>
    <row r="1081" spans="1:4" x14ac:dyDescent="0.25">
      <c r="A1081" s="27">
        <v>45722</v>
      </c>
      <c r="B1081">
        <v>69.459999999999994</v>
      </c>
      <c r="C1081">
        <f t="shared" si="34"/>
        <v>2025</v>
      </c>
      <c r="D1081" t="str">
        <f t="shared" si="33"/>
        <v>March</v>
      </c>
    </row>
    <row r="1082" spans="1:4" x14ac:dyDescent="0.25">
      <c r="A1082" s="27">
        <v>45723</v>
      </c>
      <c r="B1082">
        <v>70.36</v>
      </c>
      <c r="C1082">
        <f t="shared" si="34"/>
        <v>2025</v>
      </c>
      <c r="D1082" t="str">
        <f t="shared" si="33"/>
        <v>March</v>
      </c>
    </row>
    <row r="1083" spans="1:4" x14ac:dyDescent="0.25">
      <c r="A1083" s="27">
        <v>45726</v>
      </c>
      <c r="B1083">
        <v>69.28</v>
      </c>
      <c r="C1083">
        <f t="shared" si="34"/>
        <v>2025</v>
      </c>
      <c r="D1083" t="str">
        <f t="shared" si="33"/>
        <v>March</v>
      </c>
    </row>
    <row r="1084" spans="1:4" x14ac:dyDescent="0.25">
      <c r="A1084" s="27">
        <v>45727</v>
      </c>
      <c r="B1084">
        <v>69.56</v>
      </c>
      <c r="C1084">
        <f t="shared" si="34"/>
        <v>2025</v>
      </c>
      <c r="D1084" t="str">
        <f t="shared" si="33"/>
        <v>March</v>
      </c>
    </row>
    <row r="1085" spans="1:4" x14ac:dyDescent="0.25">
      <c r="A1085" s="27">
        <v>45728</v>
      </c>
      <c r="B1085">
        <v>70.95</v>
      </c>
      <c r="C1085">
        <f t="shared" si="34"/>
        <v>2025</v>
      </c>
      <c r="D1085" t="str">
        <f t="shared" si="33"/>
        <v>March</v>
      </c>
    </row>
    <row r="1086" spans="1:4" x14ac:dyDescent="0.25">
      <c r="A1086" s="27">
        <v>45729</v>
      </c>
      <c r="B1086">
        <v>69.88</v>
      </c>
      <c r="C1086">
        <f t="shared" si="34"/>
        <v>2025</v>
      </c>
      <c r="D1086" t="str">
        <f t="shared" si="33"/>
        <v>March</v>
      </c>
    </row>
    <row r="1087" spans="1:4" x14ac:dyDescent="0.25">
      <c r="A1087" s="27">
        <v>45730</v>
      </c>
      <c r="B1087">
        <v>70.58</v>
      </c>
      <c r="C1087">
        <f t="shared" si="34"/>
        <v>2025</v>
      </c>
      <c r="D1087" t="str">
        <f t="shared" si="33"/>
        <v>March</v>
      </c>
    </row>
    <row r="1088" spans="1:4" x14ac:dyDescent="0.25">
      <c r="A1088" s="27">
        <v>45733</v>
      </c>
      <c r="B1088">
        <v>71.069999999999993</v>
      </c>
      <c r="C1088">
        <f t="shared" si="34"/>
        <v>2025</v>
      </c>
      <c r="D1088" t="str">
        <f t="shared" si="33"/>
        <v>March</v>
      </c>
    </row>
    <row r="1089" spans="1:4" x14ac:dyDescent="0.25">
      <c r="A1089" s="27">
        <v>45734</v>
      </c>
      <c r="B1089">
        <v>70.56</v>
      </c>
      <c r="C1089">
        <f t="shared" si="34"/>
        <v>2025</v>
      </c>
      <c r="D1089" t="str">
        <f t="shared" si="33"/>
        <v>March</v>
      </c>
    </row>
    <row r="1090" spans="1:4" x14ac:dyDescent="0.25">
      <c r="A1090" s="27">
        <v>45735</v>
      </c>
      <c r="B1090">
        <v>70.78</v>
      </c>
      <c r="C1090">
        <f t="shared" si="34"/>
        <v>2025</v>
      </c>
      <c r="D1090" t="str">
        <f t="shared" si="33"/>
        <v>March</v>
      </c>
    </row>
    <row r="1091" spans="1:4" x14ac:dyDescent="0.25">
      <c r="A1091" s="27">
        <v>45736</v>
      </c>
      <c r="B1091">
        <v>72</v>
      </c>
      <c r="C1091">
        <f t="shared" si="34"/>
        <v>2025</v>
      </c>
      <c r="D1091" t="str">
        <f t="shared" ref="D1091:D1154" si="35">IF(A1091="", "", TEXT(A1091, "MMMM"))</f>
        <v>March</v>
      </c>
    </row>
    <row r="1092" spans="1:4" x14ac:dyDescent="0.25">
      <c r="A1092" s="27">
        <v>45737</v>
      </c>
      <c r="B1092">
        <v>72.16</v>
      </c>
      <c r="C1092">
        <f t="shared" si="34"/>
        <v>2025</v>
      </c>
      <c r="D1092" t="str">
        <f t="shared" si="35"/>
        <v>March</v>
      </c>
    </row>
    <row r="1093" spans="1:4" x14ac:dyDescent="0.25">
      <c r="A1093" s="27">
        <v>45740</v>
      </c>
      <c r="B1093">
        <v>73</v>
      </c>
      <c r="C1093">
        <f t="shared" si="34"/>
        <v>2025</v>
      </c>
      <c r="D1093" t="str">
        <f t="shared" si="35"/>
        <v>March</v>
      </c>
    </row>
    <row r="1094" spans="1:4" x14ac:dyDescent="0.25">
      <c r="A1094" s="27">
        <v>45741</v>
      </c>
      <c r="B1094">
        <v>73.02</v>
      </c>
      <c r="C1094">
        <f t="shared" si="34"/>
        <v>2025</v>
      </c>
      <c r="D1094" t="str">
        <f t="shared" si="35"/>
        <v>March</v>
      </c>
    </row>
    <row r="1095" spans="1:4" x14ac:dyDescent="0.25">
      <c r="A1095" s="27">
        <v>45742</v>
      </c>
      <c r="B1095">
        <v>73.790000000000006</v>
      </c>
      <c r="C1095">
        <f t="shared" si="34"/>
        <v>2025</v>
      </c>
      <c r="D1095" t="str">
        <f t="shared" si="35"/>
        <v>March</v>
      </c>
    </row>
    <row r="1096" spans="1:4" x14ac:dyDescent="0.25">
      <c r="A1096" s="27">
        <v>45743</v>
      </c>
      <c r="B1096">
        <v>74.03</v>
      </c>
      <c r="C1096">
        <f t="shared" si="34"/>
        <v>2025</v>
      </c>
      <c r="D1096" t="str">
        <f t="shared" si="35"/>
        <v>March</v>
      </c>
    </row>
    <row r="1097" spans="1:4" x14ac:dyDescent="0.25">
      <c r="A1097" s="27">
        <v>45744</v>
      </c>
      <c r="B1097">
        <v>73.63</v>
      </c>
      <c r="C1097">
        <f t="shared" si="34"/>
        <v>2025</v>
      </c>
      <c r="D1097" t="str">
        <f t="shared" si="35"/>
        <v>March</v>
      </c>
    </row>
    <row r="1098" spans="1:4" x14ac:dyDescent="0.25">
      <c r="A1098" s="27">
        <v>45747</v>
      </c>
      <c r="B1098">
        <v>74.739999999999995</v>
      </c>
      <c r="C1098">
        <f t="shared" si="34"/>
        <v>2025</v>
      </c>
      <c r="D1098" t="str">
        <f t="shared" si="35"/>
        <v>March</v>
      </c>
    </row>
    <row r="1099" spans="1:4" x14ac:dyDescent="0.25">
      <c r="A1099" s="27">
        <v>45748</v>
      </c>
      <c r="B1099">
        <v>74.489999999999995</v>
      </c>
      <c r="C1099">
        <f t="shared" si="34"/>
        <v>2025</v>
      </c>
      <c r="D1099" t="str">
        <f t="shared" si="35"/>
        <v>April</v>
      </c>
    </row>
    <row r="1100" spans="1:4" x14ac:dyDescent="0.25">
      <c r="A1100" s="27">
        <v>45749</v>
      </c>
      <c r="B1100">
        <v>74.95</v>
      </c>
      <c r="C1100">
        <f t="shared" si="34"/>
        <v>2025</v>
      </c>
      <c r="D1100" t="str">
        <f t="shared" si="35"/>
        <v>April</v>
      </c>
    </row>
    <row r="1101" spans="1:4" x14ac:dyDescent="0.25">
      <c r="A1101" s="27">
        <v>45750</v>
      </c>
      <c r="B1101">
        <v>70.14</v>
      </c>
      <c r="C1101">
        <f t="shared" si="34"/>
        <v>2025</v>
      </c>
      <c r="D1101" t="str">
        <f t="shared" si="35"/>
        <v>April</v>
      </c>
    </row>
    <row r="1102" spans="1:4" x14ac:dyDescent="0.25">
      <c r="A1102" s="27">
        <v>45751</v>
      </c>
      <c r="B1102">
        <v>65.58</v>
      </c>
      <c r="C1102">
        <f t="shared" si="34"/>
        <v>2025</v>
      </c>
      <c r="D1102" t="str">
        <f t="shared" si="35"/>
        <v>April</v>
      </c>
    </row>
    <row r="1103" spans="1:4" x14ac:dyDescent="0.25">
      <c r="A1103" s="27">
        <v>45754</v>
      </c>
      <c r="B1103">
        <v>64.209999999999994</v>
      </c>
      <c r="C1103">
        <f t="shared" si="34"/>
        <v>2025</v>
      </c>
      <c r="D1103" t="str">
        <f t="shared" si="35"/>
        <v>April</v>
      </c>
    </row>
    <row r="1104" spans="1:4" x14ac:dyDescent="0.25">
      <c r="A1104" s="27">
        <v>45755</v>
      </c>
      <c r="B1104">
        <v>62.82</v>
      </c>
      <c r="C1104">
        <f t="shared" si="34"/>
        <v>2025</v>
      </c>
      <c r="D1104" t="str">
        <f t="shared" si="35"/>
        <v>April</v>
      </c>
    </row>
    <row r="1105" spans="1:4" x14ac:dyDescent="0.25">
      <c r="A1105" s="27">
        <v>45756</v>
      </c>
      <c r="B1105">
        <v>65.48</v>
      </c>
      <c r="C1105">
        <f t="shared" si="34"/>
        <v>2025</v>
      </c>
      <c r="D1105" t="str">
        <f t="shared" si="35"/>
        <v>April</v>
      </c>
    </row>
    <row r="1106" spans="1:4" x14ac:dyDescent="0.25">
      <c r="A1106" s="27">
        <v>45757</v>
      </c>
      <c r="B1106">
        <v>63.33</v>
      </c>
      <c r="C1106">
        <f t="shared" si="34"/>
        <v>2025</v>
      </c>
      <c r="D1106" t="str">
        <f t="shared" si="35"/>
        <v>April</v>
      </c>
    </row>
    <row r="1107" spans="1:4" x14ac:dyDescent="0.25">
      <c r="A1107" s="27">
        <v>45758</v>
      </c>
      <c r="B1107">
        <v>64.760000000000005</v>
      </c>
      <c r="C1107">
        <f t="shared" si="34"/>
        <v>2025</v>
      </c>
      <c r="D1107" t="str">
        <f t="shared" si="35"/>
        <v>April</v>
      </c>
    </row>
    <row r="1108" spans="1:4" x14ac:dyDescent="0.25">
      <c r="A1108" s="27">
        <v>45761</v>
      </c>
      <c r="B1108">
        <v>64.88</v>
      </c>
      <c r="C1108">
        <f t="shared" si="34"/>
        <v>2025</v>
      </c>
      <c r="D1108" t="str">
        <f t="shared" si="35"/>
        <v>April</v>
      </c>
    </row>
    <row r="1109" spans="1:4" x14ac:dyDescent="0.25">
      <c r="A1109" s="27">
        <v>45762</v>
      </c>
      <c r="B1109">
        <v>64.67</v>
      </c>
      <c r="C1109">
        <f t="shared" si="34"/>
        <v>2025</v>
      </c>
      <c r="D1109" t="str">
        <f t="shared" si="35"/>
        <v>April</v>
      </c>
    </row>
    <row r="1110" spans="1:4" x14ac:dyDescent="0.25">
      <c r="A1110" s="27">
        <v>45763</v>
      </c>
      <c r="B1110">
        <v>65.849999999999994</v>
      </c>
      <c r="C1110">
        <f t="shared" si="34"/>
        <v>2025</v>
      </c>
      <c r="D1110" t="str">
        <f t="shared" si="35"/>
        <v>April</v>
      </c>
    </row>
    <row r="1111" spans="1:4" x14ac:dyDescent="0.25">
      <c r="A1111" s="27">
        <v>45764</v>
      </c>
      <c r="B1111">
        <v>67.959999999999994</v>
      </c>
      <c r="C1111">
        <f t="shared" si="34"/>
        <v>2025</v>
      </c>
      <c r="D1111" t="str">
        <f t="shared" si="35"/>
        <v>April</v>
      </c>
    </row>
    <row r="1112" spans="1:4" x14ac:dyDescent="0.25">
      <c r="A1112" s="27">
        <v>45768</v>
      </c>
      <c r="B1112">
        <v>66.260000000000005</v>
      </c>
      <c r="C1112">
        <f t="shared" si="34"/>
        <v>2025</v>
      </c>
      <c r="D1112" t="str">
        <f t="shared" si="35"/>
        <v>April</v>
      </c>
    </row>
    <row r="1113" spans="1:4" x14ac:dyDescent="0.25">
      <c r="A1113" s="27">
        <v>45769</v>
      </c>
      <c r="B1113">
        <v>67.44</v>
      </c>
      <c r="C1113">
        <f t="shared" si="34"/>
        <v>2025</v>
      </c>
      <c r="D1113" t="str">
        <f t="shared" si="35"/>
        <v>April</v>
      </c>
    </row>
    <row r="1114" spans="1:4" x14ac:dyDescent="0.25">
      <c r="A1114" s="27">
        <v>45770</v>
      </c>
      <c r="B1114">
        <v>66.12</v>
      </c>
      <c r="C1114">
        <f t="shared" si="34"/>
        <v>2025</v>
      </c>
      <c r="D1114" t="str">
        <f t="shared" si="35"/>
        <v>April</v>
      </c>
    </row>
    <row r="1115" spans="1:4" x14ac:dyDescent="0.25">
      <c r="A1115" s="27">
        <v>45771</v>
      </c>
      <c r="B1115">
        <v>66.55</v>
      </c>
      <c r="C1115">
        <f t="shared" si="34"/>
        <v>2025</v>
      </c>
      <c r="D1115" t="str">
        <f t="shared" si="35"/>
        <v>April</v>
      </c>
    </row>
    <row r="1116" spans="1:4" x14ac:dyDescent="0.25">
      <c r="A1116" s="27">
        <v>45772</v>
      </c>
      <c r="B1116">
        <v>66.87</v>
      </c>
      <c r="C1116">
        <f t="shared" si="34"/>
        <v>2025</v>
      </c>
      <c r="D1116" t="str">
        <f t="shared" si="35"/>
        <v>April</v>
      </c>
    </row>
    <row r="1117" spans="1:4" x14ac:dyDescent="0.25">
      <c r="A1117" s="27">
        <v>45775</v>
      </c>
      <c r="B1117">
        <v>65.86</v>
      </c>
      <c r="C1117">
        <f t="shared" si="34"/>
        <v>2025</v>
      </c>
      <c r="D1117" t="str">
        <f t="shared" si="35"/>
        <v>April</v>
      </c>
    </row>
    <row r="1118" spans="1:4" x14ac:dyDescent="0.25">
      <c r="A1118" s="27">
        <v>45776</v>
      </c>
      <c r="B1118">
        <v>64.25</v>
      </c>
      <c r="C1118">
        <f t="shared" si="34"/>
        <v>2025</v>
      </c>
      <c r="D1118" t="str">
        <f t="shared" si="35"/>
        <v>April</v>
      </c>
    </row>
    <row r="1119" spans="1:4" x14ac:dyDescent="0.25">
      <c r="A1119" s="27">
        <v>45777</v>
      </c>
      <c r="B1119">
        <v>63.12</v>
      </c>
      <c r="C1119">
        <f t="shared" si="34"/>
        <v>2025</v>
      </c>
      <c r="D1119" t="str">
        <f t="shared" si="35"/>
        <v>April</v>
      </c>
    </row>
    <row r="1120" spans="1:4" x14ac:dyDescent="0.25">
      <c r="A1120" s="27">
        <v>45778</v>
      </c>
      <c r="B1120">
        <v>62.13</v>
      </c>
      <c r="C1120">
        <f t="shared" si="34"/>
        <v>2025</v>
      </c>
      <c r="D1120" t="str">
        <f t="shared" si="35"/>
        <v>May</v>
      </c>
    </row>
    <row r="1121" spans="1:4" x14ac:dyDescent="0.25">
      <c r="A1121" s="27">
        <v>45779</v>
      </c>
      <c r="B1121">
        <v>61.29</v>
      </c>
      <c r="C1121">
        <f t="shared" si="34"/>
        <v>2025</v>
      </c>
      <c r="D1121" t="str">
        <f t="shared" si="35"/>
        <v>May</v>
      </c>
    </row>
    <row r="1122" spans="1:4" x14ac:dyDescent="0.25">
      <c r="A1122" s="27">
        <v>45782</v>
      </c>
      <c r="B1122">
        <v>60.23</v>
      </c>
      <c r="C1122">
        <f t="shared" si="34"/>
        <v>2025</v>
      </c>
      <c r="D1122" t="str">
        <f t="shared" si="35"/>
        <v>May</v>
      </c>
    </row>
    <row r="1123" spans="1:4" x14ac:dyDescent="0.25">
      <c r="A1123" s="27">
        <v>45783</v>
      </c>
      <c r="B1123">
        <v>62.15</v>
      </c>
      <c r="C1123">
        <f t="shared" si="34"/>
        <v>2025</v>
      </c>
      <c r="D1123" t="str">
        <f t="shared" si="35"/>
        <v>May</v>
      </c>
    </row>
    <row r="1124" spans="1:4" x14ac:dyDescent="0.25">
      <c r="A1124" s="27">
        <v>45784</v>
      </c>
      <c r="B1124">
        <v>61.12</v>
      </c>
      <c r="C1124">
        <f t="shared" si="34"/>
        <v>2025</v>
      </c>
      <c r="D1124" t="str">
        <f t="shared" si="35"/>
        <v>May</v>
      </c>
    </row>
    <row r="1125" spans="1:4" x14ac:dyDescent="0.25">
      <c r="A1125" s="27">
        <v>45785</v>
      </c>
      <c r="B1125">
        <v>62.84</v>
      </c>
      <c r="C1125">
        <f t="shared" si="34"/>
        <v>2025</v>
      </c>
      <c r="D1125" t="str">
        <f t="shared" si="35"/>
        <v>May</v>
      </c>
    </row>
    <row r="1126" spans="1:4" x14ac:dyDescent="0.25">
      <c r="A1126" s="27">
        <v>45786</v>
      </c>
      <c r="B1126">
        <v>63.91</v>
      </c>
      <c r="C1126">
        <f t="shared" si="34"/>
        <v>2025</v>
      </c>
      <c r="D1126" t="str">
        <f t="shared" si="35"/>
        <v>May</v>
      </c>
    </row>
    <row r="1127" spans="1:4" x14ac:dyDescent="0.25">
      <c r="A1127" s="27">
        <v>45789</v>
      </c>
      <c r="B1127">
        <v>64.959999999999994</v>
      </c>
      <c r="C1127">
        <f t="shared" si="34"/>
        <v>2025</v>
      </c>
      <c r="D1127" t="str">
        <f t="shared" si="35"/>
        <v>May</v>
      </c>
    </row>
    <row r="1128" spans="1:4" x14ac:dyDescent="0.25">
      <c r="A1128" s="27">
        <v>45790</v>
      </c>
      <c r="B1128">
        <v>66.63</v>
      </c>
      <c r="C1128">
        <f t="shared" si="34"/>
        <v>2025</v>
      </c>
      <c r="D1128" t="str">
        <f t="shared" si="35"/>
        <v>May</v>
      </c>
    </row>
    <row r="1129" spans="1:4" x14ac:dyDescent="0.25">
      <c r="A1129" s="27">
        <v>45791</v>
      </c>
      <c r="B1129">
        <v>66.09</v>
      </c>
      <c r="C1129">
        <f t="shared" si="34"/>
        <v>2025</v>
      </c>
      <c r="D1129" t="str">
        <f t="shared" si="35"/>
        <v>May</v>
      </c>
    </row>
    <row r="1130" spans="1:4" x14ac:dyDescent="0.25">
      <c r="A1130" s="27">
        <v>45792</v>
      </c>
      <c r="B1130">
        <v>64.53</v>
      </c>
      <c r="C1130">
        <f t="shared" si="34"/>
        <v>2025</v>
      </c>
      <c r="D1130" t="str">
        <f t="shared" si="35"/>
        <v>May</v>
      </c>
    </row>
    <row r="1131" spans="1:4" x14ac:dyDescent="0.25">
      <c r="A1131" s="27">
        <v>45793</v>
      </c>
      <c r="B1131">
        <v>65.41</v>
      </c>
      <c r="C1131">
        <f t="shared" si="34"/>
        <v>2025</v>
      </c>
      <c r="D1131" t="str">
        <f t="shared" si="35"/>
        <v>May</v>
      </c>
    </row>
    <row r="1132" spans="1:4" x14ac:dyDescent="0.25">
      <c r="A1132" s="27">
        <v>45796</v>
      </c>
      <c r="B1132">
        <v>65.540000000000006</v>
      </c>
      <c r="C1132">
        <f t="shared" si="34"/>
        <v>2025</v>
      </c>
      <c r="D1132" t="str">
        <f t="shared" si="35"/>
        <v>May</v>
      </c>
    </row>
    <row r="1133" spans="1:4" x14ac:dyDescent="0.25">
      <c r="A1133" s="27">
        <v>45797</v>
      </c>
      <c r="B1133">
        <v>65.38</v>
      </c>
      <c r="C1133">
        <f t="shared" si="34"/>
        <v>2025</v>
      </c>
      <c r="D1133" t="str">
        <f t="shared" si="35"/>
        <v>May</v>
      </c>
    </row>
    <row r="1134" spans="1:4" x14ac:dyDescent="0.25">
      <c r="A1134" s="27">
        <v>45798</v>
      </c>
      <c r="B1134">
        <v>64.91</v>
      </c>
      <c r="C1134">
        <f t="shared" si="34"/>
        <v>2025</v>
      </c>
      <c r="D1134" t="str">
        <f t="shared" si="35"/>
        <v>May</v>
      </c>
    </row>
    <row r="1135" spans="1:4" x14ac:dyDescent="0.25">
      <c r="A1135" s="27">
        <v>45799</v>
      </c>
      <c r="B1135">
        <v>64.44</v>
      </c>
      <c r="C1135">
        <f t="shared" si="34"/>
        <v>2025</v>
      </c>
      <c r="D1135" t="str">
        <f t="shared" si="35"/>
        <v>May</v>
      </c>
    </row>
    <row r="1136" spans="1:4" x14ac:dyDescent="0.25">
      <c r="A1136" s="27">
        <v>45800</v>
      </c>
      <c r="B1136">
        <v>64.78</v>
      </c>
      <c r="C1136">
        <f t="shared" si="34"/>
        <v>2025</v>
      </c>
      <c r="D1136" t="str">
        <f t="shared" si="35"/>
        <v>May</v>
      </c>
    </row>
    <row r="1137" spans="1:4" x14ac:dyDescent="0.25">
      <c r="A1137" s="27">
        <v>45803</v>
      </c>
      <c r="B1137">
        <v>64.739999999999995</v>
      </c>
      <c r="C1137">
        <f t="shared" si="34"/>
        <v>2025</v>
      </c>
      <c r="D1137" t="str">
        <f t="shared" si="35"/>
        <v>May</v>
      </c>
    </row>
    <row r="1138" spans="1:4" x14ac:dyDescent="0.25">
      <c r="A1138" s="27">
        <v>45804</v>
      </c>
      <c r="B1138">
        <v>64.09</v>
      </c>
      <c r="C1138">
        <f t="shared" si="34"/>
        <v>2025</v>
      </c>
      <c r="D1138" t="str">
        <f t="shared" si="35"/>
        <v>May</v>
      </c>
    </row>
    <row r="1139" spans="1:4" x14ac:dyDescent="0.25">
      <c r="A1139" s="27">
        <v>45805</v>
      </c>
      <c r="B1139">
        <v>64.900000000000006</v>
      </c>
      <c r="C1139">
        <f t="shared" si="34"/>
        <v>2025</v>
      </c>
      <c r="D1139" t="str">
        <f t="shared" si="35"/>
        <v>May</v>
      </c>
    </row>
    <row r="1140" spans="1:4" x14ac:dyDescent="0.25">
      <c r="A1140" s="27">
        <v>45806</v>
      </c>
      <c r="B1140">
        <v>64.150000000000006</v>
      </c>
      <c r="C1140">
        <f t="shared" ref="C1140:C1203" si="36">IF(A1140="", "", YEAR(A1140))</f>
        <v>2025</v>
      </c>
      <c r="D1140" t="str">
        <f t="shared" si="35"/>
        <v>May</v>
      </c>
    </row>
    <row r="1141" spans="1:4" x14ac:dyDescent="0.25">
      <c r="A1141" s="27">
        <v>45807</v>
      </c>
      <c r="B1141">
        <v>63.9</v>
      </c>
      <c r="C1141">
        <f t="shared" si="36"/>
        <v>2025</v>
      </c>
      <c r="D1141" t="str">
        <f t="shared" si="35"/>
        <v>May</v>
      </c>
    </row>
    <row r="1142" spans="1:4" x14ac:dyDescent="0.25">
      <c r="A1142" s="27">
        <v>45810</v>
      </c>
      <c r="B1142">
        <v>64.63</v>
      </c>
      <c r="C1142">
        <f t="shared" si="36"/>
        <v>2025</v>
      </c>
      <c r="D1142" t="str">
        <f t="shared" si="35"/>
        <v>June</v>
      </c>
    </row>
    <row r="1143" spans="1:4" x14ac:dyDescent="0.25">
      <c r="A1143" s="27">
        <v>45811</v>
      </c>
      <c r="B1143">
        <v>65.63</v>
      </c>
      <c r="C1143">
        <f t="shared" si="36"/>
        <v>2025</v>
      </c>
      <c r="D1143" t="str">
        <f t="shared" si="35"/>
        <v>June</v>
      </c>
    </row>
    <row r="1144" spans="1:4" x14ac:dyDescent="0.25">
      <c r="A1144" s="27">
        <v>45812</v>
      </c>
      <c r="B1144">
        <v>64.86</v>
      </c>
      <c r="C1144">
        <f t="shared" si="36"/>
        <v>2025</v>
      </c>
      <c r="D1144" t="str">
        <f t="shared" si="35"/>
        <v>June</v>
      </c>
    </row>
    <row r="1145" spans="1:4" x14ac:dyDescent="0.25">
      <c r="A1145" s="27">
        <v>45813</v>
      </c>
      <c r="B1145">
        <v>65.34</v>
      </c>
      <c r="C1145">
        <f t="shared" si="36"/>
        <v>2025</v>
      </c>
      <c r="D1145" t="str">
        <f t="shared" si="35"/>
        <v>June</v>
      </c>
    </row>
    <row r="1146" spans="1:4" x14ac:dyDescent="0.25">
      <c r="A1146" s="27">
        <v>45814</v>
      </c>
      <c r="B1146">
        <v>66.47</v>
      </c>
      <c r="C1146">
        <f t="shared" si="36"/>
        <v>2025</v>
      </c>
      <c r="D1146" t="str">
        <f t="shared" si="35"/>
        <v>June</v>
      </c>
    </row>
    <row r="1147" spans="1:4" x14ac:dyDescent="0.25">
      <c r="A1147" s="27">
        <v>45817</v>
      </c>
      <c r="B1147">
        <v>67.040000000000006</v>
      </c>
      <c r="C1147">
        <f t="shared" si="36"/>
        <v>2025</v>
      </c>
      <c r="D1147" t="str">
        <f t="shared" si="35"/>
        <v>June</v>
      </c>
    </row>
    <row r="1148" spans="1:4" x14ac:dyDescent="0.25">
      <c r="A1148" s="27">
        <v>45818</v>
      </c>
      <c r="B1148">
        <v>66.87</v>
      </c>
      <c r="C1148">
        <f t="shared" si="36"/>
        <v>2025</v>
      </c>
      <c r="D1148" t="str">
        <f t="shared" si="35"/>
        <v>June</v>
      </c>
    </row>
    <row r="1149" spans="1:4" x14ac:dyDescent="0.25">
      <c r="A1149" s="27">
        <v>45819</v>
      </c>
      <c r="B1149">
        <v>69.77</v>
      </c>
      <c r="C1149">
        <f t="shared" si="36"/>
        <v>2025</v>
      </c>
      <c r="D1149" t="str">
        <f t="shared" si="35"/>
        <v>June</v>
      </c>
    </row>
    <row r="1150" spans="1:4" x14ac:dyDescent="0.25">
      <c r="A1150" s="27">
        <v>45820</v>
      </c>
      <c r="B1150">
        <v>69.36</v>
      </c>
      <c r="C1150">
        <f t="shared" si="36"/>
        <v>2025</v>
      </c>
      <c r="D1150" t="str">
        <f t="shared" si="35"/>
        <v>June</v>
      </c>
    </row>
    <row r="1151" spans="1:4" x14ac:dyDescent="0.25">
      <c r="A1151" s="27">
        <v>45821</v>
      </c>
      <c r="B1151">
        <v>74.23</v>
      </c>
      <c r="C1151">
        <f t="shared" si="36"/>
        <v>2025</v>
      </c>
      <c r="D1151" t="str">
        <f t="shared" si="35"/>
        <v>June</v>
      </c>
    </row>
    <row r="1152" spans="1:4" x14ac:dyDescent="0.25">
      <c r="C1152" t="str">
        <f t="shared" si="36"/>
        <v/>
      </c>
      <c r="D1152" t="str">
        <f t="shared" si="35"/>
        <v/>
      </c>
    </row>
    <row r="1153" spans="3:4" x14ac:dyDescent="0.25">
      <c r="C1153" t="str">
        <f t="shared" si="36"/>
        <v/>
      </c>
      <c r="D1153" t="str">
        <f t="shared" si="35"/>
        <v/>
      </c>
    </row>
    <row r="1154" spans="3:4" x14ac:dyDescent="0.25">
      <c r="C1154" t="str">
        <f t="shared" si="36"/>
        <v/>
      </c>
      <c r="D1154" t="str">
        <f t="shared" si="35"/>
        <v/>
      </c>
    </row>
    <row r="1155" spans="3:4" x14ac:dyDescent="0.25">
      <c r="C1155" t="str">
        <f t="shared" si="36"/>
        <v/>
      </c>
      <c r="D1155" t="str">
        <f t="shared" ref="D1155:D1218" si="37">IF(A1155="", "", TEXT(A1155, "MMMM"))</f>
        <v/>
      </c>
    </row>
    <row r="1156" spans="3:4" x14ac:dyDescent="0.25">
      <c r="C1156" t="str">
        <f t="shared" si="36"/>
        <v/>
      </c>
      <c r="D1156" t="str">
        <f t="shared" si="37"/>
        <v/>
      </c>
    </row>
    <row r="1157" spans="3:4" x14ac:dyDescent="0.25">
      <c r="C1157" t="str">
        <f t="shared" si="36"/>
        <v/>
      </c>
      <c r="D1157" t="str">
        <f t="shared" si="37"/>
        <v/>
      </c>
    </row>
    <row r="1158" spans="3:4" x14ac:dyDescent="0.25">
      <c r="C1158" t="str">
        <f t="shared" si="36"/>
        <v/>
      </c>
      <c r="D1158" t="str">
        <f t="shared" si="37"/>
        <v/>
      </c>
    </row>
    <row r="1159" spans="3:4" x14ac:dyDescent="0.25">
      <c r="C1159" t="str">
        <f t="shared" si="36"/>
        <v/>
      </c>
      <c r="D1159" t="str">
        <f t="shared" si="37"/>
        <v/>
      </c>
    </row>
    <row r="1160" spans="3:4" x14ac:dyDescent="0.25">
      <c r="C1160" t="str">
        <f t="shared" si="36"/>
        <v/>
      </c>
      <c r="D1160" t="str">
        <f t="shared" si="37"/>
        <v/>
      </c>
    </row>
    <row r="1161" spans="3:4" x14ac:dyDescent="0.25">
      <c r="C1161" t="str">
        <f t="shared" si="36"/>
        <v/>
      </c>
      <c r="D1161" t="str">
        <f t="shared" si="37"/>
        <v/>
      </c>
    </row>
    <row r="1162" spans="3:4" x14ac:dyDescent="0.25">
      <c r="C1162" t="str">
        <f t="shared" si="36"/>
        <v/>
      </c>
      <c r="D1162" t="str">
        <f t="shared" si="37"/>
        <v/>
      </c>
    </row>
    <row r="1163" spans="3:4" x14ac:dyDescent="0.25">
      <c r="C1163" t="str">
        <f t="shared" si="36"/>
        <v/>
      </c>
      <c r="D1163" t="str">
        <f t="shared" si="37"/>
        <v/>
      </c>
    </row>
    <row r="1164" spans="3:4" x14ac:dyDescent="0.25">
      <c r="C1164" t="str">
        <f t="shared" si="36"/>
        <v/>
      </c>
      <c r="D1164" t="str">
        <f t="shared" si="37"/>
        <v/>
      </c>
    </row>
    <row r="1165" spans="3:4" x14ac:dyDescent="0.25">
      <c r="C1165" t="str">
        <f t="shared" si="36"/>
        <v/>
      </c>
      <c r="D1165" t="str">
        <f t="shared" si="37"/>
        <v/>
      </c>
    </row>
    <row r="1166" spans="3:4" x14ac:dyDescent="0.25">
      <c r="C1166" t="str">
        <f t="shared" si="36"/>
        <v/>
      </c>
      <c r="D1166" t="str">
        <f t="shared" si="37"/>
        <v/>
      </c>
    </row>
    <row r="1167" spans="3:4" x14ac:dyDescent="0.25">
      <c r="C1167" t="str">
        <f t="shared" si="36"/>
        <v/>
      </c>
      <c r="D1167" t="str">
        <f t="shared" si="37"/>
        <v/>
      </c>
    </row>
    <row r="1168" spans="3:4" x14ac:dyDescent="0.25">
      <c r="C1168" t="str">
        <f t="shared" si="36"/>
        <v/>
      </c>
      <c r="D1168" t="str">
        <f t="shared" si="37"/>
        <v/>
      </c>
    </row>
    <row r="1169" spans="3:4" x14ac:dyDescent="0.25">
      <c r="C1169" t="str">
        <f t="shared" si="36"/>
        <v/>
      </c>
      <c r="D1169" t="str">
        <f t="shared" si="37"/>
        <v/>
      </c>
    </row>
    <row r="1170" spans="3:4" x14ac:dyDescent="0.25">
      <c r="C1170" t="str">
        <f t="shared" si="36"/>
        <v/>
      </c>
      <c r="D1170" t="str">
        <f t="shared" si="37"/>
        <v/>
      </c>
    </row>
    <row r="1171" spans="3:4" x14ac:dyDescent="0.25">
      <c r="C1171" t="str">
        <f t="shared" si="36"/>
        <v/>
      </c>
      <c r="D1171" t="str">
        <f t="shared" si="37"/>
        <v/>
      </c>
    </row>
    <row r="1172" spans="3:4" x14ac:dyDescent="0.25">
      <c r="C1172" t="str">
        <f t="shared" si="36"/>
        <v/>
      </c>
      <c r="D1172" t="str">
        <f t="shared" si="37"/>
        <v/>
      </c>
    </row>
    <row r="1173" spans="3:4" x14ac:dyDescent="0.25">
      <c r="C1173" t="str">
        <f t="shared" si="36"/>
        <v/>
      </c>
      <c r="D1173" t="str">
        <f t="shared" si="37"/>
        <v/>
      </c>
    </row>
    <row r="1174" spans="3:4" x14ac:dyDescent="0.25">
      <c r="C1174" t="str">
        <f t="shared" si="36"/>
        <v/>
      </c>
      <c r="D1174" t="str">
        <f t="shared" si="37"/>
        <v/>
      </c>
    </row>
    <row r="1175" spans="3:4" x14ac:dyDescent="0.25">
      <c r="C1175" t="str">
        <f t="shared" si="36"/>
        <v/>
      </c>
      <c r="D1175" t="str">
        <f t="shared" si="37"/>
        <v/>
      </c>
    </row>
    <row r="1176" spans="3:4" x14ac:dyDescent="0.25">
      <c r="C1176" t="str">
        <f t="shared" si="36"/>
        <v/>
      </c>
      <c r="D1176" t="str">
        <f t="shared" si="37"/>
        <v/>
      </c>
    </row>
    <row r="1177" spans="3:4" x14ac:dyDescent="0.25">
      <c r="C1177" t="str">
        <f t="shared" si="36"/>
        <v/>
      </c>
      <c r="D1177" t="str">
        <f t="shared" si="37"/>
        <v/>
      </c>
    </row>
    <row r="1178" spans="3:4" x14ac:dyDescent="0.25">
      <c r="C1178" t="str">
        <f t="shared" si="36"/>
        <v/>
      </c>
      <c r="D1178" t="str">
        <f t="shared" si="37"/>
        <v/>
      </c>
    </row>
    <row r="1179" spans="3:4" x14ac:dyDescent="0.25">
      <c r="C1179" t="str">
        <f t="shared" si="36"/>
        <v/>
      </c>
      <c r="D1179" t="str">
        <f t="shared" si="37"/>
        <v/>
      </c>
    </row>
    <row r="1180" spans="3:4" x14ac:dyDescent="0.25">
      <c r="C1180" t="str">
        <f t="shared" si="36"/>
        <v/>
      </c>
      <c r="D1180" t="str">
        <f t="shared" si="37"/>
        <v/>
      </c>
    </row>
    <row r="1181" spans="3:4" x14ac:dyDescent="0.25">
      <c r="C1181" t="str">
        <f t="shared" si="36"/>
        <v/>
      </c>
      <c r="D1181" t="str">
        <f t="shared" si="37"/>
        <v/>
      </c>
    </row>
    <row r="1182" spans="3:4" x14ac:dyDescent="0.25">
      <c r="C1182" t="str">
        <f t="shared" si="36"/>
        <v/>
      </c>
      <c r="D1182" t="str">
        <f t="shared" si="37"/>
        <v/>
      </c>
    </row>
    <row r="1183" spans="3:4" x14ac:dyDescent="0.25">
      <c r="C1183" t="str">
        <f t="shared" si="36"/>
        <v/>
      </c>
      <c r="D1183" t="str">
        <f t="shared" si="37"/>
        <v/>
      </c>
    </row>
    <row r="1184" spans="3:4" x14ac:dyDescent="0.25">
      <c r="C1184" t="str">
        <f t="shared" si="36"/>
        <v/>
      </c>
      <c r="D1184" t="str">
        <f t="shared" si="37"/>
        <v/>
      </c>
    </row>
    <row r="1185" spans="3:4" x14ac:dyDescent="0.25">
      <c r="C1185" t="str">
        <f t="shared" si="36"/>
        <v/>
      </c>
      <c r="D1185" t="str">
        <f t="shared" si="37"/>
        <v/>
      </c>
    </row>
    <row r="1186" spans="3:4" x14ac:dyDescent="0.25">
      <c r="C1186" t="str">
        <f t="shared" si="36"/>
        <v/>
      </c>
      <c r="D1186" t="str">
        <f t="shared" si="37"/>
        <v/>
      </c>
    </row>
    <row r="1187" spans="3:4" x14ac:dyDescent="0.25">
      <c r="C1187" t="str">
        <f t="shared" si="36"/>
        <v/>
      </c>
      <c r="D1187" t="str">
        <f t="shared" si="37"/>
        <v/>
      </c>
    </row>
    <row r="1188" spans="3:4" x14ac:dyDescent="0.25">
      <c r="C1188" t="str">
        <f t="shared" si="36"/>
        <v/>
      </c>
      <c r="D1188" t="str">
        <f t="shared" si="37"/>
        <v/>
      </c>
    </row>
    <row r="1189" spans="3:4" x14ac:dyDescent="0.25">
      <c r="C1189" t="str">
        <f t="shared" si="36"/>
        <v/>
      </c>
      <c r="D1189" t="str">
        <f t="shared" si="37"/>
        <v/>
      </c>
    </row>
    <row r="1190" spans="3:4" x14ac:dyDescent="0.25">
      <c r="C1190" t="str">
        <f t="shared" si="36"/>
        <v/>
      </c>
      <c r="D1190" t="str">
        <f t="shared" si="37"/>
        <v/>
      </c>
    </row>
    <row r="1191" spans="3:4" x14ac:dyDescent="0.25">
      <c r="C1191" t="str">
        <f t="shared" si="36"/>
        <v/>
      </c>
      <c r="D1191" t="str">
        <f t="shared" si="37"/>
        <v/>
      </c>
    </row>
    <row r="1192" spans="3:4" x14ac:dyDescent="0.25">
      <c r="C1192" t="str">
        <f t="shared" si="36"/>
        <v/>
      </c>
      <c r="D1192" t="str">
        <f t="shared" si="37"/>
        <v/>
      </c>
    </row>
    <row r="1193" spans="3:4" x14ac:dyDescent="0.25">
      <c r="C1193" t="str">
        <f t="shared" si="36"/>
        <v/>
      </c>
      <c r="D1193" t="str">
        <f t="shared" si="37"/>
        <v/>
      </c>
    </row>
    <row r="1194" spans="3:4" x14ac:dyDescent="0.25">
      <c r="C1194" t="str">
        <f t="shared" si="36"/>
        <v/>
      </c>
      <c r="D1194" t="str">
        <f t="shared" si="37"/>
        <v/>
      </c>
    </row>
    <row r="1195" spans="3:4" x14ac:dyDescent="0.25">
      <c r="C1195" t="str">
        <f t="shared" si="36"/>
        <v/>
      </c>
      <c r="D1195" t="str">
        <f t="shared" si="37"/>
        <v/>
      </c>
    </row>
    <row r="1196" spans="3:4" x14ac:dyDescent="0.25">
      <c r="C1196" t="str">
        <f t="shared" si="36"/>
        <v/>
      </c>
      <c r="D1196" t="str">
        <f t="shared" si="37"/>
        <v/>
      </c>
    </row>
    <row r="1197" spans="3:4" x14ac:dyDescent="0.25">
      <c r="C1197" t="str">
        <f t="shared" si="36"/>
        <v/>
      </c>
      <c r="D1197" t="str">
        <f t="shared" si="37"/>
        <v/>
      </c>
    </row>
    <row r="1198" spans="3:4" x14ac:dyDescent="0.25">
      <c r="C1198" t="str">
        <f t="shared" si="36"/>
        <v/>
      </c>
      <c r="D1198" t="str">
        <f t="shared" si="37"/>
        <v/>
      </c>
    </row>
    <row r="1199" spans="3:4" x14ac:dyDescent="0.25">
      <c r="C1199" t="str">
        <f t="shared" si="36"/>
        <v/>
      </c>
      <c r="D1199" t="str">
        <f t="shared" si="37"/>
        <v/>
      </c>
    </row>
    <row r="1200" spans="3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>
        <f ca="1">IF(COUNTIFS('Historical Price'!$C:$C, MID($A2, 3, 4), 'Historical Price'!$D:$D, B$1) = 0, "", AVERAGEIFS('Historical Price'!$B:$B, 'Historical Price'!$C:$C, MID($A2, 3, 4), 'Historical Price'!$D:$D, B$1))</f>
        <v>55.3215</v>
      </c>
      <c r="C2" s="25">
        <f ca="1">IF(COUNTIFS('Historical Price'!$C:$C, MID($A2, 3, 4), 'Historical Price'!$D:$D, C$1) = 0, "", AVERAGEIFS('Historical Price'!$B:$B, 'Historical Price'!$C:$C, MID($A2, 3, 4), 'Historical Price'!$D:$D, C$1))</f>
        <v>62.281500000000008</v>
      </c>
      <c r="D2" s="25">
        <f ca="1">IF(COUNTIFS('Historical Price'!$C:$C, MID($A2, 3, 4), 'Historical Price'!$D:$D, D$1) = 0, "", AVERAGEIFS('Historical Price'!$B:$B, 'Historical Price'!$C:$C, MID($A2, 3, 4), 'Historical Price'!$D:$D, D$1))</f>
        <v>65.702173913043481</v>
      </c>
      <c r="E2" s="25">
        <f ca="1">IF(COUNTIFS('Historical Price'!$C:$C, MID($A2, 3, 4), 'Historical Price'!$D:$D, E$1) = 0, "", AVERAGEIFS('Historical Price'!$B:$B, 'Historical Price'!$C:$C, MID($A2, 3, 4), 'Historical Price'!$D:$D, E$1))</f>
        <v>65.328571428571422</v>
      </c>
      <c r="F2" s="25">
        <f ca="1">IF(COUNTIFS('Historical Price'!$C:$C, MID($A2, 3, 4), 'Historical Price'!$D:$D, F$1) = 0, "", AVERAGEIFS('Historical Price'!$B:$B, 'Historical Price'!$C:$C, MID($A2, 3, 4), 'Historical Price'!$D:$D, F$1))</f>
        <v>68.309047619047647</v>
      </c>
      <c r="G2" s="25">
        <f ca="1">IF(COUNTIFS('Historical Price'!$C:$C, MID($A2, 3, 4), 'Historical Price'!$D:$D, G$1) = 0, "", AVERAGEIFS('Historical Price'!$B:$B, 'Historical Price'!$C:$C, MID($A2, 3, 4), 'Historical Price'!$D:$D, G$1))</f>
        <v>73.408181818181816</v>
      </c>
      <c r="H2" s="25">
        <f ca="1">IF(COUNTIFS('Historical Price'!$C:$C, MID($A2, 3, 4), 'Historical Price'!$D:$D, H$1) = 0, "", AVERAGEIFS('Historical Price'!$B:$B, 'Historical Price'!$C:$C, MID($A2, 3, 4), 'Historical Price'!$D:$D, H$1))</f>
        <v>74.293636363636352</v>
      </c>
      <c r="I2" s="25">
        <f ca="1">IF(COUNTIFS('Historical Price'!$C:$C, MID($A2, 3, 4), 'Historical Price'!$D:$D, I$1) = 0, "", AVERAGEIFS('Historical Price'!$B:$B, 'Historical Price'!$C:$C, MID($A2, 3, 4), 'Historical Price'!$D:$D, I$1))</f>
        <v>70.513636363636365</v>
      </c>
      <c r="J2" s="25">
        <f ca="1">IF(COUNTIFS('Historical Price'!$C:$C, MID($A2, 3, 4), 'Historical Price'!$D:$D, J$1) = 0, "", AVERAGEIFS('Historical Price'!$B:$B, 'Historical Price'!$C:$C, MID($A2, 3, 4), 'Historical Price'!$D:$D, J$1))</f>
        <v>74.876363636363635</v>
      </c>
      <c r="K2" s="25">
        <f ca="1">IF(COUNTIFS('Historical Price'!$C:$C, MID($A2, 3, 4), 'Historical Price'!$D:$D, K$1) = 0, "", AVERAGEIFS('Historical Price'!$B:$B, 'Historical Price'!$C:$C, MID($A2, 3, 4), 'Historical Price'!$D:$D, K$1))</f>
        <v>83.746190476190463</v>
      </c>
      <c r="L2" s="25">
        <f ca="1">IF(COUNTIFS('Historical Price'!$C:$C, MID($A2, 3, 4), 'Historical Price'!$D:$D, L$1) = 0, "", AVERAGEIFS('Historical Price'!$B:$B, 'Historical Price'!$C:$C, MID($A2, 3, 4), 'Historical Price'!$D:$D, L$1))</f>
        <v>80.849545454545463</v>
      </c>
      <c r="M2" s="25">
        <f ca="1">IF(COUNTIFS('Historical Price'!$C:$C, MID($A2, 3, 4), 'Historical Price'!$D:$D, M$1) = 0, "", AVERAGEIFS('Historical Price'!$B:$B, 'Historical Price'!$C:$C, MID($A2, 3, 4), 'Historical Price'!$D:$D, M$1))</f>
        <v>74.803913043478261</v>
      </c>
    </row>
    <row r="3" spans="1:13" x14ac:dyDescent="0.25">
      <c r="A3" s="24" t="s">
        <v>1320</v>
      </c>
      <c r="B3" s="25">
        <f ca="1">IF(COUNTIFS('Historical Price'!$C:$C, MID($A3, 3, 4), 'Historical Price'!$D:$D, B$1) = 0, "", AVERAGEIFS('Historical Price'!$B:$B, 'Historical Price'!$C:$C, MID($A3, 3, 4), 'Historical Price'!$D:$D, B$1))</f>
        <v>85.572380952380954</v>
      </c>
      <c r="C3" s="25">
        <f ca="1">IF(COUNTIFS('Historical Price'!$C:$C, MID($A3, 3, 4), 'Historical Price'!$D:$D, C$1) = 0, "", AVERAGEIFS('Historical Price'!$B:$B, 'Historical Price'!$C:$C, MID($A3, 3, 4), 'Historical Price'!$D:$D, C$1))</f>
        <v>94.101499999999987</v>
      </c>
      <c r="D3" s="25">
        <f ca="1">IF(COUNTIFS('Historical Price'!$C:$C, MID($A3, 3, 4), 'Historical Price'!$D:$D, D$1) = 0, "", AVERAGEIFS('Historical Price'!$B:$B, 'Historical Price'!$C:$C, MID($A3, 3, 4), 'Historical Price'!$D:$D, D$1))</f>
        <v>112.46304347826087</v>
      </c>
      <c r="E3" s="25">
        <f ca="1">IF(COUNTIFS('Historical Price'!$C:$C, MID($A3, 3, 4), 'Historical Price'!$D:$D, E$1) = 0, "", AVERAGEIFS('Historical Price'!$B:$B, 'Historical Price'!$C:$C, MID($A3, 3, 4), 'Historical Price'!$D:$D, E$1))</f>
        <v>105.91699999999999</v>
      </c>
      <c r="F3" s="25">
        <f ca="1">IF(COUNTIFS('Historical Price'!$C:$C, MID($A3, 3, 4), 'Historical Price'!$D:$D, F$1) = 0, "", AVERAGEIFS('Historical Price'!$B:$B, 'Historical Price'!$C:$C, MID($A3, 3, 4), 'Historical Price'!$D:$D, F$1))</f>
        <v>111.95954545454546</v>
      </c>
      <c r="G3" s="25">
        <f ca="1">IF(COUNTIFS('Historical Price'!$C:$C, MID($A3, 3, 4), 'Historical Price'!$D:$D, G$1) = 0, "", AVERAGEIFS('Historical Price'!$B:$B, 'Historical Price'!$C:$C, MID($A3, 3, 4), 'Historical Price'!$D:$D, G$1))</f>
        <v>117.50318181818184</v>
      </c>
      <c r="H3" s="25">
        <f ca="1">IF(COUNTIFS('Historical Price'!$C:$C, MID($A3, 3, 4), 'Historical Price'!$D:$D, H$1) = 0, "", AVERAGEIFS('Historical Price'!$B:$B, 'Historical Price'!$C:$C, MID($A3, 3, 4), 'Historical Price'!$D:$D, H$1))</f>
        <v>105.12380952380954</v>
      </c>
      <c r="I3" s="25">
        <f ca="1">IF(COUNTIFS('Historical Price'!$C:$C, MID($A3, 3, 4), 'Historical Price'!$D:$D, I$1) = 0, "", AVERAGEIFS('Historical Price'!$B:$B, 'Historical Price'!$C:$C, MID($A3, 3, 4), 'Historical Price'!$D:$D, I$1))</f>
        <v>97.740869565217395</v>
      </c>
      <c r="J3" s="25">
        <f ca="1">IF(COUNTIFS('Historical Price'!$C:$C, MID($A3, 3, 4), 'Historical Price'!$D:$D, J$1) = 0, "", AVERAGEIFS('Historical Price'!$B:$B, 'Historical Price'!$C:$C, MID($A3, 3, 4), 'Historical Price'!$D:$D, J$1))</f>
        <v>90.570909090909083</v>
      </c>
      <c r="K3" s="25">
        <f ca="1">IF(COUNTIFS('Historical Price'!$C:$C, MID($A3, 3, 4), 'Historical Price'!$D:$D, K$1) = 0, "", AVERAGEIFS('Historical Price'!$B:$B, 'Historical Price'!$C:$C, MID($A3, 3, 4), 'Historical Price'!$D:$D, K$1))</f>
        <v>93.593809523809526</v>
      </c>
      <c r="L3" s="25">
        <f ca="1">IF(COUNTIFS('Historical Price'!$C:$C, MID($A3, 3, 4), 'Historical Price'!$D:$D, L$1) = 0, "", AVERAGEIFS('Historical Price'!$B:$B, 'Historical Price'!$C:$C, MID($A3, 3, 4), 'Historical Price'!$D:$D, L$1))</f>
        <v>90.851818181818174</v>
      </c>
      <c r="M3" s="25">
        <f ca="1">IF(COUNTIFS('Historical Price'!$C:$C, MID($A3, 3, 4), 'Historical Price'!$D:$D, M$1) = 0, "", AVERAGEIFS('Historical Price'!$B:$B, 'Historical Price'!$C:$C, MID($A3, 3, 4), 'Historical Price'!$D:$D, M$1))</f>
        <v>81.34142857142858</v>
      </c>
    </row>
    <row r="4" spans="1:13" x14ac:dyDescent="0.25">
      <c r="A4" s="24" t="s">
        <v>2</v>
      </c>
      <c r="B4" s="25">
        <f ca="1">IF(COUNTIFS('Historical Price'!$C:$C, MID($A4, 3, 4), 'Historical Price'!$D:$D, B$1) = 0, "", AVERAGEIFS('Historical Price'!$B:$B, 'Historical Price'!$C:$C, MID($A4, 3, 4), 'Historical Price'!$D:$D, B$1))</f>
        <v>83.997727272727275</v>
      </c>
      <c r="C4" s="25">
        <f ca="1">IF(COUNTIFS('Historical Price'!$C:$C, MID($A4, 3, 4), 'Historical Price'!$D:$D, C$1) = 0, "", AVERAGEIFS('Historical Price'!$B:$B, 'Historical Price'!$C:$C, MID($A4, 3, 4), 'Historical Price'!$D:$D, C$1))</f>
        <v>83.537500000000009</v>
      </c>
      <c r="D4" s="25">
        <f ca="1">IF(COUNTIFS('Historical Price'!$C:$C, MID($A4, 3, 4), 'Historical Price'!$D:$D, D$1) = 0, "", AVERAGEIFS('Historical Price'!$B:$B, 'Historical Price'!$C:$C, MID($A4, 3, 4), 'Historical Price'!$D:$D, D$1))</f>
        <v>79.20695652173913</v>
      </c>
      <c r="E4" s="25">
        <f ca="1">IF(COUNTIFS('Historical Price'!$C:$C, MID($A4, 3, 4), 'Historical Price'!$D:$D, E$1) = 0, "", AVERAGEIFS('Historical Price'!$B:$B, 'Historical Price'!$C:$C, MID($A4, 3, 4), 'Historical Price'!$D:$D, E$1))</f>
        <v>83.368947368421061</v>
      </c>
      <c r="F4" s="25">
        <f ca="1">IF(COUNTIFS('Historical Price'!$C:$C, MID($A4, 3, 4), 'Historical Price'!$D:$D, F$1) = 0, "", AVERAGEIFS('Historical Price'!$B:$B, 'Historical Price'!$C:$C, MID($A4, 3, 4), 'Historical Price'!$D:$D, F$1))</f>
        <v>75.694782608695647</v>
      </c>
      <c r="G4" s="25">
        <f ca="1">IF(COUNTIFS('Historical Price'!$C:$C, MID($A4, 3, 4), 'Historical Price'!$D:$D, G$1) = 0, "", AVERAGEIFS('Historical Price'!$B:$B, 'Historical Price'!$C:$C, MID($A4, 3, 4), 'Historical Price'!$D:$D, G$1))</f>
        <v>74.978636363636369</v>
      </c>
      <c r="H4" s="25">
        <f ca="1">IF(COUNTIFS('Historical Price'!$C:$C, MID($A4, 3, 4), 'Historical Price'!$D:$D, H$1) = 0, "", AVERAGEIFS('Historical Price'!$B:$B, 'Historical Price'!$C:$C, MID($A4, 3, 4), 'Historical Price'!$D:$D, H$1))</f>
        <v>80.160000000000011</v>
      </c>
      <c r="I4" s="25">
        <f ca="1">IF(COUNTIFS('Historical Price'!$C:$C, MID($A4, 3, 4), 'Historical Price'!$D:$D, I$1) = 0, "", AVERAGEIFS('Historical Price'!$B:$B, 'Historical Price'!$C:$C, MID($A4, 3, 4), 'Historical Price'!$D:$D, I$1))</f>
        <v>85.104347826086936</v>
      </c>
      <c r="J4" s="25">
        <f ca="1">IF(COUNTIFS('Historical Price'!$C:$C, MID($A4, 3, 4), 'Historical Price'!$D:$D, J$1) = 0, "", AVERAGEIFS('Historical Price'!$B:$B, 'Historical Price'!$C:$C, MID($A4, 3, 4), 'Historical Price'!$D:$D, J$1))</f>
        <v>92.587142857142851</v>
      </c>
      <c r="K4" s="25">
        <f ca="1">IF(COUNTIFS('Historical Price'!$C:$C, MID($A4, 3, 4), 'Historical Price'!$D:$D, K$1) = 0, "", AVERAGEIFS('Historical Price'!$B:$B, 'Historical Price'!$C:$C, MID($A4, 3, 4), 'Historical Price'!$D:$D, K$1))</f>
        <v>88.704090909090937</v>
      </c>
      <c r="L4" s="25">
        <f ca="1">IF(COUNTIFS('Historical Price'!$C:$C, MID($A4, 3, 4), 'Historical Price'!$D:$D, L$1) = 0, "", AVERAGEIFS('Historical Price'!$B:$B, 'Historical Price'!$C:$C, MID($A4, 3, 4), 'Historical Price'!$D:$D, L$1))</f>
        <v>82.03</v>
      </c>
      <c r="M4" s="25">
        <f ca="1">IF(COUNTIFS('Historical Price'!$C:$C, MID($A4, 3, 4), 'Historical Price'!$D:$D, M$1) = 0, "", AVERAGEIFS('Historical Price'!$B:$B, 'Historical Price'!$C:$C, MID($A4, 3, 4), 'Historical Price'!$D:$D, M$1))</f>
        <v>77.324000000000012</v>
      </c>
    </row>
    <row r="5" spans="1:13" x14ac:dyDescent="0.25">
      <c r="A5" s="24" t="s">
        <v>1484</v>
      </c>
      <c r="B5" s="25">
        <f ca="1">IF(COUNTIFS('Historical Price'!$C:$C, MID($A5, 3, 4), 'Historical Price'!$D:$D, B$1) = 0, "", AVERAGEIFS('Historical Price'!$B:$B, 'Historical Price'!$C:$C, MID($A5, 3, 4), 'Historical Price'!$D:$D, B$1))</f>
        <v>79.149545454545446</v>
      </c>
      <c r="C5" s="25">
        <f ca="1">IF(COUNTIFS('Historical Price'!$C:$C, MID($A5, 3, 4), 'Historical Price'!$D:$D, C$1) = 0, "", AVERAGEIFS('Historical Price'!$B:$B, 'Historical Price'!$C:$C, MID($A5, 3, 4), 'Historical Price'!$D:$D, C$1))</f>
        <v>81.716190476190476</v>
      </c>
      <c r="D5" s="25">
        <f ca="1">IF(COUNTIFS('Historical Price'!$C:$C, MID($A5, 3, 4), 'Historical Price'!$D:$D, D$1) = 0, "", AVERAGEIFS('Historical Price'!$B:$B, 'Historical Price'!$C:$C, MID($A5, 3, 4), 'Historical Price'!$D:$D, D$1))</f>
        <v>84.665499999999994</v>
      </c>
      <c r="E5" s="25">
        <f ca="1">IF(COUNTIFS('Historical Price'!$C:$C, MID($A5, 3, 4), 'Historical Price'!$D:$D, E$1) = 0, "", AVERAGEIFS('Historical Price'!$B:$B, 'Historical Price'!$C:$C, MID($A5, 3, 4), 'Historical Price'!$D:$D, E$1))</f>
        <v>89</v>
      </c>
      <c r="F5" s="25">
        <f ca="1">IF(COUNTIFS('Historical Price'!$C:$C, MID($A5, 3, 4), 'Historical Price'!$D:$D, F$1) = 0, "", AVERAGEIFS('Historical Price'!$B:$B, 'Historical Price'!$C:$C, MID($A5, 3, 4), 'Historical Price'!$D:$D, F$1))</f>
        <v>82.996521739130415</v>
      </c>
      <c r="G5" s="25">
        <f ca="1">IF(COUNTIFS('Historical Price'!$C:$C, MID($A5, 3, 4), 'Historical Price'!$D:$D, G$1) = 0, "", AVERAGEIFS('Historical Price'!$B:$B, 'Historical Price'!$C:$C, MID($A5, 3, 4), 'Historical Price'!$D:$D, G$1))</f>
        <v>82.998500000000007</v>
      </c>
      <c r="H5" s="25">
        <f ca="1">IF(COUNTIFS('Historical Price'!$C:$C, MID($A5, 3, 4), 'Historical Price'!$D:$D, H$1) = 0, "", AVERAGEIFS('Historical Price'!$B:$B, 'Historical Price'!$C:$C, MID($A5, 3, 4), 'Historical Price'!$D:$D, H$1))</f>
        <v>83.87913043478261</v>
      </c>
      <c r="I5" s="25">
        <f ca="1">IF(COUNTIFS('Historical Price'!$C:$C, MID($A5, 3, 4), 'Historical Price'!$D:$D, I$1) = 0, "", AVERAGEIFS('Historical Price'!$B:$B, 'Historical Price'!$C:$C, MID($A5, 3, 4), 'Historical Price'!$D:$D, I$1))</f>
        <v>78.875000000000014</v>
      </c>
      <c r="J5" s="25">
        <f ca="1">IF(COUNTIFS('Historical Price'!$C:$C, MID($A5, 3, 4), 'Historical Price'!$D:$D, J$1) = 0, "", AVERAGEIFS('Historical Price'!$B:$B, 'Historical Price'!$C:$C, MID($A5, 3, 4), 'Historical Price'!$D:$D, J$1))</f>
        <v>72.870952380952374</v>
      </c>
      <c r="K5" s="25">
        <f ca="1">IF(COUNTIFS('Historical Price'!$C:$C, MID($A5, 3, 4), 'Historical Price'!$D:$D, K$1) = 0, "", AVERAGEIFS('Historical Price'!$B:$B, 'Historical Price'!$C:$C, MID($A5, 3, 4), 'Historical Price'!$D:$D, K$1))</f>
        <v>75.376956521739132</v>
      </c>
      <c r="L5" s="25">
        <f ca="1">IF(COUNTIFS('Historical Price'!$C:$C, MID($A5, 3, 4), 'Historical Price'!$D:$D, L$1) = 0, "", AVERAGEIFS('Historical Price'!$B:$B, 'Historical Price'!$C:$C, MID($A5, 3, 4), 'Historical Price'!$D:$D, L$1))</f>
        <v>73.400952380952376</v>
      </c>
      <c r="M5" s="25">
        <f ca="1">IF(COUNTIFS('Historical Price'!$C:$C, MID($A5, 3, 4), 'Historical Price'!$D:$D, M$1) = 0, "", AVERAGEIFS('Historical Price'!$B:$B, 'Historical Price'!$C:$C, MID($A5, 3, 4), 'Historical Price'!$D:$D, M$1))</f>
        <v>73.128571428571433</v>
      </c>
    </row>
    <row r="6" spans="1:13" x14ac:dyDescent="0.25">
      <c r="A6" s="24" t="s">
        <v>2299</v>
      </c>
      <c r="B6" s="25">
        <f ca="1">IF(COUNTIFS('Historical Price'!$C:$C, MID($A6, 3, 4), 'Historical Price'!$D:$D, B$1) = 0, "", AVERAGEIFS('Historical Price'!$B:$B, 'Historical Price'!$C:$C, MID($A6, 3, 4), 'Historical Price'!$D:$D, B$1))</f>
        <v>78.34909090909089</v>
      </c>
      <c r="C6" s="25">
        <f ca="1">IF(COUNTIFS('Historical Price'!$C:$C, MID($A6, 3, 4), 'Historical Price'!$D:$D, C$1) = 0, "", AVERAGEIFS('Historical Price'!$B:$B, 'Historical Price'!$C:$C, MID($A6, 3, 4), 'Historical Price'!$D:$D, C$1))</f>
        <v>74.954499999999996</v>
      </c>
      <c r="D6" s="25">
        <f ca="1">IF(COUNTIFS('Historical Price'!$C:$C, MID($A6, 3, 4), 'Historical Price'!$D:$D, D$1) = 0, "", AVERAGEIFS('Historical Price'!$B:$B, 'Historical Price'!$C:$C, MID($A6, 3, 4), 'Historical Price'!$D:$D, D$1))</f>
        <v>71.467142857142861</v>
      </c>
      <c r="E6" s="25">
        <f ca="1">IF(COUNTIFS('Historical Price'!$C:$C, MID($A6, 3, 4), 'Historical Price'!$D:$D, E$1) = 0, "", AVERAGEIFS('Historical Price'!$B:$B, 'Historical Price'!$C:$C, MID($A6, 3, 4), 'Historical Price'!$D:$D, E$1))</f>
        <v>66.456666666666663</v>
      </c>
      <c r="F6" s="25">
        <f ca="1">IF(COUNTIFS('Historical Price'!$C:$C, MID($A6, 3, 4), 'Historical Price'!$D:$D, F$1) = 0, "", AVERAGEIFS('Historical Price'!$B:$B, 'Historical Price'!$C:$C, MID($A6, 3, 4), 'Historical Price'!$D:$D, F$1))</f>
        <v>64.005454545454555</v>
      </c>
      <c r="G6" s="25">
        <f ca="1">IF(COUNTIFS('Historical Price'!$C:$C, MID($A6, 3, 4), 'Historical Price'!$D:$D, G$1) = 0, "", AVERAGEIFS('Historical Price'!$B:$B, 'Historical Price'!$C:$C, MID($A6, 3, 4), 'Historical Price'!$D:$D, G$1))</f>
        <v>67.420000000000016</v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2025-06-16T01:57:49Z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