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361" documentId="13_ncr:1_{9F34780A-3A8C-4BF9-BFF9-FF0927BBF0FE}" xr6:coauthVersionLast="47" xr6:coauthVersionMax="47" xr10:uidLastSave="{9C84689E-46F7-43D8-8E70-F95EAE22B95C}"/>
  <bookViews>
    <workbookView xWindow="-120" yWindow="-120" windowWidth="19440" windowHeight="10320" firstSheet="11" activeTab="15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/>
  <pivotCaches>
    <pivotCache cacheId="32" r:id="rId19"/>
    <pivotCache cacheId="35" r:id="rId20"/>
    <pivotCache cacheId="38" r:id="rId21"/>
    <pivotCache cacheId="41" r:id="rId22"/>
    <pivotCache cacheId="44" r:id="rId23"/>
    <pivotCache cacheId="47" r:id="rId24"/>
    <pivotCache cacheId="50" r:id="rId25"/>
    <pivotCache cacheId="53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R1065" i="14"/>
  <c r="S1065" i="14"/>
  <c r="R1066" i="14"/>
  <c r="S1066" i="14"/>
  <c r="R1067" i="14"/>
  <c r="S1067" i="14"/>
  <c r="R1068" i="14"/>
  <c r="S1068" i="14"/>
  <c r="R1069" i="14"/>
  <c r="S1069" i="14"/>
  <c r="R1070" i="14"/>
  <c r="S1070" i="14"/>
  <c r="R1071" i="14"/>
  <c r="S1071" i="14"/>
  <c r="R1072" i="14"/>
  <c r="S1072" i="14"/>
  <c r="R1073" i="14"/>
  <c r="S1073" i="14"/>
  <c r="R1074" i="14"/>
  <c r="S1074" i="14"/>
  <c r="R1075" i="14"/>
  <c r="S1075" i="14"/>
  <c r="R1076" i="14"/>
  <c r="S1076" i="14"/>
  <c r="R1077" i="14"/>
  <c r="S1077" i="14"/>
  <c r="R1078" i="14"/>
  <c r="S1078" i="14"/>
  <c r="R1079" i="14"/>
  <c r="S1079" i="14"/>
  <c r="R1080" i="14"/>
  <c r="S1080" i="14"/>
  <c r="R1081" i="14"/>
  <c r="S1081" i="14"/>
  <c r="R1082" i="14"/>
  <c r="S1082" i="14"/>
  <c r="R1083" i="14"/>
  <c r="S1083" i="14"/>
  <c r="R1084" i="14"/>
  <c r="S1084" i="14"/>
  <c r="R1085" i="14"/>
  <c r="S1085" i="14"/>
  <c r="R1086" i="14"/>
  <c r="S1086" i="14"/>
  <c r="R1087" i="14"/>
  <c r="S1087" i="14"/>
  <c r="R1088" i="14"/>
  <c r="S1088" i="14"/>
  <c r="R1089" i="14"/>
  <c r="S1089" i="14"/>
  <c r="R1090" i="14"/>
  <c r="S1090" i="14"/>
  <c r="R1091" i="14"/>
  <c r="S1091" i="14"/>
  <c r="R1092" i="14"/>
  <c r="S1092" i="14"/>
  <c r="R1093" i="14"/>
  <c r="S1093" i="14"/>
  <c r="R1094" i="14"/>
  <c r="S1094" i="14"/>
  <c r="R1095" i="14"/>
  <c r="S1095" i="14"/>
  <c r="R1096" i="14"/>
  <c r="S1096" i="14"/>
  <c r="R1097" i="14"/>
  <c r="S1097" i="14"/>
  <c r="R1098" i="14"/>
  <c r="S1098" i="14"/>
  <c r="R1099" i="14"/>
  <c r="S1099" i="14"/>
  <c r="R1100" i="14"/>
  <c r="S1100" i="14"/>
  <c r="R1101" i="14"/>
  <c r="S1101" i="14"/>
  <c r="R1102" i="14"/>
  <c r="S1102" i="14"/>
  <c r="R1103" i="14"/>
  <c r="S1103" i="14"/>
  <c r="R1104" i="14"/>
  <c r="S1104" i="14"/>
  <c r="R1105" i="14"/>
  <c r="S1105" i="14"/>
  <c r="R1106" i="14"/>
  <c r="S1106" i="14"/>
  <c r="R1107" i="14"/>
  <c r="S1107" i="14"/>
  <c r="R1108" i="14"/>
  <c r="S1108" i="14"/>
  <c r="R1109" i="14"/>
  <c r="S1109" i="14"/>
  <c r="R1110" i="14"/>
  <c r="S1110" i="14"/>
  <c r="R1111" i="14"/>
  <c r="S1111" i="14"/>
  <c r="R1112" i="14"/>
  <c r="S1112" i="14"/>
  <c r="R1113" i="14"/>
  <c r="S1113" i="14"/>
  <c r="R1114" i="14"/>
  <c r="S1114" i="14"/>
  <c r="R1115" i="14"/>
  <c r="S1115" i="14"/>
  <c r="R1116" i="14"/>
  <c r="S1116" i="14"/>
  <c r="R1117" i="14"/>
  <c r="S1117" i="14"/>
  <c r="R1118" i="14"/>
  <c r="S1118" i="14"/>
  <c r="R1119" i="14"/>
  <c r="S1119" i="14"/>
  <c r="R1120" i="14"/>
  <c r="S1120" i="14"/>
  <c r="A14" i="18"/>
  <c r="C14" i="18" s="1"/>
  <c r="A12" i="18"/>
  <c r="C12" i="18" s="1"/>
  <c r="R3" i="14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A3" i="18"/>
  <c r="C3" i="18" s="1"/>
  <c r="A2" i="26" a="1"/>
  <c r="C2" i="15" a="1"/>
  <c r="A2" i="26" l="1"/>
  <c r="C2" i="15"/>
  <c r="C2" i="26"/>
  <c r="D1189" i="26"/>
  <c r="D1190" i="26"/>
  <c r="C1186" i="26"/>
  <c r="D1191" i="26"/>
  <c r="C1187" i="26"/>
  <c r="C1188" i="26"/>
  <c r="C1189" i="26"/>
  <c r="D1186" i="26"/>
  <c r="C1190" i="26"/>
  <c r="D1187" i="26"/>
  <c r="C1191" i="26"/>
  <c r="D1188" i="26"/>
  <c r="C1185" i="26"/>
  <c r="D1184" i="26"/>
  <c r="D1185" i="26"/>
  <c r="C1184" i="26"/>
  <c r="C1183" i="26"/>
  <c r="C1181" i="26"/>
  <c r="D1181" i="26"/>
  <c r="D1182" i="26"/>
  <c r="D1183" i="26"/>
  <c r="C1182" i="26"/>
  <c r="D1013" i="26"/>
  <c r="D1021" i="26"/>
  <c r="D1029" i="26"/>
  <c r="D1037" i="26"/>
  <c r="D1045" i="26"/>
  <c r="D1053" i="26"/>
  <c r="D1061" i="26"/>
  <c r="D1069" i="26"/>
  <c r="D1077" i="26"/>
  <c r="D1085" i="26"/>
  <c r="D1093" i="26"/>
  <c r="D1101" i="26"/>
  <c r="D1109" i="26"/>
  <c r="D1117" i="26"/>
  <c r="D1125" i="26"/>
  <c r="D1133" i="26"/>
  <c r="D1141" i="26"/>
  <c r="D1149" i="26"/>
  <c r="D1157" i="26"/>
  <c r="D1165" i="26"/>
  <c r="D1173" i="26"/>
  <c r="D9" i="26"/>
  <c r="D17" i="26"/>
  <c r="D25" i="26"/>
  <c r="D33" i="26"/>
  <c r="D41" i="26"/>
  <c r="D49" i="26"/>
  <c r="D57" i="26"/>
  <c r="D65" i="26"/>
  <c r="D73" i="26"/>
  <c r="D81" i="26"/>
  <c r="D89" i="26"/>
  <c r="D97" i="26"/>
  <c r="D105" i="26"/>
  <c r="D113" i="26"/>
  <c r="D121" i="26"/>
  <c r="D129" i="26"/>
  <c r="D137" i="26"/>
  <c r="D145" i="26"/>
  <c r="D153" i="26"/>
  <c r="D161" i="26"/>
  <c r="D169" i="26"/>
  <c r="D177" i="26"/>
  <c r="D185" i="26"/>
  <c r="D193" i="26"/>
  <c r="D201" i="26"/>
  <c r="D209" i="26"/>
  <c r="D217" i="26"/>
  <c r="D225" i="26"/>
  <c r="D233" i="26"/>
  <c r="D241" i="26"/>
  <c r="D249" i="26"/>
  <c r="D257" i="26"/>
  <c r="D265" i="26"/>
  <c r="D273" i="26"/>
  <c r="D281" i="26"/>
  <c r="D289" i="26"/>
  <c r="D297" i="26"/>
  <c r="D305" i="26"/>
  <c r="D313" i="26"/>
  <c r="D321" i="26"/>
  <c r="D329" i="26"/>
  <c r="D337" i="26"/>
  <c r="D345" i="26"/>
  <c r="D353" i="26"/>
  <c r="D361" i="26"/>
  <c r="D369" i="26"/>
  <c r="D377" i="26"/>
  <c r="D385" i="26"/>
  <c r="D393" i="26"/>
  <c r="D401" i="26"/>
  <c r="D409" i="26"/>
  <c r="D417" i="26"/>
  <c r="D425" i="26"/>
  <c r="D433" i="26"/>
  <c r="D441" i="26"/>
  <c r="D449" i="26"/>
  <c r="D457" i="26"/>
  <c r="D465" i="26"/>
  <c r="D473" i="26"/>
  <c r="D481" i="26"/>
  <c r="D489" i="26"/>
  <c r="D497" i="26"/>
  <c r="D505" i="26"/>
  <c r="D1014" i="26"/>
  <c r="D1022" i="26"/>
  <c r="D1030" i="26"/>
  <c r="D1038" i="26"/>
  <c r="D1046" i="26"/>
  <c r="D1054" i="26"/>
  <c r="D1062" i="26"/>
  <c r="D1070" i="26"/>
  <c r="D1078" i="26"/>
  <c r="D1086" i="26"/>
  <c r="D1094" i="26"/>
  <c r="D1102" i="26"/>
  <c r="D1110" i="26"/>
  <c r="D1118" i="26"/>
  <c r="D1126" i="26"/>
  <c r="D1134" i="26"/>
  <c r="D1142" i="26"/>
  <c r="D1150" i="26"/>
  <c r="D1158" i="26"/>
  <c r="D1166" i="26"/>
  <c r="D1174" i="26"/>
  <c r="D10" i="26"/>
  <c r="D18" i="26"/>
  <c r="D26" i="26"/>
  <c r="D34" i="26"/>
  <c r="D42" i="26"/>
  <c r="D50" i="26"/>
  <c r="D58" i="26"/>
  <c r="D66" i="26"/>
  <c r="D74" i="26"/>
  <c r="D82" i="26"/>
  <c r="D90" i="26"/>
  <c r="D98" i="26"/>
  <c r="D106" i="26"/>
  <c r="D114" i="26"/>
  <c r="D122" i="26"/>
  <c r="D130" i="26"/>
  <c r="D138" i="26"/>
  <c r="D146" i="26"/>
  <c r="D154" i="26"/>
  <c r="D162" i="26"/>
  <c r="D170" i="26"/>
  <c r="D178" i="26"/>
  <c r="D186" i="26"/>
  <c r="D194" i="26"/>
  <c r="D202" i="26"/>
  <c r="D210" i="26"/>
  <c r="D218" i="26"/>
  <c r="D226" i="26"/>
  <c r="D234" i="26"/>
  <c r="D242" i="26"/>
  <c r="D250" i="26"/>
  <c r="D258" i="26"/>
  <c r="D266" i="26"/>
  <c r="D274" i="26"/>
  <c r="D282" i="26"/>
  <c r="D290" i="26"/>
  <c r="D298" i="26"/>
  <c r="D306" i="26"/>
  <c r="D314" i="26"/>
  <c r="D322" i="26"/>
  <c r="D330" i="26"/>
  <c r="D338" i="26"/>
  <c r="D346" i="26"/>
  <c r="D354" i="26"/>
  <c r="D362" i="26"/>
  <c r="D370" i="26"/>
  <c r="D378" i="26"/>
  <c r="D386" i="26"/>
  <c r="D394" i="26"/>
  <c r="D402" i="26"/>
  <c r="D410" i="26"/>
  <c r="D418" i="26"/>
  <c r="D426" i="26"/>
  <c r="D434" i="26"/>
  <c r="D442" i="26"/>
  <c r="D450" i="26"/>
  <c r="D458" i="26"/>
  <c r="D466" i="26"/>
  <c r="D474" i="26"/>
  <c r="D482" i="26"/>
  <c r="D490" i="26"/>
  <c r="D498" i="26"/>
  <c r="D506" i="26"/>
  <c r="D1015" i="26"/>
  <c r="D1023" i="26"/>
  <c r="D1031" i="26"/>
  <c r="D1039" i="26"/>
  <c r="D1047" i="26"/>
  <c r="D1055" i="26"/>
  <c r="D1063" i="26"/>
  <c r="D1071" i="26"/>
  <c r="D1079" i="26"/>
  <c r="D1087" i="26"/>
  <c r="D1095" i="26"/>
  <c r="D1103" i="26"/>
  <c r="D1111" i="26"/>
  <c r="D1119" i="26"/>
  <c r="D1127" i="26"/>
  <c r="D1135" i="26"/>
  <c r="D1143" i="26"/>
  <c r="D1151" i="26"/>
  <c r="D1159" i="26"/>
  <c r="D1167" i="26"/>
  <c r="D1175" i="26"/>
  <c r="D3" i="26"/>
  <c r="D11" i="26"/>
  <c r="D19" i="26"/>
  <c r="D27" i="26"/>
  <c r="D35" i="26"/>
  <c r="D43" i="26"/>
  <c r="D51" i="26"/>
  <c r="D59" i="26"/>
  <c r="D67" i="26"/>
  <c r="D75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251" i="26"/>
  <c r="D259" i="26"/>
  <c r="D267" i="26"/>
  <c r="D275" i="26"/>
  <c r="D283" i="26"/>
  <c r="D291" i="26"/>
  <c r="D299" i="26"/>
  <c r="D307" i="26"/>
  <c r="D315" i="26"/>
  <c r="D323" i="26"/>
  <c r="D331" i="26"/>
  <c r="D339" i="26"/>
  <c r="D347" i="26"/>
  <c r="D355" i="26"/>
  <c r="D363" i="26"/>
  <c r="D371" i="26"/>
  <c r="D379" i="26"/>
  <c r="D387" i="26"/>
  <c r="D395" i="26"/>
  <c r="D403" i="26"/>
  <c r="D411" i="26"/>
  <c r="D419" i="26"/>
  <c r="D427" i="26"/>
  <c r="D435" i="26"/>
  <c r="D443" i="26"/>
  <c r="D451" i="26"/>
  <c r="D459" i="26"/>
  <c r="D467" i="26"/>
  <c r="D475" i="26"/>
  <c r="D483" i="26"/>
  <c r="D491" i="26"/>
  <c r="D499" i="26"/>
  <c r="D507" i="26"/>
  <c r="D1016" i="26"/>
  <c r="D1024" i="26"/>
  <c r="D1032" i="26"/>
  <c r="D1040" i="26"/>
  <c r="D1048" i="26"/>
  <c r="D1056" i="26"/>
  <c r="D1064" i="26"/>
  <c r="D1072" i="26"/>
  <c r="D1080" i="26"/>
  <c r="D1088" i="26"/>
  <c r="D1096" i="26"/>
  <c r="D1104" i="26"/>
  <c r="D1112" i="26"/>
  <c r="D1120" i="26"/>
  <c r="D1128" i="26"/>
  <c r="D1136" i="26"/>
  <c r="D1144" i="26"/>
  <c r="D1152" i="26"/>
  <c r="D1160" i="26"/>
  <c r="D1168" i="26"/>
  <c r="D1176" i="26"/>
  <c r="D4" i="26"/>
  <c r="D12" i="26"/>
  <c r="D20" i="26"/>
  <c r="D28" i="26"/>
  <c r="D36" i="26"/>
  <c r="D44" i="26"/>
  <c r="D52" i="26"/>
  <c r="D60" i="26"/>
  <c r="D68" i="26"/>
  <c r="D76" i="26"/>
  <c r="D84" i="26"/>
  <c r="D92" i="26"/>
  <c r="D100" i="26"/>
  <c r="D108" i="26"/>
  <c r="D116" i="26"/>
  <c r="D124" i="26"/>
  <c r="D132" i="26"/>
  <c r="D140" i="26"/>
  <c r="D148" i="26"/>
  <c r="D156" i="26"/>
  <c r="D164" i="26"/>
  <c r="D172" i="26"/>
  <c r="D180" i="26"/>
  <c r="D188" i="26"/>
  <c r="D196" i="26"/>
  <c r="D204" i="26"/>
  <c r="D212" i="26"/>
  <c r="D220" i="26"/>
  <c r="D228" i="26"/>
  <c r="D236" i="26"/>
  <c r="D244" i="26"/>
  <c r="D252" i="26"/>
  <c r="D260" i="26"/>
  <c r="D268" i="26"/>
  <c r="D276" i="26"/>
  <c r="D284" i="26"/>
  <c r="D292" i="26"/>
  <c r="D300" i="26"/>
  <c r="D308" i="26"/>
  <c r="D316" i="26"/>
  <c r="D324" i="26"/>
  <c r="D332" i="26"/>
  <c r="D340" i="26"/>
  <c r="D348" i="26"/>
  <c r="D356" i="26"/>
  <c r="D364" i="26"/>
  <c r="D372" i="26"/>
  <c r="D380" i="26"/>
  <c r="D388" i="26"/>
  <c r="D396" i="26"/>
  <c r="D404" i="26"/>
  <c r="D412" i="26"/>
  <c r="D420" i="26"/>
  <c r="D428" i="26"/>
  <c r="D436" i="26"/>
  <c r="D444" i="26"/>
  <c r="D452" i="26"/>
  <c r="D460" i="26"/>
  <c r="D468" i="26"/>
  <c r="D476" i="26"/>
  <c r="D484" i="26"/>
  <c r="D492" i="26"/>
  <c r="D500" i="26"/>
  <c r="D508" i="26"/>
  <c r="D1018" i="26"/>
  <c r="D1026" i="26"/>
  <c r="D1034" i="26"/>
  <c r="D1042" i="26"/>
  <c r="D1050" i="26"/>
  <c r="D1058" i="26"/>
  <c r="D1066" i="26"/>
  <c r="D1074" i="26"/>
  <c r="D1082" i="26"/>
  <c r="D1090" i="26"/>
  <c r="D1098" i="26"/>
  <c r="D1106" i="26"/>
  <c r="D1114" i="26"/>
  <c r="D1122" i="26"/>
  <c r="D1130" i="26"/>
  <c r="D1138" i="26"/>
  <c r="D1146" i="26"/>
  <c r="D1154" i="26"/>
  <c r="D1162" i="26"/>
  <c r="D1170" i="26"/>
  <c r="D1178" i="26"/>
  <c r="D6" i="26"/>
  <c r="D14" i="26"/>
  <c r="D22" i="26"/>
  <c r="D30" i="26"/>
  <c r="D38" i="26"/>
  <c r="D46" i="26"/>
  <c r="D54" i="26"/>
  <c r="D62" i="26"/>
  <c r="D70" i="26"/>
  <c r="D78" i="26"/>
  <c r="D86" i="26"/>
  <c r="D94" i="26"/>
  <c r="D102" i="26"/>
  <c r="D110" i="26"/>
  <c r="D118" i="26"/>
  <c r="D126" i="26"/>
  <c r="D134" i="26"/>
  <c r="D142" i="26"/>
  <c r="D150" i="26"/>
  <c r="D158" i="26"/>
  <c r="D166" i="26"/>
  <c r="D174" i="26"/>
  <c r="D182" i="26"/>
  <c r="D190" i="26"/>
  <c r="D198" i="26"/>
  <c r="D206" i="26"/>
  <c r="D214" i="26"/>
  <c r="D222" i="26"/>
  <c r="D230" i="26"/>
  <c r="D238" i="26"/>
  <c r="D246" i="26"/>
  <c r="D254" i="26"/>
  <c r="D262" i="26"/>
  <c r="D270" i="26"/>
  <c r="D278" i="26"/>
  <c r="D286" i="26"/>
  <c r="D294" i="26"/>
  <c r="D302" i="26"/>
  <c r="D310" i="26"/>
  <c r="D318" i="26"/>
  <c r="D326" i="26"/>
  <c r="D334" i="26"/>
  <c r="D342" i="26"/>
  <c r="D350" i="26"/>
  <c r="D358" i="26"/>
  <c r="D366" i="26"/>
  <c r="D374" i="26"/>
  <c r="D382" i="26"/>
  <c r="D390" i="26"/>
  <c r="D398" i="26"/>
  <c r="D406" i="26"/>
  <c r="D414" i="26"/>
  <c r="D422" i="26"/>
  <c r="D430" i="26"/>
  <c r="D438" i="26"/>
  <c r="D446" i="26"/>
  <c r="D454" i="26"/>
  <c r="D462" i="26"/>
  <c r="D470" i="26"/>
  <c r="D478" i="26"/>
  <c r="D486" i="26"/>
  <c r="D494" i="26"/>
  <c r="D502" i="26"/>
  <c r="D510" i="26"/>
  <c r="D1020" i="26"/>
  <c r="D1043" i="26"/>
  <c r="D1065" i="26"/>
  <c r="D1084" i="26"/>
  <c r="D1107" i="26"/>
  <c r="D1129" i="26"/>
  <c r="D1148" i="26"/>
  <c r="D1171" i="26"/>
  <c r="D7" i="26"/>
  <c r="D29" i="26"/>
  <c r="D48" i="26"/>
  <c r="D71" i="26"/>
  <c r="D93" i="26"/>
  <c r="D112" i="26"/>
  <c r="D135" i="26"/>
  <c r="D157" i="26"/>
  <c r="D176" i="26"/>
  <c r="D199" i="26"/>
  <c r="D221" i="26"/>
  <c r="D240" i="26"/>
  <c r="D263" i="26"/>
  <c r="D285" i="26"/>
  <c r="D304" i="26"/>
  <c r="D327" i="26"/>
  <c r="D349" i="26"/>
  <c r="D368" i="26"/>
  <c r="D391" i="26"/>
  <c r="D413" i="26"/>
  <c r="D432" i="26"/>
  <c r="D455" i="26"/>
  <c r="D477" i="26"/>
  <c r="D496" i="26"/>
  <c r="D514" i="26"/>
  <c r="D522" i="26"/>
  <c r="D530" i="26"/>
  <c r="D538" i="26"/>
  <c r="D546" i="26"/>
  <c r="D554" i="26"/>
  <c r="D562" i="26"/>
  <c r="D570" i="26"/>
  <c r="D578" i="26"/>
  <c r="D586" i="26"/>
  <c r="D594" i="26"/>
  <c r="D602" i="26"/>
  <c r="D610" i="26"/>
  <c r="D618" i="26"/>
  <c r="D626" i="26"/>
  <c r="D634" i="26"/>
  <c r="D642" i="26"/>
  <c r="D650" i="26"/>
  <c r="D658" i="26"/>
  <c r="D666" i="26"/>
  <c r="D674" i="26"/>
  <c r="D682" i="26"/>
  <c r="D690" i="26"/>
  <c r="D698" i="26"/>
  <c r="D706" i="26"/>
  <c r="D714" i="26"/>
  <c r="D722" i="26"/>
  <c r="D730" i="26"/>
  <c r="D738" i="26"/>
  <c r="D746" i="26"/>
  <c r="D754" i="26"/>
  <c r="D762" i="26"/>
  <c r="D770" i="26"/>
  <c r="D778" i="26"/>
  <c r="D786" i="26"/>
  <c r="D794" i="26"/>
  <c r="D802" i="26"/>
  <c r="D810" i="26"/>
  <c r="D818" i="26"/>
  <c r="D826" i="26"/>
  <c r="D834" i="26"/>
  <c r="D842" i="26"/>
  <c r="D850" i="26"/>
  <c r="D858" i="26"/>
  <c r="D866" i="26"/>
  <c r="D874" i="26"/>
  <c r="D882" i="26"/>
  <c r="D890" i="26"/>
  <c r="D898" i="26"/>
  <c r="D906" i="26"/>
  <c r="D914" i="26"/>
  <c r="D922" i="26"/>
  <c r="D930" i="26"/>
  <c r="D938" i="26"/>
  <c r="D946" i="26"/>
  <c r="D954" i="26"/>
  <c r="D962" i="26"/>
  <c r="D970" i="26"/>
  <c r="D978" i="26"/>
  <c r="D986" i="26"/>
  <c r="D994" i="26"/>
  <c r="D1002" i="26"/>
  <c r="D1010" i="26"/>
  <c r="C1011" i="26"/>
  <c r="C1019" i="26"/>
  <c r="C1027" i="26"/>
  <c r="C1035" i="26"/>
  <c r="C1043" i="26"/>
  <c r="C1051" i="26"/>
  <c r="C1059" i="26"/>
  <c r="C1067" i="26"/>
  <c r="C1075" i="26"/>
  <c r="C1083" i="26"/>
  <c r="C1091" i="26"/>
  <c r="C1099" i="26"/>
  <c r="C1107" i="26"/>
  <c r="C1115" i="26"/>
  <c r="C1123" i="26"/>
  <c r="C1131" i="26"/>
  <c r="C1139" i="26"/>
  <c r="C1147" i="26"/>
  <c r="C1155" i="26"/>
  <c r="C1163" i="26"/>
  <c r="C1171" i="26"/>
  <c r="C1179" i="26"/>
  <c r="C10" i="26"/>
  <c r="C18" i="26"/>
  <c r="C26" i="26"/>
  <c r="C34" i="26"/>
  <c r="C42" i="26"/>
  <c r="C50" i="26"/>
  <c r="C58" i="26"/>
  <c r="C66" i="26"/>
  <c r="C74" i="26"/>
  <c r="C82" i="26"/>
  <c r="C90" i="26"/>
  <c r="C98" i="26"/>
  <c r="C106" i="26"/>
  <c r="C114" i="26"/>
  <c r="C122" i="26"/>
  <c r="C130" i="26"/>
  <c r="C138" i="26"/>
  <c r="C146" i="26"/>
  <c r="C154" i="26"/>
  <c r="C162" i="26"/>
  <c r="C170" i="26"/>
  <c r="C178" i="26"/>
  <c r="C186" i="26"/>
  <c r="C194" i="26"/>
  <c r="C202" i="26"/>
  <c r="C210" i="26"/>
  <c r="C218" i="26"/>
  <c r="C226" i="26"/>
  <c r="C234" i="26"/>
  <c r="C242" i="26"/>
  <c r="C250" i="26"/>
  <c r="C258" i="26"/>
  <c r="C266" i="26"/>
  <c r="C274" i="26"/>
  <c r="C282" i="26"/>
  <c r="C290" i="26"/>
  <c r="C298" i="26"/>
  <c r="C306" i="26"/>
  <c r="C314" i="26"/>
  <c r="C322" i="26"/>
  <c r="C330" i="26"/>
  <c r="C338" i="26"/>
  <c r="C346" i="26"/>
  <c r="C354" i="26"/>
  <c r="C362" i="26"/>
  <c r="C370" i="26"/>
  <c r="C378" i="26"/>
  <c r="C386" i="26"/>
  <c r="C394" i="26"/>
  <c r="C402" i="26"/>
  <c r="C410" i="26"/>
  <c r="C418" i="26"/>
  <c r="C426" i="26"/>
  <c r="D1025" i="26"/>
  <c r="D1044" i="26"/>
  <c r="D1067" i="26"/>
  <c r="D1089" i="26"/>
  <c r="D1108" i="26"/>
  <c r="D1131" i="26"/>
  <c r="D1153" i="26"/>
  <c r="D1172" i="26"/>
  <c r="D8" i="26"/>
  <c r="D31" i="26"/>
  <c r="D53" i="26"/>
  <c r="D72" i="26"/>
  <c r="D95" i="26"/>
  <c r="D117" i="26"/>
  <c r="D136" i="26"/>
  <c r="D159" i="26"/>
  <c r="D181" i="26"/>
  <c r="D200" i="26"/>
  <c r="D223" i="26"/>
  <c r="D245" i="26"/>
  <c r="D264" i="26"/>
  <c r="D287" i="26"/>
  <c r="D309" i="26"/>
  <c r="D328" i="26"/>
  <c r="D351" i="26"/>
  <c r="D373" i="26"/>
  <c r="D392" i="26"/>
  <c r="D415" i="26"/>
  <c r="D437" i="26"/>
  <c r="D456" i="26"/>
  <c r="D479" i="26"/>
  <c r="D501" i="26"/>
  <c r="D515" i="26"/>
  <c r="D523" i="26"/>
  <c r="D531" i="26"/>
  <c r="D539" i="26"/>
  <c r="D547" i="26"/>
  <c r="D555" i="26"/>
  <c r="D563" i="26"/>
  <c r="D571" i="26"/>
  <c r="D579" i="26"/>
  <c r="D587" i="26"/>
  <c r="D595" i="26"/>
  <c r="D603" i="26"/>
  <c r="D611" i="26"/>
  <c r="D619" i="26"/>
  <c r="D627" i="26"/>
  <c r="D635" i="26"/>
  <c r="D643" i="26"/>
  <c r="D651" i="26"/>
  <c r="D659" i="26"/>
  <c r="D667" i="26"/>
  <c r="D675" i="26"/>
  <c r="D683" i="26"/>
  <c r="D691" i="26"/>
  <c r="D699" i="26"/>
  <c r="D707" i="26"/>
  <c r="D715" i="26"/>
  <c r="D723" i="26"/>
  <c r="D731" i="26"/>
  <c r="D739" i="26"/>
  <c r="D747" i="26"/>
  <c r="D755" i="26"/>
  <c r="D763" i="26"/>
  <c r="D771" i="26"/>
  <c r="D779" i="26"/>
  <c r="D787" i="26"/>
  <c r="D795" i="26"/>
  <c r="D803" i="26"/>
  <c r="D811" i="26"/>
  <c r="D819" i="26"/>
  <c r="D827" i="26"/>
  <c r="D835" i="26"/>
  <c r="D843" i="26"/>
  <c r="D851" i="26"/>
  <c r="D859" i="26"/>
  <c r="D867" i="26"/>
  <c r="D875" i="26"/>
  <c r="D883" i="26"/>
  <c r="D891" i="26"/>
  <c r="D899" i="26"/>
  <c r="D907" i="26"/>
  <c r="D915" i="26"/>
  <c r="D923" i="26"/>
  <c r="D931" i="26"/>
  <c r="D939" i="26"/>
  <c r="D947" i="26"/>
  <c r="D955" i="26"/>
  <c r="D963" i="26"/>
  <c r="D971" i="26"/>
  <c r="D979" i="26"/>
  <c r="D987" i="26"/>
  <c r="D995" i="26"/>
  <c r="D1003" i="26"/>
  <c r="C1012" i="26"/>
  <c r="C1020" i="26"/>
  <c r="C1028" i="26"/>
  <c r="C1036" i="26"/>
  <c r="C1044" i="26"/>
  <c r="C1052" i="26"/>
  <c r="C1060" i="26"/>
  <c r="C1068" i="26"/>
  <c r="C1076" i="26"/>
  <c r="C1084" i="26"/>
  <c r="C1092" i="26"/>
  <c r="C1100" i="26"/>
  <c r="C1108" i="26"/>
  <c r="C1116" i="26"/>
  <c r="C1124" i="26"/>
  <c r="D1027" i="26"/>
  <c r="D1049" i="26"/>
  <c r="D1068" i="26"/>
  <c r="D1091" i="26"/>
  <c r="D1113" i="26"/>
  <c r="D1132" i="26"/>
  <c r="D1155" i="26"/>
  <c r="D1177" i="26"/>
  <c r="D13" i="26"/>
  <c r="D32" i="26"/>
  <c r="D55" i="26"/>
  <c r="D77" i="26"/>
  <c r="D96" i="26"/>
  <c r="D119" i="26"/>
  <c r="D141" i="26"/>
  <c r="D160" i="26"/>
  <c r="D183" i="26"/>
  <c r="D205" i="26"/>
  <c r="D224" i="26"/>
  <c r="D247" i="26"/>
  <c r="D269" i="26"/>
  <c r="D288" i="26"/>
  <c r="D311" i="26"/>
  <c r="D333" i="26"/>
  <c r="D352" i="26"/>
  <c r="D375" i="26"/>
  <c r="D397" i="26"/>
  <c r="D416" i="26"/>
  <c r="D439" i="26"/>
  <c r="D461" i="26"/>
  <c r="D480" i="26"/>
  <c r="D503" i="26"/>
  <c r="D516" i="26"/>
  <c r="D524" i="26"/>
  <c r="D532" i="26"/>
  <c r="D540" i="26"/>
  <c r="D548" i="26"/>
  <c r="D556" i="26"/>
  <c r="D564" i="26"/>
  <c r="D572" i="26"/>
  <c r="D580" i="26"/>
  <c r="D588" i="26"/>
  <c r="D596" i="26"/>
  <c r="D604" i="26"/>
  <c r="D612" i="26"/>
  <c r="D620" i="26"/>
  <c r="D628" i="26"/>
  <c r="D636" i="26"/>
  <c r="D644" i="26"/>
  <c r="D652" i="26"/>
  <c r="D660" i="26"/>
  <c r="D668" i="26"/>
  <c r="D676" i="26"/>
  <c r="D684" i="26"/>
  <c r="D692" i="26"/>
  <c r="D700" i="26"/>
  <c r="D708" i="26"/>
  <c r="D716" i="26"/>
  <c r="D724" i="26"/>
  <c r="D732" i="26"/>
  <c r="D740" i="26"/>
  <c r="D748" i="26"/>
  <c r="D756" i="26"/>
  <c r="D764" i="26"/>
  <c r="D772" i="26"/>
  <c r="D780" i="26"/>
  <c r="D788" i="26"/>
  <c r="D796" i="26"/>
  <c r="D804" i="26"/>
  <c r="D812" i="26"/>
  <c r="D820" i="26"/>
  <c r="D828" i="26"/>
  <c r="D836" i="26"/>
  <c r="D844" i="26"/>
  <c r="D852" i="26"/>
  <c r="D860" i="26"/>
  <c r="D868" i="26"/>
  <c r="D876" i="26"/>
  <c r="D884" i="26"/>
  <c r="D892" i="26"/>
  <c r="D900" i="26"/>
  <c r="D908" i="26"/>
  <c r="D916" i="26"/>
  <c r="D924" i="26"/>
  <c r="D932" i="26"/>
  <c r="D940" i="26"/>
  <c r="D948" i="26"/>
  <c r="D956" i="26"/>
  <c r="D964" i="26"/>
  <c r="D972" i="26"/>
  <c r="D980" i="26"/>
  <c r="D988" i="26"/>
  <c r="D996" i="26"/>
  <c r="D1004" i="26"/>
  <c r="C1013" i="26"/>
  <c r="C1021" i="26"/>
  <c r="C1029" i="26"/>
  <c r="C1037" i="26"/>
  <c r="C1045" i="26"/>
  <c r="C1053" i="26"/>
  <c r="C1061" i="26"/>
  <c r="C1069" i="26"/>
  <c r="C1077" i="26"/>
  <c r="C1085" i="26"/>
  <c r="C1093" i="26"/>
  <c r="C1101" i="26"/>
  <c r="C1109" i="26"/>
  <c r="C1117" i="26"/>
  <c r="C1125" i="26"/>
  <c r="C1133" i="26"/>
  <c r="C1141" i="26"/>
  <c r="C1149" i="26"/>
  <c r="C1157" i="26"/>
  <c r="C1165" i="26"/>
  <c r="C1173" i="26"/>
  <c r="C4" i="26"/>
  <c r="C12" i="26"/>
  <c r="C20" i="26"/>
  <c r="C28" i="26"/>
  <c r="C36" i="26"/>
  <c r="C44" i="26"/>
  <c r="C52" i="26"/>
  <c r="C60" i="26"/>
  <c r="C68" i="26"/>
  <c r="C76" i="26"/>
  <c r="C84" i="26"/>
  <c r="C92" i="26"/>
  <c r="C100" i="26"/>
  <c r="C108" i="26"/>
  <c r="C116" i="26"/>
  <c r="D1028" i="26"/>
  <c r="D1051" i="26"/>
  <c r="D1073" i="26"/>
  <c r="D1092" i="26"/>
  <c r="D1115" i="26"/>
  <c r="D1137" i="26"/>
  <c r="D1156" i="26"/>
  <c r="D1179" i="26"/>
  <c r="D15" i="26"/>
  <c r="D37" i="26"/>
  <c r="D56" i="26"/>
  <c r="D79" i="26"/>
  <c r="D101" i="26"/>
  <c r="D120" i="26"/>
  <c r="D143" i="26"/>
  <c r="D165" i="26"/>
  <c r="D184" i="26"/>
  <c r="D207" i="26"/>
  <c r="D229" i="26"/>
  <c r="D248" i="26"/>
  <c r="D271" i="26"/>
  <c r="D293" i="26"/>
  <c r="D312" i="26"/>
  <c r="D335" i="26"/>
  <c r="D357" i="26"/>
  <c r="D376" i="26"/>
  <c r="D399" i="26"/>
  <c r="D421" i="26"/>
  <c r="D440" i="26"/>
  <c r="D463" i="26"/>
  <c r="D485" i="26"/>
  <c r="D504" i="26"/>
  <c r="D517" i="26"/>
  <c r="D525" i="26"/>
  <c r="D533" i="26"/>
  <c r="D541" i="26"/>
  <c r="D549" i="26"/>
  <c r="D557" i="26"/>
  <c r="D565" i="26"/>
  <c r="D573" i="26"/>
  <c r="D581" i="26"/>
  <c r="D589" i="26"/>
  <c r="D597" i="26"/>
  <c r="D605" i="26"/>
  <c r="D613" i="26"/>
  <c r="D621" i="26"/>
  <c r="D629" i="26"/>
  <c r="D637" i="26"/>
  <c r="D645" i="26"/>
  <c r="D653" i="26"/>
  <c r="D661" i="26"/>
  <c r="D669" i="26"/>
  <c r="D677" i="26"/>
  <c r="D685" i="26"/>
  <c r="D693" i="26"/>
  <c r="D701" i="26"/>
  <c r="D709" i="26"/>
  <c r="D717" i="26"/>
  <c r="D725" i="26"/>
  <c r="D733" i="26"/>
  <c r="D741" i="26"/>
  <c r="D749" i="26"/>
  <c r="D757" i="26"/>
  <c r="D765" i="26"/>
  <c r="D773" i="26"/>
  <c r="D781" i="26"/>
  <c r="D789" i="26"/>
  <c r="D797" i="26"/>
  <c r="D805" i="26"/>
  <c r="D813" i="26"/>
  <c r="D821" i="26"/>
  <c r="D829" i="26"/>
  <c r="D837" i="26"/>
  <c r="D845" i="26"/>
  <c r="D853" i="26"/>
  <c r="D861" i="26"/>
  <c r="D869" i="26"/>
  <c r="D877" i="26"/>
  <c r="D885" i="26"/>
  <c r="D893" i="26"/>
  <c r="D901" i="26"/>
  <c r="D909" i="26"/>
  <c r="D917" i="26"/>
  <c r="D925" i="26"/>
  <c r="D933" i="26"/>
  <c r="D941" i="26"/>
  <c r="D949" i="26"/>
  <c r="D957" i="26"/>
  <c r="D965" i="26"/>
  <c r="D973" i="26"/>
  <c r="D981" i="26"/>
  <c r="D989" i="26"/>
  <c r="D997" i="26"/>
  <c r="D1005" i="26"/>
  <c r="C1014" i="26"/>
  <c r="C1022" i="26"/>
  <c r="C1030" i="26"/>
  <c r="C1038" i="26"/>
  <c r="C1046" i="26"/>
  <c r="C1054" i="26"/>
  <c r="C1062" i="26"/>
  <c r="C1070" i="26"/>
  <c r="C1078" i="26"/>
  <c r="C1086" i="26"/>
  <c r="C1094" i="26"/>
  <c r="C1102" i="26"/>
  <c r="C1110" i="26"/>
  <c r="C1118" i="26"/>
  <c r="C1126" i="26"/>
  <c r="C1134" i="26"/>
  <c r="C1142" i="26"/>
  <c r="C1150" i="26"/>
  <c r="C1158" i="26"/>
  <c r="C1166" i="26"/>
  <c r="C1174" i="26"/>
  <c r="C5" i="26"/>
  <c r="C13" i="26"/>
  <c r="C21" i="26"/>
  <c r="C29" i="26"/>
  <c r="C37" i="26"/>
  <c r="C45" i="26"/>
  <c r="C53" i="26"/>
  <c r="C61" i="26"/>
  <c r="C69" i="26"/>
  <c r="C77" i="26"/>
  <c r="C85" i="26"/>
  <c r="C93" i="26"/>
  <c r="C101" i="26"/>
  <c r="C109" i="26"/>
  <c r="C117" i="26"/>
  <c r="C125" i="26"/>
  <c r="C133" i="26"/>
  <c r="C141" i="26"/>
  <c r="C149" i="26"/>
  <c r="C157" i="26"/>
  <c r="C165" i="26"/>
  <c r="C173" i="26"/>
  <c r="C181" i="26"/>
  <c r="C189" i="26"/>
  <c r="C197" i="26"/>
  <c r="C205" i="26"/>
  <c r="C213" i="26"/>
  <c r="C221" i="26"/>
  <c r="C229" i="26"/>
  <c r="C237" i="26"/>
  <c r="C245" i="26"/>
  <c r="C253" i="26"/>
  <c r="C261" i="26"/>
  <c r="C269" i="26"/>
  <c r="C277" i="26"/>
  <c r="C285" i="26"/>
  <c r="C293" i="26"/>
  <c r="C301" i="26"/>
  <c r="C309" i="26"/>
  <c r="C317" i="26"/>
  <c r="C325" i="26"/>
  <c r="C333" i="26"/>
  <c r="C341" i="26"/>
  <c r="C349" i="26"/>
  <c r="C357" i="26"/>
  <c r="C365" i="26"/>
  <c r="C373" i="26"/>
  <c r="C381" i="26"/>
  <c r="C389" i="26"/>
  <c r="C397" i="26"/>
  <c r="C405" i="26"/>
  <c r="C413" i="26"/>
  <c r="C421" i="26"/>
  <c r="C429" i="26"/>
  <c r="D1012" i="26"/>
  <c r="D1035" i="26"/>
  <c r="D1057" i="26"/>
  <c r="D1076" i="26"/>
  <c r="D1099" i="26"/>
  <c r="D1121" i="26"/>
  <c r="D1140" i="26"/>
  <c r="D1163" i="26"/>
  <c r="D21" i="26"/>
  <c r="D40" i="26"/>
  <c r="D63" i="26"/>
  <c r="D85" i="26"/>
  <c r="D104" i="26"/>
  <c r="D127" i="26"/>
  <c r="D149" i="26"/>
  <c r="D168" i="26"/>
  <c r="D191" i="26"/>
  <c r="D213" i="26"/>
  <c r="D232" i="26"/>
  <c r="D255" i="26"/>
  <c r="D277" i="26"/>
  <c r="D296" i="26"/>
  <c r="D319" i="26"/>
  <c r="D341" i="26"/>
  <c r="D360" i="26"/>
  <c r="D383" i="26"/>
  <c r="D405" i="26"/>
  <c r="D424" i="26"/>
  <c r="D447" i="26"/>
  <c r="D469" i="26"/>
  <c r="D488" i="26"/>
  <c r="D511" i="26"/>
  <c r="D519" i="26"/>
  <c r="D527" i="26"/>
  <c r="D535" i="26"/>
  <c r="D543" i="26"/>
  <c r="D551" i="26"/>
  <c r="D559" i="26"/>
  <c r="D567" i="26"/>
  <c r="D575" i="26"/>
  <c r="D583" i="26"/>
  <c r="D591" i="26"/>
  <c r="D599" i="26"/>
  <c r="D607" i="26"/>
  <c r="D615" i="26"/>
  <c r="D623" i="26"/>
  <c r="D631" i="26"/>
  <c r="D639" i="26"/>
  <c r="D647" i="26"/>
  <c r="D655" i="26"/>
  <c r="D663" i="26"/>
  <c r="D671" i="26"/>
  <c r="D679" i="26"/>
  <c r="D687" i="26"/>
  <c r="D695" i="26"/>
  <c r="D703" i="26"/>
  <c r="D711" i="26"/>
  <c r="D719" i="26"/>
  <c r="D727" i="26"/>
  <c r="D735" i="26"/>
  <c r="D743" i="26"/>
  <c r="D751" i="26"/>
  <c r="D759" i="26"/>
  <c r="D767" i="26"/>
  <c r="D775" i="26"/>
  <c r="D783" i="26"/>
  <c r="D791" i="26"/>
  <c r="D799" i="26"/>
  <c r="D807" i="26"/>
  <c r="D815" i="26"/>
  <c r="D823" i="26"/>
  <c r="D831" i="26"/>
  <c r="D839" i="26"/>
  <c r="D847" i="26"/>
  <c r="D855" i="26"/>
  <c r="D863" i="26"/>
  <c r="D871" i="26"/>
  <c r="D879" i="26"/>
  <c r="D887" i="26"/>
  <c r="D895" i="26"/>
  <c r="D903" i="26"/>
  <c r="D911" i="26"/>
  <c r="D919" i="26"/>
  <c r="D927" i="26"/>
  <c r="D935" i="26"/>
  <c r="D943" i="26"/>
  <c r="D951" i="26"/>
  <c r="D959" i="26"/>
  <c r="D967" i="26"/>
  <c r="D975" i="26"/>
  <c r="D983" i="26"/>
  <c r="D991" i="26"/>
  <c r="D999" i="26"/>
  <c r="D1007" i="26"/>
  <c r="C1016" i="26"/>
  <c r="C1024" i="26"/>
  <c r="C1032" i="26"/>
  <c r="C1040" i="26"/>
  <c r="C1048" i="26"/>
  <c r="C1056" i="26"/>
  <c r="C1064" i="26"/>
  <c r="C1072" i="26"/>
  <c r="C1080" i="26"/>
  <c r="C1088" i="26"/>
  <c r="C1096" i="26"/>
  <c r="C1104" i="26"/>
  <c r="C1112" i="26"/>
  <c r="C1120" i="26"/>
  <c r="C1128" i="26"/>
  <c r="C1136" i="26"/>
  <c r="C1144" i="26"/>
  <c r="C1152" i="26"/>
  <c r="C1160" i="26"/>
  <c r="C1168" i="26"/>
  <c r="C1176" i="26"/>
  <c r="C7" i="26"/>
  <c r="C15" i="26"/>
  <c r="C23" i="26"/>
  <c r="C31" i="26"/>
  <c r="C39" i="26"/>
  <c r="C47" i="26"/>
  <c r="C55" i="26"/>
  <c r="C63" i="26"/>
  <c r="C71" i="26"/>
  <c r="C79" i="26"/>
  <c r="C87" i="26"/>
  <c r="C95" i="26"/>
  <c r="C103" i="26"/>
  <c r="C111" i="26"/>
  <c r="C119" i="26"/>
  <c r="D1036" i="26"/>
  <c r="D1097" i="26"/>
  <c r="D1147" i="26"/>
  <c r="D16" i="26"/>
  <c r="D69" i="26"/>
  <c r="D128" i="26"/>
  <c r="D189" i="26"/>
  <c r="D239" i="26"/>
  <c r="D301" i="26"/>
  <c r="D359" i="26"/>
  <c r="D408" i="26"/>
  <c r="D471" i="26"/>
  <c r="D518" i="26"/>
  <c r="D537" i="26"/>
  <c r="D560" i="26"/>
  <c r="D582" i="26"/>
  <c r="D601" i="26"/>
  <c r="D624" i="26"/>
  <c r="D646" i="26"/>
  <c r="D665" i="26"/>
  <c r="D688" i="26"/>
  <c r="D710" i="26"/>
  <c r="D729" i="26"/>
  <c r="D752" i="26"/>
  <c r="D774" i="26"/>
  <c r="D793" i="26"/>
  <c r="D816" i="26"/>
  <c r="D838" i="26"/>
  <c r="D857" i="26"/>
  <c r="D880" i="26"/>
  <c r="D902" i="26"/>
  <c r="D921" i="26"/>
  <c r="D944" i="26"/>
  <c r="D966" i="26"/>
  <c r="D985" i="26"/>
  <c r="D1008" i="26"/>
  <c r="C1033" i="26"/>
  <c r="C1055" i="26"/>
  <c r="C1074" i="26"/>
  <c r="C1097" i="26"/>
  <c r="C1119" i="26"/>
  <c r="C1137" i="26"/>
  <c r="C1153" i="26"/>
  <c r="C1169" i="26"/>
  <c r="C8" i="26"/>
  <c r="C24" i="26"/>
  <c r="C40" i="26"/>
  <c r="C56" i="26"/>
  <c r="C72" i="26"/>
  <c r="C88" i="26"/>
  <c r="C104" i="26"/>
  <c r="C120" i="26"/>
  <c r="C131" i="26"/>
  <c r="C142" i="26"/>
  <c r="C152" i="26"/>
  <c r="C163" i="26"/>
  <c r="C174" i="26"/>
  <c r="C184" i="26"/>
  <c r="C195" i="26"/>
  <c r="C206" i="26"/>
  <c r="C216" i="26"/>
  <c r="C227" i="26"/>
  <c r="C238" i="26"/>
  <c r="C248" i="26"/>
  <c r="C259" i="26"/>
  <c r="C270" i="26"/>
  <c r="C280" i="26"/>
  <c r="C291" i="26"/>
  <c r="C302" i="26"/>
  <c r="C312" i="26"/>
  <c r="C323" i="26"/>
  <c r="C334" i="26"/>
  <c r="C344" i="26"/>
  <c r="C355" i="26"/>
  <c r="C366" i="26"/>
  <c r="C376" i="26"/>
  <c r="C387" i="26"/>
  <c r="C398" i="26"/>
  <c r="C408" i="26"/>
  <c r="C419" i="26"/>
  <c r="C430" i="26"/>
  <c r="C438" i="26"/>
  <c r="C446" i="26"/>
  <c r="C454" i="26"/>
  <c r="C462" i="26"/>
  <c r="C470" i="26"/>
  <c r="C478" i="26"/>
  <c r="C486" i="26"/>
  <c r="C494" i="26"/>
  <c r="C502" i="26"/>
  <c r="C510" i="26"/>
  <c r="C518" i="26"/>
  <c r="C526" i="26"/>
  <c r="C534" i="26"/>
  <c r="C542" i="26"/>
  <c r="C550" i="26"/>
  <c r="C558" i="26"/>
  <c r="C566" i="26"/>
  <c r="C574" i="26"/>
  <c r="C582" i="26"/>
  <c r="C590" i="26"/>
  <c r="C598" i="26"/>
  <c r="C606" i="26"/>
  <c r="C614" i="26"/>
  <c r="C622" i="26"/>
  <c r="C630" i="26"/>
  <c r="C638" i="26"/>
  <c r="C646" i="26"/>
  <c r="C654" i="26"/>
  <c r="C662" i="26"/>
  <c r="C670" i="26"/>
  <c r="C678" i="26"/>
  <c r="C686" i="26"/>
  <c r="C694" i="26"/>
  <c r="C702" i="26"/>
  <c r="C710" i="26"/>
  <c r="C718" i="26"/>
  <c r="C726" i="26"/>
  <c r="C734" i="26"/>
  <c r="C742" i="26"/>
  <c r="C750" i="26"/>
  <c r="C758" i="26"/>
  <c r="C766" i="26"/>
  <c r="C774" i="26"/>
  <c r="C782" i="26"/>
  <c r="C790" i="26"/>
  <c r="C798" i="26"/>
  <c r="C806" i="26"/>
  <c r="C814" i="26"/>
  <c r="C822" i="26"/>
  <c r="C830" i="26"/>
  <c r="C838" i="26"/>
  <c r="C846" i="26"/>
  <c r="C854" i="26"/>
  <c r="C862" i="26"/>
  <c r="C870" i="26"/>
  <c r="C878" i="26"/>
  <c r="C886" i="26"/>
  <c r="C894" i="26"/>
  <c r="C902" i="26"/>
  <c r="C910" i="26"/>
  <c r="C918" i="26"/>
  <c r="C926" i="26"/>
  <c r="C934" i="26"/>
  <c r="C942" i="26"/>
  <c r="C950" i="26"/>
  <c r="C958" i="26"/>
  <c r="C966" i="26"/>
  <c r="C974" i="26"/>
  <c r="C982" i="26"/>
  <c r="C990" i="26"/>
  <c r="C998" i="26"/>
  <c r="C1006" i="26"/>
  <c r="C132" i="26"/>
  <c r="C388" i="26"/>
  <c r="C439" i="26"/>
  <c r="C455" i="26"/>
  <c r="C471" i="26"/>
  <c r="C487" i="26"/>
  <c r="C503" i="26"/>
  <c r="C519" i="26"/>
  <c r="C535" i="26"/>
  <c r="C551" i="26"/>
  <c r="C567" i="26"/>
  <c r="C583" i="26"/>
  <c r="C599" i="26"/>
  <c r="C615" i="26"/>
  <c r="C631" i="26"/>
  <c r="C647" i="26"/>
  <c r="C663" i="26"/>
  <c r="C679" i="26"/>
  <c r="C695" i="26"/>
  <c r="C711" i="26"/>
  <c r="C727" i="26"/>
  <c r="C743" i="26"/>
  <c r="C759" i="26"/>
  <c r="C775" i="26"/>
  <c r="C791" i="26"/>
  <c r="C807" i="26"/>
  <c r="C815" i="26"/>
  <c r="C831" i="26"/>
  <c r="C847" i="26"/>
  <c r="C863" i="26"/>
  <c r="C879" i="26"/>
  <c r="C887" i="26"/>
  <c r="C903" i="26"/>
  <c r="C919" i="26"/>
  <c r="C935" i="26"/>
  <c r="C951" i="26"/>
  <c r="C967" i="26"/>
  <c r="C983" i="26"/>
  <c r="C999" i="26"/>
  <c r="D1041" i="26"/>
  <c r="D1100" i="26"/>
  <c r="D1161" i="26"/>
  <c r="D23" i="26"/>
  <c r="D80" i="26"/>
  <c r="D133" i="26"/>
  <c r="D192" i="26"/>
  <c r="D253" i="26"/>
  <c r="D303" i="26"/>
  <c r="D365" i="26"/>
  <c r="D423" i="26"/>
  <c r="D472" i="26"/>
  <c r="D520" i="26"/>
  <c r="D542" i="26"/>
  <c r="D561" i="26"/>
  <c r="D584" i="26"/>
  <c r="D606" i="26"/>
  <c r="D625" i="26"/>
  <c r="D648" i="26"/>
  <c r="D670" i="26"/>
  <c r="D689" i="26"/>
  <c r="D712" i="26"/>
  <c r="D734" i="26"/>
  <c r="D753" i="26"/>
  <c r="D776" i="26"/>
  <c r="D798" i="26"/>
  <c r="D817" i="26"/>
  <c r="D840" i="26"/>
  <c r="D862" i="26"/>
  <c r="D881" i="26"/>
  <c r="D904" i="26"/>
  <c r="D926" i="26"/>
  <c r="D945" i="26"/>
  <c r="D968" i="26"/>
  <c r="D990" i="26"/>
  <c r="D1009" i="26"/>
  <c r="C1015" i="26"/>
  <c r="C1034" i="26"/>
  <c r="C1057" i="26"/>
  <c r="C1079" i="26"/>
  <c r="C1098" i="26"/>
  <c r="C1121" i="26"/>
  <c r="C1138" i="26"/>
  <c r="C1154" i="26"/>
  <c r="C1170" i="26"/>
  <c r="C9" i="26"/>
  <c r="C25" i="26"/>
  <c r="C41" i="26"/>
  <c r="C57" i="26"/>
  <c r="C73" i="26"/>
  <c r="C89" i="26"/>
  <c r="C105" i="26"/>
  <c r="C121" i="26"/>
  <c r="C143" i="26"/>
  <c r="C153" i="26"/>
  <c r="C164" i="26"/>
  <c r="C175" i="26"/>
  <c r="C185" i="26"/>
  <c r="C196" i="26"/>
  <c r="C207" i="26"/>
  <c r="C217" i="26"/>
  <c r="C228" i="26"/>
  <c r="C239" i="26"/>
  <c r="C249" i="26"/>
  <c r="C260" i="26"/>
  <c r="C271" i="26"/>
  <c r="C281" i="26"/>
  <c r="C292" i="26"/>
  <c r="C303" i="26"/>
  <c r="C313" i="26"/>
  <c r="C324" i="26"/>
  <c r="C335" i="26"/>
  <c r="C345" i="26"/>
  <c r="C356" i="26"/>
  <c r="C367" i="26"/>
  <c r="C377" i="26"/>
  <c r="C399" i="26"/>
  <c r="C409" i="26"/>
  <c r="C420" i="26"/>
  <c r="C431" i="26"/>
  <c r="C447" i="26"/>
  <c r="C463" i="26"/>
  <c r="C479" i="26"/>
  <c r="C495" i="26"/>
  <c r="C511" i="26"/>
  <c r="C527" i="26"/>
  <c r="C543" i="26"/>
  <c r="C559" i="26"/>
  <c r="C575" i="26"/>
  <c r="C591" i="26"/>
  <c r="C607" i="26"/>
  <c r="C623" i="26"/>
  <c r="C639" i="26"/>
  <c r="C655" i="26"/>
  <c r="C671" i="26"/>
  <c r="C687" i="26"/>
  <c r="C703" i="26"/>
  <c r="C719" i="26"/>
  <c r="C735" i="26"/>
  <c r="C751" i="26"/>
  <c r="C767" i="26"/>
  <c r="C783" i="26"/>
  <c r="C799" i="26"/>
  <c r="C823" i="26"/>
  <c r="C839" i="26"/>
  <c r="C855" i="26"/>
  <c r="C871" i="26"/>
  <c r="C895" i="26"/>
  <c r="C911" i="26"/>
  <c r="C927" i="26"/>
  <c r="C943" i="26"/>
  <c r="C959" i="26"/>
  <c r="C975" i="26"/>
  <c r="C991" i="26"/>
  <c r="C1007" i="26"/>
  <c r="D1052" i="26"/>
  <c r="D1105" i="26"/>
  <c r="D1164" i="26"/>
  <c r="D24" i="26"/>
  <c r="D87" i="26"/>
  <c r="D144" i="26"/>
  <c r="D197" i="26"/>
  <c r="D256" i="26"/>
  <c r="D317" i="26"/>
  <c r="D367" i="26"/>
  <c r="D429" i="26"/>
  <c r="D487" i="26"/>
  <c r="D521" i="26"/>
  <c r="D544" i="26"/>
  <c r="D566" i="26"/>
  <c r="D585" i="26"/>
  <c r="D608" i="26"/>
  <c r="D630" i="26"/>
  <c r="D649" i="26"/>
  <c r="D672" i="26"/>
  <c r="D694" i="26"/>
  <c r="D713" i="26"/>
  <c r="D736" i="26"/>
  <c r="D758" i="26"/>
  <c r="D777" i="26"/>
  <c r="D800" i="26"/>
  <c r="D822" i="26"/>
  <c r="D841" i="26"/>
  <c r="D864" i="26"/>
  <c r="D886" i="26"/>
  <c r="D905" i="26"/>
  <c r="D928" i="26"/>
  <c r="D950" i="26"/>
  <c r="D969" i="26"/>
  <c r="D992" i="26"/>
  <c r="C1017" i="26"/>
  <c r="C1039" i="26"/>
  <c r="C1058" i="26"/>
  <c r="C1081" i="26"/>
  <c r="C1103" i="26"/>
  <c r="C1122" i="26"/>
  <c r="C1140" i="26"/>
  <c r="C1156" i="26"/>
  <c r="C1172" i="26"/>
  <c r="C11" i="26"/>
  <c r="C27" i="26"/>
  <c r="C43" i="26"/>
  <c r="C59" i="26"/>
  <c r="C75" i="26"/>
  <c r="C91" i="26"/>
  <c r="C107" i="26"/>
  <c r="C123" i="26"/>
  <c r="C134" i="26"/>
  <c r="C144" i="26"/>
  <c r="C155" i="26"/>
  <c r="C166" i="26"/>
  <c r="C176" i="26"/>
  <c r="C187" i="26"/>
  <c r="C198" i="26"/>
  <c r="C208" i="26"/>
  <c r="C219" i="26"/>
  <c r="C230" i="26"/>
  <c r="C240" i="26"/>
  <c r="C251" i="26"/>
  <c r="C262" i="26"/>
  <c r="C272" i="26"/>
  <c r="C283" i="26"/>
  <c r="C294" i="26"/>
  <c r="C304" i="26"/>
  <c r="C315" i="26"/>
  <c r="C326" i="26"/>
  <c r="C336" i="26"/>
  <c r="C347" i="26"/>
  <c r="C358" i="26"/>
  <c r="C368" i="26"/>
  <c r="C379" i="26"/>
  <c r="C390" i="26"/>
  <c r="C400" i="26"/>
  <c r="C411" i="26"/>
  <c r="C422" i="26"/>
  <c r="C432" i="26"/>
  <c r="C440" i="26"/>
  <c r="C448" i="26"/>
  <c r="C456" i="26"/>
  <c r="C464" i="26"/>
  <c r="C472" i="26"/>
  <c r="C480" i="26"/>
  <c r="C488" i="26"/>
  <c r="C496" i="26"/>
  <c r="C504" i="26"/>
  <c r="C512" i="26"/>
  <c r="C520" i="26"/>
  <c r="C528" i="26"/>
  <c r="C536" i="26"/>
  <c r="C544" i="26"/>
  <c r="C552" i="26"/>
  <c r="C560" i="26"/>
  <c r="C568" i="26"/>
  <c r="C576" i="26"/>
  <c r="C584" i="26"/>
  <c r="C592" i="26"/>
  <c r="C600" i="26"/>
  <c r="C608" i="26"/>
  <c r="C616" i="26"/>
  <c r="C624" i="26"/>
  <c r="C632" i="26"/>
  <c r="C640" i="26"/>
  <c r="C648" i="26"/>
  <c r="C656" i="26"/>
  <c r="C664" i="26"/>
  <c r="C672" i="26"/>
  <c r="C680" i="26"/>
  <c r="C688" i="26"/>
  <c r="C696" i="26"/>
  <c r="C704" i="26"/>
  <c r="C712" i="26"/>
  <c r="C720" i="26"/>
  <c r="C728" i="26"/>
  <c r="C736" i="26"/>
  <c r="C744" i="26"/>
  <c r="C752" i="26"/>
  <c r="C760" i="26"/>
  <c r="C768" i="26"/>
  <c r="C776" i="26"/>
  <c r="C784" i="26"/>
  <c r="C792" i="26"/>
  <c r="C800" i="26"/>
  <c r="C808" i="26"/>
  <c r="C816" i="26"/>
  <c r="C824" i="26"/>
  <c r="C832" i="26"/>
  <c r="C840" i="26"/>
  <c r="C848" i="26"/>
  <c r="C856" i="26"/>
  <c r="C864" i="26"/>
  <c r="C872" i="26"/>
  <c r="C880" i="26"/>
  <c r="C888" i="26"/>
  <c r="C896" i="26"/>
  <c r="C904" i="26"/>
  <c r="C912" i="26"/>
  <c r="C920" i="26"/>
  <c r="C928" i="26"/>
  <c r="C936" i="26"/>
  <c r="C944" i="26"/>
  <c r="C952" i="26"/>
  <c r="C960" i="26"/>
  <c r="C968" i="26"/>
  <c r="C976" i="26"/>
  <c r="C984" i="26"/>
  <c r="C992" i="26"/>
  <c r="C1000" i="26"/>
  <c r="C1008" i="26"/>
  <c r="D1011" i="26"/>
  <c r="D1123" i="26"/>
  <c r="D1180" i="26"/>
  <c r="D45" i="26"/>
  <c r="D103" i="26"/>
  <c r="D152" i="26"/>
  <c r="D272" i="26"/>
  <c r="D325" i="26"/>
  <c r="D384" i="26"/>
  <c r="D495" i="26"/>
  <c r="D528" i="26"/>
  <c r="D592" i="26"/>
  <c r="D614" i="26"/>
  <c r="D656" i="26"/>
  <c r="D697" i="26"/>
  <c r="D742" i="26"/>
  <c r="D784" i="26"/>
  <c r="D1059" i="26"/>
  <c r="D1116" i="26"/>
  <c r="D1169" i="26"/>
  <c r="D39" i="26"/>
  <c r="D88" i="26"/>
  <c r="D151" i="26"/>
  <c r="D208" i="26"/>
  <c r="D261" i="26"/>
  <c r="D320" i="26"/>
  <c r="D381" i="26"/>
  <c r="D431" i="26"/>
  <c r="D493" i="26"/>
  <c r="D526" i="26"/>
  <c r="D545" i="26"/>
  <c r="D568" i="26"/>
  <c r="D590" i="26"/>
  <c r="D609" i="26"/>
  <c r="D632" i="26"/>
  <c r="D654" i="26"/>
  <c r="D673" i="26"/>
  <c r="D696" i="26"/>
  <c r="D718" i="26"/>
  <c r="D737" i="26"/>
  <c r="D760" i="26"/>
  <c r="D782" i="26"/>
  <c r="D801" i="26"/>
  <c r="D824" i="26"/>
  <c r="D846" i="26"/>
  <c r="D865" i="26"/>
  <c r="D888" i="26"/>
  <c r="D910" i="26"/>
  <c r="D929" i="26"/>
  <c r="D952" i="26"/>
  <c r="D974" i="26"/>
  <c r="D993" i="26"/>
  <c r="C1018" i="26"/>
  <c r="C1041" i="26"/>
  <c r="C1063" i="26"/>
  <c r="C1082" i="26"/>
  <c r="C1105" i="26"/>
  <c r="C1127" i="26"/>
  <c r="C1143" i="26"/>
  <c r="C1159" i="26"/>
  <c r="C1175" i="26"/>
  <c r="C14" i="26"/>
  <c r="C30" i="26"/>
  <c r="C46" i="26"/>
  <c r="C62" i="26"/>
  <c r="C78" i="26"/>
  <c r="C94" i="26"/>
  <c r="C110" i="26"/>
  <c r="C124" i="26"/>
  <c r="C135" i="26"/>
  <c r="C145" i="26"/>
  <c r="C156" i="26"/>
  <c r="C167" i="26"/>
  <c r="C177" i="26"/>
  <c r="C188" i="26"/>
  <c r="C199" i="26"/>
  <c r="C209" i="26"/>
  <c r="C220" i="26"/>
  <c r="C231" i="26"/>
  <c r="C241" i="26"/>
  <c r="C252" i="26"/>
  <c r="C263" i="26"/>
  <c r="C273" i="26"/>
  <c r="C284" i="26"/>
  <c r="C295" i="26"/>
  <c r="C305" i="26"/>
  <c r="C316" i="26"/>
  <c r="C327" i="26"/>
  <c r="C337" i="26"/>
  <c r="C348" i="26"/>
  <c r="C359" i="26"/>
  <c r="C369" i="26"/>
  <c r="C380" i="26"/>
  <c r="C391" i="26"/>
  <c r="C401" i="26"/>
  <c r="C412" i="26"/>
  <c r="C423" i="26"/>
  <c r="C433" i="26"/>
  <c r="C441" i="26"/>
  <c r="C449" i="26"/>
  <c r="C457" i="26"/>
  <c r="C465" i="26"/>
  <c r="C473" i="26"/>
  <c r="C481" i="26"/>
  <c r="C489" i="26"/>
  <c r="C497" i="26"/>
  <c r="C505" i="26"/>
  <c r="C513" i="26"/>
  <c r="C521" i="26"/>
  <c r="C529" i="26"/>
  <c r="C537" i="26"/>
  <c r="C545" i="26"/>
  <c r="C553" i="26"/>
  <c r="C561" i="26"/>
  <c r="C569" i="26"/>
  <c r="C577" i="26"/>
  <c r="C585" i="26"/>
  <c r="C593" i="26"/>
  <c r="C601" i="26"/>
  <c r="C609" i="26"/>
  <c r="C617" i="26"/>
  <c r="C625" i="26"/>
  <c r="C633" i="26"/>
  <c r="C641" i="26"/>
  <c r="C649" i="26"/>
  <c r="C657" i="26"/>
  <c r="C665" i="26"/>
  <c r="C673" i="26"/>
  <c r="C681" i="26"/>
  <c r="C689" i="26"/>
  <c r="C697" i="26"/>
  <c r="C705" i="26"/>
  <c r="C713" i="26"/>
  <c r="C721" i="26"/>
  <c r="C729" i="26"/>
  <c r="C737" i="26"/>
  <c r="C745" i="26"/>
  <c r="C753" i="26"/>
  <c r="C761" i="26"/>
  <c r="C769" i="26"/>
  <c r="C777" i="26"/>
  <c r="C785" i="26"/>
  <c r="C793" i="26"/>
  <c r="C801" i="26"/>
  <c r="C809" i="26"/>
  <c r="C817" i="26"/>
  <c r="C825" i="26"/>
  <c r="C833" i="26"/>
  <c r="C841" i="26"/>
  <c r="C849" i="26"/>
  <c r="C857" i="26"/>
  <c r="C865" i="26"/>
  <c r="C873" i="26"/>
  <c r="C881" i="26"/>
  <c r="C889" i="26"/>
  <c r="C897" i="26"/>
  <c r="C905" i="26"/>
  <c r="C913" i="26"/>
  <c r="C921" i="26"/>
  <c r="C929" i="26"/>
  <c r="C937" i="26"/>
  <c r="C945" i="26"/>
  <c r="C953" i="26"/>
  <c r="C961" i="26"/>
  <c r="C969" i="26"/>
  <c r="C977" i="26"/>
  <c r="C985" i="26"/>
  <c r="C993" i="26"/>
  <c r="C1001" i="26"/>
  <c r="C1009" i="26"/>
  <c r="D1060" i="26"/>
  <c r="D215" i="26"/>
  <c r="D445" i="26"/>
  <c r="D569" i="26"/>
  <c r="D633" i="26"/>
  <c r="D678" i="26"/>
  <c r="D720" i="26"/>
  <c r="D761" i="26"/>
  <c r="D806" i="26"/>
  <c r="D1017" i="26"/>
  <c r="D1075" i="26"/>
  <c r="D1124" i="26"/>
  <c r="D47" i="26"/>
  <c r="D109" i="26"/>
  <c r="D167" i="26"/>
  <c r="D216" i="26"/>
  <c r="D279" i="26"/>
  <c r="D336" i="26"/>
  <c r="D389" i="26"/>
  <c r="D448" i="26"/>
  <c r="D509" i="26"/>
  <c r="D529" i="26"/>
  <c r="D552" i="26"/>
  <c r="D574" i="26"/>
  <c r="D593" i="26"/>
  <c r="D616" i="26"/>
  <c r="D638" i="26"/>
  <c r="D657" i="26"/>
  <c r="D680" i="26"/>
  <c r="D702" i="26"/>
  <c r="D721" i="26"/>
  <c r="D744" i="26"/>
  <c r="D766" i="26"/>
  <c r="D785" i="26"/>
  <c r="D808" i="26"/>
  <c r="D830" i="26"/>
  <c r="D849" i="26"/>
  <c r="D872" i="26"/>
  <c r="D894" i="26"/>
  <c r="D913" i="26"/>
  <c r="D936" i="26"/>
  <c r="D958" i="26"/>
  <c r="D977" i="26"/>
  <c r="D1000" i="26"/>
  <c r="C1025" i="26"/>
  <c r="C1047" i="26"/>
  <c r="C1066" i="26"/>
  <c r="C1089" i="26"/>
  <c r="C1111" i="26"/>
  <c r="C1130" i="26"/>
  <c r="C1146" i="26"/>
  <c r="C1162" i="26"/>
  <c r="C1178" i="26"/>
  <c r="C17" i="26"/>
  <c r="C33" i="26"/>
  <c r="C49" i="26"/>
  <c r="C65" i="26"/>
  <c r="C81" i="26"/>
  <c r="C97" i="26"/>
  <c r="C113" i="26"/>
  <c r="C127" i="26"/>
  <c r="C137" i="26"/>
  <c r="C148" i="26"/>
  <c r="C159" i="26"/>
  <c r="C169" i="26"/>
  <c r="C180" i="26"/>
  <c r="C191" i="26"/>
  <c r="C201" i="26"/>
  <c r="C212" i="26"/>
  <c r="C223" i="26"/>
  <c r="C233" i="26"/>
  <c r="C244" i="26"/>
  <c r="C255" i="26"/>
  <c r="C265" i="26"/>
  <c r="C276" i="26"/>
  <c r="C287" i="26"/>
  <c r="C297" i="26"/>
  <c r="C308" i="26"/>
  <c r="C319" i="26"/>
  <c r="C329" i="26"/>
  <c r="C340" i="26"/>
  <c r="C351" i="26"/>
  <c r="C361" i="26"/>
  <c r="C372" i="26"/>
  <c r="C383" i="26"/>
  <c r="C393" i="26"/>
  <c r="C404" i="26"/>
  <c r="C415" i="26"/>
  <c r="C425" i="26"/>
  <c r="C435" i="26"/>
  <c r="C443" i="26"/>
  <c r="C451" i="26"/>
  <c r="C459" i="26"/>
  <c r="C467" i="26"/>
  <c r="C475" i="26"/>
  <c r="C483" i="26"/>
  <c r="C491" i="26"/>
  <c r="C499" i="26"/>
  <c r="C507" i="26"/>
  <c r="C515" i="26"/>
  <c r="C523" i="26"/>
  <c r="C531" i="26"/>
  <c r="C539" i="26"/>
  <c r="C547" i="26"/>
  <c r="C555" i="26"/>
  <c r="C563" i="26"/>
  <c r="C571" i="26"/>
  <c r="C579" i="26"/>
  <c r="C587" i="26"/>
  <c r="C595" i="26"/>
  <c r="C603" i="26"/>
  <c r="C611" i="26"/>
  <c r="C619" i="26"/>
  <c r="C627" i="26"/>
  <c r="C635" i="26"/>
  <c r="C643" i="26"/>
  <c r="C651" i="26"/>
  <c r="C659" i="26"/>
  <c r="C667" i="26"/>
  <c r="C675" i="26"/>
  <c r="C683" i="26"/>
  <c r="C691" i="26"/>
  <c r="C699" i="26"/>
  <c r="C707" i="26"/>
  <c r="C715" i="26"/>
  <c r="C723" i="26"/>
  <c r="C731" i="26"/>
  <c r="C739" i="26"/>
  <c r="C747" i="26"/>
  <c r="C755" i="26"/>
  <c r="C763" i="26"/>
  <c r="C771" i="26"/>
  <c r="C779" i="26"/>
  <c r="C787" i="26"/>
  <c r="C795" i="26"/>
  <c r="C803" i="26"/>
  <c r="C811" i="26"/>
  <c r="C819" i="26"/>
  <c r="C827" i="26"/>
  <c r="C835" i="26"/>
  <c r="C843" i="26"/>
  <c r="C851" i="26"/>
  <c r="C859" i="26"/>
  <c r="C867" i="26"/>
  <c r="C875" i="26"/>
  <c r="C883" i="26"/>
  <c r="C891" i="26"/>
  <c r="C899" i="26"/>
  <c r="C907" i="26"/>
  <c r="C915" i="26"/>
  <c r="C923" i="26"/>
  <c r="C931" i="26"/>
  <c r="C939" i="26"/>
  <c r="C947" i="26"/>
  <c r="C955" i="26"/>
  <c r="C963" i="26"/>
  <c r="C971" i="26"/>
  <c r="C979" i="26"/>
  <c r="C987" i="26"/>
  <c r="C995" i="26"/>
  <c r="C1003" i="26"/>
  <c r="D1019" i="26"/>
  <c r="D1081" i="26"/>
  <c r="D1139" i="26"/>
  <c r="D61" i="26"/>
  <c r="D111" i="26"/>
  <c r="D173" i="26"/>
  <c r="D231" i="26"/>
  <c r="D280" i="26"/>
  <c r="D343" i="26"/>
  <c r="D400" i="26"/>
  <c r="D453" i="26"/>
  <c r="D512" i="26"/>
  <c r="D534" i="26"/>
  <c r="D553" i="26"/>
  <c r="D576" i="26"/>
  <c r="D598" i="26"/>
  <c r="D617" i="26"/>
  <c r="D640" i="26"/>
  <c r="D407" i="26"/>
  <c r="D622" i="26"/>
  <c r="D726" i="26"/>
  <c r="D809" i="26"/>
  <c r="D870" i="26"/>
  <c r="D920" i="26"/>
  <c r="D982" i="26"/>
  <c r="C1049" i="26"/>
  <c r="C1106" i="26"/>
  <c r="C1151" i="26"/>
  <c r="C19" i="26"/>
  <c r="C64" i="26"/>
  <c r="C102" i="26"/>
  <c r="C139" i="26"/>
  <c r="C168" i="26"/>
  <c r="C193" i="26"/>
  <c r="C224" i="26"/>
  <c r="C254" i="26"/>
  <c r="C279" i="26"/>
  <c r="C310" i="26"/>
  <c r="C339" i="26"/>
  <c r="C364" i="26"/>
  <c r="C395" i="26"/>
  <c r="C424" i="26"/>
  <c r="C445" i="26"/>
  <c r="C468" i="26"/>
  <c r="C490" i="26"/>
  <c r="C509" i="26"/>
  <c r="C532" i="26"/>
  <c r="C554" i="26"/>
  <c r="C573" i="26"/>
  <c r="C596" i="26"/>
  <c r="C618" i="26"/>
  <c r="C637" i="26"/>
  <c r="C660" i="26"/>
  <c r="C682" i="26"/>
  <c r="C701" i="26"/>
  <c r="C724" i="26"/>
  <c r="C746" i="26"/>
  <c r="C765" i="26"/>
  <c r="C788" i="26"/>
  <c r="C810" i="26"/>
  <c r="C829" i="26"/>
  <c r="C852" i="26"/>
  <c r="C874" i="26"/>
  <c r="C893" i="26"/>
  <c r="C916" i="26"/>
  <c r="C938" i="26"/>
  <c r="C957" i="26"/>
  <c r="C980" i="26"/>
  <c r="C1002" i="26"/>
  <c r="D1033" i="26"/>
  <c r="D175" i="26"/>
  <c r="D681" i="26"/>
  <c r="D833" i="26"/>
  <c r="C1023" i="26"/>
  <c r="C1132" i="26"/>
  <c r="C38" i="26"/>
  <c r="C126" i="26"/>
  <c r="C211" i="26"/>
  <c r="C267" i="26"/>
  <c r="C321" i="26"/>
  <c r="C382" i="26"/>
  <c r="C458" i="26"/>
  <c r="C500" i="26"/>
  <c r="C564" i="26"/>
  <c r="C605" i="26"/>
  <c r="C650" i="26"/>
  <c r="C714" i="26"/>
  <c r="C756" i="26"/>
  <c r="C797" i="26"/>
  <c r="C861" i="26"/>
  <c r="C906" i="26"/>
  <c r="C948" i="26"/>
  <c r="C717" i="26"/>
  <c r="D344" i="26"/>
  <c r="D792" i="26"/>
  <c r="D976" i="26"/>
  <c r="C1095" i="26"/>
  <c r="C16" i="26"/>
  <c r="C99" i="26"/>
  <c r="C161" i="26"/>
  <c r="C247" i="26"/>
  <c r="C307" i="26"/>
  <c r="C417" i="26"/>
  <c r="C466" i="26"/>
  <c r="C530" i="26"/>
  <c r="C594" i="26"/>
  <c r="C658" i="26"/>
  <c r="C677" i="26"/>
  <c r="C764" i="26"/>
  <c r="C869" i="26"/>
  <c r="C956" i="26"/>
  <c r="D5" i="26"/>
  <c r="D464" i="26"/>
  <c r="D641" i="26"/>
  <c r="D728" i="26"/>
  <c r="D814" i="26"/>
  <c r="D873" i="26"/>
  <c r="D934" i="26"/>
  <c r="D984" i="26"/>
  <c r="C1050" i="26"/>
  <c r="C1113" i="26"/>
  <c r="C1161" i="26"/>
  <c r="C22" i="26"/>
  <c r="C67" i="26"/>
  <c r="C112" i="26"/>
  <c r="C140" i="26"/>
  <c r="C171" i="26"/>
  <c r="C200" i="26"/>
  <c r="C225" i="26"/>
  <c r="C256" i="26"/>
  <c r="C286" i="26"/>
  <c r="C311" i="26"/>
  <c r="C342" i="26"/>
  <c r="C371" i="26"/>
  <c r="C396" i="26"/>
  <c r="C427" i="26"/>
  <c r="C450" i="26"/>
  <c r="C469" i="26"/>
  <c r="C492" i="26"/>
  <c r="C514" i="26"/>
  <c r="C533" i="26"/>
  <c r="C556" i="26"/>
  <c r="C578" i="26"/>
  <c r="C597" i="26"/>
  <c r="C620" i="26"/>
  <c r="C642" i="26"/>
  <c r="C661" i="26"/>
  <c r="C684" i="26"/>
  <c r="C706" i="26"/>
  <c r="C725" i="26"/>
  <c r="C748" i="26"/>
  <c r="C770" i="26"/>
  <c r="C789" i="26"/>
  <c r="C812" i="26"/>
  <c r="C834" i="26"/>
  <c r="C853" i="26"/>
  <c r="C876" i="26"/>
  <c r="C898" i="26"/>
  <c r="C917" i="26"/>
  <c r="C940" i="26"/>
  <c r="C962" i="26"/>
  <c r="C981" i="26"/>
  <c r="C1004" i="26"/>
  <c r="D1006" i="26"/>
  <c r="D790" i="26"/>
  <c r="C416" i="26"/>
  <c r="C653" i="26"/>
  <c r="C804" i="26"/>
  <c r="C868" i="26"/>
  <c r="C909" i="26"/>
  <c r="C954" i="26"/>
  <c r="C996" i="26"/>
  <c r="D705" i="26"/>
  <c r="C1148" i="26"/>
  <c r="C222" i="26"/>
  <c r="C392" i="26"/>
  <c r="C485" i="26"/>
  <c r="C613" i="26"/>
  <c r="C700" i="26"/>
  <c r="C805" i="26"/>
  <c r="C892" i="26"/>
  <c r="C978" i="26"/>
  <c r="D64" i="26"/>
  <c r="D513" i="26"/>
  <c r="D662" i="26"/>
  <c r="D745" i="26"/>
  <c r="D825" i="26"/>
  <c r="D878" i="26"/>
  <c r="D937" i="26"/>
  <c r="D998" i="26"/>
  <c r="C1065" i="26"/>
  <c r="C1114" i="26"/>
  <c r="C1164" i="26"/>
  <c r="C32" i="26"/>
  <c r="C70" i="26"/>
  <c r="C115" i="26"/>
  <c r="C147" i="26"/>
  <c r="C172" i="26"/>
  <c r="C203" i="26"/>
  <c r="C232" i="26"/>
  <c r="C257" i="26"/>
  <c r="C288" i="26"/>
  <c r="C318" i="26"/>
  <c r="C343" i="26"/>
  <c r="C374" i="26"/>
  <c r="C403" i="26"/>
  <c r="C428" i="26"/>
  <c r="C452" i="26"/>
  <c r="C474" i="26"/>
  <c r="C493" i="26"/>
  <c r="C516" i="26"/>
  <c r="C538" i="26"/>
  <c r="C557" i="26"/>
  <c r="C580" i="26"/>
  <c r="C602" i="26"/>
  <c r="C621" i="26"/>
  <c r="C644" i="26"/>
  <c r="C666" i="26"/>
  <c r="C685" i="26"/>
  <c r="C708" i="26"/>
  <c r="C730" i="26"/>
  <c r="C749" i="26"/>
  <c r="C772" i="26"/>
  <c r="C794" i="26"/>
  <c r="C813" i="26"/>
  <c r="C836" i="26"/>
  <c r="C858" i="26"/>
  <c r="C877" i="26"/>
  <c r="C900" i="26"/>
  <c r="C922" i="26"/>
  <c r="C941" i="26"/>
  <c r="C964" i="26"/>
  <c r="C986" i="26"/>
  <c r="C1005" i="26"/>
  <c r="D896" i="26"/>
  <c r="C182" i="26"/>
  <c r="C522" i="26"/>
  <c r="C692" i="26"/>
  <c r="C842" i="26"/>
  <c r="C970" i="26"/>
  <c r="D577" i="26"/>
  <c r="C332" i="26"/>
  <c r="C722" i="26"/>
  <c r="C828" i="26"/>
  <c r="C914" i="26"/>
  <c r="C997" i="26"/>
  <c r="D125" i="26"/>
  <c r="D536" i="26"/>
  <c r="D664" i="26"/>
  <c r="D750" i="26"/>
  <c r="D832" i="26"/>
  <c r="D889" i="26"/>
  <c r="D942" i="26"/>
  <c r="D1001" i="26"/>
  <c r="C1071" i="26"/>
  <c r="C1129" i="26"/>
  <c r="C1167" i="26"/>
  <c r="C35" i="26"/>
  <c r="C80" i="26"/>
  <c r="C118" i="26"/>
  <c r="C150" i="26"/>
  <c r="C179" i="26"/>
  <c r="C204" i="26"/>
  <c r="C235" i="26"/>
  <c r="C264" i="26"/>
  <c r="C289" i="26"/>
  <c r="C320" i="26"/>
  <c r="C350" i="26"/>
  <c r="C375" i="26"/>
  <c r="C406" i="26"/>
  <c r="C434" i="26"/>
  <c r="C453" i="26"/>
  <c r="C476" i="26"/>
  <c r="C498" i="26"/>
  <c r="C517" i="26"/>
  <c r="C540" i="26"/>
  <c r="C562" i="26"/>
  <c r="C581" i="26"/>
  <c r="C604" i="26"/>
  <c r="C626" i="26"/>
  <c r="C645" i="26"/>
  <c r="C668" i="26"/>
  <c r="C690" i="26"/>
  <c r="C709" i="26"/>
  <c r="C732" i="26"/>
  <c r="C754" i="26"/>
  <c r="C773" i="26"/>
  <c r="C796" i="26"/>
  <c r="C818" i="26"/>
  <c r="C837" i="26"/>
  <c r="C860" i="26"/>
  <c r="C882" i="26"/>
  <c r="C901" i="26"/>
  <c r="C924" i="26"/>
  <c r="C946" i="26"/>
  <c r="C965" i="26"/>
  <c r="C988" i="26"/>
  <c r="C1010" i="26"/>
  <c r="D550" i="26"/>
  <c r="D768" i="26"/>
  <c r="D953" i="26"/>
  <c r="C1073" i="26"/>
  <c r="C1177" i="26"/>
  <c r="C83" i="26"/>
  <c r="C151" i="26"/>
  <c r="C236" i="26"/>
  <c r="C296" i="26"/>
  <c r="C352" i="26"/>
  <c r="C407" i="26"/>
  <c r="C436" i="26"/>
  <c r="C477" i="26"/>
  <c r="C541" i="26"/>
  <c r="C586" i="26"/>
  <c r="C628" i="26"/>
  <c r="C669" i="26"/>
  <c r="C733" i="26"/>
  <c r="C778" i="26"/>
  <c r="C820" i="26"/>
  <c r="C884" i="26"/>
  <c r="C925" i="26"/>
  <c r="C989" i="26"/>
  <c r="C740" i="26"/>
  <c r="D600" i="26"/>
  <c r="D856" i="26"/>
  <c r="D918" i="26"/>
  <c r="C1042" i="26"/>
  <c r="C54" i="26"/>
  <c r="C136" i="26"/>
  <c r="C192" i="26"/>
  <c r="C278" i="26"/>
  <c r="C363" i="26"/>
  <c r="C444" i="26"/>
  <c r="C508" i="26"/>
  <c r="C572" i="26"/>
  <c r="C636" i="26"/>
  <c r="C741" i="26"/>
  <c r="C786" i="26"/>
  <c r="C850" i="26"/>
  <c r="C933" i="26"/>
  <c r="D1083" i="26"/>
  <c r="D237" i="26"/>
  <c r="D558" i="26"/>
  <c r="D686" i="26"/>
  <c r="D769" i="26"/>
  <c r="D848" i="26"/>
  <c r="D897" i="26"/>
  <c r="D960" i="26"/>
  <c r="C1026" i="26"/>
  <c r="C1087" i="26"/>
  <c r="C1135" i="26"/>
  <c r="C1180" i="26"/>
  <c r="C3" i="26"/>
  <c r="C48" i="26"/>
  <c r="C86" i="26"/>
  <c r="C128" i="26"/>
  <c r="C158" i="26"/>
  <c r="C183" i="26"/>
  <c r="C214" i="26"/>
  <c r="C243" i="26"/>
  <c r="C268" i="26"/>
  <c r="C299" i="26"/>
  <c r="C328" i="26"/>
  <c r="C353" i="26"/>
  <c r="C384" i="26"/>
  <c r="C414" i="26"/>
  <c r="C437" i="26"/>
  <c r="C460" i="26"/>
  <c r="C482" i="26"/>
  <c r="C501" i="26"/>
  <c r="C524" i="26"/>
  <c r="C546" i="26"/>
  <c r="C565" i="26"/>
  <c r="C588" i="26"/>
  <c r="C610" i="26"/>
  <c r="C629" i="26"/>
  <c r="C652" i="26"/>
  <c r="C674" i="26"/>
  <c r="C693" i="26"/>
  <c r="C716" i="26"/>
  <c r="C738" i="26"/>
  <c r="C757" i="26"/>
  <c r="C780" i="26"/>
  <c r="C802" i="26"/>
  <c r="C821" i="26"/>
  <c r="C844" i="26"/>
  <c r="C866" i="26"/>
  <c r="C885" i="26"/>
  <c r="C908" i="26"/>
  <c r="C930" i="26"/>
  <c r="C949" i="26"/>
  <c r="C972" i="26"/>
  <c r="C994" i="26"/>
  <c r="D1145" i="26"/>
  <c r="D295" i="26"/>
  <c r="D704" i="26"/>
  <c r="D854" i="26"/>
  <c r="D912" i="26"/>
  <c r="D961" i="26"/>
  <c r="C1031" i="26"/>
  <c r="C1090" i="26"/>
  <c r="C1145" i="26"/>
  <c r="C6" i="26"/>
  <c r="C51" i="26"/>
  <c r="C96" i="26"/>
  <c r="C129" i="26"/>
  <c r="C160" i="26"/>
  <c r="C190" i="26"/>
  <c r="C215" i="26"/>
  <c r="C246" i="26"/>
  <c r="C275" i="26"/>
  <c r="C300" i="26"/>
  <c r="C331" i="26"/>
  <c r="C360" i="26"/>
  <c r="C385" i="26"/>
  <c r="C442" i="26"/>
  <c r="C461" i="26"/>
  <c r="C484" i="26"/>
  <c r="C506" i="26"/>
  <c r="C525" i="26"/>
  <c r="C548" i="26"/>
  <c r="C570" i="26"/>
  <c r="C589" i="26"/>
  <c r="C612" i="26"/>
  <c r="C634" i="26"/>
  <c r="C676" i="26"/>
  <c r="C698" i="26"/>
  <c r="C762" i="26"/>
  <c r="C781" i="26"/>
  <c r="C826" i="26"/>
  <c r="C845" i="26"/>
  <c r="C890" i="26"/>
  <c r="C932" i="26"/>
  <c r="C973" i="26"/>
  <c r="C549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P240" i="24"/>
  <c r="N240" i="24"/>
  <c r="M240" i="24"/>
  <c r="L240" i="24"/>
  <c r="K240" i="24"/>
  <c r="U240" i="24" s="1"/>
  <c r="J240" i="24"/>
  <c r="I240" i="24"/>
  <c r="H240" i="24"/>
  <c r="G240" i="24"/>
  <c r="F240" i="24"/>
  <c r="E240" i="24"/>
  <c r="D240" i="24"/>
  <c r="C240" i="24"/>
  <c r="B240" i="24"/>
  <c r="A240" i="24"/>
  <c r="X239" i="24"/>
  <c r="S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N237" i="24"/>
  <c r="M237" i="24"/>
  <c r="L237" i="24"/>
  <c r="K237" i="24"/>
  <c r="AA237" i="24" s="1"/>
  <c r="J237" i="24"/>
  <c r="I237" i="24"/>
  <c r="H237" i="24"/>
  <c r="G237" i="24"/>
  <c r="F237" i="24"/>
  <c r="E237" i="24"/>
  <c r="D237" i="24"/>
  <c r="C237" i="24"/>
  <c r="B237" i="24"/>
  <c r="A237" i="24"/>
  <c r="N236" i="24"/>
  <c r="M236" i="24"/>
  <c r="L236" i="24"/>
  <c r="W236" i="24" s="1"/>
  <c r="K236" i="24"/>
  <c r="J236" i="24"/>
  <c r="I236" i="24"/>
  <c r="H236" i="24"/>
  <c r="G236" i="24"/>
  <c r="F236" i="24"/>
  <c r="E236" i="24"/>
  <c r="D236" i="24"/>
  <c r="C236" i="24"/>
  <c r="B236" i="24"/>
  <c r="A236" i="24"/>
  <c r="N235" i="24"/>
  <c r="M235" i="24"/>
  <c r="L235" i="24"/>
  <c r="K235" i="24"/>
  <c r="V235" i="24" s="1"/>
  <c r="J235" i="24"/>
  <c r="I235" i="24"/>
  <c r="H235" i="24"/>
  <c r="G235" i="24"/>
  <c r="F235" i="24"/>
  <c r="E235" i="24"/>
  <c r="D235" i="24"/>
  <c r="C235" i="24"/>
  <c r="B235" i="24"/>
  <c r="A235" i="24"/>
  <c r="N234" i="24"/>
  <c r="M234" i="24"/>
  <c r="L234" i="24"/>
  <c r="K234" i="24"/>
  <c r="Z234" i="24" s="1"/>
  <c r="J234" i="24"/>
  <c r="I234" i="24"/>
  <c r="H234" i="24"/>
  <c r="G234" i="24"/>
  <c r="F234" i="24"/>
  <c r="E234" i="24"/>
  <c r="D234" i="24"/>
  <c r="C234" i="24"/>
  <c r="B234" i="24"/>
  <c r="A234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N231" i="24"/>
  <c r="M231" i="24"/>
  <c r="L231" i="24"/>
  <c r="K231" i="24"/>
  <c r="J231" i="24"/>
  <c r="I231" i="24"/>
  <c r="H231" i="24"/>
  <c r="G231" i="24"/>
  <c r="F231" i="24"/>
  <c r="E231" i="24"/>
  <c r="D231" i="24"/>
  <c r="C231" i="24"/>
  <c r="B231" i="24"/>
  <c r="A231" i="24"/>
  <c r="N230" i="24"/>
  <c r="M230" i="24"/>
  <c r="L230" i="24"/>
  <c r="K230" i="24"/>
  <c r="J230" i="24"/>
  <c r="I230" i="24"/>
  <c r="H230" i="24"/>
  <c r="G230" i="24"/>
  <c r="F230" i="24"/>
  <c r="E230" i="24"/>
  <c r="D230" i="24"/>
  <c r="C230" i="24"/>
  <c r="B230" i="24"/>
  <c r="A230" i="24"/>
  <c r="N229" i="24"/>
  <c r="M229" i="24"/>
  <c r="L229" i="24"/>
  <c r="K229" i="24"/>
  <c r="T229" i="24" s="1"/>
  <c r="J229" i="24"/>
  <c r="I229" i="24"/>
  <c r="H229" i="24"/>
  <c r="G229" i="24"/>
  <c r="F229" i="24"/>
  <c r="E229" i="24"/>
  <c r="D229" i="24"/>
  <c r="C229" i="24"/>
  <c r="B229" i="24"/>
  <c r="A229" i="24"/>
  <c r="N228" i="24"/>
  <c r="M228" i="24"/>
  <c r="L228" i="24"/>
  <c r="K228" i="24"/>
  <c r="J228" i="24"/>
  <c r="I228" i="24"/>
  <c r="H228" i="24"/>
  <c r="G228" i="24"/>
  <c r="F228" i="24"/>
  <c r="E228" i="24"/>
  <c r="D228" i="24"/>
  <c r="C228" i="24"/>
  <c r="B228" i="24"/>
  <c r="A228" i="24"/>
  <c r="N227" i="24"/>
  <c r="M227" i="24"/>
  <c r="L227" i="24"/>
  <c r="K227" i="24"/>
  <c r="Y227" i="24" s="1"/>
  <c r="J227" i="24"/>
  <c r="I227" i="24"/>
  <c r="H227" i="24"/>
  <c r="G227" i="24"/>
  <c r="F227" i="24"/>
  <c r="E227" i="24"/>
  <c r="D227" i="24"/>
  <c r="C227" i="24"/>
  <c r="B227" i="24"/>
  <c r="A227" i="24"/>
  <c r="N226" i="24"/>
  <c r="M226" i="24"/>
  <c r="L226" i="24"/>
  <c r="K226" i="24"/>
  <c r="AA226" i="24" s="1"/>
  <c r="J226" i="24"/>
  <c r="I226" i="24"/>
  <c r="H226" i="24"/>
  <c r="G226" i="24"/>
  <c r="F226" i="24"/>
  <c r="E226" i="24"/>
  <c r="D226" i="24"/>
  <c r="C226" i="24"/>
  <c r="B226" i="24"/>
  <c r="A226" i="24"/>
  <c r="N225" i="24"/>
  <c r="M225" i="24"/>
  <c r="L225" i="24"/>
  <c r="V225" i="24" s="1"/>
  <c r="K225" i="24"/>
  <c r="J225" i="24"/>
  <c r="I225" i="24"/>
  <c r="H225" i="24"/>
  <c r="G225" i="24"/>
  <c r="F225" i="24"/>
  <c r="E225" i="24"/>
  <c r="D225" i="24"/>
  <c r="C225" i="24"/>
  <c r="B225" i="24"/>
  <c r="A225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N222" i="24"/>
  <c r="M222" i="24"/>
  <c r="L222" i="24"/>
  <c r="K222" i="24"/>
  <c r="J222" i="24"/>
  <c r="I222" i="24"/>
  <c r="H222" i="24"/>
  <c r="G222" i="24"/>
  <c r="F222" i="24"/>
  <c r="E222" i="24"/>
  <c r="D222" i="24"/>
  <c r="C222" i="24"/>
  <c r="B222" i="24"/>
  <c r="A222" i="24"/>
  <c r="N221" i="24"/>
  <c r="M221" i="24"/>
  <c r="L221" i="24"/>
  <c r="K221" i="24"/>
  <c r="J221" i="24"/>
  <c r="I221" i="24"/>
  <c r="H221" i="24"/>
  <c r="G221" i="24"/>
  <c r="F221" i="24"/>
  <c r="E221" i="24"/>
  <c r="D221" i="24"/>
  <c r="C221" i="24"/>
  <c r="B221" i="24"/>
  <c r="A221" i="24"/>
  <c r="N220" i="24"/>
  <c r="M220" i="24"/>
  <c r="L220" i="24"/>
  <c r="K220" i="24"/>
  <c r="AA220" i="24" s="1"/>
  <c r="J220" i="24"/>
  <c r="I220" i="24"/>
  <c r="H220" i="24"/>
  <c r="G220" i="24"/>
  <c r="F220" i="24"/>
  <c r="E220" i="24"/>
  <c r="D220" i="24"/>
  <c r="C220" i="24"/>
  <c r="B220" i="24"/>
  <c r="A220" i="24"/>
  <c r="N219" i="24"/>
  <c r="M219" i="24"/>
  <c r="L219" i="24"/>
  <c r="K219" i="24"/>
  <c r="J219" i="24"/>
  <c r="I219" i="24"/>
  <c r="H219" i="24"/>
  <c r="G219" i="24"/>
  <c r="F219" i="24"/>
  <c r="E219" i="24"/>
  <c r="D219" i="24"/>
  <c r="C219" i="24"/>
  <c r="B219" i="24"/>
  <c r="A219" i="24"/>
  <c r="N218" i="24"/>
  <c r="M218" i="24"/>
  <c r="L218" i="24"/>
  <c r="K218" i="24"/>
  <c r="J218" i="24"/>
  <c r="I218" i="24"/>
  <c r="H218" i="24"/>
  <c r="G218" i="24"/>
  <c r="F218" i="24"/>
  <c r="E218" i="24"/>
  <c r="D218" i="24"/>
  <c r="C218" i="24"/>
  <c r="B218" i="24"/>
  <c r="A218" i="24"/>
  <c r="N217" i="24"/>
  <c r="M217" i="24"/>
  <c r="L217" i="24"/>
  <c r="K217" i="24"/>
  <c r="J217" i="24"/>
  <c r="I217" i="24"/>
  <c r="H217" i="24"/>
  <c r="G217" i="24"/>
  <c r="F217" i="24"/>
  <c r="E217" i="24"/>
  <c r="D217" i="24"/>
  <c r="C217" i="24"/>
  <c r="B217" i="24"/>
  <c r="A217" i="24"/>
  <c r="N216" i="24"/>
  <c r="M216" i="24"/>
  <c r="L216" i="24"/>
  <c r="K216" i="24"/>
  <c r="J216" i="24"/>
  <c r="I216" i="24"/>
  <c r="H216" i="24"/>
  <c r="G216" i="24"/>
  <c r="F216" i="24"/>
  <c r="E216" i="24"/>
  <c r="D216" i="24"/>
  <c r="C216" i="24"/>
  <c r="B216" i="24"/>
  <c r="A216" i="24"/>
  <c r="N215" i="24"/>
  <c r="M215" i="24"/>
  <c r="L215" i="24"/>
  <c r="K215" i="24"/>
  <c r="Y215" i="24" s="1"/>
  <c r="J215" i="24"/>
  <c r="I215" i="24"/>
  <c r="H215" i="24"/>
  <c r="G215" i="24"/>
  <c r="F215" i="24"/>
  <c r="E215" i="24"/>
  <c r="D215" i="24"/>
  <c r="C215" i="24"/>
  <c r="B215" i="24"/>
  <c r="A215" i="24"/>
  <c r="N214" i="24"/>
  <c r="M214" i="24"/>
  <c r="L214" i="24"/>
  <c r="K214" i="24"/>
  <c r="U214" i="24" s="1"/>
  <c r="J214" i="24"/>
  <c r="I214" i="24"/>
  <c r="H214" i="24"/>
  <c r="G214" i="24"/>
  <c r="F214" i="24"/>
  <c r="E214" i="24"/>
  <c r="D214" i="24"/>
  <c r="C214" i="24"/>
  <c r="B214" i="24"/>
  <c r="A214" i="24"/>
  <c r="N213" i="24"/>
  <c r="M213" i="24"/>
  <c r="L213" i="24"/>
  <c r="K213" i="24"/>
  <c r="J213" i="24"/>
  <c r="I213" i="24"/>
  <c r="H213" i="24"/>
  <c r="G213" i="24"/>
  <c r="F213" i="24"/>
  <c r="E213" i="24"/>
  <c r="D213" i="24"/>
  <c r="C213" i="24"/>
  <c r="B213" i="24"/>
  <c r="A213" i="24"/>
  <c r="N212" i="24"/>
  <c r="M212" i="24"/>
  <c r="L212" i="24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N210" i="24"/>
  <c r="M210" i="24"/>
  <c r="L210" i="24"/>
  <c r="K210" i="24"/>
  <c r="R210" i="24" s="1"/>
  <c r="J210" i="24"/>
  <c r="I210" i="24"/>
  <c r="H210" i="24"/>
  <c r="G210" i="24"/>
  <c r="F210" i="24"/>
  <c r="E210" i="24"/>
  <c r="D210" i="24"/>
  <c r="C210" i="24"/>
  <c r="B210" i="24"/>
  <c r="A210" i="24"/>
  <c r="N209" i="24"/>
  <c r="M209" i="24"/>
  <c r="L209" i="24"/>
  <c r="K209" i="24"/>
  <c r="R209" i="24" s="1"/>
  <c r="J209" i="24"/>
  <c r="I209" i="24"/>
  <c r="H209" i="24"/>
  <c r="G209" i="24"/>
  <c r="F209" i="24"/>
  <c r="E209" i="24"/>
  <c r="D209" i="24"/>
  <c r="C209" i="24"/>
  <c r="B209" i="24"/>
  <c r="A209" i="24"/>
  <c r="N208" i="24"/>
  <c r="M208" i="24"/>
  <c r="L208" i="24"/>
  <c r="K208" i="24"/>
  <c r="J208" i="24"/>
  <c r="I208" i="24"/>
  <c r="H208" i="24"/>
  <c r="G208" i="24"/>
  <c r="F208" i="24"/>
  <c r="E208" i="24"/>
  <c r="D208" i="24"/>
  <c r="C208" i="24"/>
  <c r="B208" i="24"/>
  <c r="A208" i="24"/>
  <c r="N207" i="24"/>
  <c r="M207" i="24"/>
  <c r="L207" i="24"/>
  <c r="K207" i="24"/>
  <c r="J207" i="24"/>
  <c r="I207" i="24"/>
  <c r="H207" i="24"/>
  <c r="G207" i="24"/>
  <c r="F207" i="24"/>
  <c r="E207" i="24"/>
  <c r="D207" i="24"/>
  <c r="C207" i="24"/>
  <c r="B207" i="24"/>
  <c r="A207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N205" i="24"/>
  <c r="M205" i="24"/>
  <c r="L205" i="24"/>
  <c r="K205" i="24"/>
  <c r="J205" i="24"/>
  <c r="I205" i="24"/>
  <c r="H205" i="24"/>
  <c r="G205" i="24"/>
  <c r="F205" i="24"/>
  <c r="E205" i="24"/>
  <c r="D205" i="24"/>
  <c r="C205" i="24"/>
  <c r="B205" i="24"/>
  <c r="A205" i="24"/>
  <c r="N204" i="24"/>
  <c r="M204" i="24"/>
  <c r="L204" i="24"/>
  <c r="K204" i="24"/>
  <c r="J204" i="24"/>
  <c r="I204" i="24"/>
  <c r="H204" i="24"/>
  <c r="G204" i="24"/>
  <c r="F204" i="24"/>
  <c r="E204" i="24"/>
  <c r="D204" i="24"/>
  <c r="C204" i="24"/>
  <c r="B204" i="24"/>
  <c r="A204" i="24"/>
  <c r="N203" i="24"/>
  <c r="M203" i="24"/>
  <c r="L203" i="24"/>
  <c r="K203" i="24"/>
  <c r="J203" i="24"/>
  <c r="I203" i="24"/>
  <c r="H203" i="24"/>
  <c r="G203" i="24"/>
  <c r="F203" i="24"/>
  <c r="E203" i="24"/>
  <c r="D203" i="24"/>
  <c r="C203" i="24"/>
  <c r="B203" i="24"/>
  <c r="A203" i="24"/>
  <c r="N202" i="24"/>
  <c r="M202" i="24"/>
  <c r="L202" i="24"/>
  <c r="K202" i="24"/>
  <c r="J202" i="24"/>
  <c r="I202" i="24"/>
  <c r="H202" i="24"/>
  <c r="G202" i="24"/>
  <c r="F202" i="24"/>
  <c r="E202" i="24"/>
  <c r="D202" i="24"/>
  <c r="C202" i="24"/>
  <c r="B202" i="24"/>
  <c r="A202" i="24"/>
  <c r="N201" i="24"/>
  <c r="M201" i="24"/>
  <c r="L201" i="24"/>
  <c r="K201" i="24"/>
  <c r="J201" i="24"/>
  <c r="I201" i="24"/>
  <c r="H201" i="24"/>
  <c r="G201" i="24"/>
  <c r="F201" i="24"/>
  <c r="E201" i="24"/>
  <c r="D201" i="24"/>
  <c r="C201" i="24"/>
  <c r="B201" i="24"/>
  <c r="A201" i="24"/>
  <c r="N200" i="24"/>
  <c r="M200" i="24"/>
  <c r="L200" i="24"/>
  <c r="K200" i="24"/>
  <c r="J200" i="24"/>
  <c r="I200" i="24"/>
  <c r="H200" i="24"/>
  <c r="G200" i="24"/>
  <c r="F200" i="24"/>
  <c r="E200" i="24"/>
  <c r="D200" i="24"/>
  <c r="C200" i="24"/>
  <c r="B200" i="24"/>
  <c r="A200" i="24"/>
  <c r="N199" i="24"/>
  <c r="M199" i="24"/>
  <c r="L199" i="24"/>
  <c r="K199" i="24"/>
  <c r="J199" i="24"/>
  <c r="I199" i="24"/>
  <c r="H199" i="24"/>
  <c r="G199" i="24"/>
  <c r="F199" i="24"/>
  <c r="E199" i="24"/>
  <c r="D199" i="24"/>
  <c r="C199" i="24"/>
  <c r="B199" i="24"/>
  <c r="A199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N197" i="24"/>
  <c r="M197" i="24"/>
  <c r="L197" i="24"/>
  <c r="K197" i="24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N194" i="24"/>
  <c r="M194" i="24"/>
  <c r="L194" i="24"/>
  <c r="K194" i="24"/>
  <c r="J194" i="24"/>
  <c r="I194" i="24"/>
  <c r="H194" i="24"/>
  <c r="G194" i="24"/>
  <c r="F194" i="24"/>
  <c r="E194" i="24"/>
  <c r="D194" i="24"/>
  <c r="C194" i="24"/>
  <c r="B194" i="24"/>
  <c r="A194" i="24"/>
  <c r="N193" i="24"/>
  <c r="M193" i="24"/>
  <c r="L193" i="24"/>
  <c r="K193" i="24"/>
  <c r="J193" i="24"/>
  <c r="I193" i="24"/>
  <c r="H193" i="24"/>
  <c r="G193" i="24"/>
  <c r="F193" i="24"/>
  <c r="E193" i="24"/>
  <c r="D193" i="24"/>
  <c r="C193" i="24"/>
  <c r="B193" i="24"/>
  <c r="A193" i="24"/>
  <c r="N192" i="24"/>
  <c r="M192" i="24"/>
  <c r="L192" i="24"/>
  <c r="K192" i="24"/>
  <c r="J192" i="24"/>
  <c r="I192" i="24"/>
  <c r="H192" i="24"/>
  <c r="G192" i="24"/>
  <c r="F192" i="24"/>
  <c r="E192" i="24"/>
  <c r="D192" i="24"/>
  <c r="C192" i="24"/>
  <c r="B192" i="24"/>
  <c r="A192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J190" i="24"/>
  <c r="I190" i="24"/>
  <c r="H190" i="24"/>
  <c r="G190" i="24"/>
  <c r="F190" i="24"/>
  <c r="E190" i="24"/>
  <c r="D190" i="24"/>
  <c r="C190" i="24"/>
  <c r="B190" i="24"/>
  <c r="A190" i="24"/>
  <c r="N189" i="24"/>
  <c r="M189" i="24"/>
  <c r="L189" i="24"/>
  <c r="K189" i="24"/>
  <c r="J189" i="24"/>
  <c r="I189" i="24"/>
  <c r="H189" i="24"/>
  <c r="G189" i="24"/>
  <c r="F189" i="24"/>
  <c r="E189" i="24"/>
  <c r="D189" i="24"/>
  <c r="C189" i="24"/>
  <c r="B189" i="24"/>
  <c r="A189" i="24"/>
  <c r="N188" i="24"/>
  <c r="M188" i="24"/>
  <c r="L188" i="24"/>
  <c r="K188" i="24"/>
  <c r="J188" i="24"/>
  <c r="I188" i="24"/>
  <c r="H188" i="24"/>
  <c r="G188" i="24"/>
  <c r="F188" i="24"/>
  <c r="E188" i="24"/>
  <c r="D188" i="24"/>
  <c r="C188" i="24"/>
  <c r="B188" i="24"/>
  <c r="A188" i="24"/>
  <c r="N187" i="24"/>
  <c r="M187" i="24"/>
  <c r="L187" i="24"/>
  <c r="K187" i="24"/>
  <c r="J187" i="24"/>
  <c r="I187" i="24"/>
  <c r="H187" i="24"/>
  <c r="G187" i="24"/>
  <c r="F187" i="24"/>
  <c r="E187" i="24"/>
  <c r="D187" i="24"/>
  <c r="C187" i="24"/>
  <c r="B187" i="24"/>
  <c r="A187" i="24"/>
  <c r="N186" i="24"/>
  <c r="M186" i="24"/>
  <c r="L186" i="24"/>
  <c r="K186" i="24"/>
  <c r="J186" i="24"/>
  <c r="I186" i="24"/>
  <c r="H186" i="24"/>
  <c r="G186" i="24"/>
  <c r="F186" i="24"/>
  <c r="E186" i="24"/>
  <c r="D186" i="24"/>
  <c r="C186" i="24"/>
  <c r="B186" i="24"/>
  <c r="A186" i="24"/>
  <c r="N185" i="24"/>
  <c r="M185" i="24"/>
  <c r="L185" i="24"/>
  <c r="K185" i="24"/>
  <c r="J185" i="24"/>
  <c r="I185" i="24"/>
  <c r="H185" i="24"/>
  <c r="G185" i="24"/>
  <c r="F185" i="24"/>
  <c r="E185" i="24"/>
  <c r="D185" i="24"/>
  <c r="C185" i="24"/>
  <c r="B185" i="24"/>
  <c r="A185" i="24"/>
  <c r="N184" i="24"/>
  <c r="M184" i="24"/>
  <c r="L184" i="24"/>
  <c r="K184" i="24"/>
  <c r="J184" i="24"/>
  <c r="I184" i="24"/>
  <c r="H184" i="24"/>
  <c r="G184" i="24"/>
  <c r="F184" i="24"/>
  <c r="E184" i="24"/>
  <c r="D184" i="24"/>
  <c r="C184" i="24"/>
  <c r="B184" i="24"/>
  <c r="A184" i="24"/>
  <c r="N183" i="24"/>
  <c r="M183" i="24"/>
  <c r="L183" i="24"/>
  <c r="K183" i="24"/>
  <c r="J183" i="24"/>
  <c r="I183" i="24"/>
  <c r="H183" i="24"/>
  <c r="G183" i="24"/>
  <c r="F183" i="24"/>
  <c r="E183" i="24"/>
  <c r="D183" i="24"/>
  <c r="C183" i="24"/>
  <c r="B183" i="24"/>
  <c r="A183" i="24"/>
  <c r="N182" i="24"/>
  <c r="M182" i="24"/>
  <c r="L182" i="24"/>
  <c r="K182" i="24"/>
  <c r="J182" i="24"/>
  <c r="I182" i="24"/>
  <c r="H182" i="24"/>
  <c r="G182" i="24"/>
  <c r="F182" i="24"/>
  <c r="E182" i="24"/>
  <c r="D182" i="24"/>
  <c r="C182" i="24"/>
  <c r="B182" i="24"/>
  <c r="A182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N180" i="24"/>
  <c r="M180" i="24"/>
  <c r="L180" i="24"/>
  <c r="K180" i="24"/>
  <c r="J180" i="24"/>
  <c r="I180" i="24"/>
  <c r="H180" i="24"/>
  <c r="G180" i="24"/>
  <c r="F180" i="24"/>
  <c r="E180" i="24"/>
  <c r="D180" i="24"/>
  <c r="C180" i="24"/>
  <c r="B180" i="24"/>
  <c r="A180" i="24"/>
  <c r="N179" i="24"/>
  <c r="M179" i="24"/>
  <c r="L179" i="24"/>
  <c r="K179" i="24"/>
  <c r="J179" i="24"/>
  <c r="I179" i="24"/>
  <c r="H179" i="24"/>
  <c r="G179" i="24"/>
  <c r="F179" i="24"/>
  <c r="E179" i="24"/>
  <c r="D179" i="24"/>
  <c r="C179" i="24"/>
  <c r="B179" i="24"/>
  <c r="A179" i="24"/>
  <c r="N178" i="24"/>
  <c r="M178" i="24"/>
  <c r="L178" i="24"/>
  <c r="K178" i="24"/>
  <c r="J178" i="24"/>
  <c r="I178" i="24"/>
  <c r="H178" i="24"/>
  <c r="G178" i="24"/>
  <c r="F178" i="24"/>
  <c r="E178" i="24"/>
  <c r="D178" i="24"/>
  <c r="C178" i="24"/>
  <c r="B178" i="24"/>
  <c r="A178" i="24"/>
  <c r="N177" i="24"/>
  <c r="M177" i="24"/>
  <c r="L177" i="24"/>
  <c r="K177" i="24"/>
  <c r="J177" i="24"/>
  <c r="I177" i="24"/>
  <c r="H177" i="24"/>
  <c r="G177" i="24"/>
  <c r="F177" i="24"/>
  <c r="E177" i="24"/>
  <c r="D177" i="24"/>
  <c r="C177" i="24"/>
  <c r="B177" i="24"/>
  <c r="A177" i="24"/>
  <c r="N176" i="24"/>
  <c r="M176" i="24"/>
  <c r="L176" i="24"/>
  <c r="K176" i="24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N174" i="24"/>
  <c r="M174" i="24"/>
  <c r="L174" i="24"/>
  <c r="K174" i="24"/>
  <c r="J174" i="24"/>
  <c r="I174" i="24"/>
  <c r="H174" i="24"/>
  <c r="G174" i="24"/>
  <c r="F174" i="24"/>
  <c r="E174" i="24"/>
  <c r="D174" i="24"/>
  <c r="C174" i="24"/>
  <c r="B174" i="24"/>
  <c r="A174" i="24"/>
  <c r="N173" i="24"/>
  <c r="M173" i="24"/>
  <c r="L173" i="24"/>
  <c r="K173" i="24"/>
  <c r="J173" i="24"/>
  <c r="I173" i="24"/>
  <c r="H173" i="24"/>
  <c r="G173" i="24"/>
  <c r="F173" i="24"/>
  <c r="E173" i="24"/>
  <c r="D173" i="24"/>
  <c r="C173" i="24"/>
  <c r="B173" i="24"/>
  <c r="A173" i="24"/>
  <c r="N172" i="24"/>
  <c r="M172" i="24"/>
  <c r="L172" i="24"/>
  <c r="K172" i="24"/>
  <c r="J172" i="24"/>
  <c r="I172" i="24"/>
  <c r="H172" i="24"/>
  <c r="G172" i="24"/>
  <c r="F172" i="24"/>
  <c r="E172" i="24"/>
  <c r="D172" i="24"/>
  <c r="C172" i="24"/>
  <c r="B172" i="24"/>
  <c r="A172" i="24"/>
  <c r="N171" i="24"/>
  <c r="M171" i="24"/>
  <c r="L171" i="24"/>
  <c r="K171" i="24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K170" i="24"/>
  <c r="J170" i="24"/>
  <c r="I170" i="24"/>
  <c r="H170" i="24"/>
  <c r="G170" i="24"/>
  <c r="F170" i="24"/>
  <c r="E170" i="24"/>
  <c r="D170" i="24"/>
  <c r="C170" i="24"/>
  <c r="B170" i="24"/>
  <c r="A170" i="24"/>
  <c r="N169" i="24"/>
  <c r="M169" i="24"/>
  <c r="L169" i="24"/>
  <c r="K169" i="24"/>
  <c r="J169" i="24"/>
  <c r="I169" i="24"/>
  <c r="H169" i="24"/>
  <c r="G169" i="24"/>
  <c r="F169" i="24"/>
  <c r="E169" i="24"/>
  <c r="D169" i="24"/>
  <c r="C169" i="24"/>
  <c r="B169" i="24"/>
  <c r="A169" i="24"/>
  <c r="N168" i="24"/>
  <c r="M168" i="24"/>
  <c r="L168" i="24"/>
  <c r="K168" i="24"/>
  <c r="J168" i="24"/>
  <c r="I168" i="24"/>
  <c r="H168" i="24"/>
  <c r="G168" i="24"/>
  <c r="F168" i="24"/>
  <c r="E168" i="24"/>
  <c r="D168" i="24"/>
  <c r="C168" i="24"/>
  <c r="B168" i="24"/>
  <c r="A168" i="24"/>
  <c r="N167" i="24"/>
  <c r="M167" i="24"/>
  <c r="L167" i="24"/>
  <c r="K167" i="24"/>
  <c r="J167" i="24"/>
  <c r="I167" i="24"/>
  <c r="H167" i="24"/>
  <c r="G167" i="24"/>
  <c r="F167" i="24"/>
  <c r="E167" i="24"/>
  <c r="D167" i="24"/>
  <c r="C167" i="24"/>
  <c r="B167" i="24"/>
  <c r="A167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N165" i="24"/>
  <c r="M165" i="24"/>
  <c r="L165" i="24"/>
  <c r="K165" i="24"/>
  <c r="J165" i="24"/>
  <c r="I165" i="24"/>
  <c r="H165" i="24"/>
  <c r="G165" i="24"/>
  <c r="F165" i="24"/>
  <c r="E165" i="24"/>
  <c r="D165" i="24"/>
  <c r="C165" i="24"/>
  <c r="B165" i="24"/>
  <c r="A165" i="24"/>
  <c r="N164" i="24"/>
  <c r="M164" i="24"/>
  <c r="L164" i="24"/>
  <c r="K164" i="24"/>
  <c r="J164" i="24"/>
  <c r="I164" i="24"/>
  <c r="H164" i="24"/>
  <c r="G164" i="24"/>
  <c r="F164" i="24"/>
  <c r="E164" i="24"/>
  <c r="D164" i="24"/>
  <c r="C164" i="24"/>
  <c r="B164" i="24"/>
  <c r="A164" i="24"/>
  <c r="N163" i="24"/>
  <c r="M163" i="24"/>
  <c r="L163" i="24"/>
  <c r="K163" i="24"/>
  <c r="J163" i="24"/>
  <c r="I163" i="24"/>
  <c r="H163" i="24"/>
  <c r="G163" i="24"/>
  <c r="F163" i="24"/>
  <c r="E163" i="24"/>
  <c r="D163" i="24"/>
  <c r="C163" i="24"/>
  <c r="B163" i="24"/>
  <c r="A163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A162" i="24"/>
  <c r="N161" i="24"/>
  <c r="M161" i="24"/>
  <c r="L161" i="24"/>
  <c r="K161" i="24"/>
  <c r="J161" i="24"/>
  <c r="I161" i="24"/>
  <c r="H161" i="24"/>
  <c r="G161" i="24"/>
  <c r="F161" i="24"/>
  <c r="E161" i="24"/>
  <c r="D161" i="24"/>
  <c r="C161" i="24"/>
  <c r="B161" i="24"/>
  <c r="A161" i="24"/>
  <c r="N160" i="24"/>
  <c r="M160" i="24"/>
  <c r="L160" i="24"/>
  <c r="K160" i="24"/>
  <c r="J160" i="24"/>
  <c r="I160" i="24"/>
  <c r="H160" i="24"/>
  <c r="G160" i="24"/>
  <c r="F160" i="24"/>
  <c r="E160" i="24"/>
  <c r="D160" i="24"/>
  <c r="C160" i="24"/>
  <c r="B160" i="24"/>
  <c r="A160" i="24"/>
  <c r="N159" i="24"/>
  <c r="M159" i="24"/>
  <c r="L159" i="24"/>
  <c r="K159" i="24"/>
  <c r="J159" i="24"/>
  <c r="I159" i="24"/>
  <c r="H159" i="24"/>
  <c r="G159" i="24"/>
  <c r="F159" i="24"/>
  <c r="E159" i="24"/>
  <c r="D159" i="24"/>
  <c r="C159" i="24"/>
  <c r="B159" i="24"/>
  <c r="A159" i="24"/>
  <c r="N158" i="24"/>
  <c r="M158" i="24"/>
  <c r="L158" i="24"/>
  <c r="K158" i="24"/>
  <c r="J158" i="24"/>
  <c r="I158" i="24"/>
  <c r="H158" i="24"/>
  <c r="G158" i="24"/>
  <c r="F158" i="24"/>
  <c r="E158" i="24"/>
  <c r="D158" i="24"/>
  <c r="C158" i="24"/>
  <c r="B158" i="24"/>
  <c r="A158" i="24"/>
  <c r="N157" i="24"/>
  <c r="M157" i="24"/>
  <c r="L157" i="24"/>
  <c r="K157" i="24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N155" i="24"/>
  <c r="M155" i="24"/>
  <c r="L155" i="24"/>
  <c r="K155" i="24"/>
  <c r="J155" i="24"/>
  <c r="I155" i="24"/>
  <c r="H155" i="24"/>
  <c r="G155" i="24"/>
  <c r="F155" i="24"/>
  <c r="E155" i="24"/>
  <c r="D155" i="24"/>
  <c r="C155" i="24"/>
  <c r="B155" i="24"/>
  <c r="A155" i="24"/>
  <c r="N154" i="24"/>
  <c r="M154" i="24"/>
  <c r="L154" i="24"/>
  <c r="K154" i="24"/>
  <c r="J154" i="24"/>
  <c r="I154" i="24"/>
  <c r="H154" i="24"/>
  <c r="G154" i="24"/>
  <c r="F154" i="24"/>
  <c r="E154" i="24"/>
  <c r="D154" i="24"/>
  <c r="C154" i="24"/>
  <c r="B154" i="24"/>
  <c r="A154" i="24"/>
  <c r="N153" i="24"/>
  <c r="M153" i="24"/>
  <c r="L153" i="24"/>
  <c r="K153" i="24"/>
  <c r="J153" i="24"/>
  <c r="I153" i="24"/>
  <c r="H153" i="24"/>
  <c r="G153" i="24"/>
  <c r="F153" i="24"/>
  <c r="E153" i="24"/>
  <c r="D153" i="24"/>
  <c r="C153" i="24"/>
  <c r="B153" i="24"/>
  <c r="A153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A152" i="24"/>
  <c r="N151" i="24"/>
  <c r="M151" i="24"/>
  <c r="L151" i="24"/>
  <c r="K151" i="24"/>
  <c r="J151" i="24"/>
  <c r="I151" i="24"/>
  <c r="H151" i="24"/>
  <c r="G151" i="24"/>
  <c r="F151" i="24"/>
  <c r="E151" i="24"/>
  <c r="D151" i="24"/>
  <c r="C151" i="24"/>
  <c r="B151" i="24"/>
  <c r="A151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A150" i="24"/>
  <c r="N149" i="24"/>
  <c r="M149" i="24"/>
  <c r="L149" i="24"/>
  <c r="K149" i="24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P235" i="24" l="1"/>
  <c r="Y239" i="24"/>
  <c r="AA239" i="24"/>
  <c r="V240" i="24"/>
  <c r="AA235" i="24"/>
  <c r="X240" i="24"/>
  <c r="V224" i="24"/>
  <c r="Z228" i="24"/>
  <c r="U232" i="24"/>
  <c r="P239" i="24"/>
  <c r="O236" i="24"/>
  <c r="Q239" i="24"/>
  <c r="AA228" i="24"/>
  <c r="Y235" i="24"/>
  <c r="S238" i="24"/>
  <c r="AA238" i="24"/>
  <c r="T238" i="24"/>
  <c r="R239" i="24"/>
  <c r="Z239" i="24"/>
  <c r="O240" i="24"/>
  <c r="W240" i="24"/>
  <c r="V230" i="24"/>
  <c r="U238" i="24"/>
  <c r="V238" i="24"/>
  <c r="T239" i="24"/>
  <c r="Q240" i="24"/>
  <c r="Y240" i="24"/>
  <c r="W210" i="24"/>
  <c r="Q235" i="24"/>
  <c r="T237" i="24"/>
  <c r="W238" i="24"/>
  <c r="U239" i="24"/>
  <c r="R240" i="24"/>
  <c r="Z240" i="24"/>
  <c r="Q224" i="24"/>
  <c r="S235" i="24"/>
  <c r="P238" i="24"/>
  <c r="X238" i="24"/>
  <c r="V239" i="24"/>
  <c r="S240" i="24"/>
  <c r="AA240" i="24"/>
  <c r="Z215" i="24"/>
  <c r="R228" i="24"/>
  <c r="Q238" i="24"/>
  <c r="Y238" i="24"/>
  <c r="W239" i="24"/>
  <c r="T240" i="24"/>
  <c r="S228" i="24"/>
  <c r="O231" i="24"/>
  <c r="W235" i="24"/>
  <c r="X235" i="24"/>
  <c r="R238" i="24"/>
  <c r="Z238" i="24"/>
  <c r="S209" i="24"/>
  <c r="U221" i="24"/>
  <c r="R224" i="24"/>
  <c r="V227" i="24"/>
  <c r="Y229" i="24"/>
  <c r="O232" i="24"/>
  <c r="T234" i="24"/>
  <c r="R235" i="24"/>
  <c r="Z235" i="24"/>
  <c r="P236" i="24"/>
  <c r="X236" i="24"/>
  <c r="U237" i="24"/>
  <c r="X229" i="24"/>
  <c r="U234" i="24"/>
  <c r="Q236" i="24"/>
  <c r="Y236" i="24"/>
  <c r="V237" i="24"/>
  <c r="AA234" i="24"/>
  <c r="V234" i="24"/>
  <c r="T235" i="24"/>
  <c r="R236" i="24"/>
  <c r="Z236" i="24"/>
  <c r="O237" i="24"/>
  <c r="W237" i="24"/>
  <c r="P210" i="24"/>
  <c r="P215" i="24"/>
  <c r="R220" i="24"/>
  <c r="W225" i="24"/>
  <c r="O229" i="24"/>
  <c r="AA230" i="24"/>
  <c r="P232" i="24"/>
  <c r="O234" i="24"/>
  <c r="W234" i="24"/>
  <c r="O235" i="24"/>
  <c r="U235" i="24"/>
  <c r="S236" i="24"/>
  <c r="AA236" i="24"/>
  <c r="P237" i="24"/>
  <c r="X237" i="24"/>
  <c r="P229" i="24"/>
  <c r="Q232" i="24"/>
  <c r="P234" i="24"/>
  <c r="X234" i="24"/>
  <c r="T236" i="24"/>
  <c r="Q237" i="24"/>
  <c r="Y237" i="24"/>
  <c r="O228" i="24"/>
  <c r="Q229" i="24"/>
  <c r="X232" i="24"/>
  <c r="Q234" i="24"/>
  <c r="Y234" i="24"/>
  <c r="U236" i="24"/>
  <c r="R237" i="24"/>
  <c r="Z237" i="24"/>
  <c r="S234" i="24"/>
  <c r="O224" i="24"/>
  <c r="W229" i="24"/>
  <c r="Y232" i="24"/>
  <c r="R234" i="24"/>
  <c r="V236" i="24"/>
  <c r="S237" i="24"/>
  <c r="Z223" i="24"/>
  <c r="X225" i="24"/>
  <c r="R227" i="24"/>
  <c r="Z227" i="24"/>
  <c r="P228" i="24"/>
  <c r="X228" i="24"/>
  <c r="U229" i="24"/>
  <c r="S230" i="24"/>
  <c r="Q231" i="24"/>
  <c r="Y231" i="24"/>
  <c r="V232" i="24"/>
  <c r="T233" i="24"/>
  <c r="X191" i="24"/>
  <c r="R199" i="24"/>
  <c r="AA203" i="24"/>
  <c r="S207" i="24"/>
  <c r="U213" i="24"/>
  <c r="V218" i="24"/>
  <c r="V222" i="24"/>
  <c r="S227" i="24"/>
  <c r="AA227" i="24"/>
  <c r="Q228" i="24"/>
  <c r="Y228" i="24"/>
  <c r="V229" i="24"/>
  <c r="O230" i="24"/>
  <c r="T230" i="24"/>
  <c r="R231" i="24"/>
  <c r="Z231" i="24"/>
  <c r="W232" i="24"/>
  <c r="U233" i="24"/>
  <c r="T227" i="24"/>
  <c r="U230" i="24"/>
  <c r="S231" i="24"/>
  <c r="AA231" i="24"/>
  <c r="V233" i="24"/>
  <c r="U227" i="24"/>
  <c r="T231" i="24"/>
  <c r="W233" i="24"/>
  <c r="Z226" i="24"/>
  <c r="T228" i="24"/>
  <c r="W230" i="24"/>
  <c r="U231" i="24"/>
  <c r="R232" i="24"/>
  <c r="Z232" i="24"/>
  <c r="P233" i="24"/>
  <c r="X233" i="24"/>
  <c r="Q189" i="24"/>
  <c r="S193" i="24"/>
  <c r="U205" i="24"/>
  <c r="U209" i="24"/>
  <c r="T216" i="24"/>
  <c r="AA222" i="24"/>
  <c r="W224" i="24"/>
  <c r="O227" i="24"/>
  <c r="W227" i="24"/>
  <c r="U228" i="24"/>
  <c r="R229" i="24"/>
  <c r="Z229" i="24"/>
  <c r="P230" i="24"/>
  <c r="X230" i="24"/>
  <c r="V231" i="24"/>
  <c r="S232" i="24"/>
  <c r="AA232" i="24"/>
  <c r="Q233" i="24"/>
  <c r="Y233" i="24"/>
  <c r="Y224" i="24"/>
  <c r="P225" i="24"/>
  <c r="P227" i="24"/>
  <c r="X227" i="24"/>
  <c r="V228" i="24"/>
  <c r="S229" i="24"/>
  <c r="AA229" i="24"/>
  <c r="Q230" i="24"/>
  <c r="Y230" i="24"/>
  <c r="W231" i="24"/>
  <c r="T232" i="24"/>
  <c r="R233" i="24"/>
  <c r="Z233" i="24"/>
  <c r="T219" i="24"/>
  <c r="X224" i="24"/>
  <c r="Z224" i="24"/>
  <c r="Q227" i="24"/>
  <c r="W228" i="24"/>
  <c r="R230" i="24"/>
  <c r="Z230" i="24"/>
  <c r="P231" i="24"/>
  <c r="X231" i="24"/>
  <c r="S233" i="24"/>
  <c r="AA233" i="24"/>
  <c r="T226" i="24"/>
  <c r="W219" i="24"/>
  <c r="V198" i="24"/>
  <c r="V202" i="24"/>
  <c r="AA206" i="24"/>
  <c r="T209" i="24"/>
  <c r="Q210" i="24"/>
  <c r="R215" i="24"/>
  <c r="U217" i="24"/>
  <c r="S224" i="24"/>
  <c r="AA224" i="24"/>
  <c r="Q225" i="24"/>
  <c r="Y225" i="24"/>
  <c r="V226" i="24"/>
  <c r="Q220" i="24"/>
  <c r="T224" i="24"/>
  <c r="R225" i="24"/>
  <c r="Z225" i="24"/>
  <c r="O226" i="24"/>
  <c r="W226" i="24"/>
  <c r="R218" i="24"/>
  <c r="P221" i="24"/>
  <c r="U224" i="24"/>
  <c r="S225" i="24"/>
  <c r="AA225" i="24"/>
  <c r="P226" i="24"/>
  <c r="X226" i="24"/>
  <c r="O221" i="24"/>
  <c r="W221" i="24" s="1"/>
  <c r="U226" i="24"/>
  <c r="V210" i="24"/>
  <c r="T212" i="24"/>
  <c r="S214" i="24"/>
  <c r="W218" i="24"/>
  <c r="Q221" i="24"/>
  <c r="O225" i="24"/>
  <c r="T225" i="24"/>
  <c r="Q226" i="24"/>
  <c r="Y226" i="24"/>
  <c r="Y221" i="24"/>
  <c r="T214" i="24"/>
  <c r="V221" i="24"/>
  <c r="U225" i="24"/>
  <c r="R226" i="24"/>
  <c r="AA204" i="24"/>
  <c r="S215" i="24"/>
  <c r="T220" i="24"/>
  <c r="X221" i="24"/>
  <c r="S222" i="24"/>
  <c r="P224" i="24"/>
  <c r="S226" i="24"/>
  <c r="Z218" i="24"/>
  <c r="U219" i="24"/>
  <c r="X213" i="24"/>
  <c r="Y218" i="24"/>
  <c r="S212" i="24"/>
  <c r="O213" i="24"/>
  <c r="V213" i="24" s="1"/>
  <c r="O216" i="24"/>
  <c r="V216" i="24" s="1"/>
  <c r="V219" i="24"/>
  <c r="Z201" i="24"/>
  <c r="AA209" i="24"/>
  <c r="X210" i="24"/>
  <c r="P213" i="24"/>
  <c r="AA215" i="24"/>
  <c r="P216" i="24"/>
  <c r="X216" i="24"/>
  <c r="Q188" i="24"/>
  <c r="T200" i="24"/>
  <c r="T208" i="24"/>
  <c r="Y210" i="24"/>
  <c r="Q213" i="24"/>
  <c r="U216" i="24"/>
  <c r="P218" i="24"/>
  <c r="AA219" i="24"/>
  <c r="Z212" i="24"/>
  <c r="Y213" i="24"/>
  <c r="Z210" i="24"/>
  <c r="W213" i="24"/>
  <c r="W216" i="24"/>
  <c r="Z217" i="24"/>
  <c r="Q218" i="24"/>
  <c r="P202" i="24"/>
  <c r="Q202" i="24"/>
  <c r="Q204" i="24"/>
  <c r="P200" i="24"/>
  <c r="R202" i="24"/>
  <c r="V203" i="24"/>
  <c r="R204" i="24"/>
  <c r="P205" i="24"/>
  <c r="U182" i="24"/>
  <c r="W186" i="24"/>
  <c r="R194" i="24"/>
  <c r="W202" i="24"/>
  <c r="Q205" i="24"/>
  <c r="Q207" i="24"/>
  <c r="P208" i="24"/>
  <c r="T204" i="24"/>
  <c r="W205" i="24"/>
  <c r="R207" i="24"/>
  <c r="U208" i="24"/>
  <c r="Y205" i="24"/>
  <c r="V208" i="24"/>
  <c r="V205" i="24"/>
  <c r="W208" i="24"/>
  <c r="X208" i="24"/>
  <c r="D2" i="26"/>
  <c r="B2" i="25" s="1"/>
  <c r="O177" i="24"/>
  <c r="U200" i="24"/>
  <c r="W203" i="24"/>
  <c r="AA199" i="24"/>
  <c r="V189" i="24"/>
  <c r="U197" i="24"/>
  <c r="V200" i="24"/>
  <c r="S198" i="24"/>
  <c r="P199" i="24"/>
  <c r="T198" i="24"/>
  <c r="S199" i="24"/>
  <c r="Y202" i="24"/>
  <c r="O203" i="24"/>
  <c r="Y199" i="24"/>
  <c r="U201" i="24"/>
  <c r="U202" i="24"/>
  <c r="Z202" i="24"/>
  <c r="T203" i="24"/>
  <c r="W200" i="24"/>
  <c r="V194" i="24"/>
  <c r="Z199" i="24"/>
  <c r="O200" i="24"/>
  <c r="X200" i="24" s="1"/>
  <c r="U203" i="24"/>
  <c r="Z194" i="24"/>
  <c r="Y197" i="24"/>
  <c r="R183" i="24"/>
  <c r="P189" i="24"/>
  <c r="U198" i="24"/>
  <c r="AA188" i="24"/>
  <c r="U192" i="24"/>
  <c r="P194" i="24"/>
  <c r="Q194" i="24"/>
  <c r="O197" i="24"/>
  <c r="X197" i="24" s="1"/>
  <c r="P197" i="24"/>
  <c r="W189" i="24"/>
  <c r="W194" i="24"/>
  <c r="Q197" i="24"/>
  <c r="X194" i="24"/>
  <c r="V197" i="24"/>
  <c r="U194" i="24"/>
  <c r="Y194" i="24"/>
  <c r="W197" i="24"/>
  <c r="R188" i="24"/>
  <c r="AA193" i="24"/>
  <c r="O192" i="24"/>
  <c r="W192" i="24"/>
  <c r="AA187" i="24"/>
  <c r="O189" i="24"/>
  <c r="P186" i="24"/>
  <c r="Q191" i="24"/>
  <c r="O186" i="24"/>
  <c r="T188" i="24"/>
  <c r="R191" i="24"/>
  <c r="P192" i="24"/>
  <c r="U189" i="24"/>
  <c r="X189" i="24"/>
  <c r="R193" i="24"/>
  <c r="Q186" i="24"/>
  <c r="T187" i="24"/>
  <c r="Y189" i="24"/>
  <c r="X192" i="24"/>
  <c r="Z186" i="24"/>
  <c r="U187" i="24"/>
  <c r="T193" i="24"/>
  <c r="V187" i="24"/>
  <c r="T192" i="24"/>
  <c r="W187" i="24"/>
  <c r="AA190" i="24"/>
  <c r="U193" i="24"/>
  <c r="AA184" i="24"/>
  <c r="Z181" i="24"/>
  <c r="Z185" i="24"/>
  <c r="P185" i="24"/>
  <c r="AA182" i="24"/>
  <c r="S165" i="24"/>
  <c r="V177" i="24"/>
  <c r="T181" i="24"/>
  <c r="W185" i="24"/>
  <c r="P184" i="24"/>
  <c r="Q181" i="24"/>
  <c r="R185" i="24"/>
  <c r="T179" i="24"/>
  <c r="P182" i="24"/>
  <c r="Z178" i="24"/>
  <c r="V182" i="24"/>
  <c r="AA185" i="24"/>
  <c r="R181" i="24"/>
  <c r="V184" i="24"/>
  <c r="V172" i="24"/>
  <c r="S182" i="24"/>
  <c r="AA180" i="24"/>
  <c r="U179" i="24"/>
  <c r="AA181" i="24"/>
  <c r="Q182" i="24"/>
  <c r="Y183" i="24"/>
  <c r="V174" i="24"/>
  <c r="AA179" i="24"/>
  <c r="V179" i="24"/>
  <c r="S183" i="24"/>
  <c r="Z183" i="24"/>
  <c r="O184" i="24"/>
  <c r="X184" i="24" s="1"/>
  <c r="W179" i="24"/>
  <c r="AA183" i="24"/>
  <c r="S185" i="24"/>
  <c r="Y179" i="24"/>
  <c r="T180" i="24"/>
  <c r="O182" i="24"/>
  <c r="W182" i="24"/>
  <c r="R184" i="24"/>
  <c r="Q173" i="24"/>
  <c r="Z179" i="24"/>
  <c r="U180" i="24"/>
  <c r="X182" i="24"/>
  <c r="P179" i="24"/>
  <c r="W180" i="24"/>
  <c r="Y182" i="24"/>
  <c r="P183" i="24"/>
  <c r="S184" i="24"/>
  <c r="W184" i="24"/>
  <c r="Q171" i="24"/>
  <c r="S178" i="24"/>
  <c r="Q179" i="24"/>
  <c r="Q183" i="24"/>
  <c r="Z184" i="24"/>
  <c r="R179" i="24"/>
  <c r="P174" i="24"/>
  <c r="S167" i="24"/>
  <c r="R171" i="24"/>
  <c r="Q176" i="24"/>
  <c r="Q174" i="24"/>
  <c r="Z176" i="24"/>
  <c r="Z162" i="24"/>
  <c r="W174" i="24"/>
  <c r="P161" i="24"/>
  <c r="X160" i="24"/>
  <c r="AA173" i="24"/>
  <c r="P176" i="24"/>
  <c r="S176" i="24"/>
  <c r="P162" i="24"/>
  <c r="AA174" i="24"/>
  <c r="R176" i="24"/>
  <c r="AA176" i="24"/>
  <c r="P177" i="24"/>
  <c r="T159" i="24"/>
  <c r="U164" i="24"/>
  <c r="U177" i="24"/>
  <c r="R163" i="24"/>
  <c r="T177" i="24"/>
  <c r="W177" i="24"/>
  <c r="X177" i="24"/>
  <c r="T158" i="24"/>
  <c r="Q159" i="24"/>
  <c r="T169" i="24"/>
  <c r="AA170" i="24"/>
  <c r="AA157" i="24"/>
  <c r="S159" i="24"/>
  <c r="U167" i="24"/>
  <c r="P158" i="24"/>
  <c r="V169" i="24"/>
  <c r="T173" i="24"/>
  <c r="AA161" i="24"/>
  <c r="AA171" i="24"/>
  <c r="AA172" i="24"/>
  <c r="W172" i="24"/>
  <c r="U171" i="24"/>
  <c r="Z155" i="24"/>
  <c r="O164" i="24"/>
  <c r="AA168" i="24"/>
  <c r="T171" i="24"/>
  <c r="V171" i="24"/>
  <c r="Y174" i="24"/>
  <c r="W169" i="24"/>
  <c r="X151" i="24"/>
  <c r="T163" i="24"/>
  <c r="X171" i="24"/>
  <c r="U174" i="24"/>
  <c r="AA154" i="24"/>
  <c r="O169" i="24"/>
  <c r="X169" i="24" s="1"/>
  <c r="Y171" i="24"/>
  <c r="O172" i="24"/>
  <c r="U159" i="24"/>
  <c r="Y160" i="24"/>
  <c r="Y166" i="24"/>
  <c r="P169" i="24"/>
  <c r="O171" i="24"/>
  <c r="W171" i="24" s="1"/>
  <c r="Z171" i="24"/>
  <c r="T172" i="24"/>
  <c r="Z149" i="24"/>
  <c r="X153" i="24"/>
  <c r="U169" i="24"/>
  <c r="P171" i="24"/>
  <c r="U172" i="24"/>
  <c r="U153" i="24"/>
  <c r="AA163" i="24"/>
  <c r="U163" i="24"/>
  <c r="W165" i="24"/>
  <c r="O155" i="24"/>
  <c r="W155" i="24" s="1"/>
  <c r="R162" i="24"/>
  <c r="Y163" i="24"/>
  <c r="R164" i="24"/>
  <c r="T167" i="24"/>
  <c r="Q168" i="24"/>
  <c r="V153" i="24"/>
  <c r="U154" i="24"/>
  <c r="P155" i="24"/>
  <c r="T162" i="24"/>
  <c r="Z163" i="24"/>
  <c r="T164" i="24"/>
  <c r="Y165" i="24"/>
  <c r="Y168" i="24"/>
  <c r="AA158" i="24"/>
  <c r="O163" i="24"/>
  <c r="X163" i="24" s="1"/>
  <c r="Z168" i="24"/>
  <c r="V163" i="24"/>
  <c r="S157" i="24"/>
  <c r="S160" i="24"/>
  <c r="U161" i="24"/>
  <c r="S162" i="24"/>
  <c r="AA162" i="24"/>
  <c r="P163" i="24"/>
  <c r="V167" i="24"/>
  <c r="AA155" i="24"/>
  <c r="Q163" i="24"/>
  <c r="S168" i="24"/>
  <c r="T152" i="24"/>
  <c r="S153" i="24"/>
  <c r="AA153" i="24"/>
  <c r="Q155" i="24"/>
  <c r="W157" i="24"/>
  <c r="X158" i="24"/>
  <c r="R155" i="24"/>
  <c r="Y158" i="24"/>
  <c r="R143" i="24"/>
  <c r="Y151" i="24"/>
  <c r="U155" i="24"/>
  <c r="U158" i="24"/>
  <c r="T155" i="24"/>
  <c r="V155" i="24"/>
  <c r="R157" i="24"/>
  <c r="P152" i="24"/>
  <c r="O153" i="24"/>
  <c r="W153" i="24" s="1"/>
  <c r="T154" i="24"/>
  <c r="X155" i="24"/>
  <c r="Y157" i="24"/>
  <c r="T150" i="24"/>
  <c r="Q152" i="24"/>
  <c r="R153" i="24"/>
  <c r="Y155" i="24"/>
  <c r="Z157" i="24"/>
  <c r="O158" i="24"/>
  <c r="S151" i="24"/>
  <c r="R151" i="24"/>
  <c r="Z152" i="24"/>
  <c r="Y150" i="24"/>
  <c r="V149" i="24"/>
  <c r="W152" i="24"/>
  <c r="Z151" i="24"/>
  <c r="AA151" i="24"/>
  <c r="S150" i="24"/>
  <c r="P151" i="24"/>
  <c r="X152" i="24"/>
  <c r="AA149" i="24"/>
  <c r="Q151" i="24"/>
  <c r="Y152" i="24"/>
  <c r="U143" i="24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C3" i="25"/>
  <c r="C4" i="25"/>
  <c r="C5" i="25"/>
  <c r="B5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C2" i="25" l="1"/>
  <c r="D2" i="25"/>
  <c r="Z148" i="24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U969" i="14"/>
  <c r="AC960" i="14"/>
  <c r="AA952" i="14"/>
  <c r="X922" i="14"/>
  <c r="AA856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F985" i="14"/>
  <c r="AD97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X1034" i="14"/>
  <c r="V1033" i="14"/>
  <c r="AE1010" i="14"/>
  <c r="Z995" i="14"/>
  <c r="V983" i="14"/>
  <c r="Y947" i="14"/>
  <c r="V939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X1037" i="14"/>
  <c r="W1029" i="14"/>
  <c r="Z1014" i="14"/>
  <c r="V1004" i="14"/>
  <c r="W999" i="14"/>
  <c r="Z993" i="14"/>
  <c r="X983" i="14"/>
  <c r="V980" i="14"/>
  <c r="Y971" i="14"/>
  <c r="U959" i="14"/>
  <c r="AB956" i="14"/>
  <c r="Y936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Z790" i="14"/>
  <c r="X763" i="14"/>
  <c r="AC761" i="14"/>
  <c r="AB1121" i="14"/>
  <c r="AC839" i="14"/>
  <c r="X1174" i="14"/>
  <c r="Y1166" i="14"/>
  <c r="Z1156" i="14"/>
  <c r="Y1153" i="14"/>
  <c r="Y1109" i="14"/>
  <c r="W1059" i="14"/>
  <c r="Y1056" i="14"/>
  <c r="W1050" i="14"/>
  <c r="AA1045" i="14"/>
  <c r="Z1016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V1056" i="14"/>
  <c r="V1055" i="14"/>
  <c r="W1028" i="14"/>
  <c r="AC1018" i="14"/>
  <c r="W989" i="14"/>
  <c r="AF972" i="14"/>
  <c r="Z957" i="14"/>
  <c r="Z919" i="14"/>
  <c r="AA911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U1078" i="14"/>
  <c r="W1069" i="14"/>
  <c r="X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X909" i="14"/>
  <c r="AA904" i="14"/>
  <c r="Z902" i="14"/>
  <c r="AS900" i="14"/>
  <c r="Y899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851" i="14"/>
  <c r="AS788" i="14"/>
  <c r="AR1146" i="14"/>
  <c r="AH1200" i="14"/>
  <c r="AN1189" i="14"/>
  <c r="AM1175" i="14"/>
  <c r="AS1137" i="14"/>
  <c r="AJ1127" i="14"/>
  <c r="AH813" i="14"/>
  <c r="AK759" i="14"/>
  <c r="AO1208" i="14"/>
  <c r="AK1201" i="14"/>
  <c r="AI1185" i="14"/>
  <c r="AK1169" i="14"/>
  <c r="AO1166" i="14"/>
  <c r="AK1112" i="14"/>
  <c r="AO1101" i="14"/>
  <c r="AS1099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V1089" i="14"/>
  <c r="AD1089" i="14"/>
  <c r="AE1089" i="14"/>
  <c r="T1085" i="14"/>
  <c r="AE1085" i="14" s="1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U1076" i="14"/>
  <c r="V1076" i="14"/>
  <c r="AA1076" i="14"/>
  <c r="AA1073" i="14"/>
  <c r="V1073" i="14"/>
  <c r="X1073" i="14"/>
  <c r="Z1073" i="14"/>
  <c r="W1053" i="14"/>
  <c r="Y1046" i="14"/>
  <c r="X1046" i="14"/>
  <c r="AF1046" i="14"/>
  <c r="AI1040" i="14"/>
  <c r="Z1040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E1045" i="14"/>
  <c r="AD1037" i="14"/>
  <c r="AL1037" i="14"/>
  <c r="V1037" i="14"/>
  <c r="W1037" i="14"/>
  <c r="AE1037" i="14"/>
  <c r="AH1017" i="14"/>
  <c r="Y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V1071" i="14"/>
  <c r="X1061" i="14"/>
  <c r="U1061" i="14"/>
  <c r="V1061" i="14"/>
  <c r="W1061" i="14"/>
  <c r="Z1060" i="14"/>
  <c r="Z1051" i="14"/>
  <c r="AE1051" i="14"/>
  <c r="V1051" i="14"/>
  <c r="W1051" i="14"/>
  <c r="AQ1048" i="14"/>
  <c r="Z1031" i="14"/>
  <c r="AE1031" i="14"/>
  <c r="AF1031" i="14"/>
  <c r="AK1024" i="14"/>
  <c r="U1024" i="14"/>
  <c r="V1024" i="14"/>
  <c r="Y1023" i="14"/>
  <c r="Z1023" i="14"/>
  <c r="Y1022" i="14"/>
  <c r="AE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D1083" i="14"/>
  <c r="AE1083" i="14"/>
  <c r="X1071" i="14"/>
  <c r="Y1061" i="14"/>
  <c r="Y1060" i="14"/>
  <c r="Y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U1053" i="14"/>
  <c r="V1050" i="14"/>
  <c r="AJ1034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V979" i="14"/>
  <c r="X973" i="14"/>
  <c r="W972" i="14"/>
  <c r="V969" i="14"/>
  <c r="AA961" i="14"/>
  <c r="Z961" i="14"/>
  <c r="AE931" i="14"/>
  <c r="Y825" i="14"/>
  <c r="AD825" i="14"/>
  <c r="AF825" i="14"/>
  <c r="W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H1041" i="14"/>
  <c r="Z1037" i="14"/>
  <c r="AS1035" i="14"/>
  <c r="W1034" i="14"/>
  <c r="V1030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AB913" i="14"/>
  <c r="Y911" i="14"/>
  <c r="U909" i="14"/>
  <c r="AN905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C1050" i="14" s="1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B1009" i="14" s="1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H1065" i="14"/>
  <c r="Z1065" i="14"/>
  <c r="AA1065" i="14"/>
  <c r="AB1065" i="14"/>
  <c r="U1065" i="14"/>
  <c r="AC1065" i="14"/>
  <c r="V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W1054" i="14"/>
  <c r="AE1054" i="14"/>
  <c r="X1054" i="14"/>
  <c r="AF1054" i="14"/>
  <c r="AA1054" i="14"/>
  <c r="AB1040" i="14"/>
  <c r="U1040" i="14"/>
  <c r="V1040" i="14"/>
  <c r="AD1040" i="14"/>
  <c r="W1040" i="14"/>
  <c r="AE1040" i="14"/>
  <c r="X1040" i="14"/>
  <c r="AF1040" i="14"/>
  <c r="X1022" i="14"/>
  <c r="AC1022" i="14"/>
  <c r="AD1022" i="14"/>
  <c r="U1022" i="14"/>
  <c r="AE1022" i="14"/>
  <c r="V1022" i="14"/>
  <c r="W1022" i="14"/>
  <c r="AB1022" i="14"/>
  <c r="T1011" i="14"/>
  <c r="AB1011" i="14" s="1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V1047" i="14"/>
  <c r="AD1047" i="14"/>
  <c r="W1047" i="14"/>
  <c r="AE1047" i="14"/>
  <c r="X1047" i="14"/>
  <c r="AF1047" i="14"/>
  <c r="AA1047" i="14"/>
  <c r="AB1044" i="14"/>
  <c r="U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V1038" i="14"/>
  <c r="AD1038" i="14"/>
  <c r="W1038" i="14"/>
  <c r="AE1038" i="14"/>
  <c r="X1038" i="14"/>
  <c r="AF1038" i="14"/>
  <c r="AB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Y1062" i="14"/>
  <c r="AJ1062" i="14"/>
  <c r="AM1052" i="14"/>
  <c r="AA1052" i="14"/>
  <c r="U1052" i="14"/>
  <c r="AC1052" i="14"/>
  <c r="V1052" i="14"/>
  <c r="W1052" i="14"/>
  <c r="AE1052" i="14"/>
  <c r="Z1052" i="14"/>
  <c r="Z1047" i="14"/>
  <c r="AB1046" i="14"/>
  <c r="U1046" i="14"/>
  <c r="AC1046" i="14"/>
  <c r="V1046" i="14"/>
  <c r="W1046" i="14"/>
  <c r="AE1046" i="14"/>
  <c r="Z1046" i="14"/>
  <c r="AK1046" i="14"/>
  <c r="Y1044" i="14"/>
  <c r="AA1041" i="14"/>
  <c r="AB1041" i="14"/>
  <c r="U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V1084" i="14"/>
  <c r="W1083" i="14"/>
  <c r="AO1075" i="14"/>
  <c r="T1075" i="14"/>
  <c r="AE1075" i="14" s="1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W1064" i="14"/>
  <c r="AE1064" i="14"/>
  <c r="AQ1060" i="14"/>
  <c r="U1060" i="14"/>
  <c r="AC1060" i="14"/>
  <c r="V1060" i="14"/>
  <c r="AD1060" i="14"/>
  <c r="W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C1041" i="14" s="1"/>
  <c r="AB1023" i="14"/>
  <c r="W1023" i="14"/>
  <c r="AO1021" i="14"/>
  <c r="W1020" i="14"/>
  <c r="X1020" i="14"/>
  <c r="AF1020" i="14"/>
  <c r="Z1020" i="14"/>
  <c r="T1019" i="14"/>
  <c r="AD1019" i="14" s="1"/>
  <c r="AA1019" i="14"/>
  <c r="AB1019" i="14"/>
  <c r="V1019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B1061" i="14"/>
  <c r="AB1059" i="14"/>
  <c r="AC1057" i="14"/>
  <c r="U1057" i="14"/>
  <c r="T1056" i="14"/>
  <c r="AB1056" i="14" s="1"/>
  <c r="U1051" i="14"/>
  <c r="AR1050" i="14"/>
  <c r="U1050" i="14"/>
  <c r="AL1048" i="14"/>
  <c r="U1043" i="14"/>
  <c r="AL1042" i="14"/>
  <c r="AB1039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X1016" i="14"/>
  <c r="AB1012" i="14"/>
  <c r="U1012" i="14"/>
  <c r="V1012" i="14"/>
  <c r="AD1012" i="14"/>
  <c r="W1012" i="14"/>
  <c r="AE1012" i="14"/>
  <c r="W1010" i="14"/>
  <c r="W1007" i="14"/>
  <c r="Z1005" i="14"/>
  <c r="U1005" i="14"/>
  <c r="AC1005" i="14"/>
  <c r="V1005" i="14"/>
  <c r="AD1005" i="14"/>
  <c r="X1003" i="14"/>
  <c r="AO986" i="14"/>
  <c r="AB954" i="14"/>
  <c r="AH1090" i="14"/>
  <c r="AJ1086" i="14"/>
  <c r="AF1085" i="14"/>
  <c r="AM1085" i="14"/>
  <c r="AF1084" i="14"/>
  <c r="X1084" i="14"/>
  <c r="X1082" i="14"/>
  <c r="AH1080" i="14"/>
  <c r="T1080" i="14"/>
  <c r="AC1080" i="14" s="1"/>
  <c r="AH1078" i="14"/>
  <c r="Y1078" i="14"/>
  <c r="AJ1078" i="14"/>
  <c r="AH1076" i="14"/>
  <c r="AL1076" i="14"/>
  <c r="X1074" i="14"/>
  <c r="AB1073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6" i="14"/>
  <c r="W1085" i="14"/>
  <c r="W1084" i="14"/>
  <c r="AE1082" i="14"/>
  <c r="X1080" i="14"/>
  <c r="AF1078" i="14"/>
  <c r="X1078" i="14"/>
  <c r="AF1076" i="14"/>
  <c r="X1076" i="14"/>
  <c r="AE1074" i="14"/>
  <c r="W1074" i="14"/>
  <c r="AE1072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V1032" i="14"/>
  <c r="AA1031" i="14"/>
  <c r="AJ1029" i="14"/>
  <c r="Y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Z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V1014" i="14"/>
  <c r="AD1014" i="14"/>
  <c r="X1014" i="14"/>
  <c r="AF1014" i="14"/>
  <c r="Y1012" i="14"/>
  <c r="AR1010" i="14"/>
  <c r="X1005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U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AB1017" i="14" s="1"/>
  <c r="U1017" i="14"/>
  <c r="AC1017" i="14"/>
  <c r="V1017" i="14"/>
  <c r="AD1017" i="14"/>
  <c r="X1017" i="14"/>
  <c r="AF1017" i="14"/>
  <c r="AD1016" i="14"/>
  <c r="AM1016" i="14"/>
  <c r="AQ1016" i="14"/>
  <c r="Z1010" i="14"/>
  <c r="U1010" i="14"/>
  <c r="AC1010" i="14"/>
  <c r="V1010" i="14"/>
  <c r="AD1010" i="14"/>
  <c r="AH1007" i="14"/>
  <c r="Z1007" i="14"/>
  <c r="AA1007" i="14"/>
  <c r="U1007" i="14"/>
  <c r="AC1007" i="14"/>
  <c r="V1007" i="14"/>
  <c r="AD1007" i="14"/>
  <c r="T1003" i="14"/>
  <c r="AB1003" i="14" s="1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AF907" i="14"/>
  <c r="X907" i="14"/>
  <c r="Z817" i="14"/>
  <c r="U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N1008" i="14"/>
  <c r="Z1008" i="14"/>
  <c r="AS1008" i="14"/>
  <c r="T1001" i="14"/>
  <c r="AB1001" i="14" s="1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Z903" i="14"/>
  <c r="AA903" i="14"/>
  <c r="AJ903" i="14"/>
  <c r="U1000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Z998" i="14"/>
  <c r="AC995" i="14"/>
  <c r="AC993" i="14"/>
  <c r="AO992" i="14"/>
  <c r="AK984" i="14"/>
  <c r="AI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AF926" i="14"/>
  <c r="AB924" i="14"/>
  <c r="AK923" i="14"/>
  <c r="AN923" i="14"/>
  <c r="AC922" i="14"/>
  <c r="AM921" i="14"/>
  <c r="Y921" i="14"/>
  <c r="AP921" i="14"/>
  <c r="AF920" i="14"/>
  <c r="X920" i="14"/>
  <c r="AF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E823" i="14"/>
  <c r="AF823" i="14"/>
  <c r="U823" i="14"/>
  <c r="Y823" i="14"/>
  <c r="W823" i="14"/>
  <c r="X823" i="14"/>
  <c r="Z823" i="14"/>
  <c r="AA803" i="14"/>
  <c r="U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D850" i="14"/>
  <c r="AF849" i="14"/>
  <c r="U849" i="14"/>
  <c r="AF848" i="14"/>
  <c r="U848" i="14"/>
  <c r="X847" i="14"/>
  <c r="Y846" i="14"/>
  <c r="W845" i="14"/>
  <c r="AE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H1083" i="14"/>
  <c r="AN1080" i="14"/>
  <c r="AS1077" i="14"/>
  <c r="AN1074" i="14"/>
  <c r="AI1074" i="14"/>
  <c r="AJ1061" i="14"/>
  <c r="AR1035" i="14"/>
  <c r="AQ1027" i="14"/>
  <c r="AM1023" i="14"/>
  <c r="AH1023" i="14"/>
  <c r="AR1003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E1077" i="14" s="1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I1031" i="14"/>
  <c r="AH1028" i="14"/>
  <c r="T1028" i="14"/>
  <c r="AA1028" i="14" s="1"/>
  <c r="AN1027" i="14"/>
  <c r="AS1025" i="14"/>
  <c r="AI1024" i="14"/>
  <c r="AJ1024" i="14"/>
  <c r="AR1019" i="14"/>
  <c r="T1016" i="14"/>
  <c r="AA1016" i="14" s="1"/>
  <c r="AI1015" i="14"/>
  <c r="AM1010" i="14"/>
  <c r="AL1010" i="14"/>
  <c r="AI1008" i="14"/>
  <c r="AH1008" i="14"/>
  <c r="T1008" i="14"/>
  <c r="AA1008" i="14" s="1"/>
  <c r="AP1006" i="14"/>
  <c r="AH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B1027" i="14" s="1"/>
  <c r="AP1025" i="14"/>
  <c r="T1025" i="14"/>
  <c r="AQ1025" i="14" s="1"/>
  <c r="AO1018" i="14"/>
  <c r="AK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S1083" i="14" s="1"/>
  <c r="AO1082" i="14"/>
  <c r="AK1077" i="14"/>
  <c r="AM1076" i="14"/>
  <c r="AO1070" i="14"/>
  <c r="AS1060" i="14"/>
  <c r="AK1035" i="14"/>
  <c r="T1035" i="14"/>
  <c r="AC1035" i="14" s="1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J1069" i="14"/>
  <c r="AS1069" i="14"/>
  <c r="AK1069" i="14"/>
  <c r="AL1069" i="14"/>
  <c r="AN1069" i="14"/>
  <c r="AP1069" i="14"/>
  <c r="AQ1069" i="14"/>
  <c r="T1053" i="14"/>
  <c r="AD1053" i="14" s="1"/>
  <c r="AI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AE1069" i="14" s="1"/>
  <c r="T1045" i="14"/>
  <c r="AC1045" i="14" s="1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F1073" i="14" s="1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F1081" i="14" s="1"/>
  <c r="AL1070" i="14"/>
  <c r="AI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H1055" i="14"/>
  <c r="AP1055" i="14"/>
  <c r="T1055" i="14"/>
  <c r="AD1055" i="14" s="1"/>
  <c r="AM1055" i="14"/>
  <c r="AN1055" i="14"/>
  <c r="AO1055" i="14"/>
  <c r="AR1055" i="14"/>
  <c r="AJ1055" i="14"/>
  <c r="AH1047" i="14"/>
  <c r="AI1047" i="14"/>
  <c r="AQ1047" i="14"/>
  <c r="T1047" i="14"/>
  <c r="AC1047" i="14" s="1"/>
  <c r="AN1047" i="14"/>
  <c r="AO1047" i="14"/>
  <c r="AR1047" i="14"/>
  <c r="AL1047" i="14"/>
  <c r="AM1042" i="14"/>
  <c r="AN1042" i="14"/>
  <c r="AH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C1033" i="14" s="1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S1089" i="14" s="1"/>
  <c r="AO1059" i="14"/>
  <c r="T1059" i="14"/>
  <c r="AE1059" i="14" s="1"/>
  <c r="AK1059" i="14"/>
  <c r="AL1059" i="14"/>
  <c r="AM1059" i="14"/>
  <c r="AN1059" i="14"/>
  <c r="AP1059" i="14"/>
  <c r="AI1059" i="14"/>
  <c r="T1013" i="14"/>
  <c r="AB1013" i="14" s="1"/>
  <c r="AL1013" i="14"/>
  <c r="AH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Q1067" i="14" s="1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H1059" i="14"/>
  <c r="AK1052" i="14"/>
  <c r="AS1052" i="14"/>
  <c r="AL1052" i="14"/>
  <c r="AN1052" i="14"/>
  <c r="AO1052" i="14"/>
  <c r="AP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S1071" i="14" s="1"/>
  <c r="AK1071" i="14"/>
  <c r="AM1071" i="14"/>
  <c r="AH1071" i="14"/>
  <c r="AP1071" i="14"/>
  <c r="AM1061" i="14"/>
  <c r="T1061" i="14"/>
  <c r="AE1061" i="14" s="1"/>
  <c r="AK1061" i="14"/>
  <c r="AL1061" i="14"/>
  <c r="AN1061" i="14"/>
  <c r="AO1061" i="14"/>
  <c r="AP1061" i="14"/>
  <c r="AI1061" i="14"/>
  <c r="AK1044" i="14"/>
  <c r="AS1044" i="14"/>
  <c r="AL1044" i="14"/>
  <c r="AN1044" i="14"/>
  <c r="AO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T1079" i="14"/>
  <c r="AE1079" i="14" s="1"/>
  <c r="AK1079" i="14"/>
  <c r="AS1079" i="14"/>
  <c r="AM1079" i="14"/>
  <c r="AH1079" i="14"/>
  <c r="AP1079" i="14"/>
  <c r="AI1072" i="14"/>
  <c r="AQ1072" i="14"/>
  <c r="AJ1072" i="14"/>
  <c r="AR1072" i="14"/>
  <c r="AK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I1039" i="14"/>
  <c r="AQ1039" i="14"/>
  <c r="T1039" i="14"/>
  <c r="AP1039" i="14" s="1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F1087" i="14" s="1"/>
  <c r="AK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D1057" i="14" s="1"/>
  <c r="AL1053" i="14"/>
  <c r="AM1034" i="14"/>
  <c r="AN1034" i="14"/>
  <c r="AH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O1029" i="14" s="1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T1021" i="14"/>
  <c r="AF1021" i="14" s="1"/>
  <c r="AL1021" i="14"/>
  <c r="AH1021" i="14"/>
  <c r="AP1021" i="14"/>
  <c r="AI1021" i="14"/>
  <c r="AQ1021" i="14"/>
  <c r="AK1004" i="14"/>
  <c r="AS1004" i="14"/>
  <c r="AL1004" i="14"/>
  <c r="AM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K1074" i="14"/>
  <c r="T1074" i="14"/>
  <c r="AB1074" i="14" s="1"/>
  <c r="AL1073" i="14"/>
  <c r="AN1071" i="14"/>
  <c r="AL1065" i="14"/>
  <c r="T1065" i="14"/>
  <c r="AD1065" i="14" s="1"/>
  <c r="AK1063" i="14"/>
  <c r="AS1063" i="14"/>
  <c r="AM1057" i="14"/>
  <c r="AP1053" i="14"/>
  <c r="T1052" i="14"/>
  <c r="AB1052" i="14" s="1"/>
  <c r="AN1051" i="14"/>
  <c r="AR1049" i="14"/>
  <c r="T1044" i="14"/>
  <c r="AA1044" i="14" s="1"/>
  <c r="AN1043" i="14"/>
  <c r="T1037" i="14"/>
  <c r="AP1037" i="14" s="1"/>
  <c r="AN1037" i="14"/>
  <c r="AH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K1089" i="14"/>
  <c r="AR1082" i="14"/>
  <c r="AJ1082" i="14"/>
  <c r="AK1081" i="14"/>
  <c r="AR1074" i="14"/>
  <c r="AJ1074" i="14"/>
  <c r="AK1073" i="14"/>
  <c r="AK1065" i="14"/>
  <c r="T1063" i="14"/>
  <c r="AQ1063" i="14" s="1"/>
  <c r="AL1057" i="14"/>
  <c r="AI1054" i="14"/>
  <c r="AJ1054" i="14"/>
  <c r="AR1054" i="14"/>
  <c r="AL1054" i="14"/>
  <c r="AO1053" i="14"/>
  <c r="AK1051" i="14"/>
  <c r="T1051" i="14"/>
  <c r="AC1051" i="14" s="1"/>
  <c r="AI1046" i="14"/>
  <c r="AJ1046" i="14"/>
  <c r="AR1046" i="14"/>
  <c r="AL1046" i="14"/>
  <c r="AO1045" i="14"/>
  <c r="AK1043" i="14"/>
  <c r="T1043" i="14"/>
  <c r="AC1043" i="14" s="1"/>
  <c r="AN1041" i="14"/>
  <c r="AO1041" i="14"/>
  <c r="AI1041" i="14"/>
  <c r="AQ1041" i="14"/>
  <c r="AL1041" i="14"/>
  <c r="AK1012" i="14"/>
  <c r="AS1012" i="14"/>
  <c r="AL1012" i="14"/>
  <c r="AM1012" i="14"/>
  <c r="AN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M1049" i="14"/>
  <c r="AN1045" i="14"/>
  <c r="AJ1043" i="14"/>
  <c r="AH1031" i="14"/>
  <c r="T1031" i="14"/>
  <c r="AC1031" i="14" s="1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O1063" i="14"/>
  <c r="AS1054" i="14"/>
  <c r="AL1049" i="14"/>
  <c r="T1049" i="14"/>
  <c r="AP1049" i="14" s="1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T1005" i="14"/>
  <c r="AB1005" i="14" s="1"/>
  <c r="AL1005" i="14"/>
  <c r="AH1005" i="14"/>
  <c r="AP1005" i="14"/>
  <c r="AI1005" i="14"/>
  <c r="AQ1005" i="14"/>
  <c r="AK988" i="14"/>
  <c r="AS988" i="14"/>
  <c r="AL988" i="14"/>
  <c r="AM988" i="14"/>
  <c r="AO988" i="14"/>
  <c r="AI988" i="14"/>
  <c r="AQ988" i="14"/>
  <c r="AJ988" i="14"/>
  <c r="AR988" i="14"/>
  <c r="AN1057" i="14"/>
  <c r="AI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S1010" i="14"/>
  <c r="AK1010" i="14"/>
  <c r="T1010" i="14"/>
  <c r="AA1010" i="14" s="1"/>
  <c r="AL1009" i="14"/>
  <c r="AN1007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Q986" i="14"/>
  <c r="AI986" i="14"/>
  <c r="AR985" i="14"/>
  <c r="AJ985" i="14"/>
  <c r="AH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P1026" i="14"/>
  <c r="AH1026" i="14"/>
  <c r="AI1025" i="14"/>
  <c r="AR1024" i="14"/>
  <c r="AS1023" i="14"/>
  <c r="AK1023" i="14"/>
  <c r="T1023" i="14"/>
  <c r="AE1023" i="14" s="1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C1015" i="14" s="1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O1007" i="14" s="1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O999" i="14" s="1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J1023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O946" i="14"/>
  <c r="AP946" i="14"/>
  <c r="AH946" i="14"/>
  <c r="AS946" i="14"/>
  <c r="AS1037" i="14"/>
  <c r="AK1037" i="14"/>
  <c r="AM1035" i="14"/>
  <c r="AQ1031" i="14"/>
  <c r="AS1029" i="14"/>
  <c r="AK1029" i="14"/>
  <c r="AM1027" i="14"/>
  <c r="AN1026" i="14"/>
  <c r="AO1025" i="14"/>
  <c r="AP1024" i="14"/>
  <c r="AQ1023" i="14"/>
  <c r="AR1022" i="14"/>
  <c r="AJ1022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N955" i="14"/>
  <c r="AO954" i="14"/>
  <c r="AP953" i="14"/>
  <c r="AH951" i="14"/>
  <c r="AP951" i="14"/>
  <c r="AO950" i="14"/>
  <c r="AO947" i="14"/>
  <c r="AL946" i="14"/>
  <c r="AI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S126" i="9"/>
  <c r="N126" i="9"/>
  <c r="M126" i="9"/>
  <c r="L126" i="9"/>
  <c r="Z126" i="9" s="1"/>
  <c r="K126" i="9"/>
  <c r="J126" i="9"/>
  <c r="I126" i="9"/>
  <c r="H126" i="9"/>
  <c r="G126" i="9"/>
  <c r="F126" i="9"/>
  <c r="E126" i="9"/>
  <c r="D126" i="9"/>
  <c r="C126" i="9"/>
  <c r="B126" i="9"/>
  <c r="A126" i="9"/>
  <c r="N125" i="9"/>
  <c r="M125" i="9"/>
  <c r="L125" i="9"/>
  <c r="U125" i="9" s="1"/>
  <c r="K125" i="9"/>
  <c r="AA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P1050" i="14" l="1"/>
  <c r="AT1050" i="14" s="1"/>
  <c r="AS1087" i="14"/>
  <c r="AS1088" i="14"/>
  <c r="AF1088" i="14"/>
  <c r="AF1089" i="14"/>
  <c r="AR1077" i="14"/>
  <c r="AT1077" i="14" s="1"/>
  <c r="AE1084" i="14"/>
  <c r="AE1086" i="14"/>
  <c r="AE1076" i="14"/>
  <c r="AF1083" i="14"/>
  <c r="AF1071" i="14"/>
  <c r="AS1081" i="14"/>
  <c r="AT1081" i="14" s="1"/>
  <c r="AR1070" i="14"/>
  <c r="AT1070" i="14" s="1"/>
  <c r="AR1079" i="14"/>
  <c r="AT1079" i="14" s="1"/>
  <c r="AR1086" i="14"/>
  <c r="AT1086" i="14" s="1"/>
  <c r="AE1070" i="14"/>
  <c r="AR1084" i="14"/>
  <c r="AT1084" i="14" s="1"/>
  <c r="AS1072" i="14"/>
  <c r="AT1072" i="14" s="1"/>
  <c r="AR1061" i="14"/>
  <c r="AR1076" i="14"/>
  <c r="AT1076" i="14" s="1"/>
  <c r="AF1080" i="14"/>
  <c r="AS1074" i="14"/>
  <c r="AT1074" i="14" s="1"/>
  <c r="AF1074" i="14"/>
  <c r="AE1078" i="14"/>
  <c r="AF1082" i="14"/>
  <c r="AR1078" i="14"/>
  <c r="AT1078" i="14" s="1"/>
  <c r="AS1082" i="14"/>
  <c r="AT1082" i="14" s="1"/>
  <c r="AF1072" i="14"/>
  <c r="AQ1064" i="14"/>
  <c r="AT1064" i="14" s="1"/>
  <c r="AS1073" i="14"/>
  <c r="AT1073" i="14" s="1"/>
  <c r="AR1069" i="14"/>
  <c r="AT1069" i="14" s="1"/>
  <c r="AE1060" i="14"/>
  <c r="AQ1068" i="14"/>
  <c r="AT1068" i="14" s="1"/>
  <c r="AQ1057" i="14"/>
  <c r="AT1057" i="14" s="1"/>
  <c r="AD1064" i="14"/>
  <c r="AD1062" i="14"/>
  <c r="AQ1065" i="14"/>
  <c r="AT1065" i="14" s="1"/>
  <c r="AP1051" i="14"/>
  <c r="AT1051" i="14" s="1"/>
  <c r="AN945" i="14"/>
  <c r="AT945" i="14" s="1"/>
  <c r="AR1060" i="14"/>
  <c r="AT1060" i="14" s="1"/>
  <c r="AD1068" i="14"/>
  <c r="AR1059" i="14"/>
  <c r="AT1059" i="14" s="1"/>
  <c r="AR1058" i="14"/>
  <c r="AT1058" i="14" s="1"/>
  <c r="AQ1062" i="14"/>
  <c r="AT1062" i="14" s="1"/>
  <c r="AQ1066" i="14"/>
  <c r="AT1066" i="14" s="1"/>
  <c r="AD1067" i="14"/>
  <c r="AD1063" i="14"/>
  <c r="AQ1055" i="14"/>
  <c r="AT1055" i="14" s="1"/>
  <c r="AD1066" i="14"/>
  <c r="AN1017" i="14"/>
  <c r="AT1017" i="14" s="1"/>
  <c r="AP1038" i="14"/>
  <c r="AT1038" i="14" s="1"/>
  <c r="AP1045" i="14"/>
  <c r="AT1045" i="14" s="1"/>
  <c r="AP1042" i="14"/>
  <c r="AT1042" i="14" s="1"/>
  <c r="AQ1056" i="14"/>
  <c r="AT1056" i="14" s="1"/>
  <c r="AQ1054" i="14"/>
  <c r="AT1054" i="14" s="1"/>
  <c r="AD1054" i="14"/>
  <c r="AP1048" i="14"/>
  <c r="AT1048" i="14" s="1"/>
  <c r="AD1056" i="14"/>
  <c r="AQ1053" i="14"/>
  <c r="AT1053" i="14" s="1"/>
  <c r="AP1043" i="14"/>
  <c r="AT1043" i="14" s="1"/>
  <c r="AD1052" i="14"/>
  <c r="AC1049" i="14"/>
  <c r="AP1032" i="14"/>
  <c r="AT1032" i="14" s="1"/>
  <c r="AO1027" i="14"/>
  <c r="AT1027" i="14" s="1"/>
  <c r="AQ1052" i="14"/>
  <c r="AT1052" i="14" s="1"/>
  <c r="AP1047" i="14"/>
  <c r="AT1047" i="14" s="1"/>
  <c r="AC1048" i="14"/>
  <c r="AC1044" i="14"/>
  <c r="AP1044" i="14"/>
  <c r="AT1044" i="14" s="1"/>
  <c r="AQ1046" i="14"/>
  <c r="AT1046" i="14" s="1"/>
  <c r="AD1046" i="14"/>
  <c r="AC1042" i="14"/>
  <c r="AC1039" i="14"/>
  <c r="AN992" i="14"/>
  <c r="AT992" i="14" s="1"/>
  <c r="AP1035" i="14"/>
  <c r="AT1035" i="14" s="1"/>
  <c r="AC1036" i="14"/>
  <c r="AP1041" i="14"/>
  <c r="AT1041" i="14" s="1"/>
  <c r="AC1038" i="14"/>
  <c r="AP1036" i="14"/>
  <c r="AT1036" i="14" s="1"/>
  <c r="AP1040" i="14"/>
  <c r="AT1040" i="14" s="1"/>
  <c r="AC1040" i="14"/>
  <c r="AC1037" i="14"/>
  <c r="AR1020" i="14"/>
  <c r="AT1020" i="14" s="1"/>
  <c r="AP1033" i="14"/>
  <c r="AT1033" i="14" s="1"/>
  <c r="AQ1019" i="14"/>
  <c r="AT1019" i="14" s="1"/>
  <c r="AP1031" i="14"/>
  <c r="AT1031" i="14" s="1"/>
  <c r="AP980" i="14"/>
  <c r="AT980" i="14" s="1"/>
  <c r="AO1028" i="14"/>
  <c r="AT1028" i="14" s="1"/>
  <c r="AC1034" i="14"/>
  <c r="AC1032" i="14"/>
  <c r="AO1030" i="14"/>
  <c r="AT1030" i="14" s="1"/>
  <c r="AP1034" i="14"/>
  <c r="AT1034" i="14" s="1"/>
  <c r="AB1029" i="14"/>
  <c r="AB1028" i="14"/>
  <c r="AB1030" i="14"/>
  <c r="AS1021" i="14"/>
  <c r="AT1021" i="14" s="1"/>
  <c r="AS1024" i="14"/>
  <c r="AT1024" i="14" s="1"/>
  <c r="AN982" i="14"/>
  <c r="AT982" i="14" s="1"/>
  <c r="AD1025" i="14"/>
  <c r="AA1003" i="14"/>
  <c r="AR1026" i="14"/>
  <c r="AT1026" i="14" s="1"/>
  <c r="AN940" i="14"/>
  <c r="AT940" i="14" s="1"/>
  <c r="AE1020" i="14"/>
  <c r="AF1024" i="14"/>
  <c r="AN1003" i="14"/>
  <c r="AT1003" i="14" s="1"/>
  <c r="AQ1018" i="14"/>
  <c r="AT1018" i="14" s="1"/>
  <c r="AR1023" i="14"/>
  <c r="AT1023" i="14" s="1"/>
  <c r="AB1010" i="14"/>
  <c r="AO1010" i="14"/>
  <c r="AT1010" i="14" s="1"/>
  <c r="AB1015" i="14"/>
  <c r="AC1013" i="14"/>
  <c r="AP1013" i="14"/>
  <c r="AT1013" i="14" s="1"/>
  <c r="AP1012" i="14"/>
  <c r="AN1016" i="14"/>
  <c r="AB1008" i="14"/>
  <c r="AN983" i="14"/>
  <c r="AT983" i="14" s="1"/>
  <c r="AN1002" i="14"/>
  <c r="AO981" i="14"/>
  <c r="AT981" i="14" s="1"/>
  <c r="AA1002" i="14"/>
  <c r="AD1018" i="14"/>
  <c r="AC1012" i="14"/>
  <c r="AF1022" i="14"/>
  <c r="AS1022" i="14"/>
  <c r="AT1022" i="14" s="1"/>
  <c r="AO1014" i="14"/>
  <c r="AO1015" i="14"/>
  <c r="AA982" i="14"/>
  <c r="AA1017" i="14"/>
  <c r="AB1014" i="14"/>
  <c r="AA1005" i="14"/>
  <c r="V887" i="14"/>
  <c r="V125" i="9"/>
  <c r="O126" i="9"/>
  <c r="T126" i="9"/>
  <c r="AN946" i="14"/>
  <c r="AO1008" i="14"/>
  <c r="AO1002" i="14"/>
  <c r="AB822" i="14"/>
  <c r="AC823" i="14"/>
  <c r="AD823" i="14"/>
  <c r="U901" i="14"/>
  <c r="X918" i="14"/>
  <c r="Z943" i="14"/>
  <c r="AE999" i="14"/>
  <c r="V907" i="14"/>
  <c r="AC1014" i="14"/>
  <c r="X914" i="14"/>
  <c r="AB825" i="14"/>
  <c r="Y924" i="14"/>
  <c r="W912" i="14"/>
  <c r="AB850" i="14"/>
  <c r="X923" i="14"/>
  <c r="AF998" i="14"/>
  <c r="Y967" i="14"/>
  <c r="AD999" i="14"/>
  <c r="W125" i="9"/>
  <c r="P125" i="9"/>
  <c r="X125" i="9"/>
  <c r="V126" i="9"/>
  <c r="AP1015" i="14"/>
  <c r="AA752" i="14"/>
  <c r="AA845" i="14"/>
  <c r="V879" i="14"/>
  <c r="AA846" i="14"/>
  <c r="U905" i="14"/>
  <c r="AC1000" i="14"/>
  <c r="AA947" i="14"/>
  <c r="AA821" i="14"/>
  <c r="Y915" i="14"/>
  <c r="AA946" i="14"/>
  <c r="V886" i="14"/>
  <c r="AC816" i="14"/>
  <c r="Y925" i="14"/>
  <c r="Q125" i="9"/>
  <c r="Y125" i="9"/>
  <c r="W126" i="9"/>
  <c r="AO1012" i="14"/>
  <c r="U865" i="14"/>
  <c r="X926" i="14"/>
  <c r="X931" i="14"/>
  <c r="AF999" i="14"/>
  <c r="AC817" i="14"/>
  <c r="AO1016" i="14"/>
  <c r="U906" i="14"/>
  <c r="AC848" i="14"/>
  <c r="X957" i="14"/>
  <c r="W883" i="14"/>
  <c r="AE998" i="14"/>
  <c r="AA993" i="14"/>
  <c r="AB1002" i="14"/>
  <c r="R125" i="9"/>
  <c r="Z125" i="9"/>
  <c r="P126" i="9"/>
  <c r="X126" i="9"/>
  <c r="AN1005" i="14"/>
  <c r="AN1004" i="14"/>
  <c r="AC852" i="14"/>
  <c r="AC793" i="14"/>
  <c r="V910" i="14"/>
  <c r="AC982" i="14"/>
  <c r="X927" i="14"/>
  <c r="AN947" i="14"/>
  <c r="AT947" i="14" s="1"/>
  <c r="AP1014" i="14"/>
  <c r="AC798" i="14"/>
  <c r="X913" i="14"/>
  <c r="U870" i="14"/>
  <c r="AB980" i="14"/>
  <c r="Z973" i="14"/>
  <c r="W898" i="14"/>
  <c r="U126" i="9"/>
  <c r="Z756" i="14"/>
  <c r="S125" i="9"/>
  <c r="Q126" i="9"/>
  <c r="Y126" i="9"/>
  <c r="AM958" i="14"/>
  <c r="AM972" i="14"/>
  <c r="AA775" i="14"/>
  <c r="AB799" i="14"/>
  <c r="AC847" i="14"/>
  <c r="AC803" i="14"/>
  <c r="X932" i="14"/>
  <c r="Y929" i="14"/>
  <c r="AB1016" i="14"/>
  <c r="V904" i="14"/>
  <c r="W911" i="14"/>
  <c r="W899" i="14"/>
  <c r="W908" i="14"/>
  <c r="AC981" i="14"/>
  <c r="AB821" i="14"/>
  <c r="O125" i="9"/>
  <c r="T125" i="9"/>
  <c r="R126" i="9"/>
  <c r="X917" i="14"/>
  <c r="W903" i="14"/>
  <c r="W884" i="14"/>
  <c r="Z958" i="14"/>
  <c r="AA1004" i="14"/>
  <c r="AB1007" i="14"/>
  <c r="AC998" i="14"/>
  <c r="AO1005" i="14"/>
  <c r="AO1004" i="14"/>
  <c r="AO1006" i="14"/>
  <c r="AT1006" i="14" s="1"/>
  <c r="AB1006" i="14"/>
  <c r="AO1001" i="14"/>
  <c r="AT1001" i="14" s="1"/>
  <c r="AB1004" i="14"/>
  <c r="AN988" i="14"/>
  <c r="AT988" i="14" s="1"/>
  <c r="AN989" i="14"/>
  <c r="AT989" i="14" s="1"/>
  <c r="AO1000" i="14"/>
  <c r="AT1000" i="14" s="1"/>
  <c r="AP998" i="14"/>
  <c r="AT998" i="14" s="1"/>
  <c r="AB999" i="14"/>
  <c r="AB1000" i="14"/>
  <c r="AM956" i="14"/>
  <c r="AT956" i="14" s="1"/>
  <c r="AA940" i="14"/>
  <c r="AN986" i="14"/>
  <c r="AT986" i="14" s="1"/>
  <c r="AA984" i="14"/>
  <c r="AN984" i="14"/>
  <c r="AT984" i="14" s="1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C973" i="14"/>
  <c r="AC975" i="14"/>
  <c r="AC980" i="14"/>
  <c r="AC979" i="14"/>
  <c r="AP977" i="14"/>
  <c r="AT977" i="14" s="1"/>
  <c r="AL963" i="14"/>
  <c r="AT963" i="14" s="1"/>
  <c r="AO972" i="14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R338" i="14"/>
  <c r="T22" i="14"/>
  <c r="AF22" i="14" s="1"/>
  <c r="AQ34" i="14"/>
  <c r="AL70" i="14"/>
  <c r="AI73" i="14"/>
  <c r="AI376" i="14"/>
  <c r="AJ575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1167" i="14"/>
  <c r="AT1183" i="14"/>
  <c r="AT1115" i="14"/>
  <c r="AT1141" i="14"/>
  <c r="AT1011" i="14"/>
  <c r="AT1199" i="14"/>
  <c r="AT1131" i="14"/>
  <c r="AT752" i="14"/>
  <c r="AT1091" i="14"/>
  <c r="AT1143" i="14"/>
  <c r="AT900" i="14"/>
  <c r="AT825" i="14"/>
  <c r="AT1185" i="14"/>
  <c r="AT1120" i="14"/>
  <c r="AT853" i="14"/>
  <c r="AT1007" i="14"/>
  <c r="AT1154" i="14"/>
  <c r="AT1181" i="14"/>
  <c r="AT1208" i="14"/>
  <c r="AT1207" i="14"/>
  <c r="AT1075" i="14"/>
  <c r="AT1162" i="14"/>
  <c r="AT781" i="14"/>
  <c r="AT887" i="14"/>
  <c r="AT909" i="14"/>
  <c r="AT949" i="14"/>
  <c r="AT1096" i="14"/>
  <c r="AT1123" i="14"/>
  <c r="AT1203" i="14"/>
  <c r="AT1148" i="14"/>
  <c r="AT1172" i="14"/>
  <c r="AT973" i="14"/>
  <c r="AT1098" i="14"/>
  <c r="AT1106" i="14"/>
  <c r="AT1093" i="14"/>
  <c r="AT1146" i="14"/>
  <c r="AT1186" i="14"/>
  <c r="AT1190" i="14"/>
  <c r="AT1196" i="14"/>
  <c r="AT1126" i="14"/>
  <c r="AT991" i="14"/>
  <c r="AT1192" i="14"/>
  <c r="AT865" i="14"/>
  <c r="AT1025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1037" i="14"/>
  <c r="AT1109" i="14"/>
  <c r="AT1149" i="14"/>
  <c r="AT1189" i="14"/>
  <c r="AT1009" i="14"/>
  <c r="AT1139" i="14"/>
  <c r="AT1165" i="14"/>
  <c r="AT1164" i="14"/>
  <c r="AT1204" i="14"/>
  <c r="AT1178" i="14"/>
  <c r="AT1136" i="14"/>
  <c r="AT962" i="14"/>
  <c r="AT953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114" i="14"/>
  <c r="AT1159" i="14"/>
  <c r="AT771" i="14"/>
  <c r="AT885" i="14"/>
  <c r="AT925" i="14"/>
  <c r="AT961" i="14"/>
  <c r="AT959" i="14"/>
  <c r="AT1117" i="14"/>
  <c r="AT1097" i="14"/>
  <c r="AT1132" i="14"/>
  <c r="AT1144" i="14"/>
  <c r="AT1138" i="14"/>
  <c r="AT1130" i="14"/>
  <c r="AT1198" i="14"/>
  <c r="AT1173" i="14"/>
  <c r="AT1193" i="14"/>
  <c r="AT1184" i="14"/>
  <c r="AM747" i="14"/>
  <c r="AT747" i="14" s="1"/>
  <c r="AT760" i="14"/>
  <c r="Z746" i="14"/>
  <c r="AT902" i="14"/>
  <c r="AT921" i="14"/>
  <c r="AT1090" i="14"/>
  <c r="AT1102" i="14"/>
  <c r="AT1137" i="14"/>
  <c r="AT1152" i="14"/>
  <c r="AT1089" i="14"/>
  <c r="AT1170" i="14"/>
  <c r="AT1095" i="14"/>
  <c r="AT1147" i="14"/>
  <c r="AT1166" i="14"/>
  <c r="AT809" i="14"/>
  <c r="AT793" i="14"/>
  <c r="AT964" i="14"/>
  <c r="AT1085" i="14"/>
  <c r="AT1175" i="14"/>
  <c r="AT1103" i="14"/>
  <c r="AT1116" i="14"/>
  <c r="AT1145" i="14"/>
  <c r="AT1160" i="14"/>
  <c r="AT1155" i="14"/>
  <c r="AT1150" i="14"/>
  <c r="AT1201" i="14"/>
  <c r="AT1187" i="14"/>
  <c r="AT777" i="14"/>
  <c r="AT746" i="14"/>
  <c r="AT813" i="14"/>
  <c r="AT1122" i="14"/>
  <c r="AT1063" i="14"/>
  <c r="AT971" i="14"/>
  <c r="AT1087" i="14"/>
  <c r="AT1104" i="14"/>
  <c r="AT1153" i="14"/>
  <c r="AT1168" i="14"/>
  <c r="AT1119" i="14"/>
  <c r="AT1163" i="14"/>
  <c r="AT1088" i="14"/>
  <c r="AT1158" i="14"/>
  <c r="AT1188" i="14"/>
  <c r="AT1156" i="14"/>
  <c r="AT1140" i="14"/>
  <c r="AT901" i="14"/>
  <c r="AT931" i="14"/>
  <c r="AT935" i="14"/>
  <c r="AT1110" i="14"/>
  <c r="AT1039" i="14"/>
  <c r="AT1161" i="14"/>
  <c r="AT1176" i="14"/>
  <c r="AT1108" i="14"/>
  <c r="AT1171" i="14"/>
  <c r="AT1206" i="14"/>
  <c r="AM745" i="14"/>
  <c r="AT745" i="14" s="1"/>
  <c r="AT905" i="14"/>
  <c r="AT1092" i="14"/>
  <c r="AT1100" i="14"/>
  <c r="AT1101" i="14"/>
  <c r="AT1029" i="14"/>
  <c r="AT1049" i="14"/>
  <c r="AT1124" i="14"/>
  <c r="AT1113" i="14"/>
  <c r="AT1169" i="14"/>
  <c r="AT1174" i="14"/>
  <c r="AT1121" i="14"/>
  <c r="AT1105" i="14"/>
  <c r="AT785" i="14"/>
  <c r="AT843" i="14"/>
  <c r="AT841" i="14"/>
  <c r="AT955" i="14"/>
  <c r="AT979" i="14"/>
  <c r="AT975" i="14"/>
  <c r="AT1133" i="14"/>
  <c r="AT1111" i="14"/>
  <c r="AT1061" i="14"/>
  <c r="AT1135" i="14"/>
  <c r="AT1177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R215" i="14"/>
  <c r="AM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S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AO399" i="14"/>
  <c r="AC399" i="14"/>
  <c r="T399" i="14"/>
  <c r="U399" i="14" s="1"/>
  <c r="AJ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W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AM678" i="14"/>
  <c r="AL678" i="14"/>
  <c r="U678" i="14"/>
  <c r="AS678" i="14"/>
  <c r="AK678" i="14"/>
  <c r="AB678" i="14"/>
  <c r="T678" i="14"/>
  <c r="W678" i="14" s="1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1014" i="14" l="1"/>
  <c r="AT1012" i="14"/>
  <c r="AT1002" i="14"/>
  <c r="AT1015" i="14"/>
  <c r="AT1016" i="14"/>
  <c r="AT1004" i="14"/>
  <c r="AT1005" i="14"/>
  <c r="AT958" i="14"/>
  <c r="AT946" i="14"/>
  <c r="AD285" i="14"/>
  <c r="AA302" i="14"/>
  <c r="AA209" i="14"/>
  <c r="X399" i="14"/>
  <c r="AF285" i="14"/>
  <c r="AC299" i="14"/>
  <c r="Y265" i="14"/>
  <c r="AA274" i="14"/>
  <c r="AA215" i="14"/>
  <c r="W665" i="14"/>
  <c r="AE388" i="14"/>
  <c r="V683" i="14"/>
  <c r="V676" i="14"/>
  <c r="V429" i="14"/>
  <c r="U391" i="14"/>
  <c r="Y393" i="14"/>
  <c r="AF215" i="14"/>
  <c r="AD209" i="14"/>
  <c r="X728" i="14"/>
  <c r="AB267" i="14"/>
  <c r="AB215" i="14"/>
  <c r="AF343" i="14"/>
  <c r="W447" i="14"/>
  <c r="W713" i="14"/>
  <c r="AB541" i="14"/>
  <c r="V389" i="14"/>
  <c r="AA305" i="14"/>
  <c r="AC288" i="14"/>
  <c r="AD343" i="14"/>
  <c r="AB209" i="14"/>
  <c r="AE209" i="14"/>
  <c r="X483" i="14"/>
  <c r="X439" i="14"/>
  <c r="AE189" i="14"/>
  <c r="AF209" i="14"/>
  <c r="AB273" i="14"/>
  <c r="AC215" i="14"/>
  <c r="AT972" i="14"/>
  <c r="V700" i="14"/>
  <c r="AB542" i="14"/>
  <c r="U395" i="14"/>
  <c r="AF630" i="14"/>
  <c r="U401" i="14"/>
  <c r="AA299" i="14"/>
  <c r="AD215" i="14"/>
  <c r="AA125" i="14"/>
  <c r="AB315" i="14"/>
  <c r="W681" i="14"/>
  <c r="W643" i="14"/>
  <c r="V470" i="14"/>
  <c r="AD388" i="14"/>
  <c r="AA329" i="14"/>
  <c r="AE285" i="14"/>
  <c r="AE343" i="14"/>
  <c r="AE599" i="14"/>
  <c r="X436" i="14"/>
  <c r="AB329" i="14"/>
  <c r="AC209" i="14"/>
  <c r="AA270" i="14"/>
  <c r="AE215" i="14"/>
  <c r="AE600" i="14"/>
  <c r="AT993" i="14"/>
  <c r="AT995" i="14"/>
  <c r="AT994" i="14"/>
  <c r="D4" i="18" s="1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5" i="18" l="1"/>
  <c r="D10" i="18"/>
  <c r="AT710" i="14"/>
  <c r="AT715" i="14"/>
  <c r="AT662" i="14"/>
  <c r="AT663" i="14"/>
  <c r="AT661" i="14"/>
  <c r="AT637" i="14"/>
  <c r="AT660" i="14"/>
  <c r="D13" i="18" s="1"/>
  <c r="AT641" i="14"/>
  <c r="AT639" i="14"/>
  <c r="D14" i="18" l="1"/>
  <c r="D9" i="18"/>
  <c r="D3" i="18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<sst xmlns="http://schemas.openxmlformats.org/spreadsheetml/2006/main" count="37374" uniqueCount="3275">
  <si>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</si>
  <si>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</si>
  <si>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</si>
  <si>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</si>
  <si>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</si>
  <si>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</si>
  <si>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</si>
  <si>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</si>
  <si>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</si>
  <si>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</si>
  <si>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</si>
  <si>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</si>
  <si>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</si>
  <si>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</si>
  <si>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</si>
  <si>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</si>
  <si>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</si>
  <si>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</si>
  <si>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</si>
  <si>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</si>
  <si>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</si>
  <si>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</si>
  <si>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</si>
  <si>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</si>
  <si>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</si>
  <si>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</si>
  <si>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</si>
  <si>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</si>
  <si>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</si>
  <si>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</si>
  <si>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</si>
  <si>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</si>
  <si>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</si>
  <si>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</si>
  <si>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</si>
  <si>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</si>
  <si>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</si>
  <si>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</si>
  <si>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</si>
  <si>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</si>
  <si>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</si>
  <si>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</si>
  <si>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</si>
  <si>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</si>
  <si>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</si>
  <si>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</si>
  <si>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</si>
  <si>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</si>
  <si>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</si>
  <si>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</si>
  <si>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</si>
  <si>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</si>
  <si>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</si>
  <si>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</si>
  <si>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</si>
  <si>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</si>
  <si>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</si>
  <si>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</si>
  <si>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</si>
  <si>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</si>
  <si>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</si>
  <si>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</si>
  <si>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</si>
  <si>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</si>
  <si>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</si>
  <si>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</si>
  <si>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</si>
  <si>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</si>
  <si>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</si>
  <si>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</si>
  <si>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</si>
  <si>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</si>
  <si>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</si>
  <si>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</si>
  <si>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</si>
  <si>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</si>
  <si>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</si>
  <si>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</si>
  <si>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</si>
  <si>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</si>
  <si>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</si>
  <si>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</si>
  <si>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</si>
  <si>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</si>
  <si>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</si>
  <si>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</si>
  <si>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</si>
  <si>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</si>
  <si>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</si>
  <si>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</si>
  <si>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</si>
  <si>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</si>
  <si>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</si>
  <si>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</si>
  <si>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</si>
  <si>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</si>
  <si>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</si>
  <si>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</si>
  <si>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</si>
  <si>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</si>
  <si>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</si>
  <si>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</si>
  <si>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</si>
  <si>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</si>
  <si>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</si>
  <si>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</si>
  <si>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</si>
  <si>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</si>
  <si>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</si>
  <si>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</si>
  <si>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</si>
  <si>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</si>
  <si>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</si>
  <si>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</si>
  <si>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</si>
  <si>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</si>
  <si>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</si>
  <si>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</si>
  <si>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</si>
  <si>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</si>
  <si>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</si>
  <si>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</si>
  <si>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</si>
  <si>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</si>
  <si>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</si>
  <si>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</si>
  <si>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</si>
  <si>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</si>
  <si>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</si>
  <si>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</si>
  <si>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</si>
  <si>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</si>
  <si>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</si>
  <si>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</si>
  <si>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</si>
  <si>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</si>
  <si>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</si>
  <si>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</si>
  <si>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</si>
  <si>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</si>
  <si>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</si>
  <si>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</si>
  <si>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</si>
  <si>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</si>
  <si>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</si>
  <si>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</si>
  <si>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</si>
  <si>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</si>
  <si>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</si>
  <si>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</si>
  <si>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</si>
  <si>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</si>
  <si>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</si>
  <si>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</si>
  <si>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</si>
  <si>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</si>
  <si>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</si>
  <si>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</si>
  <si>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</si>
  <si>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</si>
  <si>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</si>
  <si>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</si>
  <si>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</si>
  <si>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</si>
  <si>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</si>
  <si>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</si>
  <si>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</si>
  <si>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</si>
  <si>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</si>
  <si>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</si>
  <si>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</si>
  <si>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</si>
  <si>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</si>
  <si>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</si>
  <si>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</si>
  <si>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</si>
  <si>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</si>
  <si>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</si>
  <si>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</si>
  <si>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</si>
  <si>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</si>
  <si>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</si>
  <si>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</si>
  <si>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</si>
  <si>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</si>
  <si>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</si>
  <si>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</si>
  <si>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</si>
  <si>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</si>
  <si>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</si>
  <si>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</si>
  <si>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</si>
  <si>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</si>
  <si>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</si>
  <si>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</si>
  <si>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</si>
  <si>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</si>
  <si>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</si>
  <si>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</si>
  <si>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</si>
  <si>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</si>
  <si>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</si>
  <si>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</si>
  <si>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</si>
  <si>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</si>
  <si>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</si>
  <si>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</si>
  <si>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</si>
  <si>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</si>
  <si>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</si>
  <si>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</si>
  <si>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</si>
  <si>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</si>
  <si>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</si>
  <si>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</si>
  <si>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</si>
  <si>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</si>
  <si>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</si>
  <si>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</si>
  <si>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</si>
  <si>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</si>
  <si>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</si>
  <si>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</si>
  <si>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</si>
  <si>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</si>
  <si>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</si>
  <si>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</si>
  <si>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</si>
  <si>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</si>
  <si>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</si>
  <si>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</si>
  <si>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</si>
  <si>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</si>
  <si>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</si>
  <si>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</si>
  <si>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</si>
  <si>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</si>
  <si>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</si>
  <si>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</si>
  <si>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</si>
  <si>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</si>
  <si>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</si>
  <si>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</si>
  <si>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</si>
  <si>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</si>
  <si>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</si>
  <si>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</si>
  <si>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</si>
  <si>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</si>
  <si>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</si>
  <si>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</si>
  <si>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</si>
  <si>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</si>
  <si>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</si>
  <si>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</si>
  <si>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</si>
  <si>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</si>
  <si>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</si>
  <si>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</si>
  <si>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</si>
  <si>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</si>
  <si>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</si>
  <si>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</si>
  <si>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</si>
  <si>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</si>
  <si>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</si>
  <si>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</si>
  <si>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</si>
  <si>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</si>
  <si>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</si>
  <si>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</si>
  <si>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</si>
  <si>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</si>
  <si>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</si>
  <si>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</si>
  <si>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</si>
  <si>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</si>
  <si>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</si>
  <si>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</si>
  <si>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</si>
  <si>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</si>
  <si>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</si>
  <si>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</si>
  <si>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</si>
  <si>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</si>
  <si>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</si>
  <si>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</si>
  <si>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</si>
  <si>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</si>
  <si>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</si>
  <si>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</si>
  <si>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</si>
  <si>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</si>
  <si>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</si>
  <si>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</si>
  <si>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</si>
  <si>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</si>
  <si>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</si>
  <si>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</si>
  <si>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</si>
  <si>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</si>
  <si>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</si>
  <si>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</si>
  <si>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</si>
  <si>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</si>
  <si>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</si>
  <si>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</si>
  <si>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</si>
  <si>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</si>
  <si>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</si>
  <si>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</si>
  <si>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</si>
  <si>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</si>
  <si>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</si>
  <si>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</si>
  <si>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</si>
  <si>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</si>
  <si>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</si>
  <si>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</si>
  <si>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</si>
  <si>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</si>
  <si>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</si>
  <si>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</si>
  <si>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</si>
  <si>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</si>
  <si>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</si>
  <si>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</si>
  <si>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</si>
  <si>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</si>
  <si>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</si>
  <si>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</si>
  <si>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</si>
  <si>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</si>
  <si>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</si>
  <si>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</si>
  <si>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</si>
  <si>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</si>
  <si>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</si>
  <si>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</si>
  <si>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</si>
  <si>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</si>
  <si>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</si>
  <si>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</si>
  <si>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</si>
  <si>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</si>
  <si>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</si>
  <si>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</si>
  <si>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</si>
  <si>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</si>
  <si>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</si>
  <si>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</si>
  <si>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</si>
  <si>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</si>
  <si>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</si>
  <si>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</si>
  <si>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</si>
  <si>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</si>
  <si>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</si>
  <si>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</si>
  <si>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</si>
  <si>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</si>
  <si>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</si>
  <si>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</si>
  <si>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</si>
  <si>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</si>
  <si>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</si>
  <si>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</si>
  <si>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</si>
  <si>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</si>
  <si>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</si>
  <si>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</si>
  <si>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</si>
  <si>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</si>
  <si>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</si>
  <si>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</si>
  <si>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</si>
  <si>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</si>
  <si>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</si>
  <si>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</si>
  <si>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</si>
  <si>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</si>
  <si>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</si>
  <si>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</si>
  <si>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</si>
  <si>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</si>
  <si>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</si>
  <si>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</si>
  <si>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</si>
  <si>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</si>
  <si>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</si>
  <si>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</si>
  <si>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</si>
  <si>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</si>
  <si>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</si>
  <si>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</si>
  <si>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</si>
  <si>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</si>
  <si>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</si>
  <si>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</si>
  <si>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</si>
  <si>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</si>
  <si>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</si>
  <si>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</si>
  <si>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</si>
  <si>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</si>
  <si>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</si>
  <si>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</si>
  <si>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</si>
  <si>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</si>
  <si>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</si>
  <si>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</si>
  <si>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</si>
  <si>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</si>
  <si>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</si>
  <si>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</si>
  <si>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</si>
  <si>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</si>
  <si>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</si>
  <si>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</si>
  <si>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</si>
  <si>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</si>
  <si>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</si>
  <si>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</si>
  <si>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</si>
  <si>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</si>
  <si>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</si>
  <si>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</si>
  <si>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</si>
  <si>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</si>
  <si>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</si>
  <si>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</si>
  <si>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</si>
  <si>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</si>
  <si>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</si>
  <si>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</si>
  <si>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</si>
  <si>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</si>
  <si>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</si>
  <si>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</si>
  <si>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</si>
  <si>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</si>
  <si>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</si>
  <si>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</si>
  <si>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</si>
  <si>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</si>
  <si>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</si>
  <si>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</si>
  <si>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</si>
  <si>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</si>
  <si>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</si>
  <si>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</si>
  <si>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</si>
  <si>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</si>
  <si>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</si>
  <si>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</si>
  <si>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</si>
  <si>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</si>
  <si>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</si>
  <si>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</si>
  <si>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</si>
  <si>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</si>
  <si>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</si>
  <si>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</si>
  <si>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</si>
  <si>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</si>
  <si>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</si>
  <si>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</si>
  <si>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</si>
  <si>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</si>
  <si>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</si>
  <si>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</si>
  <si>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</si>
  <si>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</si>
  <si>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</si>
  <si>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</si>
  <si>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</si>
  <si>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</si>
  <si>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</si>
  <si>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</si>
  <si>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</si>
  <si>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</si>
  <si>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</si>
  <si>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</si>
  <si>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</si>
  <si>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</si>
  <si>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</si>
  <si>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</si>
  <si>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</si>
  <si>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</si>
  <si>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</si>
  <si>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</si>
  <si>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</si>
  <si>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</si>
  <si>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</si>
  <si>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</si>
  <si>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</si>
  <si>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</si>
  <si>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</si>
  <si>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</si>
  <si>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</si>
  <si>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</si>
  <si>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</si>
  <si>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</si>
  <si>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</si>
  <si>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</si>
  <si>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</si>
  <si>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</si>
  <si>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</si>
  <si>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</si>
  <si>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</si>
  <si>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</si>
  <si>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</si>
  <si>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</si>
  <si>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</si>
  <si>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</si>
  <si>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</si>
  <si>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</si>
  <si>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</si>
  <si>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</si>
  <si>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</si>
  <si>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</si>
  <si>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</si>
  <si>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</si>
  <si>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</si>
  <si>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</si>
  <si>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</si>
  <si>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</si>
  <si>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</si>
  <si>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</si>
  <si>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</si>
  <si>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</si>
  <si>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</si>
  <si>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</si>
  <si>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</si>
  <si>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</si>
  <si>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</si>
  <si>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</si>
  <si>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</si>
  <si>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</si>
  <si>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</si>
  <si>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</si>
  <si>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</si>
  <si>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</si>
  <si>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</si>
  <si>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</si>
  <si>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</si>
  <si>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</si>
  <si>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</si>
  <si>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</si>
  <si>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</si>
  <si>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</si>
  <si>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</si>
  <si>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</si>
  <si>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</si>
  <si>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</si>
  <si>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</si>
  <si>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</si>
  <si>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</si>
  <si>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</si>
  <si>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</si>
  <si>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</si>
  <si>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</si>
  <si>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</si>
  <si>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</si>
  <si>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</si>
  <si>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</si>
  <si>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</si>
  <si>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</si>
  <si>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</si>
  <si>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</si>
  <si>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</si>
  <si>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</si>
  <si>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</si>
  <si>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</si>
  <si>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</si>
  <si>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</si>
  <si>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</si>
  <si>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</si>
  <si>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</si>
  <si>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</si>
  <si>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</si>
  <si>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</si>
  <si>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</si>
  <si>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</si>
  <si>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</si>
  <si>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</si>
  <si>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</si>
  <si>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</si>
  <si>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</si>
  <si>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</si>
  <si>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</si>
  <si>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</si>
  <si>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</si>
  <si>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</si>
  <si>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</si>
  <si>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</si>
  <si>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</si>
  <si>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</si>
  <si>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</si>
  <si>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</si>
  <si>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</si>
  <si>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</si>
  <si>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</si>
  <si>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</si>
  <si>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</si>
  <si>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</si>
  <si>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</si>
  <si>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</si>
  <si>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</si>
  <si>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</si>
  <si>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</si>
  <si>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</si>
  <si>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</si>
  <si>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</si>
  <si>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</si>
  <si>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</si>
  <si>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</si>
  <si>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</si>
  <si>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</si>
  <si>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</si>
  <si>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</si>
  <si>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</si>
  <si>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</si>
  <si>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</si>
  <si>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</si>
  <si>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</si>
  <si>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</si>
  <si>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</si>
  <si>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</si>
  <si>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</si>
  <si>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</si>
  <si>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</si>
  <si>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</si>
  <si>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</si>
  <si>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</si>
  <si>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</si>
  <si>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</si>
  <si>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</si>
  <si>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</si>
  <si>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</si>
  <si>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</si>
  <si>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</si>
  <si>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</si>
  <si>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</si>
  <si>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</si>
  <si>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</si>
  <si>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</si>
  <si>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</si>
  <si>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</si>
  <si>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</si>
  <si>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</si>
  <si>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</si>
  <si>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</si>
  <si>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</si>
  <si>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</si>
  <si>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</si>
  <si>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</si>
  <si>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</si>
  <si>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</si>
  <si>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</si>
  <si>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</si>
  <si>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</si>
  <si>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</si>
  <si>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</si>
  <si>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</si>
  <si>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</si>
  <si>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</si>
  <si>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</si>
  <si>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</si>
  <si>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</si>
  <si>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</si>
  <si>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</si>
  <si>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</si>
  <si>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</si>
  <si>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</si>
  <si>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</si>
  <si>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</si>
  <si>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</si>
  <si>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</si>
  <si>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</si>
  <si>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</si>
  <si>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</si>
  <si>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</si>
  <si>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</si>
  <si>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</si>
  <si>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</si>
  <si>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</si>
  <si>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</si>
  <si>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</si>
  <si>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</si>
  <si>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</si>
  <si>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</si>
  <si>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</si>
  <si>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</si>
  <si>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</si>
  <si>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</si>
  <si>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</si>
  <si>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</si>
  <si>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</si>
  <si>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</si>
  <si>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</si>
  <si>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</si>
  <si>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</si>
  <si>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</si>
  <si>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</si>
  <si>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</si>
  <si>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</si>
  <si>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</si>
  <si>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</si>
  <si>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</si>
  <si>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</si>
  <si>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</si>
  <si>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</si>
  <si>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</si>
  <si>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</si>
  <si>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</si>
  <si>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</si>
  <si>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</si>
  <si>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</si>
  <si>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</si>
  <si>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</si>
  <si>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</si>
  <si>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</si>
  <si>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</si>
  <si>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</si>
  <si>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</si>
  <si>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</si>
  <si>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</si>
  <si>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</si>
  <si>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</si>
  <si>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</si>
  <si>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</si>
  <si>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</si>
  <si>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</si>
  <si>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</si>
  <si>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</si>
  <si>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</si>
  <si>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</si>
  <si>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</si>
  <si>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</si>
  <si>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</si>
  <si>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</si>
  <si>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</si>
  <si>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</si>
  <si>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</si>
  <si>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</si>
  <si>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</si>
  <si>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</si>
  <si>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</si>
  <si>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</si>
  <si>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</si>
  <si>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</si>
  <si>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</si>
  <si>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</si>
  <si>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</si>
  <si>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</si>
  <si>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</si>
  <si>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</si>
  <si>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</si>
  <si>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</si>
  <si>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</si>
  <si>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</si>
  <si>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</si>
  <si>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</si>
  <si>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</si>
  <si>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</si>
  <si>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</si>
  <si>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</si>
  <si>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</si>
  <si>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</si>
  <si>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</si>
  <si>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</si>
  <si>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</si>
  <si>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</si>
  <si>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</si>
  <si>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</si>
  <si>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</si>
  <si>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</si>
  <si>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</si>
  <si>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</si>
  <si>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</si>
  <si>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</si>
  <si>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</si>
  <si>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</si>
  <si>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</si>
  <si>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</si>
  <si>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</si>
  <si>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</si>
  <si>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</si>
  <si>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</si>
  <si>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</si>
  <si>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</si>
  <si>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</si>
  <si>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</si>
  <si>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</si>
  <si>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</si>
  <si>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</si>
  <si>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</si>
  <si>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</si>
  <si>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</si>
  <si>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</si>
  <si>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</si>
  <si>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</si>
  <si>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</si>
  <si>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</si>
  <si>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</si>
  <si>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</si>
  <si>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</si>
  <si>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</si>
  <si>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</si>
  <si>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</si>
  <si>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</si>
  <si>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</si>
  <si>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</si>
  <si>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</si>
  <si>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</si>
  <si>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</si>
  <si>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</si>
  <si>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</si>
  <si>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</si>
  <si>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</si>
  <si>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</si>
  <si>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</si>
  <si>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</si>
  <si>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</si>
  <si>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</si>
  <si>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</si>
  <si>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</si>
  <si>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</si>
  <si>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</si>
  <si>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</si>
  <si>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</si>
  <si>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</si>
  <si>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</si>
  <si>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</si>
  <si>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</si>
  <si>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</si>
  <si>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</si>
  <si>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</si>
  <si>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</si>
  <si>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</si>
  <si>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</si>
  <si>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</si>
  <si>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</si>
  <si>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</si>
  <si>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</si>
  <si>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</si>
  <si>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</si>
  <si>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</si>
  <si>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</si>
  <si>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</si>
  <si>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</si>
  <si>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</si>
  <si>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</si>
  <si>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</si>
  <si>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</si>
  <si>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</si>
  <si>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</si>
  <si>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</si>
  <si>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</si>
  <si>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</si>
  <si>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</si>
  <si>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</si>
  <si>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</si>
  <si>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</si>
  <si>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</si>
  <si>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</si>
  <si>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</si>
  <si>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</si>
  <si>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</si>
  <si>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</si>
  <si>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</si>
  <si>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</si>
  <si>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</si>
  <si>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</si>
  <si>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</si>
  <si>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</si>
  <si>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</si>
  <si>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</si>
  <si>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</si>
  <si>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</si>
  <si>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</si>
  <si>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</si>
  <si>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</si>
  <si>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</si>
  <si>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</si>
  <si>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</si>
  <si>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</si>
  <si>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</si>
  <si>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</si>
  <si>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</si>
  <si>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</si>
  <si>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</si>
  <si>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</si>
  <si>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</si>
  <si>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</si>
  <si>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</si>
  <si>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</si>
  <si>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</si>
  <si>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</si>
  <si>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</si>
  <si>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</si>
  <si>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</si>
  <si>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</si>
  <si>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</si>
  <si>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</si>
  <si>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</si>
  <si>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</si>
  <si>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</si>
  <si>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</si>
  <si>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</si>
  <si>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</si>
  <si>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</si>
  <si>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</si>
  <si>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</si>
  <si>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</si>
  <si>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</si>
  <si>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</si>
  <si>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</si>
  <si>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</si>
  <si>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</si>
  <si>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</si>
  <si>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</si>
  <si>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</si>
  <si>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</si>
  <si>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</si>
  <si>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</si>
  <si>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</si>
  <si>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</si>
  <si>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</si>
  <si>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</si>
  <si>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</si>
  <si>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</si>
  <si>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</si>
  <si>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</si>
  <si>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</si>
  <si>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</si>
  <si>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</si>
  <si>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</si>
  <si>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</si>
  <si>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</si>
  <si>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</si>
  <si>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</si>
  <si>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</si>
  <si>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</si>
  <si>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</si>
  <si>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</si>
  <si>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</si>
  <si>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</si>
  <si>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</si>
  <si>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</si>
  <si>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</si>
  <si>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</si>
  <si>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</si>
  <si>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</si>
  <si>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</si>
  <si>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</si>
  <si>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</si>
  <si>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</si>
  <si>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</si>
  <si>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</si>
  <si>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</si>
  <si>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</si>
  <si>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</si>
  <si>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</si>
  <si>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</si>
  <si>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</si>
  <si>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</si>
  <si>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</si>
  <si>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</si>
  <si>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</si>
  <si>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</si>
  <si>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</si>
  <si>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</si>
  <si>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</si>
  <si>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</si>
  <si>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</si>
  <si>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</si>
  <si>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</si>
  <si>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</si>
  <si>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</si>
  <si>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</si>
  <si>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</si>
  <si>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</si>
  <si>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</si>
  <si>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</si>
  <si>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</si>
  <si>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</si>
  <si>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</si>
  <si>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</si>
  <si>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</si>
  <si>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</si>
  <si>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</si>
  <si>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</si>
  <si>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</si>
  <si>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</si>
  <si>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</si>
  <si>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</si>
  <si>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</si>
  <si>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</si>
  <si>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</si>
  <si>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</si>
  <si>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</si>
  <si>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</si>
  <si>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</si>
  <si>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</si>
  <si>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</si>
  <si>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</si>
  <si>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</si>
  <si>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</si>
  <si>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</si>
  <si>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</si>
  <si>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</si>
  <si>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</si>
  <si>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</si>
  <si>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</si>
  <si>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</si>
  <si>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</si>
  <si>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</si>
  <si>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</si>
  <si>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</si>
  <si>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</si>
  <si>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</si>
  <si>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</si>
  <si>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</si>
  <si>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</si>
  <si>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</si>
  <si>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</si>
  <si>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</si>
  <si>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</si>
  <si>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</si>
  <si>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</si>
  <si>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</si>
  <si>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</si>
  <si>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</si>
  <si>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</si>
  <si>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</si>
  <si>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</si>
  <si>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</si>
  <si>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</si>
  <si>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</si>
  <si>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</si>
  <si>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</si>
  <si>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</si>
  <si>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</si>
  <si>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</si>
  <si>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</si>
  <si>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</si>
  <si>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</si>
  <si>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</si>
  <si>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</si>
  <si>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</si>
  <si>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</si>
  <si>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</si>
  <si>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</si>
  <si>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</si>
  <si>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</si>
  <si>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</si>
  <si>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</si>
  <si>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</si>
  <si>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</si>
  <si>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</si>
  <si>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</si>
  <si>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</si>
  <si>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</si>
  <si>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</si>
  <si>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</si>
  <si>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</si>
  <si>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</si>
  <si>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</si>
  <si>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</si>
  <si>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</si>
  <si>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</si>
  <si>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</si>
  <si>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</si>
  <si>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</si>
  <si>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</si>
  <si>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</si>
  <si>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</si>
  <si>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</si>
  <si>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</si>
  <si>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</si>
  <si>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</si>
  <si>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</si>
  <si>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</si>
  <si>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</si>
  <si>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</si>
  <si>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</si>
  <si>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</si>
  <si>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</si>
  <si>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</si>
  <si>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</si>
  <si>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</si>
  <si>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</si>
  <si>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</si>
  <si>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</si>
  <si>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</si>
  <si>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</si>
  <si>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</si>
  <si>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</si>
  <si>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</si>
  <si>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</si>
  <si>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</si>
  <si>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</si>
  <si>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</si>
  <si>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</si>
  <si>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</si>
  <si>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</si>
  <si>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</si>
  <si>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</si>
  <si>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</si>
  <si>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</si>
  <si>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</si>
  <si>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</si>
  <si>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</si>
  <si>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</si>
  <si>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</si>
  <si>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</si>
  <si>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</si>
  <si>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</si>
  <si>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</si>
  <si>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</si>
  <si>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</si>
  <si>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</si>
  <si>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</si>
  <si>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</si>
  <si>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</si>
  <si>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</si>
  <si>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</si>
  <si>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</si>
  <si>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</si>
  <si>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</si>
  <si>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</si>
  <si>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</si>
  <si>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</si>
  <si>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</si>
  <si>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</si>
  <si>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</si>
  <si>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</si>
  <si>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</si>
  <si>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</si>
  <si>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</si>
  <si>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</si>
  <si>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</si>
  <si>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</si>
  <si>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</si>
  <si>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</si>
  <si>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</si>
  <si>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</si>
  <si>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</si>
  <si>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</si>
  <si>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</si>
  <si>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</si>
  <si>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</si>
  <si>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</si>
  <si>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</si>
  <si>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</si>
  <si>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</si>
  <si>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</si>
  <si>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</si>
  <si>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</si>
  <si>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</si>
  <si>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</si>
  <si>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</si>
  <si>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</si>
  <si>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</si>
  <si>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</si>
  <si>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</si>
  <si>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</si>
  <si>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</si>
  <si>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</si>
  <si>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</si>
  <si>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</si>
  <si>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</si>
  <si>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</si>
  <si>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</si>
  <si>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</si>
  <si>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</si>
  <si>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</si>
  <si>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</si>
  <si>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</si>
  <si>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</si>
  <si>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</si>
  <si>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</si>
  <si>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</si>
  <si>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</si>
  <si>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</si>
  <si>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</si>
  <si>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</si>
  <si>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</si>
  <si>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</si>
  <si>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</si>
  <si>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</si>
  <si>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</si>
  <si>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</si>
  <si>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</si>
  <si>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</si>
  <si>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</si>
  <si>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</si>
  <si>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</si>
  <si>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</si>
  <si>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</si>
  <si>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</si>
  <si>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</si>
  <si>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</si>
  <si>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</si>
  <si>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</si>
  <si>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</si>
  <si>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</si>
  <si>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</si>
  <si>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</si>
  <si>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</si>
  <si>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</si>
  <si>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</si>
  <si>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</si>
  <si>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</si>
  <si>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</si>
  <si>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</si>
  <si>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</si>
  <si>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</si>
  <si>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</si>
  <si>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</si>
  <si>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</si>
  <si>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</si>
  <si>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</si>
  <si>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</si>
  <si>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</si>
  <si>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</si>
  <si>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</si>
  <si>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</si>
  <si>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</si>
  <si>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</si>
  <si>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</si>
  <si>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</si>
  <si>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</si>
  <si>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</si>
  <si>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</si>
  <si>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</si>
  <si>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</si>
  <si>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</si>
  <si>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</si>
  <si>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</si>
  <si>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</si>
  <si>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</si>
  <si>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</si>
  <si>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</si>
  <si>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</si>
  <si>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</si>
  <si>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</si>
  <si>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</si>
  <si>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</si>
  <si>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</si>
  <si>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</si>
  <si>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</si>
  <si>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</si>
  <si>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</si>
  <si>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</si>
  <si>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</si>
  <si>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</si>
  <si>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</si>
  <si>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</si>
  <si>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</si>
  <si>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</si>
  <si>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</si>
  <si>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</si>
  <si>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</si>
  <si>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</si>
  <si>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</si>
  <si>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</si>
  <si>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</si>
  <si>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</si>
  <si>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</si>
  <si>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</si>
  <si>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</si>
  <si>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</si>
  <si>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</si>
  <si>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</si>
  <si>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</si>
  <si>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</si>
  <si>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</si>
  <si>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</si>
  <si>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</si>
  <si>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</si>
  <si>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</si>
  <si>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</si>
  <si>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</si>
  <si>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</si>
  <si>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</si>
  <si>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</si>
  <si>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</si>
  <si>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</si>
  <si>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</si>
  <si>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</si>
  <si>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</si>
  <si>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</si>
  <si>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</si>
  <si>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</si>
  <si>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</si>
  <si>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</si>
  <si>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</si>
  <si>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</si>
  <si>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</si>
  <si>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</si>
  <si>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</si>
  <si>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</si>
  <si>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</si>
  <si>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</si>
  <si>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</si>
  <si>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</si>
  <si>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</si>
  <si>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</si>
  <si>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</si>
  <si>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</si>
  <si>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</si>
  <si>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</si>
  <si>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</si>
  <si>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</si>
  <si>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</si>
  <si>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</si>
  <si>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</si>
  <si>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</si>
  <si>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</si>
  <si>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</si>
  <si>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</si>
  <si>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</si>
  <si>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</si>
  <si>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</si>
  <si>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</si>
  <si>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</si>
  <si>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</si>
  <si>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</si>
  <si>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</si>
  <si>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</si>
  <si>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</si>
  <si>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</si>
  <si>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</si>
  <si>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</si>
  <si>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</si>
  <si>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</si>
  <si>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</si>
  <si>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</si>
  <si>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</si>
  <si>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</si>
  <si>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</si>
  <si>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</si>
  <si>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</si>
  <si>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</si>
  <si>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</si>
  <si>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</si>
  <si>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</si>
  <si>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</si>
  <si>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</si>
  <si>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</si>
  <si>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</si>
  <si>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</si>
  <si>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</si>
  <si>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</si>
  <si>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</si>
  <si>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</si>
  <si>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</si>
  <si>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</si>
  <si>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</si>
  <si>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</si>
  <si>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</si>
  <si>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</si>
  <si>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</si>
  <si>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</si>
  <si>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</si>
  <si>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</si>
  <si>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</si>
  <si>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</si>
  <si>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</si>
  <si>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</si>
  <si>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</si>
  <si>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</si>
  <si>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</si>
  <si>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</si>
  <si>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</si>
  <si>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</si>
  <si>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</si>
  <si>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</si>
  <si>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</si>
  <si>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</si>
  <si>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</si>
  <si>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</si>
  <si>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</si>
  <si>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</si>
  <si>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</si>
  <si>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</si>
  <si>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</si>
  <si>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</si>
  <si>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</si>
  <si>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</si>
  <si>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</si>
  <si>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</si>
  <si>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</si>
  <si>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</si>
  <si>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</si>
  <si>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</si>
  <si>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</si>
  <si>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</si>
  <si>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</si>
  <si>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</si>
  <si>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</si>
  <si>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</si>
  <si>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</si>
  <si>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</si>
  <si>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</si>
  <si>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</si>
  <si>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</si>
  <si>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</si>
  <si>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</si>
  <si>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</si>
  <si>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</si>
  <si>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</si>
  <si>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</si>
  <si>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</si>
  <si>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</si>
  <si>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</si>
  <si>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</si>
  <si>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</si>
  <si>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</si>
  <si>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</si>
  <si>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</si>
  <si>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</si>
  <si>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</si>
  <si>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</si>
  <si>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</si>
  <si>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</si>
  <si>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</si>
  <si>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</si>
  <si>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</si>
  <si>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</si>
  <si>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</si>
  <si>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</si>
  <si>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</si>
  <si>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</si>
  <si>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</si>
  <si>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</si>
  <si>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</si>
  <si>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</si>
  <si>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</si>
  <si>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</si>
  <si>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</si>
  <si>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</si>
  <si>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</si>
  <si>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</si>
  <si>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</si>
  <si>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</si>
  <si>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</si>
  <si>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</si>
  <si>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</si>
  <si>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</si>
  <si>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</si>
  <si>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</si>
  <si>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</si>
  <si>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</si>
  <si>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</si>
  <si>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</si>
  <si>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</si>
  <si>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</si>
  <si>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</si>
  <si>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</si>
  <si>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</si>
  <si>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</si>
  <si>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</si>
  <si>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</si>
  <si>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</si>
  <si>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</si>
  <si>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</si>
  <si>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</si>
  <si>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</si>
  <si>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</si>
  <si>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</si>
  <si>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</si>
  <si>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</si>
  <si>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</si>
  <si>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</si>
  <si>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</si>
  <si>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</si>
  <si>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</si>
  <si>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</si>
  <si>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</si>
  <si>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</si>
  <si>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</si>
  <si>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</si>
  <si>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</si>
  <si>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</si>
  <si>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</si>
  <si>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</si>
  <si>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</si>
  <si>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</si>
  <si>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</si>
  <si>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</si>
  <si>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</si>
  <si>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</si>
  <si>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</si>
  <si>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</si>
  <si>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</si>
  <si>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</si>
  <si>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</si>
  <si>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</si>
  <si>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</si>
  <si>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</si>
  <si>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</si>
  <si>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</si>
  <si>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</si>
  <si>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</si>
  <si>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</si>
  <si>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</si>
  <si>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</si>
  <si>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</si>
  <si>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</si>
  <si>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</si>
  <si>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</si>
  <si>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</si>
  <si>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</si>
  <si>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</si>
  <si>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</si>
  <si>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</si>
  <si>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</si>
  <si>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</si>
  <si>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</si>
  <si>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</si>
  <si>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</si>
  <si>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</si>
  <si>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</si>
  <si>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</si>
  <si>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</si>
  <si>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</si>
  <si>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</si>
  <si>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</si>
  <si>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</si>
  <si>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</si>
  <si>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</si>
  <si>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</si>
  <si>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</si>
  <si>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</si>
  <si>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</si>
  <si>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</si>
  <si>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</si>
  <si>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</si>
  <si>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</si>
  <si>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</si>
  <si>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</si>
  <si>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</si>
  <si>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</si>
  <si>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</si>
  <si>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</si>
  <si>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</si>
  <si>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</si>
  <si>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</si>
  <si>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</si>
  <si>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</si>
  <si>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</si>
  <si>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</si>
  <si>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</si>
  <si>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</si>
  <si>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</si>
  <si>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</si>
  <si>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</si>
  <si>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</si>
  <si>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</si>
  <si>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</si>
  <si>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</si>
  <si>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</si>
  <si>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</si>
  <si>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</si>
  <si>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</si>
  <si>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</si>
  <si>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</si>
  <si>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</si>
  <si>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</si>
  <si>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</si>
  <si>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</si>
  <si>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</si>
  <si>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</si>
  <si>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</si>
  <si>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</si>
  <si>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</si>
  <si>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</si>
  <si>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</si>
  <si>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</si>
  <si>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</si>
  <si>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</si>
  <si>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</si>
  <si>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</si>
  <si>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</si>
  <si>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</si>
  <si>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</si>
  <si>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</si>
  <si>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</si>
  <si>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</si>
  <si>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</si>
  <si>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</si>
  <si>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</si>
  <si>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</si>
  <si>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</si>
  <si>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</si>
  <si>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</si>
  <si>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</si>
  <si>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</si>
  <si>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</si>
  <si>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</si>
  <si>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</si>
  <si>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</si>
  <si>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</si>
  <si>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</si>
  <si>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</si>
  <si>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</si>
  <si>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</si>
  <si>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</si>
  <si>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</si>
  <si>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</si>
  <si>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</si>
  <si>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</si>
  <si>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</si>
  <si>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</si>
  <si>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</si>
  <si>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</si>
  <si>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</si>
  <si>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</si>
  <si>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</si>
  <si>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</si>
  <si>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</si>
  <si>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</si>
  <si>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</si>
  <si>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</si>
  <si>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</si>
  <si>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</si>
  <si>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</si>
  <si>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</si>
  <si>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</si>
  <si>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</si>
  <si>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</si>
  <si>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</si>
  <si>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</si>
  <si>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</si>
  <si>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</si>
  <si>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</si>
  <si>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</si>
  <si>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</si>
  <si>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</si>
  <si>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</si>
  <si>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</si>
  <si>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</si>
  <si>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</si>
  <si>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</si>
  <si>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</si>
  <si>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</si>
  <si>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</si>
  <si>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</si>
  <si>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</si>
  <si>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</si>
  <si>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</si>
  <si>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</si>
  <si>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</si>
  <si>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</si>
  <si>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</si>
  <si>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</si>
  <si>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</si>
  <si>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</si>
  <si>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</si>
  <si>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</si>
  <si>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</si>
  <si>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</si>
  <si>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</si>
  <si>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</si>
  <si>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</si>
  <si>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</si>
  <si>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</si>
  <si>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</si>
  <si>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</si>
  <si>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</si>
  <si>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</si>
  <si>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</si>
  <si>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</si>
  <si>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</si>
  <si>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</si>
  <si>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</si>
  <si>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</si>
  <si>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</si>
  <si>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</si>
  <si>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</si>
  <si>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</si>
  <si>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</si>
  <si>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</si>
  <si>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</si>
  <si>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</si>
  <si>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</si>
  <si>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</si>
  <si>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</si>
  <si>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</si>
  <si>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</si>
  <si>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</si>
  <si>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</si>
  <si>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</si>
  <si>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</si>
  <si>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</si>
  <si>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</si>
  <si>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</si>
  <si>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</si>
  <si>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</si>
  <si>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</si>
  <si>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</si>
  <si>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</si>
  <si>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</si>
  <si>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</si>
  <si>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</si>
  <si>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</si>
  <si>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</si>
  <si>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</si>
  <si>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</si>
  <si>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</si>
  <si>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</si>
  <si>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</si>
  <si>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</si>
  <si>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</si>
  <si>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</si>
  <si>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</si>
  <si>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</si>
  <si>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</si>
  <si>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</si>
  <si>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</si>
  <si>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</si>
  <si>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</si>
  <si>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</si>
  <si>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</si>
  <si>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</si>
  <si>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</si>
  <si>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</si>
  <si>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</si>
  <si>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</si>
  <si>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</si>
  <si>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</si>
  <si>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</si>
  <si>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</si>
  <si>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</si>
  <si>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</si>
  <si>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</si>
  <si>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</si>
  <si>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</si>
  <si>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</si>
  <si>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</si>
  <si>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</si>
  <si>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</si>
  <si>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</si>
  <si>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</si>
  <si>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</si>
  <si>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</si>
  <si>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</si>
  <si>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</si>
  <si>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</si>
  <si>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</si>
  <si>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</si>
  <si>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</si>
  <si>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</si>
  <si>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</si>
  <si>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</si>
  <si>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</si>
  <si>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</si>
  <si>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</si>
  <si>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</si>
  <si>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</si>
  <si>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</si>
  <si>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</si>
  <si>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</si>
  <si>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</si>
  <si>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</si>
  <si>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</si>
  <si>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</si>
  <si>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</si>
  <si>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</si>
  <si>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</si>
  <si>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</si>
  <si>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</si>
  <si>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</si>
  <si>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</si>
  <si>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</si>
  <si>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</si>
  <si>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</si>
  <si>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</si>
  <si>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</si>
  <si>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</si>
  <si>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</si>
  <si>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</si>
  <si>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</si>
  <si>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</si>
  <si>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</si>
  <si>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</si>
  <si>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</si>
  <si>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</si>
  <si>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</si>
  <si>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</si>
  <si>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</si>
  <si>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</si>
  <si>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</si>
  <si>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</si>
  <si>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</si>
  <si>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</si>
  <si>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</si>
  <si>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</si>
  <si>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</si>
  <si>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</si>
  <si>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</si>
  <si>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</si>
  <si>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</si>
  <si>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</si>
  <si>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</si>
  <si>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</si>
  <si>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</si>
  <si>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</si>
  <si>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</si>
  <si>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</si>
  <si>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</si>
  <si>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</si>
  <si>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</si>
  <si>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</si>
  <si>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</si>
  <si>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</si>
  <si>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</si>
  <si>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</si>
  <si>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</si>
  <si>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</si>
  <si>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</si>
  <si>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</si>
  <si>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</si>
  <si>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</si>
  <si>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</si>
  <si>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</si>
  <si>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</si>
  <si>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</si>
  <si>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</si>
  <si>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</si>
  <si>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</si>
  <si>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</si>
  <si>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</si>
  <si>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</si>
  <si>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</si>
  <si>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</si>
  <si>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</si>
  <si>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</si>
  <si>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</si>
  <si>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</si>
  <si>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</si>
  <si>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</si>
  <si>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</si>
  <si>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</si>
  <si>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</si>
  <si>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</si>
  <si>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</si>
  <si>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</si>
  <si>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</si>
  <si>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</si>
  <si>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</si>
  <si>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</si>
  <si>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</si>
  <si>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</si>
  <si>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</si>
  <si>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</si>
  <si>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</si>
  <si>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</si>
  <si>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</si>
  <si>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</si>
  <si>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</si>
  <si>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</si>
  <si>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</si>
  <si>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</si>
  <si>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</si>
  <si>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</si>
  <si>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</si>
  <si>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</si>
  <si>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</si>
  <si>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</si>
  <si>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</si>
  <si>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</si>
  <si>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</si>
  <si>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</si>
  <si>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</si>
  <si>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</si>
  <si>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</si>
  <si>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</si>
  <si>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</si>
  <si>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</si>
  <si>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</si>
  <si>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</si>
  <si>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</si>
  <si>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</si>
  <si>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</si>
  <si>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</si>
  <si>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</si>
  <si>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</si>
  <si>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</si>
  <si>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</si>
  <si>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</si>
  <si>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</si>
  <si>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</si>
  <si>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</si>
  <si>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</si>
  <si>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</si>
  <si>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</si>
  <si>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</si>
  <si>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</si>
  <si>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</si>
  <si>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</si>
  <si>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</si>
  <si>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</si>
  <si>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</si>
  <si>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</si>
  <si>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</si>
  <si>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</si>
  <si>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</si>
  <si>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</si>
  <si>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</si>
  <si>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</si>
  <si>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</si>
  <si>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</si>
  <si>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</si>
  <si>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</si>
  <si>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</si>
  <si>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</si>
  <si>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</si>
  <si>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</si>
  <si>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</si>
  <si>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</si>
  <si>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</si>
  <si>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</si>
  <si>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</si>
  <si>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</si>
  <si>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</si>
  <si>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</si>
  <si>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</si>
  <si>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</si>
  <si>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</si>
  <si>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</si>
  <si>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</si>
  <si>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</si>
  <si>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</si>
  <si>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</si>
  <si>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</si>
  <si>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</si>
  <si>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</si>
  <si>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</si>
  <si>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</si>
  <si>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</si>
  <si>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</si>
  <si>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</si>
  <si>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</si>
  <si>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</si>
  <si>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</si>
  <si>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</si>
  <si>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</si>
  <si>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</si>
  <si>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</si>
  <si>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</si>
  <si>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</si>
  <si>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</si>
  <si>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</si>
  <si>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</si>
  <si>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</si>
  <si>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</si>
  <si>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</si>
  <si>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</si>
  <si>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</si>
  <si>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</si>
  <si>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</si>
  <si>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</si>
  <si>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</si>
  <si>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</si>
  <si>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</si>
  <si>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</si>
  <si>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</si>
  <si>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</si>
  <si>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</si>
  <si>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</si>
  <si>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</si>
  <si>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</si>
  <si>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</si>
  <si>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</si>
  <si>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</si>
  <si>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</si>
  <si>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</si>
  <si>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</si>
  <si>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</si>
  <si>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</si>
  <si>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</si>
  <si>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</si>
  <si>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</si>
  <si>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</si>
  <si>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</si>
  <si>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</si>
  <si>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</si>
  <si>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</si>
  <si>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</si>
  <si>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</si>
  <si>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</si>
  <si>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</si>
  <si>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</si>
  <si>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</si>
  <si>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</si>
  <si>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</si>
  <si>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</si>
  <si>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</si>
  <si>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</si>
  <si>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</si>
  <si>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</si>
  <si>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</si>
  <si>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</si>
  <si>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</si>
  <si>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</si>
  <si>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</si>
  <si>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</si>
  <si>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</si>
  <si>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</si>
  <si>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</si>
  <si>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</si>
  <si>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</si>
  <si>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</si>
  <si>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</si>
  <si>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</si>
  <si>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</si>
  <si>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</si>
  <si>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</si>
  <si>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</si>
  <si>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</si>
  <si>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</si>
  <si>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</si>
  <si>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</si>
  <si>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</si>
  <si>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</si>
  <si>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</si>
  <si>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</si>
  <si>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</si>
  <si>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</si>
  <si>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</si>
  <si>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</si>
  <si>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</si>
  <si>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</si>
  <si>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</si>
  <si>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</si>
  <si>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</si>
  <si>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</si>
  <si>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</si>
  <si>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</si>
  <si>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</si>
  <si>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</si>
  <si>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</si>
  <si>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</si>
  <si>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</si>
  <si>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</si>
  <si>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</si>
  <si>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</si>
  <si>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</si>
  <si>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</si>
  <si>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</si>
  <si>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</si>
  <si>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</si>
  <si>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</si>
  <si>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</si>
  <si>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</si>
  <si>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</si>
  <si>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</si>
  <si>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</si>
  <si>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</si>
  <si>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</si>
  <si>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</si>
  <si>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</si>
  <si>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</si>
  <si>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</si>
  <si>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</si>
  <si>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</si>
  <si>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</si>
  <si>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</si>
  <si>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</si>
  <si>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</si>
  <si>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</si>
  <si>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</si>
  <si>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</si>
  <si>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</si>
  <si>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</si>
  <si>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</si>
  <si>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</si>
  <si>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</si>
  <si>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</si>
  <si>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</si>
  <si>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</si>
  <si>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</si>
  <si>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</si>
  <si>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</si>
  <si>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</si>
  <si>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</si>
  <si>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</si>
  <si>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</si>
  <si>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</si>
  <si>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</si>
  <si>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</si>
  <si>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</si>
  <si>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</si>
  <si>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</si>
  <si>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</si>
  <si>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</si>
  <si>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</si>
  <si>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</si>
  <si>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</si>
  <si>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</si>
  <si>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</si>
  <si>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</si>
  <si>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</si>
  <si>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</si>
  <si>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</si>
  <si>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</si>
  <si>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</si>
  <si>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</si>
  <si>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</si>
  <si>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</si>
  <si>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</si>
  <si>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</si>
  <si>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</si>
  <si>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</si>
  <si>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</si>
  <si>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</si>
  <si>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</si>
  <si>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</si>
  <si>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</si>
  <si>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</si>
  <si>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</si>
  <si>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</si>
  <si>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</si>
  <si>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</si>
  <si>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</si>
  <si>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</si>
  <si>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</si>
  <si>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</si>
  <si>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</si>
  <si>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</si>
  <si>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</si>
  <si>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</si>
  <si>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</si>
  <si>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</si>
  <si>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</si>
  <si>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</si>
  <si>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</si>
  <si>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</si>
  <si>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</si>
  <si>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</si>
  <si>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</si>
  <si>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</si>
  <si>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</si>
  <si>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</si>
  <si>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</si>
  <si>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</si>
  <si>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</si>
  <si>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</si>
  <si>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</si>
  <si>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</si>
  <si>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</si>
  <si>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</si>
  <si>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</si>
  <si>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</si>
  <si>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</si>
  <si>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</si>
  <si>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</si>
  <si>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</si>
  <si>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</si>
  <si>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</si>
  <si>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</si>
  <si>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</si>
  <si>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</si>
  <si>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</si>
  <si>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</si>
  <si>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</si>
  <si>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</si>
  <si>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</si>
  <si>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</si>
  <si>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</si>
  <si>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</si>
  <si>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</si>
  <si>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</si>
  <si>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</si>
  <si>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</si>
  <si>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</si>
  <si>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</si>
  <si>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</si>
  <si>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</si>
  <si>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</si>
  <si>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</si>
  <si>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</si>
  <si>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</si>
  <si>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</si>
  <si>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</si>
  <si>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</si>
  <si>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</si>
  <si>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</si>
  <si>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</si>
  <si>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</si>
  <si>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</si>
  <si>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</si>
  <si>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</si>
  <si>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</si>
  <si>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</si>
  <si>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</si>
  <si>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</si>
  <si>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</si>
  <si>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</si>
  <si>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</si>
  <si>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</si>
  <si>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</si>
  <si>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</si>
  <si>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</si>
  <si>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</si>
  <si>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</si>
  <si>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</si>
  <si>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</si>
  <si>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</si>
  <si>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</si>
  <si>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</si>
  <si>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</si>
  <si>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</si>
  <si>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</si>
  <si>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</si>
  <si>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</si>
  <si>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</si>
  <si>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</si>
  <si>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</si>
  <si>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</si>
  <si>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</si>
  <si>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</si>
  <si>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</si>
  <si>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</si>
  <si>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</si>
  <si>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</si>
  <si>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</si>
  <si>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</si>
  <si>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</si>
  <si>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</si>
  <si>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</si>
  <si>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</si>
  <si>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</si>
  <si>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</si>
  <si>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</si>
  <si>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</si>
  <si>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</si>
  <si>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</si>
  <si>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</si>
  <si>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</si>
  <si>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</si>
  <si>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</si>
  <si>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</si>
  <si>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</si>
  <si>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</si>
  <si>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</si>
  <si>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</si>
  <si>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</si>
  <si>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</si>
  <si>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</si>
  <si>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</si>
  <si>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</si>
  <si>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</si>
  <si>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</si>
  <si>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</si>
  <si>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</si>
  <si>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</si>
  <si>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</si>
  <si>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</si>
  <si>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</si>
  <si>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</si>
  <si>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</si>
  <si>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</si>
  <si>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</si>
  <si>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</si>
  <si>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</si>
  <si>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</si>
  <si>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</si>
  <si>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</si>
  <si>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</si>
  <si>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</si>
  <si>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</si>
  <si>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</si>
  <si>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</si>
  <si>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</si>
  <si>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</si>
  <si>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</si>
  <si>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</si>
  <si>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</si>
  <si>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</si>
  <si>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</si>
  <si>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</si>
  <si>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</si>
  <si>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</si>
  <si>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</si>
  <si>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</si>
  <si>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</si>
  <si>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</si>
  <si>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</si>
  <si>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</si>
  <si>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</si>
  <si>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</si>
  <si>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</si>
  <si>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</si>
  <si>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</si>
  <si>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</si>
  <si>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</si>
  <si>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</si>
  <si>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</si>
  <si>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</si>
  <si>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</si>
  <si>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</si>
  <si>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</si>
  <si>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</si>
  <si>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</si>
  <si>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</si>
  <si>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</si>
  <si>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</si>
  <si>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</si>
  <si>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</si>
  <si>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</si>
  <si>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</si>
  <si>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</si>
  <si>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</si>
  <si>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</si>
  <si>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</si>
  <si>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</si>
  <si>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</si>
  <si>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</si>
  <si>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</si>
  <si>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</si>
  <si>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</si>
  <si>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</si>
  <si>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</si>
  <si>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</si>
  <si>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</si>
  <si>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</si>
  <si>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</si>
  <si>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</si>
  <si>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</si>
  <si>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</si>
  <si>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</si>
  <si>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</si>
  <si>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</si>
  <si>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</si>
  <si>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</si>
  <si>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</si>
  <si>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</si>
  <si>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</si>
  <si>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</si>
  <si>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</si>
  <si>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</si>
  <si>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</si>
  <si>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</si>
  <si>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</si>
  <si>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</si>
  <si>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</si>
  <si>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</si>
  <si>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</si>
  <si>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</si>
  <si>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</si>
  <si>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</si>
  <si>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</si>
  <si>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</si>
  <si>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</si>
  <si>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</si>
  <si>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</si>
  <si>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</si>
  <si>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</si>
  <si>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</si>
  <si>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</si>
  <si>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</si>
  <si>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</si>
  <si>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</si>
  <si>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</si>
  <si>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</si>
  <si>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</si>
  <si>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</si>
  <si>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</si>
  <si>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</si>
  <si>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</si>
  <si>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</si>
  <si>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</si>
  <si>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</si>
  <si>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</si>
  <si>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</si>
  <si>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</si>
  <si>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</si>
  <si>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</si>
  <si>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</si>
  <si>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</si>
  <si>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</si>
  <si>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</si>
  <si>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</si>
  <si>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</si>
  <si>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</si>
  <si>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</si>
  <si>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</si>
  <si>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</si>
  <si>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</si>
  <si>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</si>
  <si>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</si>
  <si>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</si>
  <si>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</si>
  <si>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</si>
  <si>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</si>
  <si>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</si>
  <si>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</si>
  <si>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</si>
  <si>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</si>
  <si>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</si>
  <si>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</si>
  <si>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</si>
  <si>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</si>
  <si>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</si>
  <si>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</si>
  <si>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</si>
  <si>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</si>
  <si>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</si>
  <si>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</si>
  <si>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</si>
  <si>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</si>
  <si>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</si>
  <si>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</si>
  <si>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</si>
  <si>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</si>
  <si>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</si>
  <si>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</si>
  <si>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</si>
  <si>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</si>
  <si>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</si>
  <si>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</si>
  <si>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</si>
  <si>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</si>
  <si>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</si>
  <si>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</si>
  <si>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</si>
  <si>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</si>
  <si>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</si>
  <si>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</si>
  <si>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</si>
  <si>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</si>
  <si>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</si>
  <si>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</si>
  <si>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</si>
  <si>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</si>
  <si>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</si>
  <si>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</si>
  <si>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</si>
  <si>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</si>
  <si>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</si>
  <si>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</si>
  <si>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</si>
  <si>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</si>
  <si>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</si>
  <si>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</si>
  <si>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</si>
  <si>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</si>
  <si>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</si>
  <si>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</si>
  <si>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</si>
  <si>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</si>
  <si>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</si>
  <si>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</si>
  <si>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</si>
  <si>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</si>
  <si>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</si>
  <si>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</si>
  <si>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</si>
  <si>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</si>
  <si>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</si>
  <si>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</si>
  <si>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</si>
  <si>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</si>
  <si>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</si>
  <si>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</si>
  <si>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</si>
  <si>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</si>
  <si>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</si>
  <si>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</si>
  <si>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</si>
  <si>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</si>
  <si>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</si>
  <si>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</si>
  <si>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</si>
  <si>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</si>
  <si>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</si>
  <si>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</si>
  <si>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</si>
  <si>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</si>
  <si>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</si>
  <si>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</si>
  <si>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</si>
  <si>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</si>
  <si>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</si>
  <si>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</si>
  <si>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</si>
  <si>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</si>
  <si>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</si>
  <si>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</si>
  <si>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</si>
  <si>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</si>
  <si>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</si>
  <si>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</si>
  <si>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</si>
  <si>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</si>
  <si>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</si>
  <si>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</si>
  <si>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</si>
  <si>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</si>
  <si>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</si>
  <si>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</si>
  <si>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</si>
  <si>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</si>
  <si>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</si>
  <si>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</si>
  <si>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</si>
  <si>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</si>
  <si>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</si>
  <si>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</si>
  <si>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</si>
  <si>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</si>
  <si>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</si>
  <si>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</si>
  <si>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</si>
  <si>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</si>
  <si>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</si>
  <si>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</si>
  <si>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</si>
  <si>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</si>
  <si>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</si>
  <si>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</si>
  <si>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</si>
  <si>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</si>
  <si>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</si>
  <si>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</si>
  <si>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</si>
  <si>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</si>
  <si>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</si>
  <si>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</si>
  <si>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</si>
  <si>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</si>
  <si>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</si>
  <si>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</si>
  <si>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</si>
  <si>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</si>
  <si>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</si>
  <si>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</si>
  <si>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</si>
  <si>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</si>
  <si>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</si>
  <si>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</si>
  <si>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</si>
  <si>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</si>
  <si>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</si>
  <si>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</si>
  <si>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</si>
  <si>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</si>
  <si>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</si>
  <si>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</si>
  <si>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</si>
  <si>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</si>
  <si>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</si>
  <si>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</si>
  <si>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</si>
  <si>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</si>
  <si>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</si>
  <si>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</si>
  <si>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</si>
  <si>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</si>
  <si>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</si>
  <si>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</si>
  <si>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</si>
  <si>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</si>
  <si>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</si>
  <si>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</si>
  <si>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</si>
  <si>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</si>
  <si>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</si>
  <si>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</si>
  <si>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</si>
  <si>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</si>
  <si>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</si>
  <si>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</si>
  <si>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</si>
  <si>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</si>
  <si>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</si>
  <si>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</si>
  <si>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</si>
  <si>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</si>
  <si>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</si>
  <si>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</si>
  <si>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</si>
  <si>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</si>
  <si>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</si>
  <si>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</si>
  <si>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</si>
  <si>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</si>
  <si>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</si>
  <si>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</si>
  <si>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</si>
  <si>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</si>
  <si>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</si>
  <si>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</si>
  <si>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</si>
  <si>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</si>
  <si>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</si>
  <si>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</si>
  <si>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</si>
  <si>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</si>
  <si>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</si>
  <si>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</si>
  <si>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</si>
  <si>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</si>
  <si>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</si>
  <si>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</si>
  <si>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</si>
  <si>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</si>
  <si>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</si>
  <si>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</si>
  <si>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</si>
  <si>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</si>
  <si>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</si>
  <si>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</si>
  <si>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</si>
  <si>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</si>
  <si>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</si>
  <si>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</si>
  <si>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</si>
  <si>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</si>
  <si>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</si>
  <si>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</si>
  <si>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</si>
  <si>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</si>
  <si>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</si>
  <si>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</si>
  <si>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</si>
  <si>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</si>
  <si>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</si>
  <si>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</si>
  <si>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</si>
  <si>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</si>
  <si>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</si>
  <si>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</si>
  <si>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</si>
  <si>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</si>
  <si>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</si>
  <si>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</si>
  <si>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</si>
  <si>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</si>
  <si>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</si>
  <si>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</si>
  <si>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</si>
  <si>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</si>
  <si>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</si>
  <si>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</si>
  <si>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</si>
  <si>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</si>
  <si>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</si>
  <si>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</si>
  <si>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</si>
  <si>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</si>
  <si>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</si>
  <si>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</si>
  <si>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</si>
  <si>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</si>
  <si>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</si>
  <si>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</si>
  <si>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</si>
  <si>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</si>
  <si>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</si>
  <si>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</si>
  <si>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</si>
  <si>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</si>
  <si>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</si>
  <si>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</si>
  <si>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</si>
  <si>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</si>
  <si>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</si>
  <si>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</si>
  <si>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</si>
  <si>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</si>
  <si>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</si>
  <si>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</si>
  <si>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</si>
  <si>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</si>
  <si>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</si>
  <si>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</si>
  <si>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</si>
  <si>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</si>
  <si>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</si>
  <si>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</si>
  <si>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</si>
  <si>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</si>
  <si>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</si>
  <si>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</si>
  <si>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</si>
  <si>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</si>
  <si>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</si>
  <si>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</si>
  <si>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</si>
  <si>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</si>
  <si>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</si>
  <si>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</si>
  <si>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</si>
  <si>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</si>
  <si>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</si>
  <si>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</si>
  <si>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</si>
  <si>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</si>
  <si>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</si>
  <si>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</si>
  <si>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</si>
  <si>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</si>
  <si>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</si>
  <si>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</si>
  <si>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</si>
  <si>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</si>
  <si>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</si>
  <si>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</si>
  <si>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</si>
  <si>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</si>
  <si>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</si>
  <si>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</si>
  <si>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</si>
  <si>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</si>
  <si>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</si>
  <si>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</si>
  <si>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</si>
  <si>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</si>
  <si>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</si>
  <si>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</si>
  <si>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</si>
  <si>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</si>
  <si>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</si>
  <si>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</si>
  <si>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</si>
  <si>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</si>
  <si>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</si>
  <si>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</si>
  <si>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</si>
  <si>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</si>
  <si>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</si>
  <si>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</si>
  <si>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</si>
  <si>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</si>
  <si>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</si>
  <si>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</si>
  <si>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</si>
  <si>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</si>
  <si>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</si>
  <si>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</si>
  <si>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</si>
  <si>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</si>
  <si>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</si>
  <si>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</si>
  <si>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</si>
  <si>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</si>
  <si>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</si>
  <si>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</si>
  <si>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</si>
  <si>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</si>
  <si>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</si>
  <si>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</si>
  <si>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</si>
  <si>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</si>
  <si>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</si>
  <si>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</si>
  <si>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</si>
  <si>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</si>
  <si>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</si>
  <si>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</si>
  <si>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</si>
  <si>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</si>
  <si>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</si>
  <si>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</si>
  <si>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</si>
  <si>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</si>
  <si>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</si>
  <si>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</si>
  <si>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</si>
  <si>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</si>
  <si>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</si>
  <si>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</si>
  <si>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</si>
  <si>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</si>
  <si>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</si>
  <si>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</si>
  <si>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</si>
  <si>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</si>
  <si>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</si>
  <si>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</si>
  <si>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</si>
  <si>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</si>
  <si>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</si>
  <si>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</si>
  <si>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</si>
  <si>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</si>
  <si>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</si>
  <si>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</si>
  <si>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</si>
  <si>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</si>
  <si>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</si>
  <si>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</si>
  <si>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</si>
  <si>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</si>
  <si>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</si>
  <si>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</si>
  <si>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</si>
  <si>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</si>
  <si>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</si>
  <si>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</si>
  <si>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</si>
  <si>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</si>
  <si>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</si>
  <si>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</si>
  <si>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</si>
  <si>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</si>
  <si>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</si>
  <si>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</si>
  <si>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</si>
  <si>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</si>
  <si>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</si>
  <si>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</si>
  <si>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</si>
  <si>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</si>
  <si>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</si>
  <si>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</si>
  <si>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</si>
  <si>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</si>
  <si>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</si>
  <si>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</si>
  <si>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</si>
  <si>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</si>
  <si>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</si>
  <si>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</si>
  <si>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</si>
  <si>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</si>
  <si>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</si>
  <si>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</si>
  <si>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</si>
  <si>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</si>
  <si>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</si>
  <si>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</si>
  <si>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</si>
  <si>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</si>
  <si>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</si>
  <si>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</si>
  <si>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</si>
  <si>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</si>
  <si>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</si>
  <si>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</si>
  <si>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</si>
  <si>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</si>
  <si>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</si>
  <si>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</si>
  <si>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</si>
  <si>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</si>
  <si>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</si>
  <si>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</si>
  <si>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</si>
  <si>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</si>
  <si>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</si>
  <si>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</si>
  <si>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</si>
  <si>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</si>
  <si>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</si>
  <si>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</si>
  <si>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</si>
  <si>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</si>
  <si>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</si>
  <si>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</si>
  <si>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</si>
  <si>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</si>
  <si>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</si>
  <si>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</si>
  <si>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</si>
  <si>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</si>
  <si>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</si>
  <si>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</si>
  <si>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</si>
  <si>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</si>
  <si>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</si>
  <si>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</si>
  <si>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</si>
  <si>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</si>
  <si>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</si>
  <si>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</si>
  <si>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</si>
  <si>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</si>
  <si>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</si>
  <si>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</si>
  <si>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</si>
  <si>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</si>
  <si>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</si>
  <si>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</si>
  <si>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</si>
  <si>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</si>
  <si>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</si>
  <si>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</si>
  <si>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</si>
  <si>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</si>
  <si>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</si>
  <si>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</si>
  <si>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</si>
  <si>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</si>
  <si>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</si>
  <si>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</si>
  <si>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</si>
  <si>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</si>
  <si>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</si>
  <si>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</si>
  <si>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</si>
  <si>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</si>
  <si>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</si>
  <si>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</si>
  <si>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</si>
  <si>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</si>
  <si>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</si>
  <si>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</si>
  <si>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</si>
  <si>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</si>
  <si>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</si>
  <si>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</si>
  <si>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</si>
  <si>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</si>
  <si>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</si>
  <si>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</si>
  <si>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</si>
  <si>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</si>
  <si>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</si>
  <si>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</si>
  <si>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</si>
  <si>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</si>
  <si>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</si>
  <si>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</si>
  <si>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</si>
  <si>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</si>
  <si>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</si>
  <si>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</si>
  <si>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</si>
  <si>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</si>
  <si>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</si>
  <si>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</si>
  <si>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</si>
  <si>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</si>
  <si>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</si>
  <si>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</si>
  <si>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</si>
  <si>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</si>
  <si>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</si>
  <si>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</si>
  <si>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</si>
  <si>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</si>
  <si>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</si>
  <si>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</si>
  <si>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</si>
  <si>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</si>
  <si>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</si>
  <si>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</si>
  <si>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</si>
  <si>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</si>
  <si>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</si>
  <si>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</si>
  <si>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</si>
  <si>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</si>
  <si>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</si>
  <si>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</si>
  <si>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</si>
  <si>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</si>
  <si>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</si>
  <si>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</si>
  <si>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</si>
  <si>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</si>
  <si>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</si>
  <si>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</si>
  <si>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</si>
  <si>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</si>
  <si>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</si>
  <si>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</si>
  <si>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</si>
  <si>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</si>
  <si>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</si>
  <si>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</si>
  <si>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</si>
  <si>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</si>
  <si>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</si>
  <si>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</si>
  <si>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</si>
  <si>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</si>
  <si>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</si>
  <si>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</si>
  <si>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</si>
  <si>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</si>
  <si>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</si>
  <si>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</si>
  <si>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</si>
  <si>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</si>
  <si>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</si>
  <si>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</si>
  <si>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</si>
  <si>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</si>
  <si>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</si>
  <si>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</si>
  <si>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</si>
  <si>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</si>
  <si>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</si>
  <si>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</si>
  <si>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</si>
  <si>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</si>
  <si>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</si>
  <si>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</si>
  <si>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</si>
  <si>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</si>
  <si>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</si>
  <si>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</si>
  <si>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</si>
  <si>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</si>
  <si>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</si>
  <si>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</si>
  <si>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</si>
  <si>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</si>
  <si>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</si>
  <si>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</si>
  <si>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</si>
  <si>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</si>
  <si>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</si>
  <si>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</si>
  <si>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</si>
  <si>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</si>
  <si>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</si>
  <si>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</si>
  <si>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</si>
  <si>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</si>
  <si>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</si>
  <si>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25-0406-2506-25JPMC-PS-HZ-148</t>
  </si>
  <si>
    <t>25 June 2025</t>
  </si>
  <si>
    <t>04 June 2025</t>
  </si>
  <si>
    <t>25-0406-2506-25MLIL-PS-HZ-149</t>
  </si>
  <si>
    <t>26 June 2025</t>
  </si>
  <si>
    <t>25-0506-2606-25CIMI-PS-DS-151</t>
  </si>
  <si>
    <t>05 June 2025</t>
  </si>
  <si>
    <t>64.3</t>
  </si>
  <si>
    <t>64.65</t>
  </si>
  <si>
    <t>64.57</t>
  </si>
  <si>
    <t>64.5</t>
  </si>
  <si>
    <t>25-0506-2606-25TOTS-PS-DS-150</t>
  </si>
  <si>
    <t>25-1206-0707-25SCBB-PS-DS-152</t>
  </si>
  <si>
    <t>0.02</t>
  </si>
  <si>
    <t>07 July 2025</t>
  </si>
  <si>
    <t>12 June 2025</t>
  </si>
  <si>
    <t>68.25</t>
  </si>
  <si>
    <t>25-1206-0707-25ANZB-PS-DS-153</t>
  </si>
  <si>
    <t>0.03</t>
  </si>
  <si>
    <t>68.3</t>
  </si>
  <si>
    <t>25-1206-0707-25CITI-PS-DS-154</t>
  </si>
  <si>
    <t>67.66</t>
  </si>
  <si>
    <t>25-1206-0707-25JPMC-PS-DS-155</t>
  </si>
  <si>
    <t>67.95</t>
  </si>
  <si>
    <t>25-1206-0707-25CIMI-PS-DS-156</t>
  </si>
  <si>
    <t>67.85</t>
  </si>
  <si>
    <t>25-1206-0707-25MLIL-PS-DS-157</t>
  </si>
  <si>
    <t>0.08</t>
  </si>
  <si>
    <t>67.9</t>
  </si>
  <si>
    <t>16 June 2025</t>
  </si>
  <si>
    <t>25-1606-0907-25MSCG-PS-HZ-158</t>
  </si>
  <si>
    <t>09 July 2025</t>
  </si>
  <si>
    <t>25-1606-0907-25ANZB-PS-HZ-159</t>
  </si>
  <si>
    <t>25-1606-0907-25CITI-PS-HZ-160</t>
  </si>
  <si>
    <t>25-1606-0907-25CIMI-PS-HZ-161</t>
  </si>
  <si>
    <t>25-1706-1007-25JPMC-PS-HZ-162</t>
  </si>
  <si>
    <t>10 July 2025</t>
  </si>
  <si>
    <t>17 June 2025</t>
  </si>
  <si>
    <t>25-1706-1007-25MSCG-PS-HZ-163</t>
  </si>
  <si>
    <t>25-1706-1007-25TOTS-PS-HZ-164</t>
  </si>
  <si>
    <t>25-1706-1007-25MLIL-PS-HZ-165</t>
  </si>
  <si>
    <t>25-1906-1107-25SCBS-PS-HZ-166</t>
  </si>
  <si>
    <t>11 July 2025</t>
  </si>
  <si>
    <t>19 June 2025</t>
  </si>
  <si>
    <t>25-1906-1107-25CIMI-PS-HZ-167</t>
  </si>
  <si>
    <t>72.13</t>
  </si>
  <si>
    <t>72.06</t>
  </si>
  <si>
    <t>72.02</t>
  </si>
  <si>
    <t>71.95</t>
  </si>
  <si>
    <t>71.55</t>
  </si>
  <si>
    <t>72.29</t>
  </si>
  <si>
    <t>72.26</t>
  </si>
  <si>
    <t>75.51</t>
  </si>
  <si>
    <t>25-2606-1807-25ANZB-PS-HZ-168</t>
  </si>
  <si>
    <t>31 October 2025</t>
  </si>
  <si>
    <t>18 July 2025</t>
  </si>
  <si>
    <t>65.55</t>
  </si>
  <si>
    <t>25-2606-1807-25SCBS-PS-DS-169</t>
  </si>
  <si>
    <t>65.4</t>
  </si>
  <si>
    <t>25-2606-1807-25SCBB-PS-DS-170</t>
  </si>
  <si>
    <t>01 November 2025</t>
  </si>
  <si>
    <t>30 November 2025</t>
  </si>
  <si>
    <t>65.3</t>
  </si>
  <si>
    <t>25-2606-1807-25JPMC-PS-DS-171</t>
  </si>
  <si>
    <t>01 December 2025</t>
  </si>
  <si>
    <t>65.28</t>
  </si>
  <si>
    <t>25-2606-1807-25TOTS-PS-HZ-172</t>
  </si>
  <si>
    <t>65.34</t>
  </si>
  <si>
    <t>25-2606-1807-25MSCG-PS-HZ-173</t>
  </si>
  <si>
    <t>65.41</t>
  </si>
  <si>
    <t>25-0207-2307-25TOTS-PS-EG-174</t>
  </si>
  <si>
    <t>23 July 2025</t>
  </si>
  <si>
    <t>02 July 2025</t>
  </si>
  <si>
    <t>65.24</t>
  </si>
  <si>
    <t>25-0207-2307-25BNPP-PS-HZ-175</t>
  </si>
  <si>
    <t>65.54</t>
  </si>
  <si>
    <t>25-0207-2307-25MSCG-PS-DS-176</t>
  </si>
  <si>
    <t>65.31</t>
  </si>
  <si>
    <t>25-0707-2507-25MLIL-PS-DS-177</t>
  </si>
  <si>
    <t>25 July 2025</t>
  </si>
  <si>
    <t>25-0707-1407-25PTLCL-PS-EG-178</t>
  </si>
  <si>
    <t>PETCO Trading Labuan Co. Ltd</t>
  </si>
  <si>
    <t>14 July 2025</t>
  </si>
  <si>
    <t>25-0707-2507-25BNPP-PS-HZ-179</t>
  </si>
  <si>
    <t>25-0707-2507-25MSCG-PS-DS-180</t>
  </si>
  <si>
    <t>25-0707-2507-25MACQ-PS-DS-181</t>
  </si>
  <si>
    <t>0.97</t>
  </si>
  <si>
    <t>25-0707-1407-25PTLCL-PS-EG-182</t>
  </si>
  <si>
    <t>25-0707-2507-25JPMC-PS-DS-183</t>
  </si>
  <si>
    <t>25-0707-2507-25CIMI-PS-EG-184</t>
  </si>
  <si>
    <t>67.41</t>
  </si>
  <si>
    <t>PTLCL</t>
  </si>
  <si>
    <t>67.38</t>
  </si>
  <si>
    <t>67.39</t>
  </si>
  <si>
    <t>66.66</t>
  </si>
  <si>
    <t>66.68</t>
  </si>
  <si>
    <t>66.7</t>
  </si>
  <si>
    <t>30000000</t>
  </si>
  <si>
    <t>25-1107-1807-25PTLCL-PS-EG-185</t>
  </si>
  <si>
    <t>67.76</t>
  </si>
  <si>
    <t>25-1107-3107-25MLIL-PS-EG-186</t>
  </si>
  <si>
    <t>67.77</t>
  </si>
  <si>
    <t>25-1107-3107-25BNPP-PS-EG-187</t>
  </si>
  <si>
    <t>67.75</t>
  </si>
  <si>
    <t>25-1107-3107-25CIMI-PS-EG-188</t>
  </si>
  <si>
    <t>67.98</t>
  </si>
  <si>
    <t>25-1407-0108-25ANZB-PS-HZ-189</t>
  </si>
  <si>
    <t>25-1407-0108-25MACQ-PS-HZ-190</t>
  </si>
  <si>
    <t>68.19</t>
  </si>
  <si>
    <t>25-1407-0108-25TOTS-PS-HZ-191</t>
  </si>
  <si>
    <t>68.2</t>
  </si>
  <si>
    <t>25-1407-0108-25BNPP-PS-HZ-192</t>
  </si>
  <si>
    <t>67.72</t>
  </si>
  <si>
    <t>PTCO</t>
  </si>
  <si>
    <t>25-1707-0608-25JPMC-PS-DS-193</t>
  </si>
  <si>
    <t>06 August 2025</t>
  </si>
  <si>
    <t>17 July 2025</t>
  </si>
  <si>
    <t>67.3</t>
  </si>
  <si>
    <t>25-1707-0608-25MLIL-PS-DS-194</t>
  </si>
  <si>
    <t>67.36</t>
  </si>
  <si>
    <t>25-1807-0708-25CITI-PS-DS-195</t>
  </si>
  <si>
    <t>07 August 2025</t>
  </si>
  <si>
    <t>68.45</t>
  </si>
  <si>
    <t>25-1807-0708-25SCBS-PS-EG-196</t>
  </si>
  <si>
    <t>67.88</t>
  </si>
  <si>
    <t>25-1807-0708-25CIMI-PS-DS-197</t>
  </si>
  <si>
    <t>68.44</t>
  </si>
  <si>
    <t>25-2407-1308-25SCBS-PS-HZ-198</t>
  </si>
  <si>
    <t>13 August 2025</t>
  </si>
  <si>
    <t>24 July 2025</t>
  </si>
  <si>
    <t>25-2407-3107-25PTLCL-PS-DS-199</t>
  </si>
  <si>
    <t>0.11</t>
  </si>
  <si>
    <t>25-2407-1308-25MLIL-PS-DS-200</t>
  </si>
  <si>
    <t>25-2407-1308-25MSCG-PS-HZ-201</t>
  </si>
  <si>
    <t>25-2407-1308-25CIMI-PS-HZ-202</t>
  </si>
  <si>
    <t>25-2407-3107-25PTLCL-PS-DS-203</t>
  </si>
  <si>
    <t>67.84</t>
  </si>
  <si>
    <t>67.8</t>
  </si>
  <si>
    <t>67.81</t>
  </si>
  <si>
    <t>67.83</t>
  </si>
  <si>
    <t>67.32</t>
  </si>
  <si>
    <t>25-2507-1408-25JPMC-PS-EG-204</t>
  </si>
  <si>
    <t>14 August 2025</t>
  </si>
  <si>
    <t>67.6</t>
  </si>
  <si>
    <t>25-2507-1408-25CIMB-PS-DS-205</t>
  </si>
  <si>
    <t>67.56</t>
  </si>
  <si>
    <t>25-2507-0108-25PTLCL-PS-HZ-206</t>
  </si>
  <si>
    <t>67.59</t>
  </si>
  <si>
    <t>25-2507-1408-25BNPP-PS-HZ-207</t>
  </si>
  <si>
    <t>67.58</t>
  </si>
  <si>
    <t>28 July 2025</t>
  </si>
  <si>
    <t>30 July 2025</t>
  </si>
  <si>
    <t>3.24</t>
  </si>
  <si>
    <t>25-2807-0408-25PTLCL-PS-EG-208</t>
  </si>
  <si>
    <t>04 August 2025</t>
  </si>
  <si>
    <t>25-2807-1508-25BNPP-PS-HZ-209</t>
  </si>
  <si>
    <t>15 August 2025</t>
  </si>
  <si>
    <t>25-2807-1508-25CIMB-PS-DS-210</t>
  </si>
  <si>
    <t>25-2807-1508-25CITI-PS-HZ-211</t>
  </si>
  <si>
    <t>25-2807-1508-25SCBB-PS-DS-212</t>
  </si>
  <si>
    <t>25-2807-1508-25MSCG-PS-DS-213</t>
  </si>
  <si>
    <t>25-2807-1508-25JPMC-PS-DS-214</t>
  </si>
  <si>
    <t>25-2807-1508-25BNPP-PS-DS-215</t>
  </si>
  <si>
    <t>25-2907-1808-25BNPP-PS-HZ-216</t>
  </si>
  <si>
    <t>18 August 2025</t>
  </si>
  <si>
    <t>29 July 2025</t>
  </si>
  <si>
    <t>25-2907-1808-25CITI-PS-HZ-217</t>
  </si>
  <si>
    <t>25-2907-1808-25TOTS-PS-DS-218</t>
  </si>
  <si>
    <t>66.8</t>
  </si>
  <si>
    <t>66.85</t>
  </si>
  <si>
    <t>66.84</t>
  </si>
  <si>
    <t>67.19</t>
  </si>
  <si>
    <t>67.45</t>
  </si>
  <si>
    <t>68.16</t>
  </si>
  <si>
    <t>68.12</t>
  </si>
  <si>
    <t>68.66</t>
  </si>
  <si>
    <t>68.65</t>
  </si>
  <si>
    <t>68.59</t>
  </si>
  <si>
    <t>3250000</t>
  </si>
  <si>
    <t>47500000</t>
  </si>
  <si>
    <t>26750000</t>
  </si>
  <si>
    <t>25-3007-1908-25BNPP-PS-HZ-219</t>
  </si>
  <si>
    <t>19 August 2025</t>
  </si>
  <si>
    <t>25-3007-1908-25CIMI-PS-HZ-220</t>
  </si>
  <si>
    <t>69.68</t>
  </si>
  <si>
    <t>25-3107-0708-25PTLCL-PS-EG-221</t>
  </si>
  <si>
    <t>69.92</t>
  </si>
  <si>
    <t>25-3107-2008-25BNPP-PS-EG-222</t>
  </si>
  <si>
    <t>3.62</t>
  </si>
  <si>
    <t>20 August 2025</t>
  </si>
  <si>
    <t>69.95</t>
  </si>
  <si>
    <t>25-3107-2008-25MLIL-PS-HZ-223</t>
  </si>
  <si>
    <t>25-3107-2008-25SCBB-PS-HZ-224</t>
  </si>
  <si>
    <t>69.88</t>
  </si>
  <si>
    <t>25-3107-2008-25CITI-PS-HZ-225</t>
  </si>
  <si>
    <t>25-0108-2108-25JPMC-PS-DS-226</t>
  </si>
  <si>
    <t>21 August 2025</t>
  </si>
  <si>
    <t>25-0108-0808-25PTLCL-PS-DS-227</t>
  </si>
  <si>
    <t>08 August 2025</t>
  </si>
  <si>
    <t>25-0108-2108-25MSCG-PS-DS-228</t>
  </si>
  <si>
    <t>25-0108-2108-25BNPP-PS-DS-231</t>
  </si>
  <si>
    <t>25-0108-2108-25CITI-PS-DS-232</t>
  </si>
  <si>
    <t>69.17</t>
  </si>
  <si>
    <t>69.19</t>
  </si>
  <si>
    <t>69.22</t>
  </si>
  <si>
    <t>69.24</t>
  </si>
  <si>
    <t>69.05</t>
  </si>
  <si>
    <t>69.03</t>
  </si>
  <si>
    <t>58500000</t>
  </si>
  <si>
    <t>54500000</t>
  </si>
  <si>
    <t>5500000</t>
  </si>
  <si>
    <t>25-0108-2108-25CIMB-PS-DS-229</t>
  </si>
  <si>
    <t>25-0108-0808-25PTLCL-PS-DS-230</t>
  </si>
  <si>
    <t>25-0108-2108-25CIMI-PS-DS-233</t>
  </si>
  <si>
    <t>4.42</t>
  </si>
  <si>
    <t>0.89</t>
  </si>
  <si>
    <t>25-0108-2108-25SCBS-PS-DS-234</t>
  </si>
  <si>
    <t>25-0808-2808-25BNPP-PS-EG-235</t>
  </si>
  <si>
    <t>28 August 2025</t>
  </si>
  <si>
    <t>65.6</t>
  </si>
  <si>
    <t>25-0808-2808-25JPMC-PS-EG-236</t>
  </si>
  <si>
    <t>11 August 2025</t>
  </si>
  <si>
    <t>25-1108-2908-25JPMC-PS-HZ-237</t>
  </si>
  <si>
    <t>29 August 2025</t>
  </si>
  <si>
    <t>25-1108-2908-25TOTS-PS-HZ-238</t>
  </si>
  <si>
    <t>25-1108-2908-25BNPP-PS-HZ-239</t>
  </si>
  <si>
    <t>1.17</t>
  </si>
  <si>
    <t>65.42</t>
  </si>
  <si>
    <t>65.45</t>
  </si>
  <si>
    <t>65.43</t>
  </si>
  <si>
    <t>4250000</t>
  </si>
  <si>
    <t>59250000</t>
  </si>
  <si>
    <t>54750000</t>
  </si>
  <si>
    <t>5250000</t>
  </si>
  <si>
    <t>57000000</t>
  </si>
  <si>
    <t>3000000</t>
  </si>
  <si>
    <t>28950000</t>
  </si>
  <si>
    <t>55750000</t>
  </si>
  <si>
    <t>55250000</t>
  </si>
  <si>
    <t>4750000</t>
  </si>
  <si>
    <t>36500000</t>
  </si>
  <si>
    <t>5150000</t>
  </si>
  <si>
    <t>33250000</t>
  </si>
  <si>
    <t>2750000</t>
  </si>
  <si>
    <t>13:05:06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</si>
</sst>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1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BDH|16819339027224081170</stp>
        <tr r="C2" s="15"/>
      </tp>
      <tp t="b">
        <v>0</v>
        <stp/>
        <stp>BDH|15893040677584681505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901.929899074072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8">
        <s v="[DASHBOARD RL].[RL.AvailableVolumeLimit].&amp;[59250000]" c="59250000"/>
        <s v="[DASHBOARD RL].[RL.AvailableVolumeLimit].&amp;[54750000]" c="54750000"/>
        <s v="[DASHBOARD RL].[RL.AvailableVolumeLimit].&amp;[60000000]" c="60000000"/>
        <s v="[DASHBOARD RL].[RL.AvailableVolumeLimit].&amp;[58500000]" c="58500000"/>
        <s v="[DASHBOARD RL].[RL.AvailableVolumeLimit].&amp;[57000000]" c="57000000"/>
        <s v="[DASHBOARD RL].[RL.AvailableVolumeLimit].&amp;[28950000]" c="28950000"/>
        <s v="[DASHBOARD RL].[RL.AvailableVolumeLimit].&amp;[31200000]" c="31200000"/>
        <s v="[DASHBOARD RL].[RL.AvailableVolumeLimit].&amp;[54500000]" c="54500000"/>
        <s v="[DASHBOARD RL].[RL.AvailableVolumeLimit].&amp;[47500000]" c="47500000"/>
        <s v="[DASHBOARD RL].[RL.AvailableVolumeLimit].&amp;[48000000]" c="48000000"/>
        <s v="[DASHBOARD RL].[RL.AvailableVolumeLimit].&amp;[55750000]" c="55750000"/>
        <s v="[DASHBOARD RL].[RL.AvailableVolumeLimit].&amp;[55250000]" c="55250000"/>
        <s v="[DASHBOARD RL].[RL.AvailableVolumeLimit].&amp;[36500000]" c="36500000"/>
        <s v="[DASHBOARD RL].[RL.AvailableVolumeLimit].&amp;[26750000]" c="26750000"/>
        <s v="[DASHBOARD RL].[RL.AvailableVolumeLimit].&amp;[30000000]" c="30000000"/>
        <s v="[DASHBOARD RL].[RL.AvailableVolumeLimit].&amp;[5150000]" c="5150000"/>
        <s v="[DASHBOARD RL].[RL.AvailableVolumeLimit].&amp;[33250000]" c="3325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3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PETCO Trading Labuan Co. Ltd]" c="PETCO Trading Labuan Co. Ltd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2">
        <s v="[DASHBOARD RL].[RL.VolumeUtilisationCurrentYear].&amp;[750000]" c="750000"/>
        <s v="[DASHBOARD RL].[RL.VolumeUtilisationCurrentYear].&amp;[5250000]" c="5250000"/>
        <s v="[DASHBOARD RL].[RL.VolumeUtilisationCurrentYear].&amp;" c=""/>
        <s v="[DASHBOARD RL].[RL.VolumeUtilisationCurrentYear].&amp;[1500000]" c="1500000"/>
        <s v="[DASHBOARD RL].[RL.VolumeUtilisationCurrentYear].&amp;[3000000]" c="3000000"/>
        <s v="[DASHBOARD RL].[RL.VolumeUtilisationCurrentYear].&amp;[2250000]" c="2250000"/>
        <s v="[DASHBOARD RL].[RL.VolumeUtilisationCurrentYear].&amp;[5500000]" c="5500000"/>
        <s v="[DASHBOARD RL].[RL.VolumeUtilisationCurrentYear].&amp;[500000]" c="500000"/>
        <s v="[DASHBOARD RL].[RL.VolumeUtilisationCurrentYear].&amp;[4250000]" c="4250000"/>
        <s v="[DASHBOARD RL].[RL.VolumeUtilisationCurrentYear].&amp;[4750000]" c="4750000"/>
        <s v="[DASHBOARD RL].[RL.VolumeUtilisationCurrentYear].&amp;[3250000]" c="3250000"/>
        <s v="[DASHBOARD RL].[RL.VolumeUtilisationCurrentYear].&amp;[2750000]" c="275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901.929959259258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3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PETCO Trading Labuan Co. Ltd]" c="PETCO Trading Labuan Co. Ltd"/>
      </sharedItems>
    </cacheField>
    <cacheField name="[DASHBOARD FO].[FO.NetPremium].[FO.NetPremium]" caption="FO.NetPremium" numFmtId="0" hierarchy="63" level="1">
      <sharedItems count="368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  <s v="[DASHBOARD FO].[FO.NetPremium].&amp;[0.57]" c="0.57"/>
        <s v="[DASHBOARD FO].[FO.NetPremium].&amp;[0.59]" c="0.59"/>
        <s v="[DASHBOARD FO].[FO.NetPremium].&amp;[0.56]" c="0.56"/>
        <s v="[DASHBOARD FO].[FO.NetPremium].&amp;[0.58]" c="0.58"/>
        <s v="[DASHBOARD FO].[FO.NetPremium].&amp;[2.26]" c="2.26"/>
        <s v="[DASHBOARD FO].[FO.NetPremium].&amp;[0.66]" c="0.66"/>
        <s v="[DASHBOARD FO].[FO.NetPremium].&amp;[0.31]" c="0.31"/>
        <s v="[DASHBOARD FO].[FO.NetPremium].&amp;[0.35]" c="0.35"/>
        <s v="[DASHBOARD FO].[FO.NetPremium].&amp;[2]" c="2"/>
        <s v="[DASHBOARD FO].[FO.NetPremium].&amp;[1.9]" c="1.9"/>
        <s v="[DASHBOARD FO].[FO.NetPremium].&amp;[0.42]" c="0.42"/>
        <s v="[DASHBOARD FO].[FO.NetPremium].&amp;[0.44]" c="0.44"/>
        <s v="[DASHBOARD FO].[FO.NetPremium].&amp;[0.97]" c="0.97"/>
        <s v="[DASHBOARD FO].[FO.NetPremium].&amp;[0.98]" c="0.98"/>
        <s v="[DASHBOARD FO].[FO.NetPremium].&amp;[0.96]" c="0.96"/>
        <s v="[DASHBOARD FO].[FO.NetPremium].&amp;[3.24]" c="3.24"/>
        <s v="[DASHBOARD FO].[FO.NetPremium].&amp;[3.08]" c="3.08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39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  <s v="[DASHBOARD FO].[FO.PremiumStrike1].&amp;[6.2E-1]" c="0.62"/>
        <s v="[DASHBOARD FO].[FO.PremiumStrike1].&amp;[6.9E-1]" c="0.69"/>
        <s v="[DASHBOARD FO].[FO.PremiumStrike1].&amp;[6.4E-1]" c="0.64"/>
        <s v="[DASHBOARD FO].[FO.PremiumStrike1].&amp;[6.8E-1]" c="0.68"/>
        <s v="[DASHBOARD FO].[FO.PremiumStrike1].&amp;[7.E-1]" c="0.7"/>
        <s v="[DASHBOARD FO].[FO.PremiumStrike1].&amp;[7.6E-1]" c="0.76"/>
        <s v="[DASHBOARD FO].[FO.PremiumStrike1].&amp;[3.3E-1]" c="0.33"/>
        <s v="[DASHBOARD FO].[FO.PremiumStrike1].&amp;[3.8E-1]" c="0.38"/>
        <s v="[DASHBOARD FO].[FO.PremiumStrike1].&amp;[3.05]" c="3.05"/>
        <s v="[DASHBOARD FO].[FO.PremiumStrike1].&amp;[4.6E-1]" c="0.46"/>
        <s v="[DASHBOARD FO].[FO.PremiumStrike1].&amp;[5.E-1]" c="0.5"/>
        <s v="[DASHBOARD FO].[FO.PremiumStrike1].&amp;[4.8E-1]" c="0.48"/>
        <s v="[DASHBOARD FO].[FO.PremiumStrike1].&amp;[1.15]" c="1.15"/>
        <s v="[DASHBOARD FO].[FO.PremiumStrike1].&amp;[1.2]" c="1.2"/>
        <s v="[DASHBOARD FO].[FO.PremiumStrike1].&amp;[1.12]" c="1.12"/>
        <s v="[DASHBOARD FO].[FO.PremiumStrike1].&amp;[2.05]" c="2.05"/>
        <s v="[DASHBOARD FO].[FO.PremiumStrike1].&amp;[1.61]" c="1.61"/>
        <s v="[DASHBOARD FO].[FO.PremiumStrike1].&amp;[2.39]" c="2.39"/>
        <s v="[DASHBOARD FO].[FO.PremiumStrike1].&amp;[3.16]" c="3.16"/>
        <s v="[DASHBOARD FO].[FO.PremiumStrike1].&amp;[3.24]" c="3.24"/>
        <s v="[DASHBOARD FO].[FO.PremiumStrike1].&amp;[3.03]" c="3.03"/>
        <s v="[DASHBOARD FO].[FO.PremiumStrike1].&amp;[3.62]" c="3.62"/>
        <s v="[DASHBOARD FO].[FO.PremiumStrike1].&amp;[3.89]" c="3.89"/>
        <s v="[DASHBOARD FO].[FO.PremiumStrike1].&amp;[4.42]" c="4.42"/>
        <s v="[DASHBOARD FO].[FO.PremiumStrike1].&amp;[4.28]" c="4.28"/>
      </sharedItems>
    </cacheField>
    <cacheField name="[DASHBOARD FO].[FO.PremiumStrike2].[FO.PremiumStrike2]" caption="FO.PremiumStrike2" numFmtId="0" hierarchy="74" level="1">
      <sharedItems count="230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8.E-2]" c="0.08"/>
        <s v="[DASHBOARD FO].[FO.PremiumStrike2].&amp;[1.1E-1]" c="0.11"/>
        <s v="[DASHBOARD FO].[FO.PremiumStrike2].&amp;[8.9E-1]" c="0.89"/>
        <s v="[DASHBOARD FO].[FO.PremiumStrike2].&amp;[1.17]" c="1.17"/>
      </sharedItems>
    </cacheField>
    <cacheField name="[DASHBOARD FO].[FO.StartFixDate].[FO.StartFixDate]" caption="FO.StartFixDate" numFmtId="0" hierarchy="87" level="1">
      <sharedItems count="39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  <s v="[DASHBOARD FO].[FO.StartFixDate].&amp;[2025-11-01T00:00:00]" c="01 November 2025"/>
        <s v="[DASHBOARD FO].[FO.StartFixDate].&amp;[2025-12-01T00:00:00]" c="01 December 2025"/>
      </sharedItems>
    </cacheField>
    <cacheField name="[DASHBOARD FO].[FO.Settlement_DeliveryDate].[FO.Settlement_DeliveryDate]" caption="FO.Settlement_DeliveryDate" numFmtId="0" hierarchy="86" level="1">
      <sharedItems count="202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  <s v="[DASHBOARD FO].[FO.Settlement_DeliveryDate].&amp;[2025-07-09T00:00:00]" c="09 July 2025"/>
        <s v="[DASHBOARD FO].[FO.Settlement_DeliveryDate].&amp;[2025-07-10T00:00:00]" c="10 July 2025"/>
        <s v="[DASHBOARD FO].[FO.Settlement_DeliveryDate].&amp;[2025-07-11T00:00:00]" c="11 July 2025"/>
        <s v="[DASHBOARD FO].[FO.Settlement_DeliveryDate].&amp;[2025-07-18T00:00:00]" c="18 July 2025"/>
        <s v="[DASHBOARD FO].[FO.Settlement_DeliveryDate].&amp;[2025-07-23T00:00:00]" c="23 July 2025"/>
        <s v="[DASHBOARD FO].[FO.Settlement_DeliveryDate].&amp;[2025-07-25T00:00:00]" c="25 July 2025"/>
        <s v="[DASHBOARD FO].[FO.Settlement_DeliveryDate].&amp;[2025-07-14T00:00:00]" c="14 July 2025"/>
        <s v="[DASHBOARD FO].[FO.Settlement_DeliveryDate].&amp;[2025-07-31T00:00:00]" c="31 July 2025"/>
        <s v="[DASHBOARD FO].[FO.Settlement_DeliveryDate].&amp;[2025-08-01T00:00:00]" c="01 August 2025"/>
        <s v="[DASHBOARD FO].[FO.Settlement_DeliveryDate].&amp;[2025-08-06T00:00:00]" c="06 August 2025"/>
        <s v="[DASHBOARD FO].[FO.Settlement_DeliveryDate].&amp;[2025-08-07T00:00:00]" c="07 August 2025"/>
        <s v="[DASHBOARD FO].[FO.Settlement_DeliveryDate].&amp;[2025-08-13T00:00:00]" c="13 August 2025"/>
        <s v="[DASHBOARD FO].[FO.Settlement_DeliveryDate].&amp;[2025-08-14T00:00:00]" c="14 August 2025"/>
        <s v="[DASHBOARD FO].[FO.Settlement_DeliveryDate].&amp;[2025-08-04T00:00:00]" c="04 August 2025"/>
        <s v="[DASHBOARD FO].[FO.Settlement_DeliveryDate].&amp;[2025-08-15T00:00:00]" c="15 August 2025"/>
        <s v="[DASHBOARD FO].[FO.Settlement_DeliveryDate].&amp;[2025-08-18T00:00:00]" c="18 August 2025"/>
        <s v="[DASHBOARD FO].[FO.Settlement_DeliveryDate].&amp;[2025-08-19T00:00:00]" c="19 August 2025"/>
        <s v="[DASHBOARD FO].[FO.Settlement_DeliveryDate].&amp;[2025-08-20T00:00:00]" c="20 August 2025"/>
        <s v="[DASHBOARD FO].[FO.Settlement_DeliveryDate].&amp;[2025-08-21T00:00:00]" c="21 August 2025"/>
        <s v="[DASHBOARD FO].[FO.Settlement_DeliveryDate].&amp;[2025-08-08T00:00:00]" c="08 August 2025"/>
        <s v="[DASHBOARD FO].[FO.Settlement_DeliveryDate].&amp;[2025-08-28T00:00:00]" c="28 August 2025"/>
        <s v="[DASHBOARD FO].[FO.Settlement_DeliveryDate].&amp;[2025-08-29T00:00:00]" c="29 August 2025"/>
      </sharedItems>
    </cacheField>
    <cacheField name="[DASHBOARD FO].[FO.StrikePrice1].[FO.StrikePrice1]" caption="FO.StrikePrice1" numFmtId="0" hierarchy="91" level="1">
      <sharedItems count="19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  <s v="[DASHBOARD FO].[FO.StrikePrice1].&amp;[67]" c="67"/>
      </sharedItems>
    </cacheField>
    <cacheField name="[DASHBOARD FO].[FO.StrikePrice2].[FO.StrikePrice2]" caption="FO.StrikePrice2" numFmtId="0" hierarchy="92" level="1">
      <sharedItems count="12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  <s v="[DASHBOARD FO].[FO.StrikePrice2].&amp;[50]" c="50"/>
        <s v="[DASHBOARD FO].[FO.StrikePrice2].&amp;[55]" c="55"/>
        <s v="[DASHBOARD FO].[FO.StrikePrice2].&amp;[53]" c="53"/>
      </sharedItems>
    </cacheField>
    <cacheField name="[DASHBOARD FO].[FO.TradeDate].[FO.TradeDate]" caption="FO.TradeDate" numFmtId="0" hierarchy="106" level="1">
      <sharedItems count="206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  <s v="[DASHBOARD FO].[FO.TradeDate].&amp;[2025-06-16T00:00:00]" c="16 June 2025"/>
        <s v="[DASHBOARD FO].[FO.TradeDate].&amp;[2025-06-17T00:00:00]" c="17 June 2025"/>
        <s v="[DASHBOARD FO].[FO.TradeDate].&amp;[2025-06-19T00:00:00]" c="19 June 2025"/>
        <s v="[DASHBOARD FO].[FO.TradeDate].&amp;[2025-06-26T00:00:00]" c="26 June 2025"/>
        <s v="[DASHBOARD FO].[FO.TradeDate].&amp;[2025-07-02T00:00:00]" c="02 July 2025"/>
        <s v="[DASHBOARD FO].[FO.TradeDate].&amp;[2025-07-07T00:00:00]" c="07 July 2025"/>
        <s v="[DASHBOARD FO].[FO.TradeDate].&amp;[2025-07-11T00:00:00]" c="11 July 2025"/>
        <s v="[DASHBOARD FO].[FO.TradeDate].&amp;[2025-07-14T00:00:00]" c="14 July 2025"/>
        <s v="[DASHBOARD FO].[FO.TradeDate].&amp;[2025-07-17T00:00:00]" c="17 July 2025"/>
        <s v="[DASHBOARD FO].[FO.TradeDate].&amp;[2025-07-18T00:00:00]" c="18 July 2025"/>
        <s v="[DASHBOARD FO].[FO.TradeDate].&amp;[2025-07-24T00:00:00]" c="24 July 2025"/>
        <s v="[DASHBOARD FO].[FO.TradeDate].&amp;[2025-07-25T00:00:00]" c="25 July 2025"/>
        <s v="[DASHBOARD FO].[FO.TradeDate].&amp;[2025-07-28T00:00:00]" c="28 July 2025"/>
        <s v="[DASHBOARD FO].[FO.TradeDate].&amp;[2025-07-29T00:00:00]" c="29 July 2025"/>
        <s v="[DASHBOARD FO].[FO.TradeDate].&amp;[2025-07-30T00:00:00]" c="30 July 2025"/>
        <s v="[DASHBOARD FO].[FO.TradeDate].&amp;[2025-07-31T00:00:00]" c="31 July 2025"/>
        <s v="[DASHBOARD FO].[FO.TradeDate].&amp;[2025-08-01T00:00:00]" c="01 August 2025"/>
        <s v="[DASHBOARD FO].[FO.TradeDate].&amp;[2025-08-08T00:00:00]" c="08 August 2025"/>
        <s v="[DASHBOARD FO].[FO.TradeDate].&amp;[2025-08-11T00:00:00]" c="11 August 2025"/>
      </sharedItems>
    </cacheField>
    <cacheField name="[DASHBOARD FO].[FO.TransactionNumber].[FO.TransactionNumber]" caption="FO.TransactionNumber" numFmtId="0" hierarchy="110" level="1">
      <sharedItems count="108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5-1606-0907-25MSCG-PS-HZ-158]" c="25-1606-0907-25MSCG-PS-HZ-158"/>
        <s v="[DASHBOARD FO].[FO.TransactionNumber].&amp;[25-1606-0907-25ANZB-PS-HZ-159]" c="25-1606-0907-25ANZB-PS-HZ-159"/>
        <s v="[DASHBOARD FO].[FO.TransactionNumber].&amp;[25-1606-0907-25CITI-PS-HZ-160]" c="25-1606-0907-25CITI-PS-HZ-160"/>
        <s v="[DASHBOARD FO].[FO.TransactionNumber].&amp;[25-1606-0907-25CIMI-PS-HZ-161]" c="25-1606-0907-25CIMI-PS-HZ-161"/>
        <s v="[DASHBOARD FO].[FO.TransactionNumber].&amp;[25-1706-1007-25JPMC-PS-HZ-162]" c="25-1706-1007-25JPMC-PS-HZ-162"/>
        <s v="[DASHBOARD FO].[FO.TransactionNumber].&amp;[25-1706-1007-25MSCG-PS-HZ-163]" c="25-1706-1007-25MSCG-PS-HZ-163"/>
        <s v="[DASHBOARD FO].[FO.TransactionNumber].&amp;[25-1706-1007-25TOTS-PS-HZ-164]" c="25-1706-1007-25TOTS-PS-HZ-164"/>
        <s v="[DASHBOARD FO].[FO.TransactionNumber].&amp;[25-1706-1007-25MLIL-PS-HZ-165]" c="25-1706-1007-25MLIL-PS-HZ-165"/>
        <s v="[DASHBOARD FO].[FO.TransactionNumber].&amp;[25-1906-1107-25SCBS-PS-HZ-166]" c="25-1906-1107-25SCBS-PS-HZ-166"/>
        <s v="[DASHBOARD FO].[FO.TransactionNumber].&amp;[25-1906-1107-25CIMI-PS-HZ-167]" c="25-1906-1107-25CIMI-PS-HZ-167"/>
        <s v="[DASHBOARD FO].[FO.TransactionNumber].&amp;[25-2606-1807-25ANZB-PS-HZ-168]" c="25-2606-1807-25ANZB-PS-HZ-168"/>
        <s v="[DASHBOARD FO].[FO.TransactionNumber].&amp;[25-2606-1807-25SCBS-PS-DS-169]" c="25-2606-1807-25SCBS-PS-DS-169"/>
        <s v="[DASHBOARD FO].[FO.TransactionNumber].&amp;[25-2606-1807-25SCBB-PS-DS-170]" c="25-2606-1807-25SCBB-PS-DS-170"/>
        <s v="[DASHBOARD FO].[FO.TransactionNumber].&amp;[25-2606-1807-25JPMC-PS-DS-171]" c="25-2606-1807-25JPMC-PS-DS-171"/>
        <s v="[DASHBOARD FO].[FO.TransactionNumber].&amp;[25-2606-1807-25TOTS-PS-HZ-172]" c="25-2606-1807-25TOTS-PS-HZ-172"/>
        <s v="[DASHBOARD FO].[FO.TransactionNumber].&amp;[25-2606-1807-25MSCG-PS-HZ-173]" c="25-2606-1807-25MSCG-PS-HZ-173"/>
        <s v="[DASHBOARD FO].[FO.TransactionNumber].&amp;[25-0207-2307-25TOTS-PS-EG-174]" c="25-0207-2307-25TOTS-PS-EG-174"/>
        <s v="[DASHBOARD FO].[FO.TransactionNumber].&amp;[25-0207-2307-25BNPP-PS-HZ-175]" c="25-0207-2307-25BNPP-PS-HZ-175"/>
        <s v="[DASHBOARD FO].[FO.TransactionNumber].&amp;[25-0207-2307-25MSCG-PS-DS-176]" c="25-0207-2307-25MSCG-PS-DS-176"/>
        <s v="[DASHBOARD FO].[FO.TransactionNumber].&amp;[25-0707-2507-25MLIL-PS-DS-177]" c="25-0707-2507-25MLIL-PS-DS-177"/>
        <s v="[DASHBOARD FO].[FO.TransactionNumber].&amp;[25-0707-1407-25PTLCL-PS-EG-178]" c="25-0707-1407-25PTLCL-PS-EG-178"/>
        <s v="[DASHBOARD FO].[FO.TransactionNumber].&amp;[25-0707-2507-25BNPP-PS-HZ-179]" c="25-0707-2507-25BNPP-PS-HZ-179"/>
        <s v="[DASHBOARD FO].[FO.TransactionNumber].&amp;[25-0707-2507-25MSCG-PS-DS-180]" c="25-0707-2507-25MSCG-PS-DS-180"/>
        <s v="[DASHBOARD FO].[FO.TransactionNumber].&amp;[25-0707-2507-25MACQ-PS-DS-181]" c="25-0707-2507-25MACQ-PS-DS-181"/>
        <s v="[DASHBOARD FO].[FO.TransactionNumber].&amp;[25-0707-1407-25PTLCL-PS-EG-182]" c="25-0707-1407-25PTLCL-PS-EG-182"/>
        <s v="[DASHBOARD FO].[FO.TransactionNumber].&amp;[25-0707-2507-25JPMC-PS-DS-183]" c="25-0707-2507-25JPMC-PS-DS-183"/>
        <s v="[DASHBOARD FO].[FO.TransactionNumber].&amp;[25-0707-2507-25CIMI-PS-EG-184]" c="25-0707-2507-25CIMI-PS-EG-184"/>
        <s v="[DASHBOARD FO].[FO.TransactionNumber].&amp;[25-1107-1807-25PTLCL-PS-EG-185]" c="25-1107-1807-25PTLCL-PS-EG-185"/>
        <s v="[DASHBOARD FO].[FO.TransactionNumber].&amp;[25-1107-3107-25MLIL-PS-EG-186]" c="25-1107-3107-25MLIL-PS-EG-186"/>
        <s v="[DASHBOARD FO].[FO.TransactionNumber].&amp;[25-1107-3107-25BNPP-PS-EG-187]" c="25-1107-3107-25BNPP-PS-EG-187"/>
        <s v="[DASHBOARD FO].[FO.TransactionNumber].&amp;[25-1107-3107-25CIMI-PS-EG-188]" c="25-1107-3107-25CIMI-PS-EG-188"/>
        <s v="[DASHBOARD FO].[FO.TransactionNumber].&amp;[25-1407-0108-25ANZB-PS-HZ-189]" c="25-1407-0108-25ANZB-PS-HZ-189"/>
        <s v="[DASHBOARD FO].[FO.TransactionNumber].&amp;[25-1407-0108-25MACQ-PS-HZ-190]" c="25-1407-0108-25MACQ-PS-HZ-190"/>
        <s v="[DASHBOARD FO].[FO.TransactionNumber].&amp;[25-1407-0108-25TOTS-PS-HZ-191]" c="25-1407-0108-25TOTS-PS-HZ-191"/>
        <s v="[DASHBOARD FO].[FO.TransactionNumber].&amp;[25-1407-0108-25BNPP-PS-HZ-192]" c="25-1407-0108-25BNPP-PS-HZ-192"/>
        <s v="[DASHBOARD FO].[FO.TransactionNumber].&amp;[25-1707-0608-25JPMC-PS-DS-193]" c="25-1707-0608-25JPMC-PS-DS-193"/>
        <s v="[DASHBOARD FO].[FO.TransactionNumber].&amp;[25-1707-0608-25MLIL-PS-DS-194]" c="25-1707-0608-25MLIL-PS-DS-194"/>
        <s v="[DASHBOARD FO].[FO.TransactionNumber].&amp;[25-1807-0708-25CITI-PS-DS-195]" c="25-1807-0708-25CITI-PS-DS-195"/>
        <s v="[DASHBOARD FO].[FO.TransactionNumber].&amp;[25-1807-0708-25SCBS-PS-EG-196]" c="25-1807-0708-25SCBS-PS-EG-196"/>
        <s v="[DASHBOARD FO].[FO.TransactionNumber].&amp;[25-1807-0708-25CIMI-PS-DS-197]" c="25-1807-0708-25CIMI-PS-DS-197"/>
        <s v="[DASHBOARD FO].[FO.TransactionNumber].&amp;[25-2407-1308-25SCBS-PS-HZ-198]" c="25-2407-1308-25SCBS-PS-HZ-198"/>
        <s v="[DASHBOARD FO].[FO.TransactionNumber].&amp;[25-2407-3107-25PTLCL-PS-DS-199]" c="25-2407-3107-25PTLCL-PS-DS-199"/>
        <s v="[DASHBOARD FO].[FO.TransactionNumber].&amp;[25-2407-1308-25MLIL-PS-DS-200]" c="25-2407-1308-25MLIL-PS-DS-200"/>
        <s v="[DASHBOARD FO].[FO.TransactionNumber].&amp;[25-2407-1308-25MSCG-PS-HZ-201]" c="25-2407-1308-25MSCG-PS-HZ-201"/>
        <s v="[DASHBOARD FO].[FO.TransactionNumber].&amp;[25-2407-1308-25CIMI-PS-HZ-202]" c="25-2407-1308-25CIMI-PS-HZ-202"/>
        <s v="[DASHBOARD FO].[FO.TransactionNumber].&amp;[25-2407-3107-25PTLCL-PS-DS-203]" c="25-2407-3107-25PTLCL-PS-DS-203"/>
        <s v="[DASHBOARD FO].[FO.TransactionNumber].&amp;[25-2507-1408-25JPMC-PS-EG-204]" c="25-2507-1408-25JPMC-PS-EG-204"/>
        <s v="[DASHBOARD FO].[FO.TransactionNumber].&amp;[25-2507-1408-25CIMB-PS-DS-205]" c="25-2507-1408-25CIMB-PS-DS-205"/>
        <s v="[DASHBOARD FO].[FO.TransactionNumber].&amp;[25-2507-0108-25PTLCL-PS-HZ-206]" c="25-2507-0108-25PTLCL-PS-HZ-206"/>
        <s v="[DASHBOARD FO].[FO.TransactionNumber].&amp;[25-2507-1408-25BNPP-PS-HZ-207]" c="25-2507-1408-25BNPP-PS-HZ-207"/>
        <s v="[DASHBOARD FO].[FO.TransactionNumber].&amp;[25-2807-0408-25PTLCL-PS-EG-208]" c="25-2807-0408-25PTLCL-PS-EG-208"/>
        <s v="[DASHBOARD FO].[FO.TransactionNumber].&amp;[25-2807-1508-25BNPP-PS-HZ-209]" c="25-2807-1508-25BNPP-PS-HZ-209"/>
        <s v="[DASHBOARD FO].[FO.TransactionNumber].&amp;[25-2807-1508-25CIMB-PS-DS-210]" c="25-2807-1508-25CIMB-PS-DS-210"/>
        <s v="[DASHBOARD FO].[FO.TransactionNumber].&amp;[25-2807-1508-25CITI-PS-HZ-211]" c="25-2807-1508-25CITI-PS-HZ-211"/>
        <s v="[DASHBOARD FO].[FO.TransactionNumber].&amp;[25-2807-1508-25SCBB-PS-DS-212]" c="25-2807-1508-25SCBB-PS-DS-212"/>
        <s v="[DASHBOARD FO].[FO.TransactionNumber].&amp;[25-2807-1508-25MSCG-PS-DS-213]" c="25-2807-1508-25MSCG-PS-DS-213"/>
        <s v="[DASHBOARD FO].[FO.TransactionNumber].&amp;[25-2807-1508-25JPMC-PS-DS-214]" c="25-2807-1508-25JPMC-PS-DS-214"/>
        <s v="[DASHBOARD FO].[FO.TransactionNumber].&amp;[25-2807-1508-25BNPP-PS-DS-215]" c="25-2807-1508-25BNPP-PS-DS-215"/>
        <s v="[DASHBOARD FO].[FO.TransactionNumber].&amp;[25-2907-1808-25BNPP-PS-HZ-216]" c="25-2907-1808-25BNPP-PS-HZ-216"/>
        <s v="[DASHBOARD FO].[FO.TransactionNumber].&amp;[25-2907-1808-25CITI-PS-HZ-217]" c="25-2907-1808-25CITI-PS-HZ-217"/>
        <s v="[DASHBOARD FO].[FO.TransactionNumber].&amp;[25-2907-1808-25TOTS-PS-DS-218]" c="25-2907-1808-25TOTS-PS-DS-218"/>
        <s v="[DASHBOARD FO].[FO.TransactionNumber].&amp;[25-3007-1908-25BNPP-PS-HZ-219]" c="25-3007-1908-25BNPP-PS-HZ-219"/>
        <s v="[DASHBOARD FO].[FO.TransactionNumber].&amp;[25-3007-1908-25CIMI-PS-HZ-220]" c="25-3007-1908-25CIMI-PS-HZ-220"/>
        <s v="[DASHBOARD FO].[FO.TransactionNumber].&amp;[25-3107-0708-25PTLCL-PS-EG-221]" c="25-3107-0708-25PTLCL-PS-EG-221"/>
        <s v="[DASHBOARD FO].[FO.TransactionNumber].&amp;[25-3107-2008-25BNPP-PS-EG-222]" c="25-3107-2008-25BNPP-PS-EG-222"/>
        <s v="[DASHBOARD FO].[FO.TransactionNumber].&amp;[25-3107-2008-25MLIL-PS-HZ-223]" c="25-3107-2008-25MLIL-PS-HZ-223"/>
        <s v="[DASHBOARD FO].[FO.TransactionNumber].&amp;[25-3107-2008-25SCBB-PS-HZ-224]" c="25-3107-2008-25SCBB-PS-HZ-224"/>
        <s v="[DASHBOARD FO].[FO.TransactionNumber].&amp;[25-3107-2008-25CITI-PS-HZ-225]" c="25-3107-2008-25CITI-PS-HZ-225"/>
        <s v="[DASHBOARD FO].[FO.TransactionNumber].&amp;[25-0108-2108-25JPMC-PS-DS-226]" c="25-0108-2108-25JPMC-PS-DS-226"/>
        <s v="[DASHBOARD FO].[FO.TransactionNumber].&amp;[25-0108-0808-25PTLCL-PS-DS-227]" c="25-0108-0808-25PTLCL-PS-DS-227"/>
        <s v="[DASHBOARD FO].[FO.TransactionNumber].&amp;[25-0108-2108-25MSCG-PS-DS-228]" c="25-0108-2108-25MSCG-PS-DS-228"/>
        <s v="[DASHBOARD FO].[FO.TransactionNumber].&amp;[25-0108-2108-25CIMB-PS-DS-229]" c="25-0108-2108-25CIMB-PS-DS-229"/>
        <s v="[DASHBOARD FO].[FO.TransactionNumber].&amp;[25-0108-0808-25PTLCL-PS-DS-230]" c="25-0108-0808-25PTLCL-PS-DS-230"/>
        <s v="[DASHBOARD FO].[FO.TransactionNumber].&amp;[25-0108-2108-25BNPP-PS-DS-231]" c="25-0108-2108-25BNPP-PS-DS-231"/>
        <s v="[DASHBOARD FO].[FO.TransactionNumber].&amp;[25-0108-2108-25CITI-PS-DS-232]" c="25-0108-2108-25CITI-PS-DS-232"/>
        <s v="[DASHBOARD FO].[FO.TransactionNumber].&amp;[25-0108-2108-25CIMI-PS-DS-233]" c="25-0108-2108-25CIMI-PS-DS-233"/>
        <s v="[DASHBOARD FO].[FO.TransactionNumber].&amp;[25-0108-2108-25SCBS-PS-DS-234]" c="25-0108-2108-25SCBS-PS-DS-234"/>
        <s v="[DASHBOARD FO].[FO.TransactionNumber].&amp;[25-0808-2808-25BNPP-PS-EG-235]" c="25-0808-2808-25BNPP-PS-EG-235"/>
        <s v="[DASHBOARD FO].[FO.TransactionNumber].&amp;[25-0808-2808-25JPMC-PS-EG-236]" c="25-0808-2808-25JPMC-PS-EG-236"/>
        <s v="[DASHBOARD FO].[FO.TransactionNumber].&amp;[25-1108-2908-25JPMC-PS-HZ-237]" c="25-1108-2908-25JPMC-PS-HZ-237"/>
        <s v="[DASHBOARD FO].[FO.TransactionNumber].&amp;[25-1108-2908-25TOTS-PS-HZ-238]" c="25-1108-2908-25TOTS-PS-HZ-238"/>
        <s v="[DASHBOARD FO].[FO.TransactionNumber].&amp;[25-1108-2908-25BNPP-PS-HZ-239]" c="25-1108-2908-25BNPP-PS-HZ-239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40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  <s v="[DASHBOARD FO].[FO.EndFixDate_MaturityDate].&amp;[2025-10-31T00:00:00]" c="31 October 2025"/>
        <s v="[DASHBOARD FO].[FO.EndFixDate_MaturityDate].&amp;[2025-11-30T00:00:00]" c="30 Nov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3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  <s v="[DASHBOARD FO].[FO.Acronym].&amp;[PTLCL]" c="PTLCL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660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  <s v="[DASHBOARD FO].[FO.SwapRef].&amp;[64.3]" c="64.3"/>
        <s v="[DASHBOARD FO].[FO.SwapRef].&amp;[64.65]" c="64.65"/>
        <s v="[DASHBOARD FO].[FO.SwapRef].&amp;[64.57]" c="64.57"/>
        <s v="[DASHBOARD FO].[FO.SwapRef].&amp;[64.5]" c="64.5"/>
        <s v="[DASHBOARD FO].[FO.SwapRef].&amp;[68.25]" c="68.25"/>
        <s v="[DASHBOARD FO].[FO.SwapRef].&amp;[68.3]" c="68.3"/>
        <s v="[DASHBOARD FO].[FO.SwapRef].&amp;[67.66]" c="67.66"/>
        <s v="[DASHBOARD FO].[FO.SwapRef].&amp;[67.95]" c="67.95"/>
        <s v="[DASHBOARD FO].[FO.SwapRef].&amp;[67.85]" c="67.85"/>
        <s v="[DASHBOARD FO].[FO.SwapRef].&amp;[67.9]" c="67.9"/>
        <s v="[DASHBOARD FO].[FO.SwapRef].&amp;[72.13]" c="72.13"/>
        <s v="[DASHBOARD FO].[FO.SwapRef].&amp;[72.06]" c="72.06"/>
        <s v="[DASHBOARD FO].[FO.SwapRef].&amp;[72.02]" c="72.02"/>
        <s v="[DASHBOARD FO].[FO.SwapRef].&amp;[71.95]" c="71.95"/>
        <s v="[DASHBOARD FO].[FO.SwapRef].&amp;[71.55]" c="71.55"/>
        <s v="[DASHBOARD FO].[FO.SwapRef].&amp;[72.29]" c="72.29"/>
        <s v="[DASHBOARD FO].[FO.SwapRef].&amp;[72.26]" c="72.26"/>
        <s v="[DASHBOARD FO].[FO.SwapRef].&amp;[75.51]" c="75.51"/>
        <s v="[DASHBOARD FO].[FO.SwapRef].&amp;[65.55]" c="65.55"/>
        <s v="[DASHBOARD FO].[FO.SwapRef].&amp;[65.4]" c="65.4"/>
        <s v="[DASHBOARD FO].[FO.SwapRef].&amp;[65.3]" c="65.3"/>
        <s v="[DASHBOARD FO].[FO.SwapRef].&amp;[65.28]" c="65.28"/>
        <s v="[DASHBOARD FO].[FO.SwapRef].&amp;[65.34]" c="65.34"/>
        <s v="[DASHBOARD FO].[FO.SwapRef].&amp;[65.41]" c="65.41"/>
        <s v="[DASHBOARD FO].[FO.SwapRef].&amp;[65.24]" c="65.24"/>
        <s v="[DASHBOARD FO].[FO.SwapRef].&amp;[65.54]" c="65.54"/>
        <s v="[DASHBOARD FO].[FO.SwapRef].&amp;[65.31]" c="65.31"/>
        <s v="[DASHBOARD FO].[FO.SwapRef].&amp;[67.41]" c="67.41"/>
        <s v="[DASHBOARD FO].[FO.SwapRef].&amp;[67.38]" c="67.38"/>
        <s v="[DASHBOARD FO].[FO.SwapRef].&amp;[67.39]" c="67.39"/>
        <s v="[DASHBOARD FO].[FO.SwapRef].&amp;[66.66]" c="66.66"/>
        <s v="[DASHBOARD FO].[FO.SwapRef].&amp;[66.68]" c="66.68"/>
        <s v="[DASHBOARD FO].[FO.SwapRef].&amp;[66.7]" c="66.7"/>
        <s v="[DASHBOARD FO].[FO.SwapRef].&amp;[67.76]" c="67.76"/>
        <s v="[DASHBOARD FO].[FO.SwapRef].&amp;[67.77]" c="67.77"/>
        <s v="[DASHBOARD FO].[FO.SwapRef].&amp;[67.75]" c="67.75"/>
        <s v="[DASHBOARD FO].[FO.SwapRef].&amp;[67.98]" c="67.98"/>
        <s v="[DASHBOARD FO].[FO.SwapRef].&amp;[68.19]" c="68.19"/>
        <s v="[DASHBOARD FO].[FO.SwapRef].&amp;[68.2]" c="68.2"/>
        <s v="[DASHBOARD FO].[FO.SwapRef].&amp;[67.72]" c="67.72"/>
        <s v="[DASHBOARD FO].[FO.SwapRef].&amp;[67.3]" c="67.3"/>
        <s v="[DASHBOARD FO].[FO.SwapRef].&amp;[67.36]" c="67.36"/>
        <s v="[DASHBOARD FO].[FO.SwapRef].&amp;[68.45]" c="68.45"/>
        <s v="[DASHBOARD FO].[FO.SwapRef].&amp;[67.88]" c="67.88"/>
        <s v="[DASHBOARD FO].[FO.SwapRef].&amp;[68.44]" c="68.44"/>
        <s v="[DASHBOARD FO].[FO.SwapRef].&amp;[67.84]" c="67.84"/>
        <s v="[DASHBOARD FO].[FO.SwapRef].&amp;[67.8]" c="67.8"/>
        <s v="[DASHBOARD FO].[FO.SwapRef].&amp;[67.81]" c="67.81"/>
        <s v="[DASHBOARD FO].[FO.SwapRef].&amp;[67.83]" c="67.83"/>
        <s v="[DASHBOARD FO].[FO.SwapRef].&amp;[67.32]" c="67.32"/>
        <s v="[DASHBOARD FO].[FO.SwapRef].&amp;[67.6]" c="67.6"/>
        <s v="[DASHBOARD FO].[FO.SwapRef].&amp;[67.56]" c="67.56"/>
        <s v="[DASHBOARD FO].[FO.SwapRef].&amp;[67.59]" c="67.59"/>
        <s v="[DASHBOARD FO].[FO.SwapRef].&amp;[67.58]" c="67.58"/>
        <s v="[DASHBOARD FO].[FO.SwapRef].&amp;[66.8]" c="66.8"/>
        <s v="[DASHBOARD FO].[FO.SwapRef].&amp;[66.85]" c="66.85"/>
        <s v="[DASHBOARD FO].[FO.SwapRef].&amp;[66.84]" c="66.84"/>
        <s v="[DASHBOARD FO].[FO.SwapRef].&amp;[67.19]" c="67.19"/>
        <s v="[DASHBOARD FO].[FO.SwapRef].&amp;[67.45]" c="67.45"/>
        <s v="[DASHBOARD FO].[FO.SwapRef].&amp;[68.16]" c="68.16"/>
        <s v="[DASHBOARD FO].[FO.SwapRef].&amp;[68.12]" c="68.12"/>
        <s v="[DASHBOARD FO].[FO.SwapRef].&amp;[68.66]" c="68.66"/>
        <s v="[DASHBOARD FO].[FO.SwapRef].&amp;[68.65]" c="68.65"/>
        <s v="[DASHBOARD FO].[FO.SwapRef].&amp;[68.59]" c="68.59"/>
        <s v="[DASHBOARD FO].[FO.SwapRef].&amp;[69.68]" c="69.68"/>
        <s v="[DASHBOARD FO].[FO.SwapRef].&amp;[69.92]" c="69.92"/>
        <s v="[DASHBOARD FO].[FO.SwapRef].&amp;[69.95]" c="69.95"/>
        <s v="[DASHBOARD FO].[FO.SwapRef].&amp;[69.88]" c="69.88"/>
        <s v="[DASHBOARD FO].[FO.SwapRef].&amp;[70]" c="70"/>
        <s v="[DASHBOARD FO].[FO.SwapRef].&amp;[69.17]" c="69.17"/>
        <s v="[DASHBOARD FO].[FO.SwapRef].&amp;[69.19]" c="69.19"/>
        <s v="[DASHBOARD FO].[FO.SwapRef].&amp;[69.22]" c="69.22"/>
        <s v="[DASHBOARD FO].[FO.SwapRef].&amp;[69.24]" c="69.24"/>
        <s v="[DASHBOARD FO].[FO.SwapRef].&amp;[69]" c="69"/>
        <s v="[DASHBOARD FO].[FO.SwapRef].&amp;[69.05]" c="69.05"/>
        <s v="[DASHBOARD FO].[FO.SwapRef].&amp;[69.03]" c="69.03"/>
        <s v="[DASHBOARD FO].[FO.SwapRef].&amp;[65.6]" c="65.6"/>
        <s v="[DASHBOARD FO].[FO.SwapRef].&amp;[65.42]" c="65.42"/>
        <s v="[DASHBOARD FO].[FO.SwapRef].&amp;[65.45]" c="65.45"/>
        <s v="[DASHBOARD FO].[FO.SwapRef].&amp;[65.43]" c="65.4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901.930022685185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901.930050925926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901.93007569444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901.930106134256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3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  <s v="[DASHBOARD FO].[FO.CounterpartyName].&amp;[PETCO Trading Labuan Co. Ltd]" c="PETCO Trading Labuan Co. Ltd"/>
      </sharedItems>
    </cacheField>
    <cacheField name="[DASHBOARD FO].[FO.NetPremium].[FO.NetPremium]" caption="FO.NetPremium" numFmtId="0" hierarchy="63" level="1">
      <sharedItems count="156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  <s v="[DASHBOARD FO].[FO.NetPremium].&amp;[0.57]" c="0.57"/>
        <s v="[DASHBOARD FO].[FO.NetPremium].&amp;[0.59]" c="0.59"/>
        <s v="[DASHBOARD FO].[FO.NetPremium].&amp;[0.56]" c="0.56"/>
        <s v="[DASHBOARD FO].[FO.NetPremium].&amp;[0.58]" c="0.58"/>
        <s v="[DASHBOARD FO].[FO.NetPremium].&amp;[2.29]" c="2.29"/>
        <s v="[DASHBOARD FO].[FO.NetPremium].&amp;[2.26]" c="2.26"/>
        <s v="[DASHBOARD FO].[FO.NetPremium].&amp;[0.66]" c="0.66"/>
        <s v="[DASHBOARD FO].[FO.NetPremium].&amp;[0.31]" c="0.31"/>
        <s v="[DASHBOARD FO].[FO.NetPremium].&amp;[0.35]" c="0.35"/>
        <s v="[DASHBOARD FO].[FO.NetPremium].&amp;[1.7]" c="1.7"/>
        <s v="[DASHBOARD FO].[FO.NetPremium].&amp;[2]" c="2"/>
        <s v="[DASHBOARD FO].[FO.NetPremium].&amp;[2.2]" c="2.2"/>
        <s v="[DASHBOARD FO].[FO.NetPremium].&amp;[2.21]" c="2.21"/>
        <s v="[DASHBOARD FO].[FO.NetPremium].&amp;[2.04]" c="2.04"/>
        <s v="[DASHBOARD FO].[FO.NetPremium].&amp;[2.13]" c="2.13"/>
        <s v="[DASHBOARD FO].[FO.NetPremium].&amp;[1.55]" c="1.55"/>
        <s v="[DASHBOARD FO].[FO.NetPremium].&amp;[1.9]" c="1.9"/>
        <s v="[DASHBOARD FO].[FO.NetPremium].&amp;[0.42]" c="0.42"/>
        <s v="[DASHBOARD FO].[FO.NetPremium].&amp;[0.44]" c="0.44"/>
        <s v="[DASHBOARD FO].[FO.NetPremium].&amp;[0.97]" c="0.97"/>
        <s v="[DASHBOARD FO].[FO.NetPremium].&amp;[0.98]" c="0.98"/>
        <s v="[DASHBOARD FO].[FO.NetPremium].&amp;[0.96]" c="0.96"/>
        <s v="[DASHBOARD FO].[FO.NetPremium].&amp;[2.03]" c="2.03"/>
        <s v="[DASHBOARD FO].[FO.NetPremium].&amp;[2.01]" c="2.01"/>
        <s v="[DASHBOARD FO].[FO.NetPremium].&amp;[1.99]" c="1.99"/>
        <s v="[DASHBOARD FO].[FO.NetPremium].&amp;[1.95]" c="1.95"/>
        <s v="[DASHBOARD FO].[FO.NetPremium].&amp;[1.89]" c="1.89"/>
        <s v="[DASHBOARD FO].[FO.NetPremium].&amp;[1.87]" c="1.87"/>
        <s v="[DASHBOARD FO].[FO.NetPremium].&amp;[1.93]" c="1.93"/>
        <s v="[DASHBOARD FO].[FO.NetPremium].&amp;[1.54]" c="1.54"/>
        <s v="[DASHBOARD FO].[FO.NetPremium].&amp;[1.88]" c="1.88"/>
        <s v="[DASHBOARD FO].[FO.NetPremium].&amp;[2.31]" c="2.31"/>
        <s v="[DASHBOARD FO].[FO.NetPremium].&amp;[2.76]" c="2.76"/>
        <s v="[DASHBOARD FO].[FO.NetPremium].&amp;[2.77]" c="2.77"/>
        <s v="[DASHBOARD FO].[FO.NetPremium].&amp;[2.78]" c="2.78"/>
        <s v="[DASHBOARD FO].[FO.NetPremium].&amp;[2.51]" c="2.51"/>
        <s v="[DASHBOARD FO].[FO.NetPremium].&amp;[2.48]" c="2.48"/>
        <s v="[DASHBOARD FO].[FO.NetPremium].&amp;[2.54]" c="2.54"/>
        <s v="[DASHBOARD FO].[FO.NetPremium].&amp;[2.57]" c="2.57"/>
        <s v="[DASHBOARD FO].[FO.NetPremium].&amp;[2.73]" c="2.73"/>
        <s v="[DASHBOARD FO].[FO.NetPremium].&amp;[2.62]" c="2.62"/>
        <s v="[DASHBOARD FO].[FO.NetPremium].&amp;[2.69]" c="2.69"/>
        <s v="[DASHBOARD FO].[FO.NetPremium].&amp;[2.65]" c="2.65"/>
        <s v="[DASHBOARD FO].[FO.NetPremium].&amp;[2.85]" c="2.85"/>
        <s v="[DASHBOARD FO].[FO.NetPremium].&amp;[2.82]" c="2.82"/>
        <s v="[DASHBOARD FO].[FO.NetPremium].&amp;[2.83]" c="2.83"/>
        <s v="[DASHBOARD FO].[FO.NetPremium].&amp;[2.95]" c="2.95"/>
        <s v="[DASHBOARD FO].[FO.NetPremium].&amp;[3.23]" c="3.23"/>
        <s v="[DASHBOARD FO].[FO.NetPremium].&amp;[3.26]" c="3.26"/>
        <s v="[DASHBOARD FO].[FO.NetPremium].&amp;[3.24]" c="3.24"/>
        <s v="[DASHBOARD FO].[FO.NetPremium].&amp;[3.52]" c="3.52"/>
        <s v="[DASHBOARD FO].[FO.NetPremium].&amp;[3.53]" c="3.53"/>
        <s v="[DASHBOARD FO].[FO.NetPremium].&amp;[3.2]" c="3.2"/>
        <s v="[DASHBOARD FO].[FO.NetPremium].&amp;[2.88]" c="2.88"/>
        <s v="[DASHBOARD FO].[FO.NetPremium].&amp;[3.08]" c="3.08"/>
        <s v="[DASHBOARD FO].[FO.NetPremium].&amp;[3.09]" c="3.09"/>
      </sharedItems>
    </cacheField>
    <cacheField name="[DASHBOARD FO].[FO.Position_Quantity].[FO.Position_Quantity]" caption="FO.Position_Quantity" numFmtId="0" hierarchy="72" level="1">
      <sharedItems count="4">
        <s v="[DASHBOARD FO].[FO.Position_Quantity].&amp;[500000]" c="500000"/>
        <s v="[DASHBOARD FO].[FO.Position_Quantity].&amp;[1000000]" c="1000000"/>
        <s v="[DASHBOARD FO].[FO.Position_Quantity].&amp;[1500000]" c="1500000"/>
        <s v="[DASHBOARD FO].[FO.Position_Quantity].&amp;[250000]" c="250000"/>
      </sharedItems>
    </cacheField>
    <cacheField name="[DASHBOARD FO].[FO.PremiumStrike1].[FO.PremiumStrike1]" caption="FO.PremiumStrike1" numFmtId="0" hierarchy="73" level="1">
      <sharedItems count="178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57]" c="1.57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  <s v="[DASHBOARD FO].[FO.PremiumStrike1].&amp;[6.2E-1]" c="0.62"/>
        <s v="[DASHBOARD FO].[FO.PremiumStrike1].&amp;[6.9E-1]" c="0.69"/>
        <s v="[DASHBOARD FO].[FO.PremiumStrike1].&amp;[6.4E-1]" c="0.64"/>
        <s v="[DASHBOARD FO].[FO.PremiumStrike1].&amp;[6.8E-1]" c="0.68"/>
        <s v="[DASHBOARD FO].[FO.PremiumStrike1].&amp;[2.55]" c="2.55"/>
        <s v="[DASHBOARD FO].[FO.PremiumStrike1].&amp;[2.7]" c="2.7"/>
        <s v="[DASHBOARD FO].[FO.PremiumStrike1].&amp;[7.E-1]" c="0.7"/>
        <s v="[DASHBOARD FO].[FO.PremiumStrike1].&amp;[7.6E-1]" c="0.76"/>
        <s v="[DASHBOARD FO].[FO.PremiumStrike1].&amp;[3.3E-1]" c="0.33"/>
        <s v="[DASHBOARD FO].[FO.PremiumStrike1].&amp;[3.8E-1]" c="0.38"/>
        <s v="[DASHBOARD FO].[FO.PremiumStrike1].&amp;[2.2]" c="2.2"/>
        <s v="[DASHBOARD FO].[FO.PremiumStrike1].&amp;[2.75]" c="2.75"/>
        <s v="[DASHBOARD FO].[FO.PremiumStrike1].&amp;[3.05]" c="3.05"/>
        <s v="[DASHBOARD FO].[FO.PremiumStrike1].&amp;[3.]" c="3"/>
        <s v="[DASHBOARD FO].[FO.PremiumStrike1].&amp;[2.79]" c="2.79"/>
        <s v="[DASHBOARD FO].[FO.PremiumStrike1].&amp;[2.6]" c="2.6"/>
        <s v="[DASHBOARD FO].[FO.PremiumStrike1].&amp;[4.6E-1]" c="0.46"/>
        <s v="[DASHBOARD FO].[FO.PremiumStrike1].&amp;[5.E-1]" c="0.5"/>
        <s v="[DASHBOARD FO].[FO.PremiumStrike1].&amp;[4.8E-1]" c="0.48"/>
        <s v="[DASHBOARD FO].[FO.PremiumStrike1].&amp;[1.15]" c="1.15"/>
        <s v="[DASHBOARD FO].[FO.PremiumStrike1].&amp;[1.2]" c="1.2"/>
        <s v="[DASHBOARD FO].[FO.PremiumStrike1].&amp;[1.12]" c="1.12"/>
        <s v="[DASHBOARD FO].[FO.PremiumStrike1].&amp;[2.15]" c="2.15"/>
        <s v="[DASHBOARD FO].[FO.PremiumStrike1].&amp;[2.14]" c="2.14"/>
        <s v="[DASHBOARD FO].[FO.PremiumStrike1].&amp;[2.24]" c="2.24"/>
        <s v="[DASHBOARD FO].[FO.PremiumStrike1].&amp;[2.21]" c="2.21"/>
        <s v="[DASHBOARD FO].[FO.PremiumStrike1].&amp;[2.05]" c="2.05"/>
        <s v="[DASHBOARD FO].[FO.PremiumStrike1].&amp;[2.02]" c="2.02"/>
        <s v="[DASHBOARD FO].[FO.PremiumStrike1].&amp;[2.]" c="2"/>
        <s v="[DASHBOARD FO].[FO.PremiumStrike1].&amp;[2.1]" c="2.1"/>
        <s v="[DASHBOARD FO].[FO.PremiumStrike1].&amp;[1.61]" c="1.61"/>
        <s v="[DASHBOARD FO].[FO.PremiumStrike1].&amp;[1.63]" c="1.63"/>
        <s v="[DASHBOARD FO].[FO.PremiumStrike1].&amp;[2.3]" c="2.3"/>
        <s v="[DASHBOARD FO].[FO.PremiumStrike1].&amp;[2.42]" c="2.42"/>
        <s v="[DASHBOARD FO].[FO.PremiumStrike1].&amp;[2.39]" c="2.39"/>
        <s v="[DASHBOARD FO].[FO.PremiumStrike1].&amp;[2.41]" c="2.41"/>
        <s v="[DASHBOARD FO].[FO.PremiumStrike1].&amp;[2.51]" c="2.51"/>
        <s v="[DASHBOARD FO].[FO.PremiumStrike1].&amp;[2.54]" c="2.54"/>
        <s v="[DASHBOARD FO].[FO.PremiumStrike1].&amp;[3.16]" c="3.16"/>
        <s v="[DASHBOARD FO].[FO.PremiumStrike1].&amp;[3.24]" c="3.24"/>
        <s v="[DASHBOARD FO].[FO.PremiumStrike1].&amp;[3.25]" c="3.25"/>
        <s v="[DASHBOARD FO].[FO.PremiumStrike1].&amp;[3.3]" c="3.3"/>
        <s v="[DASHBOARD FO].[FO.PremiumStrike1].&amp;[3.28]" c="3.28"/>
        <s v="[DASHBOARD FO].[FO.PremiumStrike1].&amp;[3.23]" c="3.23"/>
        <s v="[DASHBOARD FO].[FO.PremiumStrike1].&amp;[3.35]" c="3.35"/>
        <s v="[DASHBOARD FO].[FO.PremiumStrike1].&amp;[2.92]" c="2.92"/>
        <s v="[DASHBOARD FO].[FO.PremiumStrike1].&amp;[2.94]" c="2.94"/>
        <s v="[DASHBOARD FO].[FO.PremiumStrike1].&amp;[3.03]" c="3.03"/>
        <s v="[DASHBOARD FO].[FO.PremiumStrike1].&amp;[2.98]" c="2.98"/>
        <s v="[DASHBOARD FO].[FO.PremiumStrike1].&amp;[2.95]" c="2.95"/>
        <s v="[DASHBOARD FO].[FO.PremiumStrike1].&amp;[3.15]" c="3.15"/>
        <s v="[DASHBOARD FO].[FO.PremiumStrike1].&amp;[3.65]" c="3.65"/>
        <s v="[DASHBOARD FO].[FO.PremiumStrike1].&amp;[3.62]" c="3.62"/>
        <s v="[DASHBOARD FO].[FO.PremiumStrike1].&amp;[3.6]" c="3.6"/>
        <s v="[DASHBOARD FO].[FO.PremiumStrike1].&amp;[3.5]" c="3.5"/>
        <s v="[DASHBOARD FO].[FO.PremiumStrike1].&amp;[3.83]" c="3.83"/>
        <s v="[DASHBOARD FO].[FO.PremiumStrike1].&amp;[3.92]" c="3.92"/>
        <s v="[DASHBOARD FO].[FO.PremiumStrike1].&amp;[3.89]" c="3.89"/>
        <s v="[DASHBOARD FO].[FO.PremiumStrike1].&amp;[3.85]" c="3.85"/>
        <s v="[DASHBOARD FO].[FO.PremiumStrike1].&amp;[4.46]" c="4.46"/>
        <s v="[DASHBOARD FO].[FO.PremiumStrike1].&amp;[4.4]" c="4.4"/>
        <s v="[DASHBOARD FO].[FO.PremiumStrike1].&amp;[4.45]" c="4.45"/>
        <s v="[DASHBOARD FO].[FO.PremiumStrike1].&amp;[4.42]" c="4.42"/>
        <s v="[DASHBOARD FO].[FO.PremiumStrike1].&amp;[3.75]" c="3.75"/>
        <s v="[DASHBOARD FO].[FO.PremiumStrike1].&amp;[3.78]" c="3.78"/>
        <s v="[DASHBOARD FO].[FO.PremiumStrike1].&amp;[4.28]" c="4.2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123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1.4E-1]" c="0.14"/>
        <s v="[DASHBOARD FO].[FO.PremiumStrike2].&amp;[1.E-1]" c="0.1"/>
        <s v="[DASHBOARD FO].[FO.PremiumStrike2].&amp;[1.3E-1]" c="0.13"/>
        <s v="[DASHBOARD FO].[FO.PremiumStrike2].&amp;[8.E-2]" c="0.08"/>
        <s v="[DASHBOARD FO].[FO.PremiumStrike2].&amp;[5.E-2]" c="0.05"/>
        <s v="[DASHBOARD FO].[FO.PremiumStrike2].&amp;[2.6E-1]" c="0.26"/>
        <s v="[DASHBOARD FO].[FO.PremiumStrike2].&amp;[4.4E-1]" c="0.44"/>
        <s v="[DASHBOARD FO].[FO.PremiumStrike2].&amp;[4.E-2]" c="0.04"/>
        <s v="[DASHBOARD FO].[FO.PremiumStrike2].&amp;[7.5E-1]" c="0.75"/>
        <s v="[DASHBOARD FO].[FO.PremiumStrike2].&amp;[8.5E-1]" c="0.85"/>
        <s v="[DASHBOARD FO].[FO.PremiumStrike2].&amp;[7.9E-1]" c="0.79"/>
        <s v="[DASHBOARD FO].[FO.PremiumStrike2].&amp;[8.7E-1]" c="0.87"/>
        <s v="[DASHBOARD FO].[FO.PremiumStrike2].&amp;[6.E-2]" c="0.06"/>
        <s v="[DASHBOARD FO].[FO.PremiumStrike2].&amp;[1.8E-1]" c="0.18"/>
        <s v="[DASHBOARD FO].[FO.PremiumStrike2].&amp;[2.2E-1]" c="0.22"/>
        <s v="[DASHBOARD FO].[FO.PremiumStrike2].&amp;[1.6E-1]" c="0.16"/>
        <s v="[DASHBOARD FO].[FO.PremiumStrike2].&amp;[2.4E-1]" c="0.24"/>
        <s v="[DASHBOARD FO].[FO.PremiumStrike2].&amp;[1.2E-1]" c="0.12"/>
        <s v="[DASHBOARD FO].[FO.PremiumStrike2].&amp;[2.5E-1]" c="0.25"/>
        <s v="[DASHBOARD FO].[FO.PremiumStrike2].&amp;[7.E-2]" c="0.07"/>
        <s v="[DASHBOARD FO].[FO.PremiumStrike2].&amp;[9.E-2]" c="0.09"/>
        <s v="[DASHBOARD FO].[FO.PremiumStrike2].&amp;[1.1E-1]" c="0.11"/>
        <s v="[DASHBOARD FO].[FO.PremiumStrike2].&amp;[4.7E-1]" c="0.47"/>
        <s v="[DASHBOARD FO].[FO.PremiumStrike2].&amp;[5.4E-1]" c="0.54"/>
        <s v="[DASHBOARD FO].[FO.PremiumStrike2].&amp;[7.2E-1]" c="0.72"/>
        <s v="[DASHBOARD FO].[FO.PremiumStrike2].&amp;[8.4E-1]" c="0.84"/>
        <s v="[DASHBOARD FO].[FO.PremiumStrike2].&amp;[2.9E-1]" c="0.29"/>
        <s v="[DASHBOARD FO].[FO.PremiumStrike2].&amp;[7.7E-1]" c="0.77"/>
        <s v="[DASHBOARD FO].[FO.PremiumStrike2].&amp;[5.5E-1]" c="0.55"/>
        <s v="[DASHBOARD FO].[FO.PremiumStrike2].&amp;[6.E-1]" c="0.6"/>
        <s v="[DASHBOARD FO].[FO.PremiumStrike2].&amp;[6.6E-1]" c="0.66"/>
        <s v="[DASHBOARD FO].[FO.PremiumStrike2].&amp;[9.E-1]" c="0.9"/>
        <s v="[DASHBOARD FO].[FO.PremiumStrike2].&amp;[8.8E-1]" c="0.88"/>
        <s v="[DASHBOARD FO].[FO.PremiumStrike2].&amp;[8.9E-1]" c="0.89"/>
        <s v="[DASHBOARD FO].[FO.PremiumStrike2].&amp;[1.21]" c="1.21"/>
        <s v="[DASHBOARD FO].[FO.PremiumStrike2].&amp;[1.17]" c="1.17"/>
      </sharedItems>
    </cacheField>
    <cacheField name="[DASHBOARD FO].[FO.StartFixDate].[FO.StartFixDate]" caption="FO.StartFixDate" numFmtId="0" hierarchy="87" level="1">
      <sharedItems count="12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  <s v="[DASHBOARD FO].[FO.StartFixDate].&amp;[2025-11-01T00:00:00]" c="01 November 2025"/>
        <s v="[DASHBOARD FO].[FO.StartFixDate].&amp;[2025-12-01T00:00:00]" c="01 December 2025"/>
      </sharedItems>
    </cacheField>
    <cacheField name="[DASHBOARD FO].[FO.Settlement_DeliveryDate].[FO.Settlement_DeliveryDate]" caption="FO.Settlement_DeliveryDate" numFmtId="0" hierarchy="86" level="1">
      <sharedItems count="54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  <s v="[DASHBOARD FO].[FO.Settlement_DeliveryDate].&amp;[2025-07-09T00:00:00]" c="09 July 2025"/>
        <s v="[DASHBOARD FO].[FO.Settlement_DeliveryDate].&amp;[2025-07-10T00:00:00]" c="10 July 2025"/>
        <s v="[DASHBOARD FO].[FO.Settlement_DeliveryDate].&amp;[2025-07-11T00:00:00]" c="11 July 2025"/>
        <s v="[DASHBOARD FO].[FO.Settlement_DeliveryDate].&amp;[2025-07-18T00:00:00]" c="18 July 2025"/>
        <s v="[DASHBOARD FO].[FO.Settlement_DeliveryDate].&amp;[2025-07-23T00:00:00]" c="23 July 2025"/>
        <s v="[DASHBOARD FO].[FO.Settlement_DeliveryDate].&amp;[2025-07-25T00:00:00]" c="25 July 2025"/>
        <s v="[DASHBOARD FO].[FO.Settlement_DeliveryDate].&amp;[2025-07-14T00:00:00]" c="14 July 2025"/>
        <s v="[DASHBOARD FO].[FO.Settlement_DeliveryDate].&amp;[2025-07-31T00:00:00]" c="31 July 2025"/>
        <s v="[DASHBOARD FO].[FO.Settlement_DeliveryDate].&amp;[2025-08-01T00:00:00]" c="01 August 2025"/>
        <s v="[DASHBOARD FO].[FO.Settlement_DeliveryDate].&amp;[2025-08-06T00:00:00]" c="06 August 2025"/>
        <s v="[DASHBOARD FO].[FO.Settlement_DeliveryDate].&amp;[2025-08-07T00:00:00]" c="07 August 2025"/>
        <s v="[DASHBOARD FO].[FO.Settlement_DeliveryDate].&amp;[2025-08-13T00:00:00]" c="13 August 2025"/>
        <s v="[DASHBOARD FO].[FO.Settlement_DeliveryDate].&amp;[2025-08-14T00:00:00]" c="14 August 2025"/>
        <s v="[DASHBOARD FO].[FO.Settlement_DeliveryDate].&amp;[2025-08-04T00:00:00]" c="04 August 2025"/>
        <s v="[DASHBOARD FO].[FO.Settlement_DeliveryDate].&amp;[2025-08-15T00:00:00]" c="15 August 2025"/>
        <s v="[DASHBOARD FO].[FO.Settlement_DeliveryDate].&amp;[2025-08-18T00:00:00]" c="18 August 2025"/>
        <s v="[DASHBOARD FO].[FO.Settlement_DeliveryDate].&amp;[2025-08-19T00:00:00]" c="19 August 2025"/>
        <s v="[DASHBOARD FO].[FO.Settlement_DeliveryDate].&amp;[2025-08-20T00:00:00]" c="20 August 2025"/>
        <s v="[DASHBOARD FO].[FO.Settlement_DeliveryDate].&amp;[2025-08-21T00:00:00]" c="21 August 2025"/>
        <s v="[DASHBOARD FO].[FO.Settlement_DeliveryDate].&amp;[2025-08-08T00:00:00]" c="08 August 2025"/>
        <s v="[DASHBOARD FO].[FO.Settlement_DeliveryDate].&amp;[2025-08-28T00:00:00]" c="28 August 2025"/>
        <s v="[DASHBOARD FO].[FO.Settlement_DeliveryDate].&amp;[2025-08-29T00:00:00]" c="29 August 2025"/>
      </sharedItems>
    </cacheField>
    <cacheField name="[DASHBOARD FO].[FO.StrikePrice1].[FO.StrikePrice1]" caption="FO.StrikePrice1" numFmtId="0" hierarchy="91" level="1">
      <sharedItems count="8">
        <s v="[DASHBOARD FO].[FO.StrikePrice1].&amp;[77]" c="77"/>
        <s v="[DASHBOARD FO].[FO.StrikePrice1].&amp;[60]" c="60"/>
        <s v="[DASHBOARD FO].[FO.StrikePrice1].&amp;[65]" c="65"/>
        <s v="[DASHBOARD FO].[FO.StrikePrice1].&amp;[62]" c="62"/>
        <s v="[DASHBOARD FO].[FO.StrikePrice1].&amp;[64]" c="64"/>
        <s v="[DASHBOARD FO].[FO.StrikePrice1].&amp;[67]" c="67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64]" c="64"/>
        <s v="[DASHBOARD FO].[FO.StrikePrice2].&amp;[50]" c="50"/>
        <s v="[DASHBOARD FO].[FO.StrikePrice2].&amp;[55]" c="55"/>
        <s v="[DASHBOARD FO].[FO.StrikePrice2].&amp;[53]" c="53"/>
      </sharedItems>
    </cacheField>
    <cacheField name="[DASHBOARD FO].[FO.TradeDate].[FO.TradeDate]" caption="FO.TradeDate" numFmtId="0" hierarchy="106" level="1">
      <sharedItems count="51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  <s v="[DASHBOARD FO].[FO.TradeDate].&amp;[2025-06-16T00:00:00]" c="16 June 2025"/>
        <s v="[DASHBOARD FO].[FO.TradeDate].&amp;[2025-06-17T00:00:00]" c="17 June 2025"/>
        <s v="[DASHBOARD FO].[FO.TradeDate].&amp;[2025-06-19T00:00:00]" c="19 June 2025"/>
        <s v="[DASHBOARD FO].[FO.TradeDate].&amp;[2025-06-26T00:00:00]" c="26 June 2025"/>
        <s v="[DASHBOARD FO].[FO.TradeDate].&amp;[2025-07-02T00:00:00]" c="02 July 2025"/>
        <s v="[DASHBOARD FO].[FO.TradeDate].&amp;[2025-07-07T00:00:00]" c="07 July 2025"/>
        <s v="[DASHBOARD FO].[FO.TradeDate].&amp;[2025-07-11T00:00:00]" c="11 July 2025"/>
        <s v="[DASHBOARD FO].[FO.TradeDate].&amp;[2025-07-14T00:00:00]" c="14 July 2025"/>
        <s v="[DASHBOARD FO].[FO.TradeDate].&amp;[2025-07-17T00:00:00]" c="17 July 2025"/>
        <s v="[DASHBOARD FO].[FO.TradeDate].&amp;[2025-07-18T00:00:00]" c="18 July 2025"/>
        <s v="[DASHBOARD FO].[FO.TradeDate].&amp;[2025-07-24T00:00:00]" c="24 July 2025"/>
        <s v="[DASHBOARD FO].[FO.TradeDate].&amp;[2025-07-25T00:00:00]" c="25 July 2025"/>
        <s v="[DASHBOARD FO].[FO.TradeDate].&amp;[2025-07-28T00:00:00]" c="28 July 2025"/>
        <s v="[DASHBOARD FO].[FO.TradeDate].&amp;[2025-07-29T00:00:00]" c="29 July 2025"/>
        <s v="[DASHBOARD FO].[FO.TradeDate].&amp;[2025-07-30T00:00:00]" c="30 July 2025"/>
        <s v="[DASHBOARD FO].[FO.TradeDate].&amp;[2025-07-31T00:00:00]" c="31 July 2025"/>
        <s v="[DASHBOARD FO].[FO.TradeDate].&amp;[2025-08-01T00:00:00]" c="01 August 2025"/>
        <s v="[DASHBOARD FO].[FO.TradeDate].&amp;[2025-08-08T00:00:00]" c="08 August 2025"/>
        <s v="[DASHBOARD FO].[FO.TradeDate].&amp;[2025-08-11T00:00:00]" c="11 August 2025"/>
      </sharedItems>
    </cacheField>
    <cacheField name="[DASHBOARD FO].[FO.TransactionNumber].[FO.TransactionNumber]" caption="FO.TransactionNumber" numFmtId="0" hierarchy="110" level="1">
      <sharedItems count="240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5-1606-0907-25MSCG-PS-HZ-158]" c="25-1606-0907-25MSCG-PS-HZ-158"/>
        <s v="[DASHBOARD FO].[FO.TransactionNumber].&amp;[25-1606-0907-25ANZB-PS-HZ-159]" c="25-1606-0907-25ANZB-PS-HZ-159"/>
        <s v="[DASHBOARD FO].[FO.TransactionNumber].&amp;[25-1606-0907-25CITI-PS-HZ-160]" c="25-1606-0907-25CITI-PS-HZ-160"/>
        <s v="[DASHBOARD FO].[FO.TransactionNumber].&amp;[25-1606-0907-25CIMI-PS-HZ-161]" c="25-1606-0907-25CIMI-PS-HZ-161"/>
        <s v="[DASHBOARD FO].[FO.TransactionNumber].&amp;[25-1706-1007-25JPMC-PS-HZ-162]" c="25-1706-1007-25JPMC-PS-HZ-162"/>
        <s v="[DASHBOARD FO].[FO.TransactionNumber].&amp;[25-1706-1007-25MSCG-PS-HZ-163]" c="25-1706-1007-25MSCG-PS-HZ-163"/>
        <s v="[DASHBOARD FO].[FO.TransactionNumber].&amp;[25-1706-1007-25TOTS-PS-HZ-164]" c="25-1706-1007-25TOTS-PS-HZ-164"/>
        <s v="[DASHBOARD FO].[FO.TransactionNumber].&amp;[25-1706-1007-25MLIL-PS-HZ-165]" c="25-1706-1007-25MLIL-PS-HZ-165"/>
        <s v="[DASHBOARD FO].[FO.TransactionNumber].&amp;[25-1906-1107-25SCBS-PS-HZ-166]" c="25-1906-1107-25SCBS-PS-HZ-166"/>
        <s v="[DASHBOARD FO].[FO.TransactionNumber].&amp;[25-1906-1107-25CIMI-PS-HZ-167]" c="25-1906-1107-25CIMI-PS-HZ-167"/>
        <s v="[DASHBOARD FO].[FO.TransactionNumber].&amp;[25-2606-1807-25ANZB-PS-HZ-168]" c="25-2606-1807-25ANZB-PS-HZ-168"/>
        <s v="[DASHBOARD FO].[FO.TransactionNumber].&amp;[25-2606-1807-25SCBS-PS-DS-169]" c="25-2606-1807-25SCBS-PS-DS-169"/>
        <s v="[DASHBOARD FO].[FO.TransactionNumber].&amp;[25-2606-1807-25SCBB-PS-DS-170]" c="25-2606-1807-25SCBB-PS-DS-170"/>
        <s v="[DASHBOARD FO].[FO.TransactionNumber].&amp;[25-2606-1807-25JPMC-PS-DS-171]" c="25-2606-1807-25JPMC-PS-DS-171"/>
        <s v="[DASHBOARD FO].[FO.TransactionNumber].&amp;[25-2606-1807-25TOTS-PS-HZ-172]" c="25-2606-1807-25TOTS-PS-HZ-172"/>
        <s v="[DASHBOARD FO].[FO.TransactionNumber].&amp;[25-2606-1807-25MSCG-PS-HZ-173]" c="25-2606-1807-25MSCG-PS-HZ-173"/>
        <s v="[DASHBOARD FO].[FO.TransactionNumber].&amp;[25-0207-2307-25TOTS-PS-EG-174]" c="25-0207-2307-25TOTS-PS-EG-174"/>
        <s v="[DASHBOARD FO].[FO.TransactionNumber].&amp;[25-0207-2307-25BNPP-PS-HZ-175]" c="25-0207-2307-25BNPP-PS-HZ-175"/>
        <s v="[DASHBOARD FO].[FO.TransactionNumber].&amp;[25-0207-2307-25MSCG-PS-DS-176]" c="25-0207-2307-25MSCG-PS-DS-176"/>
        <s v="[DASHBOARD FO].[FO.TransactionNumber].&amp;[25-0707-2507-25MLIL-PS-DS-177]" c="25-0707-2507-25MLIL-PS-DS-177"/>
        <s v="[DASHBOARD FO].[FO.TransactionNumber].&amp;[25-0707-1407-25PTLCL-PS-EG-178]" c="25-0707-1407-25PTLCL-PS-EG-178"/>
        <s v="[DASHBOARD FO].[FO.TransactionNumber].&amp;[25-0707-2507-25BNPP-PS-HZ-179]" c="25-0707-2507-25BNPP-PS-HZ-179"/>
        <s v="[DASHBOARD FO].[FO.TransactionNumber].&amp;[25-0707-2507-25MSCG-PS-DS-180]" c="25-0707-2507-25MSCG-PS-DS-180"/>
        <s v="[DASHBOARD FO].[FO.TransactionNumber].&amp;[25-0707-2507-25MACQ-PS-DS-181]" c="25-0707-2507-25MACQ-PS-DS-181"/>
        <s v="[DASHBOARD FO].[FO.TransactionNumber].&amp;[25-0707-1407-25PTLCL-PS-EG-182]" c="25-0707-1407-25PTLCL-PS-EG-182"/>
        <s v="[DASHBOARD FO].[FO.TransactionNumber].&amp;[25-0707-2507-25JPMC-PS-DS-183]" c="25-0707-2507-25JPMC-PS-DS-183"/>
        <s v="[DASHBOARD FO].[FO.TransactionNumber].&amp;[25-0707-2507-25CIMI-PS-EG-184]" c="25-0707-2507-25CIMI-PS-EG-184"/>
        <s v="[DASHBOARD FO].[FO.TransactionNumber].&amp;[25-1107-1807-25PTLCL-PS-EG-185]" c="25-1107-1807-25PTLCL-PS-EG-185"/>
        <s v="[DASHBOARD FO].[FO.TransactionNumber].&amp;[25-1107-3107-25MLIL-PS-EG-186]" c="25-1107-3107-25MLIL-PS-EG-186"/>
        <s v="[DASHBOARD FO].[FO.TransactionNumber].&amp;[25-1107-3107-25BNPP-PS-EG-187]" c="25-1107-3107-25BNPP-PS-EG-187"/>
        <s v="[DASHBOARD FO].[FO.TransactionNumber].&amp;[25-1107-3107-25CIMI-PS-EG-188]" c="25-1107-3107-25CIMI-PS-EG-188"/>
        <s v="[DASHBOARD FO].[FO.TransactionNumber].&amp;[25-1407-0108-25ANZB-PS-HZ-189]" c="25-1407-0108-25ANZB-PS-HZ-189"/>
        <s v="[DASHBOARD FO].[FO.TransactionNumber].&amp;[25-1407-0108-25MACQ-PS-HZ-190]" c="25-1407-0108-25MACQ-PS-HZ-190"/>
        <s v="[DASHBOARD FO].[FO.TransactionNumber].&amp;[25-1407-0108-25TOTS-PS-HZ-191]" c="25-1407-0108-25TOTS-PS-HZ-191"/>
        <s v="[DASHBOARD FO].[FO.TransactionNumber].&amp;[25-1407-0108-25BNPP-PS-HZ-192]" c="25-1407-0108-25BNPP-PS-HZ-192"/>
        <s v="[DASHBOARD FO].[FO.TransactionNumber].&amp;[25-1707-0608-25JPMC-PS-DS-193]" c="25-1707-0608-25JPMC-PS-DS-193"/>
        <s v="[DASHBOARD FO].[FO.TransactionNumber].&amp;[25-1707-0608-25MLIL-PS-DS-194]" c="25-1707-0608-25MLIL-PS-DS-194"/>
        <s v="[DASHBOARD FO].[FO.TransactionNumber].&amp;[25-1807-0708-25CITI-PS-DS-195]" c="25-1807-0708-25CITI-PS-DS-195"/>
        <s v="[DASHBOARD FO].[FO.TransactionNumber].&amp;[25-1807-0708-25SCBS-PS-EG-196]" c="25-1807-0708-25SCBS-PS-EG-196"/>
        <s v="[DASHBOARD FO].[FO.TransactionNumber].&amp;[25-1807-0708-25CIMI-PS-DS-197]" c="25-1807-0708-25CIMI-PS-DS-197"/>
        <s v="[DASHBOARD FO].[FO.TransactionNumber].&amp;[25-2407-1308-25SCBS-PS-HZ-198]" c="25-2407-1308-25SCBS-PS-HZ-198"/>
        <s v="[DASHBOARD FO].[FO.TransactionNumber].&amp;[25-2407-3107-25PTLCL-PS-DS-199]" c="25-2407-3107-25PTLCL-PS-DS-199"/>
        <s v="[DASHBOARD FO].[FO.TransactionNumber].&amp;[25-2407-1308-25MLIL-PS-DS-200]" c="25-2407-1308-25MLIL-PS-DS-200"/>
        <s v="[DASHBOARD FO].[FO.TransactionNumber].&amp;[25-2407-1308-25MSCG-PS-HZ-201]" c="25-2407-1308-25MSCG-PS-HZ-201"/>
        <s v="[DASHBOARD FO].[FO.TransactionNumber].&amp;[25-2407-1308-25CIMI-PS-HZ-202]" c="25-2407-1308-25CIMI-PS-HZ-202"/>
        <s v="[DASHBOARD FO].[FO.TransactionNumber].&amp;[25-2407-3107-25PTLCL-PS-DS-203]" c="25-2407-3107-25PTLCL-PS-DS-203"/>
        <s v="[DASHBOARD FO].[FO.TransactionNumber].&amp;[25-2507-1408-25JPMC-PS-EG-204]" c="25-2507-1408-25JPMC-PS-EG-204"/>
        <s v="[DASHBOARD FO].[FO.TransactionNumber].&amp;[25-2507-1408-25CIMB-PS-DS-205]" c="25-2507-1408-25CIMB-PS-DS-205"/>
        <s v="[DASHBOARD FO].[FO.TransactionNumber].&amp;[25-2507-0108-25PTLCL-PS-HZ-206]" c="25-2507-0108-25PTLCL-PS-HZ-206"/>
        <s v="[DASHBOARD FO].[FO.TransactionNumber].&amp;[25-2507-1408-25BNPP-PS-HZ-207]" c="25-2507-1408-25BNPP-PS-HZ-207"/>
        <s v="[DASHBOARD FO].[FO.TransactionNumber].&amp;[25-2807-0408-25PTLCL-PS-EG-208]" c="25-2807-0408-25PTLCL-PS-EG-208"/>
        <s v="[DASHBOARD FO].[FO.TransactionNumber].&amp;[25-2807-1508-25BNPP-PS-HZ-209]" c="25-2807-1508-25BNPP-PS-HZ-209"/>
        <s v="[DASHBOARD FO].[FO.TransactionNumber].&amp;[25-2807-1508-25CIMB-PS-DS-210]" c="25-2807-1508-25CIMB-PS-DS-210"/>
        <s v="[DASHBOARD FO].[FO.TransactionNumber].&amp;[25-2807-1508-25CITI-PS-HZ-211]" c="25-2807-1508-25CITI-PS-HZ-211"/>
        <s v="[DASHBOARD FO].[FO.TransactionNumber].&amp;[25-2807-1508-25SCBB-PS-DS-212]" c="25-2807-1508-25SCBB-PS-DS-212"/>
        <s v="[DASHBOARD FO].[FO.TransactionNumber].&amp;[25-2807-1508-25MSCG-PS-DS-213]" c="25-2807-1508-25MSCG-PS-DS-213"/>
        <s v="[DASHBOARD FO].[FO.TransactionNumber].&amp;[25-2807-1508-25JPMC-PS-DS-214]" c="25-2807-1508-25JPMC-PS-DS-214"/>
        <s v="[DASHBOARD FO].[FO.TransactionNumber].&amp;[25-2807-1508-25BNPP-PS-DS-215]" c="25-2807-1508-25BNPP-PS-DS-215"/>
        <s v="[DASHBOARD FO].[FO.TransactionNumber].&amp;[25-2907-1808-25BNPP-PS-HZ-216]" c="25-2907-1808-25BNPP-PS-HZ-216"/>
        <s v="[DASHBOARD FO].[FO.TransactionNumber].&amp;[25-2907-1808-25CITI-PS-HZ-217]" c="25-2907-1808-25CITI-PS-HZ-217"/>
        <s v="[DASHBOARD FO].[FO.TransactionNumber].&amp;[25-2907-1808-25TOTS-PS-DS-218]" c="25-2907-1808-25TOTS-PS-DS-218"/>
        <s v="[DASHBOARD FO].[FO.TransactionNumber].&amp;[25-3007-1908-25BNPP-PS-HZ-219]" c="25-3007-1908-25BNPP-PS-HZ-219"/>
        <s v="[DASHBOARD FO].[FO.TransactionNumber].&amp;[25-3007-1908-25CIMI-PS-HZ-220]" c="25-3007-1908-25CIMI-PS-HZ-220"/>
        <s v="[DASHBOARD FO].[FO.TransactionNumber].&amp;[25-3107-0708-25PTLCL-PS-EG-221]" c="25-3107-0708-25PTLCL-PS-EG-221"/>
        <s v="[DASHBOARD FO].[FO.TransactionNumber].&amp;[25-3107-2008-25BNPP-PS-EG-222]" c="25-3107-2008-25BNPP-PS-EG-222"/>
        <s v="[DASHBOARD FO].[FO.TransactionNumber].&amp;[25-3107-2008-25MLIL-PS-HZ-223]" c="25-3107-2008-25MLIL-PS-HZ-223"/>
        <s v="[DASHBOARD FO].[FO.TransactionNumber].&amp;[25-3107-2008-25SCBB-PS-HZ-224]" c="25-3107-2008-25SCBB-PS-HZ-224"/>
        <s v="[DASHBOARD FO].[FO.TransactionNumber].&amp;[25-3107-2008-25CITI-PS-HZ-225]" c="25-3107-2008-25CITI-PS-HZ-225"/>
        <s v="[DASHBOARD FO].[FO.TransactionNumber].&amp;[25-0108-2108-25JPMC-PS-DS-226]" c="25-0108-2108-25JPMC-PS-DS-226"/>
        <s v="[DASHBOARD FO].[FO.TransactionNumber].&amp;[25-0108-0808-25PTLCL-PS-DS-227]" c="25-0108-0808-25PTLCL-PS-DS-227"/>
        <s v="[DASHBOARD FO].[FO.TransactionNumber].&amp;[25-0108-2108-25MSCG-PS-DS-228]" c="25-0108-2108-25MSCG-PS-DS-228"/>
        <s v="[DASHBOARD FO].[FO.TransactionNumber].&amp;[25-0108-2108-25CIMB-PS-DS-229]" c="25-0108-2108-25CIMB-PS-DS-229"/>
        <s v="[DASHBOARD FO].[FO.TransactionNumber].&amp;[25-0108-0808-25PTLCL-PS-DS-230]" c="25-0108-0808-25PTLCL-PS-DS-230"/>
        <s v="[DASHBOARD FO].[FO.TransactionNumber].&amp;[25-0108-2108-25BNPP-PS-DS-231]" c="25-0108-2108-25BNPP-PS-DS-231"/>
        <s v="[DASHBOARD FO].[FO.TransactionNumber].&amp;[25-0108-2108-25CITI-PS-DS-232]" c="25-0108-2108-25CITI-PS-DS-232"/>
        <s v="[DASHBOARD FO].[FO.TransactionNumber].&amp;[25-0108-2108-25CIMI-PS-DS-233]" c="25-0108-2108-25CIMI-PS-DS-233"/>
        <s v="[DASHBOARD FO].[FO.TransactionNumber].&amp;[25-0108-2108-25SCBS-PS-DS-234]" c="25-0108-2108-25SCBS-PS-DS-234"/>
        <s v="[DASHBOARD FO].[FO.TransactionNumber].&amp;[25-0808-2808-25BNPP-PS-EG-235]" c="25-0808-2808-25BNPP-PS-EG-235"/>
        <s v="[DASHBOARD FO].[FO.TransactionNumber].&amp;[25-0808-2808-25JPMC-PS-EG-236]" c="25-0808-2808-25JPMC-PS-EG-236"/>
        <s v="[DASHBOARD FO].[FO.TransactionNumber].&amp;[25-1108-2908-25JPMC-PS-HZ-237]" c="25-1108-2908-25JPMC-PS-HZ-237"/>
        <s v="[DASHBOARD FO].[FO.TransactionNumber].&amp;[25-1108-2908-25TOTS-PS-HZ-238]" c="25-1108-2908-25TOTS-PS-HZ-238"/>
        <s v="[DASHBOARD FO].[FO.TransactionNumber].&amp;[25-1108-2908-25BNPP-PS-HZ-239]" c="25-1108-2908-25BNPP-PS-HZ-239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39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  <s v="[DASHBOARD FO].[FO.EndFixDate_MaturityDate].&amp;[2025-10-31T00:00:00]" c="31 October 2025"/>
        <s v="[DASHBOARD FO].[FO.EndFixDate_MaturityDate].&amp;[2025-11-30T00:00:00]" c="30 Nov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901.930140046294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9-01T00:00:00]" c="01 September 2025"/>
      </sharedItems>
    </cacheField>
    <cacheField name="[Last Refreshed Date].[DateTime].[DateTime]" caption="DateTime" numFmtId="0" hierarchy="183" level="1">
      <sharedItems count="1">
        <s v="[Last Refreshed Date].[DateTime].&amp;[2025-09-01T13:05:05.516667]" c="01 September 2025"/>
      </sharedItems>
    </cacheField>
    <cacheField name="[Last Refreshed Date].[Time].[Time]" caption="Time" numFmtId="0" hierarchy="184" level="1">
      <sharedItems count="1">
        <s v="[Last Refreshed Date].[Time].&amp;[1899-12-30T13:05:05.516667]" c="13:05:06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901.930166782404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5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4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2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axis="axisRow" allDrilled="1" outline="0" subtotalTop="0" showAll="0" dataSourceSort="1" defaultSubtotal="0" defaultAttributeDrillState="1">
      <items count="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</items>
    </pivotField>
    <pivotField axis="axisRow" allDrilled="1" outline="0" subtotalTop="0" showAll="0" dataSourceSort="1" defaultSubtotal="0" defaultAttributeDrillState="1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39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  <i>
      <x v="147"/>
      <x v="147"/>
      <x/>
      <x v="4"/>
      <x/>
      <x v="1"/>
      <x v="1"/>
      <x v="102"/>
      <x v="37"/>
      <x v="92"/>
      <x v="8"/>
      <x v="8"/>
      <x v="29"/>
      <x v="29"/>
    </i>
    <i>
      <x v="148"/>
      <x v="148"/>
      <x/>
      <x v="3"/>
      <x/>
      <x v="1"/>
      <x v="1"/>
      <x v="103"/>
      <x v="65"/>
      <x v="93"/>
      <x v="7"/>
      <x v="7"/>
      <x v="29"/>
      <x v="29"/>
    </i>
    <i>
      <x v="149"/>
      <x v="149"/>
      <x v="3"/>
      <x v="5"/>
      <x/>
      <x v="1"/>
      <x v="1"/>
      <x v="104"/>
      <x v="36"/>
      <x v="94"/>
      <x v="7"/>
      <x v="7"/>
      <x v="30"/>
      <x v="30"/>
    </i>
    <i>
      <x v="150"/>
      <x v="150"/>
      <x v="3"/>
      <x v="10"/>
      <x/>
      <x v="1"/>
      <x v="1"/>
      <x v="105"/>
      <x v="65"/>
      <x v="94"/>
      <x v="7"/>
      <x v="7"/>
      <x v="30"/>
      <x v="30"/>
    </i>
    <i>
      <x v="151"/>
      <x v="151"/>
      <x v="3"/>
      <x v="2"/>
      <x/>
      <x v="1"/>
      <x v="1"/>
      <x v="106"/>
      <x v="85"/>
      <x v="95"/>
      <x v="6"/>
      <x v="6"/>
      <x v="31"/>
      <x v="31"/>
    </i>
    <i>
      <x v="152"/>
      <x v="152"/>
      <x v="3"/>
      <x v="1"/>
      <x/>
      <x v="1"/>
      <x v="1"/>
      <x v="107"/>
      <x v="86"/>
      <x v="96"/>
      <x v="6"/>
      <x v="6"/>
      <x v="31"/>
      <x v="31"/>
    </i>
    <i>
      <x v="153"/>
      <x v="153"/>
      <x v="3"/>
      <x v="9"/>
      <x/>
      <x v="1"/>
      <x v="1"/>
      <x v="108"/>
      <x v="87"/>
      <x v="97"/>
      <x v="7"/>
      <x v="7"/>
      <x v="31"/>
      <x v="31"/>
    </i>
    <i>
      <x v="154"/>
      <x v="154"/>
      <x v="3"/>
      <x v="4"/>
      <x/>
      <x v="1"/>
      <x v="1"/>
      <x v="109"/>
      <x v="88"/>
      <x v="98"/>
      <x v="7"/>
      <x v="7"/>
      <x v="31"/>
      <x v="31"/>
    </i>
    <i>
      <x v="155"/>
      <x v="155"/>
      <x v="3"/>
      <x v="10"/>
      <x/>
      <x v="1"/>
      <x v="1"/>
      <x v="110"/>
      <x v="89"/>
      <x v="98"/>
      <x v="7"/>
      <x v="7"/>
      <x v="31"/>
      <x v="31"/>
    </i>
    <i>
      <x v="156"/>
      <x v="156"/>
      <x v="3"/>
      <x v="3"/>
      <x/>
      <x v="1"/>
      <x v="1"/>
      <x v="109"/>
      <x v="90"/>
      <x v="99"/>
      <x v="7"/>
      <x v="7"/>
      <x v="31"/>
      <x v="31"/>
    </i>
    <i>
      <x v="157"/>
      <x v="157"/>
      <x/>
      <x v="6"/>
      <x/>
      <x v="1"/>
      <x v="1"/>
      <x v="111"/>
      <x v="91"/>
      <x v="100"/>
      <x v="7"/>
      <x v="7"/>
      <x v="32"/>
      <x v="32"/>
    </i>
    <i>
      <x v="158"/>
      <x v="158"/>
      <x/>
      <x v="1"/>
      <x/>
      <x v="1"/>
      <x v="1"/>
      <x v="112"/>
      <x v="88"/>
      <x v="101"/>
      <x v="7"/>
      <x v="7"/>
      <x v="32"/>
      <x v="32"/>
    </i>
    <i>
      <x v="159"/>
      <x v="159"/>
      <x/>
      <x v="9"/>
      <x/>
      <x v="1"/>
      <x v="1"/>
      <x v="113"/>
      <x v="90"/>
      <x v="102"/>
      <x v="7"/>
      <x v="7"/>
      <x v="32"/>
      <x v="32"/>
    </i>
    <i>
      <x v="160"/>
      <x v="160"/>
      <x/>
      <x v="10"/>
      <x/>
      <x v="1"/>
      <x v="1"/>
      <x v="114"/>
      <x v="88"/>
      <x v="103"/>
      <x v="7"/>
      <x v="7"/>
      <x v="32"/>
      <x v="32"/>
    </i>
    <i>
      <x v="161"/>
      <x v="161"/>
      <x/>
      <x v="4"/>
      <x/>
      <x v="2"/>
      <x v="1"/>
      <x v="115"/>
      <x v="92"/>
      <x v="104"/>
      <x v="8"/>
      <x v="8"/>
      <x v="33"/>
      <x v="33"/>
    </i>
    <i>
      <x v="162"/>
      <x v="162"/>
      <x/>
      <x v="6"/>
      <x/>
      <x v="2"/>
      <x v="1"/>
      <x v="116"/>
      <x v="93"/>
      <x v="105"/>
      <x v="8"/>
      <x v="8"/>
      <x v="33"/>
      <x v="33"/>
    </i>
    <i>
      <x v="163"/>
      <x v="163"/>
      <x/>
      <x v="5"/>
      <x/>
      <x v="1"/>
      <x v="1"/>
      <x v="117"/>
      <x v="94"/>
      <x v="106"/>
      <x v="7"/>
      <x v="7"/>
      <x v="33"/>
      <x v="33"/>
    </i>
    <i>
      <x v="164"/>
      <x v="164"/>
      <x/>
      <x v="3"/>
      <x/>
      <x v="1"/>
      <x v="1"/>
      <x v="118"/>
      <x v="88"/>
      <x v="106"/>
      <x v="7"/>
      <x v="7"/>
      <x v="33"/>
      <x v="33"/>
    </i>
    <i>
      <x v="165"/>
      <x v="165"/>
      <x/>
      <x/>
      <x/>
      <x v="3"/>
      <x v="1"/>
      <x v="119"/>
      <x v="85"/>
      <x v="107"/>
      <x v="6"/>
      <x v="6"/>
      <x v="34"/>
      <x v="34"/>
    </i>
    <i>
      <x v="166"/>
      <x v="166"/>
      <x/>
      <x v="10"/>
      <x/>
      <x v="3"/>
      <x v="1"/>
      <x v="120"/>
      <x v="86"/>
      <x v="108"/>
      <x v="6"/>
      <x v="6"/>
      <x v="34"/>
      <x v="34"/>
    </i>
    <i>
      <x v="167"/>
      <x v="167"/>
      <x/>
      <x v="1"/>
      <x/>
      <x v="1"/>
      <x v="1"/>
      <x v="121"/>
      <x v="37"/>
      <x v="109"/>
      <x v="9"/>
      <x v="10"/>
      <x v="35"/>
      <x v="35"/>
    </i>
    <i>
      <x v="168"/>
      <x v="168"/>
      <x v="3"/>
      <x/>
      <x/>
      <x v="1"/>
      <x v="1"/>
      <x v="121"/>
      <x v="37"/>
      <x v="109"/>
      <x v="9"/>
      <x v="10"/>
      <x v="35"/>
      <x v="35"/>
    </i>
    <i>
      <x v="169"/>
      <x v="169"/>
      <x v="3"/>
      <x v="2"/>
      <x/>
      <x v="1"/>
      <x v="1"/>
      <x v="122"/>
      <x v="95"/>
      <x v="110"/>
      <x v="10"/>
      <x v="11"/>
      <x v="35"/>
      <x v="35"/>
    </i>
    <i>
      <x v="170"/>
      <x v="170"/>
      <x v="3"/>
      <x v="4"/>
      <x/>
      <x v="1"/>
      <x v="1"/>
      <x v="123"/>
      <x v="96"/>
      <x v="111"/>
      <x v="11"/>
      <x v="9"/>
      <x v="35"/>
      <x v="35"/>
    </i>
    <i>
      <x v="171"/>
      <x v="171"/>
      <x/>
      <x v="5"/>
      <x/>
      <x v="1"/>
      <x v="1"/>
      <x v="124"/>
      <x v="97"/>
      <x v="112"/>
      <x v="11"/>
      <x v="9"/>
      <x v="35"/>
      <x v="35"/>
    </i>
    <i>
      <x v="172"/>
      <x v="172"/>
      <x/>
      <x v="6"/>
      <x/>
      <x v="1"/>
      <x v="1"/>
      <x v="125"/>
      <x v="95"/>
      <x v="113"/>
      <x v="10"/>
      <x v="11"/>
      <x v="35"/>
      <x v="35"/>
    </i>
    <i>
      <x v="173"/>
      <x v="173"/>
      <x v="2"/>
      <x v="5"/>
      <x/>
      <x v="1"/>
      <x v="1"/>
      <x v="124"/>
      <x v="98"/>
      <x v="114"/>
      <x v="11"/>
      <x v="9"/>
      <x v="36"/>
      <x v="36"/>
    </i>
    <i>
      <x v="174"/>
      <x v="174"/>
      <x/>
      <x v="7"/>
      <x/>
      <x v="1"/>
      <x v="1"/>
      <x v="115"/>
      <x v="42"/>
      <x v="115"/>
      <x v="9"/>
      <x v="10"/>
      <x v="36"/>
      <x v="36"/>
    </i>
    <i>
      <x v="175"/>
      <x v="175"/>
      <x v="3"/>
      <x v="6"/>
      <x/>
      <x v="1"/>
      <x v="1"/>
      <x v="126"/>
      <x v="44"/>
      <x v="116"/>
      <x v="10"/>
      <x v="11"/>
      <x v="36"/>
      <x v="36"/>
    </i>
    <i>
      <x v="176"/>
      <x v="176"/>
      <x v="3"/>
      <x v="3"/>
      <x v="3"/>
      <x v="1"/>
      <x v="1"/>
      <x v="127"/>
      <x v="94"/>
      <x v="117"/>
      <x v="7"/>
      <x v="7"/>
      <x v="37"/>
      <x v="37"/>
    </i>
    <i>
      <x v="177"/>
      <x v="177"/>
      <x v="2"/>
      <x v="12"/>
      <x v="3"/>
      <x v="1"/>
      <x v="1"/>
      <x v="128"/>
      <x v="99"/>
      <x v="118"/>
      <x v="7"/>
      <x v="7"/>
      <x v="38"/>
      <x v="37"/>
    </i>
    <i>
      <x v="178"/>
      <x v="178"/>
      <x/>
      <x v="7"/>
      <x v="3"/>
      <x v="1"/>
      <x v="1"/>
      <x v="129"/>
      <x v="88"/>
      <x v="95"/>
      <x v="7"/>
      <x v="7"/>
      <x v="37"/>
      <x v="37"/>
    </i>
    <i>
      <x v="179"/>
      <x v="179"/>
      <x v="3"/>
      <x v="6"/>
      <x v="3"/>
      <x v="1"/>
      <x v="1"/>
      <x v="129"/>
      <x v="94"/>
      <x v="118"/>
      <x v="7"/>
      <x v="7"/>
      <x v="37"/>
      <x v="37"/>
    </i>
    <i>
      <x v="180"/>
      <x v="180"/>
      <x v="3"/>
      <x v="8"/>
      <x v="3"/>
      <x v="1"/>
      <x v="1"/>
      <x v="130"/>
      <x v="100"/>
      <x v="119"/>
      <x v="8"/>
      <x v="8"/>
      <x v="37"/>
      <x v="37"/>
    </i>
    <i>
      <x v="181"/>
      <x v="181"/>
      <x v="2"/>
      <x v="12"/>
      <x v="3"/>
      <x v="1"/>
      <x v="1"/>
      <x v="131"/>
      <x v="101"/>
      <x v="120"/>
      <x v="8"/>
      <x v="8"/>
      <x v="38"/>
      <x v="37"/>
    </i>
    <i>
      <x v="182"/>
      <x v="182"/>
      <x v="3"/>
      <x v="4"/>
      <x v="3"/>
      <x v="1"/>
      <x v="1"/>
      <x v="132"/>
      <x v="102"/>
      <x v="121"/>
      <x v="8"/>
      <x v="8"/>
      <x v="37"/>
      <x v="37"/>
    </i>
    <i>
      <x v="183"/>
      <x v="183"/>
      <x v="2"/>
      <x v="10"/>
      <x v="3"/>
      <x v="1"/>
      <x v="1"/>
      <x v="131"/>
      <x v="103"/>
      <x v="121"/>
      <x v="8"/>
      <x v="8"/>
      <x v="37"/>
      <x v="37"/>
    </i>
    <i>
      <x v="184"/>
      <x v="184"/>
      <x v="2"/>
      <x v="12"/>
      <x v="3"/>
      <x v="2"/>
      <x v="1"/>
      <x v="133"/>
      <x v="104"/>
      <x v="122"/>
      <x v="8"/>
      <x v="8"/>
      <x v="35"/>
      <x v="38"/>
    </i>
    <i>
      <x v="185"/>
      <x v="185"/>
      <x v="2"/>
      <x v="3"/>
      <x v="3"/>
      <x v="2"/>
      <x v="1"/>
      <x v="134"/>
      <x v="89"/>
      <x v="123"/>
      <x v="8"/>
      <x v="8"/>
      <x v="39"/>
      <x v="38"/>
    </i>
    <i>
      <x v="186"/>
      <x v="186"/>
      <x v="2"/>
      <x v="7"/>
      <x v="3"/>
      <x v="2"/>
      <x v="1"/>
      <x v="135"/>
      <x v="105"/>
      <x v="124"/>
      <x v="8"/>
      <x v="8"/>
      <x v="39"/>
      <x v="38"/>
    </i>
    <i>
      <x v="187"/>
      <x v="187"/>
      <x v="2"/>
      <x v="10"/>
      <x v="3"/>
      <x v="2"/>
      <x v="1"/>
      <x v="136"/>
      <x v="92"/>
      <x v="125"/>
      <x v="8"/>
      <x v="8"/>
      <x v="39"/>
      <x v="38"/>
    </i>
    <i>
      <x v="188"/>
      <x v="188"/>
      <x/>
      <x v="1"/>
      <x v="3"/>
      <x v="2"/>
      <x v="1"/>
      <x v="137"/>
      <x v="102"/>
      <x v="126"/>
      <x v="8"/>
      <x v="8"/>
      <x v="40"/>
      <x v="39"/>
    </i>
    <i>
      <x v="189"/>
      <x v="189"/>
      <x/>
      <x v="8"/>
      <x v="3"/>
      <x v="2"/>
      <x v="1"/>
      <x v="138"/>
      <x v="89"/>
      <x v="126"/>
      <x v="8"/>
      <x v="8"/>
      <x v="40"/>
      <x v="39"/>
    </i>
    <i>
      <x v="190"/>
      <x v="190"/>
      <x/>
      <x v="5"/>
      <x v="3"/>
      <x v="2"/>
      <x v="1"/>
      <x v="139"/>
      <x v="89"/>
      <x v="127"/>
      <x v="8"/>
      <x v="8"/>
      <x v="40"/>
      <x v="39"/>
    </i>
    <i>
      <x v="191"/>
      <x v="191"/>
      <x/>
      <x v="7"/>
      <x v="3"/>
      <x v="2"/>
      <x v="1"/>
      <x v="140"/>
      <x v="36"/>
      <x v="116"/>
      <x v="8"/>
      <x v="8"/>
      <x v="40"/>
      <x v="39"/>
    </i>
    <i>
      <x v="192"/>
      <x v="192"/>
      <x v="3"/>
      <x v="4"/>
      <x/>
      <x v="2"/>
      <x v="1"/>
      <x v="137"/>
      <x v="104"/>
      <x v="128"/>
      <x v="8"/>
      <x v="8"/>
      <x v="41"/>
      <x v="40"/>
    </i>
    <i>
      <x v="193"/>
      <x v="193"/>
      <x v="3"/>
      <x v="3"/>
      <x/>
      <x v="2"/>
      <x v="1"/>
      <x v="139"/>
      <x v="88"/>
      <x v="116"/>
      <x v="8"/>
      <x v="8"/>
      <x v="41"/>
      <x v="40"/>
    </i>
    <i>
      <x v="194"/>
      <x v="194"/>
      <x v="3"/>
      <x v="9"/>
      <x/>
      <x v="2"/>
      <x v="1"/>
      <x v="141"/>
      <x v="106"/>
      <x v="129"/>
      <x v="8"/>
      <x v="8"/>
      <x v="42"/>
      <x v="41"/>
    </i>
    <i>
      <x v="195"/>
      <x v="195"/>
      <x v="2"/>
      <x/>
      <x/>
      <x v="4"/>
      <x v="1"/>
      <x v="140"/>
      <x v="101"/>
      <x v="130"/>
      <x v="9"/>
      <x v="10"/>
      <x v="42"/>
      <x v="41"/>
    </i>
    <i>
      <x v="196"/>
      <x v="196"/>
      <x v="3"/>
      <x v="10"/>
      <x/>
      <x v="2"/>
      <x v="1"/>
      <x v="142"/>
      <x v="107"/>
      <x v="129"/>
      <x v="8"/>
      <x v="8"/>
      <x v="42"/>
      <x v="41"/>
    </i>
    <i>
      <x v="197"/>
      <x v="197"/>
      <x/>
      <x/>
      <x v="3"/>
      <x v="5"/>
      <x v="1"/>
      <x v="143"/>
      <x v="94"/>
      <x v="105"/>
      <x v="8"/>
      <x v="8"/>
      <x v="43"/>
      <x v="42"/>
    </i>
    <i>
      <x v="198"/>
      <x v="198"/>
      <x v="3"/>
      <x v="12"/>
      <x v="3"/>
      <x v="5"/>
      <x v="1"/>
      <x v="144"/>
      <x v="108"/>
      <x v="131"/>
      <x v="8"/>
      <x v="8"/>
      <x v="39"/>
      <x v="42"/>
    </i>
    <i>
      <x v="199"/>
      <x v="199"/>
      <x v="3"/>
      <x v="3"/>
      <x v="3"/>
      <x v="5"/>
      <x v="1"/>
      <x v="145"/>
      <x v="88"/>
      <x v="104"/>
      <x v="8"/>
      <x v="8"/>
      <x v="43"/>
      <x v="42"/>
    </i>
    <i>
      <x v="200"/>
      <x v="200"/>
      <x/>
      <x v="6"/>
      <x v="3"/>
      <x v="5"/>
      <x v="1"/>
      <x v="146"/>
      <x v="88"/>
      <x v="131"/>
      <x v="8"/>
      <x v="8"/>
      <x v="43"/>
      <x v="42"/>
    </i>
    <i>
      <x v="201"/>
      <x v="201"/>
      <x/>
      <x v="10"/>
      <x/>
      <x v="2"/>
      <x v="1"/>
      <x v="147"/>
      <x v="105"/>
      <x v="105"/>
      <x v="9"/>
      <x v="10"/>
      <x v="43"/>
      <x v="42"/>
    </i>
    <i>
      <x v="202"/>
      <x v="202"/>
      <x v="3"/>
      <x v="12"/>
      <x/>
      <x v="2"/>
      <x v="1"/>
      <x v="148"/>
      <x v="105"/>
      <x v="104"/>
      <x v="9"/>
      <x v="10"/>
      <x v="39"/>
      <x v="42"/>
    </i>
    <i>
      <x v="203"/>
      <x v="203"/>
      <x v="2"/>
      <x v="4"/>
      <x v="3"/>
      <x v="5"/>
      <x v="2"/>
      <x v="149"/>
      <x v="31"/>
      <x v="132"/>
      <x v="9"/>
      <x v="10"/>
      <x v="44"/>
      <x v="43"/>
    </i>
    <i>
      <x v="204"/>
      <x v="204"/>
      <x v="3"/>
      <x v="11"/>
      <x v="3"/>
      <x v="5"/>
      <x v="2"/>
      <x v="150"/>
      <x v="109"/>
      <x v="133"/>
      <x v="9"/>
      <x v="10"/>
      <x v="44"/>
      <x v="43"/>
    </i>
    <i>
      <x v="205"/>
      <x v="205"/>
      <x/>
      <x v="12"/>
      <x v="3"/>
      <x v="5"/>
      <x v="2"/>
      <x v="151"/>
      <x v="109"/>
      <x v="134"/>
      <x v="9"/>
      <x v="10"/>
      <x v="40"/>
      <x v="43"/>
    </i>
    <i>
      <x v="206"/>
      <x v="206"/>
      <x/>
      <x v="7"/>
      <x v="3"/>
      <x v="5"/>
      <x v="2"/>
      <x v="152"/>
      <x v="110"/>
      <x v="132"/>
      <x v="9"/>
      <x v="10"/>
      <x v="44"/>
      <x v="43"/>
    </i>
    <i>
      <x v="207"/>
      <x v="207"/>
      <x v="2"/>
      <x v="12"/>
      <x v="3"/>
      <x v="2"/>
      <x v="2"/>
      <x v="152"/>
      <x v="97"/>
      <x v="135"/>
      <x v="10"/>
      <x v="11"/>
      <x v="45"/>
      <x v="44"/>
    </i>
    <i>
      <x v="208"/>
      <x v="208"/>
      <x/>
      <x v="7"/>
      <x v="3"/>
      <x v="2"/>
      <x v="2"/>
      <x v="153"/>
      <x v="55"/>
      <x v="136"/>
      <x v="10"/>
      <x v="11"/>
      <x v="46"/>
      <x v="44"/>
    </i>
    <i>
      <x v="209"/>
      <x v="209"/>
      <x v="3"/>
      <x v="11"/>
      <x v="3"/>
      <x v="2"/>
      <x v="2"/>
      <x v="154"/>
      <x v="111"/>
      <x v="135"/>
      <x v="10"/>
      <x v="11"/>
      <x v="46"/>
      <x v="44"/>
    </i>
    <i>
      <x v="210"/>
      <x v="210"/>
      <x/>
      <x v="9"/>
      <x v="3"/>
      <x v="2"/>
      <x v="2"/>
      <x v="155"/>
      <x v="112"/>
      <x v="135"/>
      <x v="10"/>
      <x v="11"/>
      <x v="46"/>
      <x v="44"/>
    </i>
    <i>
      <x v="211"/>
      <x v="211"/>
      <x v="3"/>
      <x v="2"/>
      <x/>
      <x v="6"/>
      <x v="3"/>
      <x v="156"/>
      <x v="58"/>
      <x v="137"/>
      <x v="9"/>
      <x v="10"/>
      <x v="46"/>
      <x v="44"/>
    </i>
    <i>
      <x v="212"/>
      <x v="212"/>
      <x v="3"/>
      <x v="6"/>
      <x/>
      <x v="6"/>
      <x v="3"/>
      <x v="157"/>
      <x v="57"/>
      <x v="138"/>
      <x v="9"/>
      <x v="10"/>
      <x v="46"/>
      <x v="44"/>
    </i>
    <i>
      <x v="213"/>
      <x v="213"/>
      <x v="3"/>
      <x v="4"/>
      <x/>
      <x v="5"/>
      <x v="3"/>
      <x v="123"/>
      <x v="35"/>
      <x v="134"/>
      <x v="9"/>
      <x v="10"/>
      <x v="46"/>
      <x v="44"/>
    </i>
    <i>
      <x v="214"/>
      <x v="214"/>
      <x v="3"/>
      <x v="7"/>
      <x/>
      <x v="5"/>
      <x v="3"/>
      <x v="158"/>
      <x v="65"/>
      <x v="139"/>
      <x v="9"/>
      <x v="10"/>
      <x v="46"/>
      <x v="44"/>
    </i>
    <i>
      <x v="215"/>
      <x v="215"/>
      <x/>
      <x v="7"/>
      <x/>
      <x v="5"/>
      <x v="3"/>
      <x v="156"/>
      <x v="65"/>
      <x v="140"/>
      <x v="9"/>
      <x v="10"/>
      <x v="47"/>
      <x v="45"/>
    </i>
    <i>
      <x v="216"/>
      <x v="216"/>
      <x/>
      <x v="9"/>
      <x/>
      <x v="5"/>
      <x v="3"/>
      <x v="159"/>
      <x v="113"/>
      <x v="141"/>
      <x v="9"/>
      <x v="10"/>
      <x v="47"/>
      <x v="45"/>
    </i>
    <i>
      <x v="217"/>
      <x v="217"/>
      <x v="3"/>
      <x v="5"/>
      <x/>
      <x v="5"/>
      <x v="3"/>
      <x v="157"/>
      <x v="105"/>
      <x v="141"/>
      <x v="9"/>
      <x v="10"/>
      <x v="47"/>
      <x v="45"/>
    </i>
    <i>
      <x v="218"/>
      <x v="218"/>
      <x/>
      <x v="7"/>
      <x/>
      <x v="5"/>
      <x v="2"/>
      <x v="160"/>
      <x v="65"/>
      <x v="142"/>
      <x v="10"/>
      <x v="11"/>
      <x v="48"/>
      <x v="46"/>
    </i>
    <i>
      <x v="219"/>
      <x v="219"/>
      <x/>
      <x v="10"/>
      <x/>
      <x v="5"/>
      <x v="2"/>
      <x v="161"/>
      <x v="37"/>
      <x v="142"/>
      <x v="10"/>
      <x v="11"/>
      <x v="48"/>
      <x v="46"/>
    </i>
    <i>
      <x v="220"/>
      <x v="220"/>
      <x v="2"/>
      <x v="12"/>
      <x v="3"/>
      <x v="5"/>
      <x v="2"/>
      <x v="162"/>
      <x v="55"/>
      <x v="143"/>
      <x v="11"/>
      <x v="9"/>
      <x v="42"/>
      <x v="47"/>
    </i>
    <i>
      <x v="221"/>
      <x v="221"/>
      <x v="2"/>
      <x v="7"/>
      <x v="3"/>
      <x v="5"/>
      <x v="2"/>
      <x v="163"/>
      <x v="55"/>
      <x v="144"/>
      <x v="11"/>
      <x v="9"/>
      <x v="49"/>
      <x v="47"/>
    </i>
    <i>
      <x v="222"/>
      <x v="222"/>
      <x/>
      <x v="3"/>
      <x v="3"/>
      <x v="5"/>
      <x v="2"/>
      <x v="162"/>
      <x v="55"/>
      <x v="143"/>
      <x v="11"/>
      <x v="9"/>
      <x v="49"/>
      <x v="47"/>
    </i>
    <i>
      <x v="223"/>
      <x v="223"/>
      <x/>
      <x v="2"/>
      <x v="3"/>
      <x v="5"/>
      <x v="2"/>
      <x v="164"/>
      <x v="114"/>
      <x v="145"/>
      <x v="11"/>
      <x v="9"/>
      <x v="49"/>
      <x v="47"/>
    </i>
    <i>
      <x v="224"/>
      <x v="224"/>
      <x/>
      <x v="9"/>
      <x/>
      <x v="7"/>
      <x v="2"/>
      <x v="165"/>
      <x v="115"/>
      <x v="146"/>
      <x v="10"/>
      <x v="11"/>
      <x v="49"/>
      <x v="47"/>
    </i>
    <i>
      <x v="225"/>
      <x v="225"/>
      <x v="3"/>
      <x v="4"/>
      <x/>
      <x v="7"/>
      <x v="2"/>
      <x v="166"/>
      <x v="116"/>
      <x v="147"/>
      <x v="10"/>
      <x v="11"/>
      <x v="50"/>
      <x v="48"/>
    </i>
    <i>
      <x v="226"/>
      <x v="226"/>
      <x v="3"/>
      <x v="12"/>
      <x/>
      <x v="7"/>
      <x v="2"/>
      <x v="167"/>
      <x v="117"/>
      <x v="148"/>
      <x v="10"/>
      <x v="11"/>
      <x v="51"/>
      <x v="48"/>
    </i>
    <i>
      <x v="227"/>
      <x v="227"/>
      <x v="3"/>
      <x v="6"/>
      <x/>
      <x v="7"/>
      <x v="2"/>
      <x v="168"/>
      <x v="56"/>
      <x v="149"/>
      <x v="10"/>
      <x v="11"/>
      <x v="50"/>
      <x v="48"/>
    </i>
    <i>
      <x v="228"/>
      <x v="228"/>
      <x v="3"/>
      <x v="11"/>
      <x/>
      <x v="7"/>
      <x v="2"/>
      <x v="169"/>
      <x v="66"/>
      <x v="147"/>
      <x v="10"/>
      <x v="11"/>
      <x v="50"/>
      <x v="48"/>
    </i>
    <i>
      <x v="229"/>
      <x v="229"/>
      <x v="3"/>
      <x v="12"/>
      <x/>
      <x v="7"/>
      <x v="2"/>
      <x v="170"/>
      <x v="118"/>
      <x v="46"/>
      <x v="11"/>
      <x v="9"/>
      <x v="51"/>
      <x v="48"/>
    </i>
    <i>
      <x v="230"/>
      <x v="230"/>
      <x v="3"/>
      <x v="7"/>
      <x/>
      <x v="7"/>
      <x v="2"/>
      <x v="171"/>
      <x v="119"/>
      <x v="150"/>
      <x v="11"/>
      <x v="9"/>
      <x v="50"/>
      <x v="48"/>
    </i>
    <i>
      <x v="231"/>
      <x v="231"/>
      <x v="3"/>
      <x v="9"/>
      <x/>
      <x v="7"/>
      <x v="2"/>
      <x v="172"/>
      <x v="118"/>
      <x v="48"/>
      <x v="11"/>
      <x v="9"/>
      <x v="50"/>
      <x v="48"/>
    </i>
    <i>
      <x v="232"/>
      <x v="232"/>
      <x v="3"/>
      <x v="10"/>
      <x/>
      <x v="7"/>
      <x v="2"/>
      <x v="173"/>
      <x v="120"/>
      <x v="151"/>
      <x v="11"/>
      <x v="9"/>
      <x v="50"/>
      <x v="48"/>
    </i>
    <i>
      <x v="233"/>
      <x v="233"/>
      <x v="3"/>
      <x/>
      <x/>
      <x v="7"/>
      <x v="2"/>
      <x v="169"/>
      <x v="56"/>
      <x v="152"/>
      <x v="10"/>
      <x v="11"/>
      <x v="50"/>
      <x v="48"/>
    </i>
    <i>
      <x v="234"/>
      <x v="234"/>
      <x v="2"/>
      <x v="7"/>
      <x/>
      <x v="2"/>
      <x v="2"/>
      <x v="174"/>
      <x v="118"/>
      <x v="143"/>
      <x v="10"/>
      <x v="11"/>
      <x v="52"/>
      <x v="49"/>
    </i>
    <i>
      <x v="235"/>
      <x v="235"/>
      <x v="2"/>
      <x v="4"/>
      <x/>
      <x v="2"/>
      <x v="2"/>
      <x v="175"/>
      <x v="118"/>
      <x v="153"/>
      <x v="10"/>
      <x v="11"/>
      <x v="52"/>
      <x v="49"/>
    </i>
    <i>
      <x v="236"/>
      <x v="236"/>
      <x/>
      <x v="4"/>
      <x v="1"/>
      <x v="2"/>
      <x v="2"/>
      <x v="176"/>
      <x v="61"/>
      <x v="154"/>
      <x v="11"/>
      <x v="9"/>
      <x v="53"/>
      <x v="50"/>
    </i>
    <i>
      <x v="237"/>
      <x v="237"/>
      <x/>
      <x v="5"/>
      <x v="1"/>
      <x v="2"/>
      <x v="2"/>
      <x v="177"/>
      <x v="121"/>
      <x v="155"/>
      <x v="11"/>
      <x v="9"/>
      <x v="53"/>
      <x v="50"/>
    </i>
    <i>
      <x v="238"/>
      <x v="238"/>
      <x/>
      <x v="7"/>
      <x v="1"/>
      <x v="2"/>
      <x v="2"/>
      <x v="50"/>
      <x v="122"/>
      <x v="154"/>
      <x v="11"/>
      <x v="9"/>
      <x v="53"/>
      <x v="50"/>
    </i>
  </rowItems>
  <pageFields count="1">
    <pageField fld="0" hier="71" name="[DASHBOARD FO].[FO.PortfolioName].&amp;[FY2025 PCHP]" cap="FY2025 PCHP"/>
  </pageFields>
  <formats count="1">
    <format dxfId="12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239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5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1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4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1091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</items>
    </pivotField>
    <pivotField axis="axisRow" allDrilled="1" outline="0" subtotalTop="0" showAll="0" dataSourceSort="1" defaultSubtotal="0" defaultAttributeDrillState="1">
      <items count="2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</items>
    </pivotField>
    <pivotField axis="axisRow" allDrilled="1" outline="0" subtotalTop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allDrilled="1" outline="0" subtotalTop="0" showAll="0" dataSourceSort="1" defaultSubtotal="0" defaultAttributeDrillState="1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</items>
    </pivotField>
    <pivotField axis="axisRow" allDrilled="1" outline="0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</pivotField>
    <pivotField axis="axisRow" allDrilled="1" outline="0" subtotalTop="0" showAll="0" dataSourceSort="1" defaultSubtotal="0" defaultAttributeDrillState="1">
      <items count="10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3">
        <item x="1"/>
        <item x="2"/>
        <item x="3"/>
        <item x="4"/>
        <item x="5"/>
        <item x="6"/>
        <item x="7"/>
        <item x="8"/>
        <item x="0"/>
        <item x="9"/>
        <item x="10"/>
        <item x="11"/>
        <item x="12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1088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  <i r="1">
      <x v="147"/>
      <x v="996"/>
      <x v="3"/>
      <x v="2"/>
      <x v="9"/>
      <x v="1"/>
      <x v="9"/>
      <x v="406"/>
      <x v="56"/>
      <x v="343"/>
      <x v="35"/>
      <x v="36"/>
      <x v="177"/>
      <x v="184"/>
      <x/>
      <x v="1"/>
      <x/>
      <x v="6"/>
      <x v="580"/>
    </i>
    <i r="1">
      <x v="148"/>
      <x v="997"/>
      <x v="3"/>
      <x v="5"/>
      <x v="9"/>
      <x v="1"/>
      <x v="9"/>
      <x v="407"/>
      <x v="3"/>
      <x v="344"/>
      <x v="34"/>
      <x v="35"/>
      <x v="177"/>
      <x v="184"/>
      <x/>
      <x v="4"/>
      <x/>
      <x v="5"/>
      <x v="581"/>
    </i>
    <i r="1">
      <x v="149"/>
      <x v="998"/>
      <x v="4"/>
      <x v="8"/>
      <x v="9"/>
      <x v="1"/>
      <x v="9"/>
      <x v="342"/>
      <x v="5"/>
      <x v="345"/>
      <x v="34"/>
      <x v="35"/>
      <x v="178"/>
      <x v="185"/>
      <x/>
      <x v="7"/>
      <x/>
      <x v="5"/>
      <x v="582"/>
    </i>
    <i r="1">
      <x v="150"/>
      <x v="999"/>
      <x v="4"/>
      <x v="9"/>
      <x v="9"/>
      <x v="1"/>
      <x v="9"/>
      <x v="408"/>
      <x v="3"/>
      <x v="345"/>
      <x v="34"/>
      <x v="35"/>
      <x v="178"/>
      <x v="185"/>
      <x/>
      <x v="9"/>
      <x/>
      <x v="5"/>
      <x v="583"/>
    </i>
    <i r="1">
      <x v="151"/>
      <x v="1000"/>
      <x v="4"/>
      <x/>
      <x v="9"/>
      <x v="1"/>
      <x v="9"/>
      <x v="409"/>
      <x v="224"/>
      <x v="346"/>
      <x v="33"/>
      <x v="34"/>
      <x v="179"/>
      <x v="186"/>
      <x/>
      <x v="8"/>
      <x/>
      <x v="3"/>
      <x v="584"/>
    </i>
    <i r="1">
      <x v="152"/>
      <x v="1001"/>
      <x v="4"/>
      <x v="11"/>
      <x v="9"/>
      <x v="1"/>
      <x v="9"/>
      <x v="410"/>
      <x v="225"/>
      <x v="347"/>
      <x v="33"/>
      <x v="34"/>
      <x v="179"/>
      <x v="186"/>
      <x/>
      <x v="11"/>
      <x/>
      <x v="3"/>
      <x v="585"/>
    </i>
    <i r="1">
      <x v="153"/>
      <x v="1002"/>
      <x v="4"/>
      <x v="4"/>
      <x v="9"/>
      <x v="1"/>
      <x v="9"/>
      <x v="411"/>
      <x v="30"/>
      <x v="348"/>
      <x v="34"/>
      <x v="35"/>
      <x v="179"/>
      <x v="186"/>
      <x/>
      <x v="3"/>
      <x/>
      <x v="5"/>
      <x v="586"/>
    </i>
    <i r="1">
      <x v="154"/>
      <x v="1003"/>
      <x v="4"/>
      <x v="2"/>
      <x v="9"/>
      <x v="1"/>
      <x v="9"/>
      <x v="412"/>
      <x v="24"/>
      <x v="349"/>
      <x v="34"/>
      <x v="35"/>
      <x v="179"/>
      <x v="186"/>
      <x/>
      <x v="1"/>
      <x/>
      <x v="5"/>
      <x v="587"/>
    </i>
    <i r="1">
      <x v="155"/>
      <x v="1004"/>
      <x v="4"/>
      <x v="9"/>
      <x v="9"/>
      <x v="1"/>
      <x v="9"/>
      <x v="413"/>
      <x v="25"/>
      <x v="349"/>
      <x v="34"/>
      <x v="35"/>
      <x v="179"/>
      <x v="186"/>
      <x/>
      <x v="9"/>
      <x/>
      <x v="5"/>
      <x v="588"/>
    </i>
    <i r="1">
      <x v="156"/>
      <x v="1005"/>
      <x v="4"/>
      <x v="5"/>
      <x v="9"/>
      <x v="1"/>
      <x v="9"/>
      <x v="412"/>
      <x v="226"/>
      <x v="350"/>
      <x v="34"/>
      <x v="35"/>
      <x v="179"/>
      <x v="186"/>
      <x/>
      <x v="4"/>
      <x/>
      <x v="5"/>
      <x v="589"/>
    </i>
    <i r="1">
      <x v="157"/>
      <x v="1006"/>
      <x v="3"/>
      <x v="7"/>
      <x v="9"/>
      <x v="1"/>
      <x v="9"/>
      <x v="414"/>
      <x v="51"/>
      <x v="351"/>
      <x v="34"/>
      <x v="35"/>
      <x v="180"/>
      <x v="187"/>
      <x/>
      <x v="6"/>
      <x/>
      <x v="5"/>
      <x v="590"/>
    </i>
    <i r="1">
      <x v="158"/>
      <x v="1007"/>
      <x v="3"/>
      <x v="11"/>
      <x v="9"/>
      <x v="1"/>
      <x v="9"/>
      <x v="415"/>
      <x v="24"/>
      <x v="352"/>
      <x v="34"/>
      <x v="35"/>
      <x v="180"/>
      <x v="187"/>
      <x/>
      <x v="11"/>
      <x/>
      <x v="5"/>
      <x v="591"/>
    </i>
    <i r="1">
      <x v="159"/>
      <x v="1008"/>
      <x v="3"/>
      <x v="4"/>
      <x v="9"/>
      <x v="1"/>
      <x v="9"/>
      <x v="416"/>
      <x v="226"/>
      <x v="353"/>
      <x v="34"/>
      <x v="35"/>
      <x v="180"/>
      <x v="187"/>
      <x/>
      <x v="3"/>
      <x/>
      <x v="5"/>
      <x v="592"/>
    </i>
    <i r="1">
      <x v="160"/>
      <x v="1009"/>
      <x v="3"/>
      <x v="9"/>
      <x v="9"/>
      <x v="1"/>
      <x v="9"/>
      <x v="417"/>
      <x v="24"/>
      <x v="354"/>
      <x v="34"/>
      <x v="35"/>
      <x v="180"/>
      <x v="187"/>
      <x/>
      <x v="9"/>
      <x/>
      <x v="5"/>
      <x v="593"/>
    </i>
    <i r="1">
      <x v="161"/>
      <x v="1010"/>
      <x v="3"/>
      <x v="2"/>
      <x v="9"/>
      <x v="7"/>
      <x v="9"/>
      <x v="12"/>
      <x v="14"/>
      <x v="94"/>
      <x v="35"/>
      <x v="36"/>
      <x v="181"/>
      <x v="188"/>
      <x/>
      <x v="1"/>
      <x/>
      <x v="6"/>
      <x v="575"/>
    </i>
    <i r="1">
      <x v="162"/>
      <x v="1011"/>
      <x v="3"/>
      <x v="7"/>
      <x v="9"/>
      <x v="7"/>
      <x v="9"/>
      <x v="2"/>
      <x v="177"/>
      <x v="355"/>
      <x v="35"/>
      <x v="36"/>
      <x v="181"/>
      <x v="188"/>
      <x/>
      <x v="6"/>
      <x/>
      <x v="6"/>
      <x v="594"/>
    </i>
    <i r="1">
      <x v="163"/>
      <x v="1012"/>
      <x v="3"/>
      <x v="8"/>
      <x v="9"/>
      <x v="1"/>
      <x v="9"/>
      <x v="418"/>
      <x v="196"/>
      <x v="356"/>
      <x v="34"/>
      <x v="35"/>
      <x v="181"/>
      <x v="188"/>
      <x/>
      <x v="7"/>
      <x/>
      <x v="5"/>
      <x v="595"/>
    </i>
    <i r="1">
      <x v="164"/>
      <x v="1013"/>
      <x v="3"/>
      <x v="5"/>
      <x v="9"/>
      <x v="1"/>
      <x v="9"/>
      <x v="419"/>
      <x v="24"/>
      <x v="356"/>
      <x v="34"/>
      <x v="35"/>
      <x v="181"/>
      <x v="188"/>
      <x/>
      <x v="4"/>
      <x/>
      <x v="5"/>
      <x v="596"/>
    </i>
    <i r="1">
      <x v="165"/>
      <x v="1014"/>
      <x v="3"/>
      <x v="10"/>
      <x v="9"/>
      <x v="8"/>
      <x v="9"/>
      <x v="420"/>
      <x v="224"/>
      <x v="357"/>
      <x v="33"/>
      <x v="34"/>
      <x v="182"/>
      <x v="189"/>
      <x/>
      <x v="10"/>
      <x/>
      <x v="3"/>
      <x v="103"/>
    </i>
    <i r="1">
      <x v="166"/>
      <x v="1015"/>
      <x v="3"/>
      <x v="9"/>
      <x v="9"/>
      <x v="8"/>
      <x v="9"/>
      <x v="421"/>
      <x v="225"/>
      <x v="358"/>
      <x v="33"/>
      <x v="34"/>
      <x v="182"/>
      <x v="189"/>
      <x/>
      <x v="9"/>
      <x/>
      <x v="3"/>
      <x v="597"/>
    </i>
    <i r="1">
      <x v="167"/>
      <x v="1016"/>
      <x v="3"/>
      <x v="11"/>
      <x v="9"/>
      <x v="1"/>
      <x v="9"/>
      <x v="81"/>
      <x v="56"/>
      <x v="85"/>
      <x v="36"/>
      <x v="38"/>
      <x v="183"/>
      <x v="190"/>
      <x/>
      <x v="11"/>
      <x/>
      <x v="19"/>
      <x v="598"/>
    </i>
    <i r="1">
      <x v="168"/>
      <x v="1017"/>
      <x v="4"/>
      <x v="10"/>
      <x v="9"/>
      <x v="1"/>
      <x v="9"/>
      <x v="81"/>
      <x v="56"/>
      <x v="85"/>
      <x v="36"/>
      <x v="38"/>
      <x v="183"/>
      <x v="190"/>
      <x/>
      <x v="10"/>
      <x/>
      <x v="19"/>
      <x v="599"/>
    </i>
    <i r="1">
      <x v="169"/>
      <x v="1018"/>
      <x v="4"/>
      <x/>
      <x v="9"/>
      <x v="1"/>
      <x v="9"/>
      <x v="16"/>
      <x v="15"/>
      <x v="359"/>
      <x v="37"/>
      <x v="39"/>
      <x v="183"/>
      <x v="190"/>
      <x/>
      <x v="8"/>
      <x/>
      <x v="20"/>
      <x v="600"/>
    </i>
    <i r="1">
      <x v="170"/>
      <x v="1019"/>
      <x v="4"/>
      <x v="2"/>
      <x v="9"/>
      <x v="1"/>
      <x v="9"/>
      <x v="422"/>
      <x v="62"/>
      <x v="44"/>
      <x v="38"/>
      <x v="37"/>
      <x v="183"/>
      <x v="190"/>
      <x/>
      <x v="1"/>
      <x/>
      <x v="21"/>
      <x v="601"/>
    </i>
    <i r="1">
      <x v="171"/>
      <x v="1020"/>
      <x v="3"/>
      <x v="8"/>
      <x v="9"/>
      <x v="1"/>
      <x v="9"/>
      <x v="32"/>
      <x v="39"/>
      <x v="235"/>
      <x v="38"/>
      <x v="37"/>
      <x v="183"/>
      <x v="190"/>
      <x/>
      <x v="7"/>
      <x/>
      <x v="21"/>
      <x v="602"/>
    </i>
    <i r="1">
      <x v="172"/>
      <x v="1021"/>
      <x v="3"/>
      <x v="7"/>
      <x v="9"/>
      <x v="1"/>
      <x v="9"/>
      <x v="14"/>
      <x v="15"/>
      <x v="90"/>
      <x v="37"/>
      <x v="39"/>
      <x v="183"/>
      <x v="190"/>
      <x/>
      <x v="6"/>
      <x/>
      <x v="20"/>
      <x v="603"/>
    </i>
    <i r="1">
      <x v="173"/>
      <x v="1022"/>
      <x v="1"/>
      <x v="8"/>
      <x v="9"/>
      <x v="1"/>
      <x v="9"/>
      <x v="32"/>
      <x v="54"/>
      <x v="73"/>
      <x v="38"/>
      <x v="37"/>
      <x v="184"/>
      <x v="191"/>
      <x/>
      <x v="7"/>
      <x/>
      <x v="21"/>
      <x v="604"/>
    </i>
    <i r="1">
      <x v="174"/>
      <x v="1023"/>
      <x v="3"/>
      <x v="1"/>
      <x v="9"/>
      <x v="1"/>
      <x v="9"/>
      <x v="12"/>
      <x v="35"/>
      <x v="268"/>
      <x v="36"/>
      <x v="38"/>
      <x v="184"/>
      <x v="191"/>
      <x/>
      <x/>
      <x/>
      <x v="19"/>
      <x v="605"/>
    </i>
    <i r="1">
      <x v="175"/>
      <x v="1024"/>
      <x v="4"/>
      <x v="7"/>
      <x v="9"/>
      <x v="1"/>
      <x v="9"/>
      <x v="49"/>
      <x v="17"/>
      <x v="360"/>
      <x v="37"/>
      <x v="39"/>
      <x v="184"/>
      <x v="191"/>
      <x/>
      <x v="6"/>
      <x/>
      <x v="20"/>
      <x v="606"/>
    </i>
    <i r="1">
      <x v="176"/>
      <x v="1025"/>
      <x v="4"/>
      <x v="5"/>
      <x v="30"/>
      <x v="1"/>
      <x v="9"/>
      <x v="423"/>
      <x v="196"/>
      <x v="361"/>
      <x v="34"/>
      <x v="35"/>
      <x v="185"/>
      <x v="192"/>
      <x/>
      <x v="4"/>
      <x/>
      <x v="5"/>
      <x v="607"/>
    </i>
    <i r="1">
      <x v="177"/>
      <x v="1026"/>
      <x v="1"/>
      <x v="12"/>
      <x v="30"/>
      <x v="1"/>
      <x v="9"/>
      <x v="424"/>
      <x v="197"/>
      <x v="362"/>
      <x v="34"/>
      <x v="35"/>
      <x v="186"/>
      <x v="192"/>
      <x/>
      <x v="12"/>
      <x/>
      <x v="5"/>
      <x v="608"/>
    </i>
    <i r="1">
      <x v="178"/>
      <x v="1027"/>
      <x v="3"/>
      <x v="1"/>
      <x v="30"/>
      <x v="1"/>
      <x v="9"/>
      <x v="425"/>
      <x v="24"/>
      <x v="346"/>
      <x v="34"/>
      <x v="35"/>
      <x v="185"/>
      <x v="192"/>
      <x/>
      <x/>
      <x/>
      <x v="5"/>
      <x v="608"/>
    </i>
    <i r="1">
      <x v="179"/>
      <x v="1028"/>
      <x v="4"/>
      <x v="7"/>
      <x v="30"/>
      <x v="1"/>
      <x v="9"/>
      <x v="425"/>
      <x v="196"/>
      <x v="362"/>
      <x v="34"/>
      <x v="35"/>
      <x v="185"/>
      <x v="192"/>
      <x/>
      <x v="6"/>
      <x/>
      <x v="5"/>
      <x v="609"/>
    </i>
    <i r="1">
      <x v="180"/>
      <x v="1029"/>
      <x v="4"/>
      <x v="6"/>
      <x v="30"/>
      <x v="1"/>
      <x v="9"/>
      <x v="426"/>
      <x v="28"/>
      <x v="363"/>
      <x v="35"/>
      <x v="36"/>
      <x v="185"/>
      <x v="192"/>
      <x/>
      <x v="5"/>
      <x/>
      <x v="6"/>
      <x v="610"/>
    </i>
    <i r="1">
      <x v="181"/>
      <x v="1030"/>
      <x v="1"/>
      <x v="12"/>
      <x v="30"/>
      <x v="1"/>
      <x v="9"/>
      <x v="427"/>
      <x v="7"/>
      <x v="364"/>
      <x v="35"/>
      <x v="36"/>
      <x v="186"/>
      <x v="192"/>
      <x/>
      <x v="12"/>
      <x/>
      <x v="6"/>
      <x v="611"/>
    </i>
    <i r="1">
      <x v="182"/>
      <x v="1031"/>
      <x v="4"/>
      <x v="2"/>
      <x v="30"/>
      <x v="1"/>
      <x v="9"/>
      <x v="428"/>
      <x v="21"/>
      <x v="365"/>
      <x v="35"/>
      <x v="36"/>
      <x v="185"/>
      <x v="192"/>
      <x/>
      <x v="1"/>
      <x/>
      <x v="6"/>
      <x v="612"/>
    </i>
    <i r="1">
      <x v="183"/>
      <x v="1032"/>
      <x v="1"/>
      <x v="9"/>
      <x v="30"/>
      <x v="1"/>
      <x v="9"/>
      <x v="427"/>
      <x v="176"/>
      <x v="365"/>
      <x v="35"/>
      <x v="36"/>
      <x v="185"/>
      <x v="192"/>
      <x/>
      <x v="9"/>
      <x/>
      <x v="6"/>
      <x v="612"/>
    </i>
    <i r="1">
      <x v="184"/>
      <x v="1033"/>
      <x v="1"/>
      <x v="12"/>
      <x v="30"/>
      <x v="7"/>
      <x v="9"/>
      <x v="62"/>
      <x v="13"/>
      <x v="66"/>
      <x v="35"/>
      <x v="36"/>
      <x v="183"/>
      <x v="193"/>
      <x/>
      <x v="12"/>
      <x/>
      <x v="6"/>
      <x v="613"/>
    </i>
    <i r="1">
      <x v="185"/>
      <x v="1034"/>
      <x v="1"/>
      <x v="5"/>
      <x v="30"/>
      <x v="7"/>
      <x v="9"/>
      <x v="80"/>
      <x v="25"/>
      <x v="75"/>
      <x v="35"/>
      <x v="36"/>
      <x v="187"/>
      <x v="193"/>
      <x/>
      <x v="4"/>
      <x/>
      <x v="6"/>
      <x v="614"/>
    </i>
    <i r="1">
      <x v="186"/>
      <x v="1035"/>
      <x v="1"/>
      <x v="1"/>
      <x v="30"/>
      <x v="7"/>
      <x v="9"/>
      <x v="71"/>
      <x v="12"/>
      <x v="86"/>
      <x v="35"/>
      <x v="36"/>
      <x v="187"/>
      <x v="193"/>
      <x/>
      <x/>
      <x/>
      <x v="6"/>
      <x v="615"/>
    </i>
    <i r="1">
      <x v="187"/>
      <x v="1036"/>
      <x v="1"/>
      <x v="9"/>
      <x v="30"/>
      <x v="7"/>
      <x v="9"/>
      <x v="345"/>
      <x v="14"/>
      <x v="68"/>
      <x v="35"/>
      <x v="36"/>
      <x v="187"/>
      <x v="193"/>
      <x/>
      <x v="9"/>
      <x/>
      <x v="6"/>
      <x v="616"/>
    </i>
    <i r="1">
      <x v="188"/>
      <x v="1037"/>
      <x v="3"/>
      <x v="11"/>
      <x v="30"/>
      <x v="7"/>
      <x v="9"/>
      <x v="429"/>
      <x v="21"/>
      <x v="262"/>
      <x v="35"/>
      <x v="36"/>
      <x v="188"/>
      <x v="194"/>
      <x/>
      <x v="11"/>
      <x/>
      <x v="6"/>
      <x v="584"/>
    </i>
    <i r="1">
      <x v="189"/>
      <x v="1038"/>
      <x v="3"/>
      <x v="6"/>
      <x v="30"/>
      <x v="7"/>
      <x v="9"/>
      <x v="75"/>
      <x v="25"/>
      <x v="262"/>
      <x v="35"/>
      <x v="36"/>
      <x v="188"/>
      <x v="194"/>
      <x/>
      <x v="5"/>
      <x/>
      <x v="6"/>
      <x v="617"/>
    </i>
    <i r="1">
      <x v="190"/>
      <x v="1039"/>
      <x v="3"/>
      <x v="8"/>
      <x v="30"/>
      <x v="7"/>
      <x v="9"/>
      <x v="82"/>
      <x v="25"/>
      <x v="76"/>
      <x v="35"/>
      <x v="36"/>
      <x v="188"/>
      <x v="194"/>
      <x/>
      <x v="7"/>
      <x/>
      <x v="6"/>
      <x v="618"/>
    </i>
    <i r="1">
      <x v="191"/>
      <x v="1040"/>
      <x v="3"/>
      <x v="1"/>
      <x v="30"/>
      <x v="7"/>
      <x v="9"/>
      <x v="64"/>
      <x v="5"/>
      <x v="360"/>
      <x v="35"/>
      <x v="36"/>
      <x v="188"/>
      <x v="194"/>
      <x/>
      <x/>
      <x/>
      <x v="6"/>
      <x v="619"/>
    </i>
    <i r="1">
      <x v="192"/>
      <x v="1041"/>
      <x v="4"/>
      <x v="2"/>
      <x v="9"/>
      <x v="7"/>
      <x v="9"/>
      <x v="429"/>
      <x v="13"/>
      <x v="69"/>
      <x v="35"/>
      <x v="36"/>
      <x v="189"/>
      <x v="195"/>
      <x/>
      <x v="1"/>
      <x/>
      <x v="6"/>
      <x v="620"/>
    </i>
    <i r="1">
      <x v="193"/>
      <x v="1042"/>
      <x v="4"/>
      <x v="5"/>
      <x v="9"/>
      <x v="7"/>
      <x v="9"/>
      <x v="82"/>
      <x v="24"/>
      <x v="360"/>
      <x v="35"/>
      <x v="36"/>
      <x v="189"/>
      <x v="195"/>
      <x/>
      <x v="4"/>
      <x/>
      <x v="6"/>
      <x v="621"/>
    </i>
    <i r="1">
      <x v="194"/>
      <x v="1043"/>
      <x v="4"/>
      <x v="4"/>
      <x v="9"/>
      <x v="7"/>
      <x v="9"/>
      <x v="430"/>
      <x v="195"/>
      <x v="270"/>
      <x v="35"/>
      <x v="36"/>
      <x v="190"/>
      <x v="196"/>
      <x/>
      <x v="3"/>
      <x/>
      <x v="6"/>
      <x v="622"/>
    </i>
    <i r="1">
      <x v="195"/>
      <x v="1044"/>
      <x v="1"/>
      <x v="10"/>
      <x v="9"/>
      <x v="6"/>
      <x v="9"/>
      <x v="64"/>
      <x v="7"/>
      <x v="242"/>
      <x v="36"/>
      <x v="38"/>
      <x v="190"/>
      <x v="196"/>
      <x/>
      <x v="10"/>
      <x/>
      <x v="19"/>
      <x v="623"/>
    </i>
    <i r="1">
      <x v="196"/>
      <x v="1045"/>
      <x v="4"/>
      <x v="9"/>
      <x v="9"/>
      <x v="7"/>
      <x v="9"/>
      <x v="343"/>
      <x v="187"/>
      <x v="270"/>
      <x v="35"/>
      <x v="36"/>
      <x v="190"/>
      <x v="196"/>
      <x/>
      <x v="9"/>
      <x/>
      <x v="6"/>
      <x v="624"/>
    </i>
    <i r="1">
      <x v="197"/>
      <x v="1046"/>
      <x v="3"/>
      <x v="10"/>
      <x v="30"/>
      <x v="18"/>
      <x v="9"/>
      <x v="282"/>
      <x v="196"/>
      <x v="355"/>
      <x v="35"/>
      <x v="36"/>
      <x v="191"/>
      <x v="197"/>
      <x/>
      <x v="10"/>
      <x/>
      <x v="6"/>
      <x v="625"/>
    </i>
    <i r="1">
      <x v="198"/>
      <x v="1047"/>
      <x v="4"/>
      <x v="12"/>
      <x v="30"/>
      <x v="18"/>
      <x v="9"/>
      <x v="283"/>
      <x v="227"/>
      <x v="58"/>
      <x v="35"/>
      <x v="36"/>
      <x v="187"/>
      <x v="197"/>
      <x/>
      <x v="12"/>
      <x/>
      <x v="6"/>
      <x v="626"/>
    </i>
    <i r="1">
      <x v="199"/>
      <x v="1048"/>
      <x v="4"/>
      <x v="5"/>
      <x v="30"/>
      <x v="18"/>
      <x v="9"/>
      <x v="431"/>
      <x v="24"/>
      <x v="94"/>
      <x v="35"/>
      <x v="36"/>
      <x v="191"/>
      <x v="197"/>
      <x/>
      <x v="4"/>
      <x/>
      <x v="6"/>
      <x v="627"/>
    </i>
    <i r="1">
      <x v="200"/>
      <x v="1049"/>
      <x v="3"/>
      <x v="7"/>
      <x v="30"/>
      <x v="18"/>
      <x v="9"/>
      <x v="68"/>
      <x v="24"/>
      <x v="58"/>
      <x v="35"/>
      <x v="36"/>
      <x v="191"/>
      <x v="197"/>
      <x/>
      <x v="6"/>
      <x/>
      <x v="6"/>
      <x v="628"/>
    </i>
    <i r="1">
      <x v="201"/>
      <x v="1050"/>
      <x v="3"/>
      <x v="9"/>
      <x v="9"/>
      <x v="7"/>
      <x v="9"/>
      <x v="10"/>
      <x v="12"/>
      <x v="355"/>
      <x v="36"/>
      <x v="38"/>
      <x v="191"/>
      <x v="197"/>
      <x/>
      <x v="9"/>
      <x/>
      <x v="19"/>
      <x v="629"/>
    </i>
    <i r="1">
      <x v="202"/>
      <x v="1051"/>
      <x v="4"/>
      <x v="12"/>
      <x v="9"/>
      <x v="7"/>
      <x v="9"/>
      <x v="44"/>
      <x v="12"/>
      <x v="94"/>
      <x v="36"/>
      <x v="38"/>
      <x v="187"/>
      <x v="197"/>
      <x/>
      <x v="12"/>
      <x/>
      <x v="19"/>
      <x v="620"/>
    </i>
    <i r="1">
      <x v="203"/>
      <x v="1052"/>
      <x v="1"/>
      <x v="2"/>
      <x v="30"/>
      <x v="18"/>
      <x v="10"/>
      <x v="432"/>
      <x v="55"/>
      <x v="15"/>
      <x v="36"/>
      <x v="38"/>
      <x v="192"/>
      <x v="198"/>
      <x/>
      <x v="1"/>
      <x/>
      <x v="19"/>
      <x v="630"/>
    </i>
    <i r="1">
      <x v="204"/>
      <x v="1053"/>
      <x v="4"/>
      <x v="3"/>
      <x v="30"/>
      <x v="18"/>
      <x v="10"/>
      <x v="433"/>
      <x v="57"/>
      <x v="31"/>
      <x v="36"/>
      <x v="38"/>
      <x v="192"/>
      <x v="198"/>
      <x/>
      <x v="2"/>
      <x/>
      <x v="19"/>
      <x v="631"/>
    </i>
    <i r="1">
      <x v="205"/>
      <x v="1054"/>
      <x v="3"/>
      <x v="12"/>
      <x v="30"/>
      <x v="18"/>
      <x v="10"/>
      <x v="336"/>
      <x v="57"/>
      <x v="21"/>
      <x v="36"/>
      <x v="38"/>
      <x v="188"/>
      <x v="198"/>
      <x/>
      <x v="12"/>
      <x/>
      <x v="19"/>
      <x v="632"/>
    </i>
    <i r="1">
      <x v="206"/>
      <x v="1055"/>
      <x v="3"/>
      <x v="1"/>
      <x v="30"/>
      <x v="18"/>
      <x v="10"/>
      <x v="281"/>
      <x v="50"/>
      <x v="15"/>
      <x v="36"/>
      <x v="38"/>
      <x v="192"/>
      <x v="198"/>
      <x/>
      <x/>
      <x/>
      <x v="19"/>
      <x v="633"/>
    </i>
    <i r="1">
      <x v="207"/>
      <x v="1056"/>
      <x v="1"/>
      <x v="12"/>
      <x v="30"/>
      <x v="7"/>
      <x v="10"/>
      <x v="281"/>
      <x v="39"/>
      <x v="10"/>
      <x v="37"/>
      <x v="39"/>
      <x v="193"/>
      <x v="199"/>
      <x/>
      <x v="12"/>
      <x/>
      <x v="20"/>
      <x v="634"/>
    </i>
    <i r="1">
      <x v="208"/>
      <x v="1057"/>
      <x v="3"/>
      <x v="1"/>
      <x v="30"/>
      <x v="7"/>
      <x v="10"/>
      <x v="299"/>
      <x v="32"/>
      <x v="9"/>
      <x v="37"/>
      <x v="39"/>
      <x v="194"/>
      <x v="199"/>
      <x/>
      <x/>
      <x/>
      <x v="20"/>
      <x v="635"/>
    </i>
    <i r="1">
      <x v="209"/>
      <x v="1058"/>
      <x v="4"/>
      <x v="3"/>
      <x v="30"/>
      <x v="7"/>
      <x v="10"/>
      <x v="332"/>
      <x v="181"/>
      <x v="10"/>
      <x v="37"/>
      <x v="39"/>
      <x v="194"/>
      <x v="199"/>
      <x/>
      <x v="2"/>
      <x/>
      <x v="20"/>
      <x v="634"/>
    </i>
    <i r="1">
      <x v="210"/>
      <x v="1059"/>
      <x v="3"/>
      <x v="4"/>
      <x v="30"/>
      <x v="7"/>
      <x v="10"/>
      <x v="76"/>
      <x v="34"/>
      <x v="10"/>
      <x v="37"/>
      <x v="39"/>
      <x v="194"/>
      <x v="199"/>
      <x/>
      <x v="3"/>
      <x/>
      <x v="20"/>
      <x v="636"/>
    </i>
    <i r="1">
      <x v="211"/>
      <x v="1060"/>
      <x v="4"/>
      <x/>
      <x v="9"/>
      <x v="11"/>
      <x v="11"/>
      <x v="30"/>
      <x v="214"/>
      <x v="54"/>
      <x v="36"/>
      <x v="38"/>
      <x v="194"/>
      <x v="199"/>
      <x/>
      <x v="8"/>
      <x/>
      <x v="19"/>
      <x v="637"/>
    </i>
    <i r="1">
      <x v="212"/>
      <x v="1061"/>
      <x v="4"/>
      <x v="7"/>
      <x v="9"/>
      <x v="11"/>
      <x v="11"/>
      <x v="27"/>
      <x v="185"/>
      <x v="232"/>
      <x v="36"/>
      <x v="38"/>
      <x v="194"/>
      <x v="199"/>
      <x/>
      <x v="6"/>
      <x/>
      <x v="19"/>
      <x v="638"/>
    </i>
    <i r="1">
      <x v="213"/>
      <x v="1062"/>
      <x v="4"/>
      <x v="2"/>
      <x v="9"/>
      <x v="18"/>
      <x v="11"/>
      <x v="422"/>
      <x v="10"/>
      <x v="21"/>
      <x v="36"/>
      <x v="38"/>
      <x v="194"/>
      <x v="199"/>
      <x/>
      <x v="1"/>
      <x/>
      <x v="19"/>
      <x v="639"/>
    </i>
    <i r="1">
      <x v="214"/>
      <x v="1063"/>
      <x v="4"/>
      <x v="1"/>
      <x v="9"/>
      <x v="18"/>
      <x v="11"/>
      <x v="434"/>
      <x v="3"/>
      <x v="6"/>
      <x v="36"/>
      <x v="38"/>
      <x v="194"/>
      <x v="199"/>
      <x/>
      <x/>
      <x/>
      <x v="19"/>
      <x v="640"/>
    </i>
    <i r="1">
      <x v="215"/>
      <x v="1064"/>
      <x v="3"/>
      <x v="1"/>
      <x v="9"/>
      <x v="18"/>
      <x v="11"/>
      <x v="30"/>
      <x v="3"/>
      <x v="1"/>
      <x v="36"/>
      <x v="38"/>
      <x v="195"/>
      <x v="200"/>
      <x/>
      <x/>
      <x/>
      <x v="19"/>
      <x v="641"/>
    </i>
    <i r="1">
      <x v="216"/>
      <x v="1065"/>
      <x v="3"/>
      <x v="4"/>
      <x v="9"/>
      <x v="18"/>
      <x v="11"/>
      <x v="34"/>
      <x v="173"/>
      <x v="3"/>
      <x v="36"/>
      <x v="38"/>
      <x v="195"/>
      <x v="200"/>
      <x/>
      <x v="3"/>
      <x/>
      <x v="19"/>
      <x v="642"/>
    </i>
    <i r="1">
      <x v="217"/>
      <x v="1066"/>
      <x v="4"/>
      <x v="8"/>
      <x v="9"/>
      <x v="18"/>
      <x v="11"/>
      <x v="27"/>
      <x v="12"/>
      <x v="3"/>
      <x v="36"/>
      <x v="38"/>
      <x v="195"/>
      <x v="200"/>
      <x/>
      <x v="7"/>
      <x/>
      <x v="19"/>
      <x v="643"/>
    </i>
    <i r="1">
      <x v="218"/>
      <x v="1067"/>
      <x v="3"/>
      <x v="1"/>
      <x v="9"/>
      <x v="18"/>
      <x v="10"/>
      <x v="36"/>
      <x v="3"/>
      <x v="19"/>
      <x v="37"/>
      <x v="39"/>
      <x v="196"/>
      <x v="201"/>
      <x/>
      <x/>
      <x/>
      <x v="20"/>
      <x v="560"/>
    </i>
    <i r="1">
      <x v="219"/>
      <x v="1068"/>
      <x v="3"/>
      <x v="9"/>
      <x v="9"/>
      <x v="18"/>
      <x v="10"/>
      <x v="301"/>
      <x v="56"/>
      <x v="19"/>
      <x v="37"/>
      <x v="39"/>
      <x v="196"/>
      <x v="201"/>
      <x/>
      <x v="9"/>
      <x/>
      <x v="20"/>
      <x v="644"/>
    </i>
    <i r="1">
      <x v="220"/>
      <x v="1069"/>
      <x v="1"/>
      <x v="12"/>
      <x v="30"/>
      <x v="18"/>
      <x v="10"/>
      <x v="56"/>
      <x v="32"/>
      <x v="39"/>
      <x v="38"/>
      <x v="37"/>
      <x v="190"/>
      <x v="202"/>
      <x/>
      <x v="12"/>
      <x/>
      <x v="21"/>
      <x v="645"/>
    </i>
    <i r="1">
      <x v="221"/>
      <x v="1070"/>
      <x v="1"/>
      <x v="1"/>
      <x v="30"/>
      <x v="18"/>
      <x v="10"/>
      <x v="435"/>
      <x v="32"/>
      <x v="40"/>
      <x v="38"/>
      <x v="37"/>
      <x v="197"/>
      <x v="202"/>
      <x/>
      <x/>
      <x/>
      <x v="21"/>
      <x v="646"/>
    </i>
    <i r="1">
      <x v="222"/>
      <x v="1071"/>
      <x v="3"/>
      <x v="5"/>
      <x v="30"/>
      <x v="18"/>
      <x v="10"/>
      <x v="56"/>
      <x v="32"/>
      <x v="39"/>
      <x v="38"/>
      <x v="37"/>
      <x v="197"/>
      <x v="202"/>
      <x/>
      <x v="4"/>
      <x/>
      <x v="21"/>
      <x v="552"/>
    </i>
    <i r="1">
      <x v="223"/>
      <x v="1072"/>
      <x v="3"/>
      <x/>
      <x v="30"/>
      <x v="18"/>
      <x v="10"/>
      <x v="210"/>
      <x v="180"/>
      <x v="41"/>
      <x v="38"/>
      <x v="37"/>
      <x v="197"/>
      <x v="202"/>
      <x/>
      <x v="8"/>
      <x/>
      <x v="21"/>
      <x v="647"/>
    </i>
    <i r="1">
      <x v="224"/>
      <x v="1073"/>
      <x v="3"/>
      <x v="4"/>
      <x v="9"/>
      <x v="12"/>
      <x v="10"/>
      <x v="265"/>
      <x v="37"/>
      <x v="36"/>
      <x v="37"/>
      <x v="39"/>
      <x v="197"/>
      <x v="202"/>
      <x/>
      <x v="3"/>
      <x/>
      <x v="20"/>
      <x v="648"/>
    </i>
    <i r="1">
      <x v="225"/>
      <x v="1074"/>
      <x v="4"/>
      <x v="2"/>
      <x v="9"/>
      <x v="12"/>
      <x v="10"/>
      <x v="266"/>
      <x v="23"/>
      <x v="222"/>
      <x v="37"/>
      <x v="39"/>
      <x v="198"/>
      <x v="203"/>
      <x/>
      <x v="1"/>
      <x/>
      <x v="20"/>
      <x v="649"/>
    </i>
    <i r="1">
      <x v="226"/>
      <x v="1075"/>
      <x v="4"/>
      <x v="12"/>
      <x v="9"/>
      <x v="12"/>
      <x v="10"/>
      <x v="315"/>
      <x v="33"/>
      <x v="219"/>
      <x v="37"/>
      <x v="39"/>
      <x v="199"/>
      <x v="203"/>
      <x/>
      <x v="12"/>
      <x/>
      <x v="20"/>
      <x v="650"/>
    </i>
    <i r="1">
      <x v="227"/>
      <x v="1076"/>
      <x v="4"/>
      <x v="7"/>
      <x v="9"/>
      <x v="12"/>
      <x v="10"/>
      <x v="436"/>
      <x v="31"/>
      <x v="366"/>
      <x v="37"/>
      <x v="39"/>
      <x v="198"/>
      <x v="203"/>
      <x/>
      <x v="6"/>
      <x/>
      <x v="20"/>
      <x v="651"/>
    </i>
    <i r="1">
      <x v="228"/>
      <x v="1077"/>
      <x v="4"/>
      <x v="3"/>
      <x v="9"/>
      <x v="12"/>
      <x v="10"/>
      <x v="272"/>
      <x v="40"/>
      <x v="222"/>
      <x v="37"/>
      <x v="39"/>
      <x v="198"/>
      <x v="203"/>
      <x/>
      <x v="2"/>
      <x/>
      <x v="20"/>
      <x v="652"/>
    </i>
    <i r="1">
      <x v="229"/>
      <x v="1078"/>
      <x v="4"/>
      <x v="12"/>
      <x v="9"/>
      <x v="12"/>
      <x v="10"/>
      <x v="98"/>
      <x v="53"/>
      <x v="307"/>
      <x v="38"/>
      <x v="37"/>
      <x v="199"/>
      <x v="203"/>
      <x/>
      <x v="12"/>
      <x/>
      <x v="21"/>
      <x v="653"/>
    </i>
    <i r="1">
      <x v="230"/>
      <x v="1079"/>
      <x v="4"/>
      <x v="1"/>
      <x v="9"/>
      <x v="12"/>
      <x v="10"/>
      <x v="197"/>
      <x v="183"/>
      <x v="256"/>
      <x v="38"/>
      <x v="37"/>
      <x v="198"/>
      <x v="203"/>
      <x/>
      <x/>
      <x/>
      <x v="21"/>
      <x v="654"/>
    </i>
    <i r="1">
      <x v="231"/>
      <x v="1080"/>
      <x v="4"/>
      <x v="4"/>
      <x v="9"/>
      <x v="12"/>
      <x v="10"/>
      <x v="312"/>
      <x v="53"/>
      <x v="178"/>
      <x v="38"/>
      <x v="37"/>
      <x v="198"/>
      <x v="203"/>
      <x/>
      <x v="3"/>
      <x/>
      <x v="21"/>
      <x v="655"/>
    </i>
    <i r="1">
      <x v="232"/>
      <x v="1081"/>
      <x v="4"/>
      <x v="9"/>
      <x v="9"/>
      <x v="12"/>
      <x v="10"/>
      <x v="437"/>
      <x v="228"/>
      <x v="254"/>
      <x v="38"/>
      <x v="37"/>
      <x v="198"/>
      <x v="203"/>
      <x/>
      <x v="9"/>
      <x/>
      <x v="21"/>
      <x v="655"/>
    </i>
    <i r="1">
      <x v="233"/>
      <x v="1082"/>
      <x v="4"/>
      <x v="10"/>
      <x v="9"/>
      <x v="12"/>
      <x v="10"/>
      <x v="272"/>
      <x v="31"/>
      <x v="181"/>
      <x v="37"/>
      <x v="39"/>
      <x v="198"/>
      <x v="203"/>
      <x/>
      <x v="10"/>
      <x/>
      <x v="20"/>
      <x v="565"/>
    </i>
    <i r="1">
      <x v="234"/>
      <x v="1083"/>
      <x v="1"/>
      <x v="1"/>
      <x v="9"/>
      <x v="7"/>
      <x v="10"/>
      <x v="66"/>
      <x v="53"/>
      <x v="39"/>
      <x v="37"/>
      <x v="39"/>
      <x v="200"/>
      <x v="204"/>
      <x/>
      <x/>
      <x/>
      <x v="20"/>
      <x v="656"/>
    </i>
    <i r="1">
      <x v="235"/>
      <x v="1084"/>
      <x v="1"/>
      <x v="2"/>
      <x v="9"/>
      <x v="7"/>
      <x v="10"/>
      <x v="263"/>
      <x v="53"/>
      <x v="63"/>
      <x v="37"/>
      <x v="39"/>
      <x v="200"/>
      <x v="204"/>
      <x/>
      <x v="1"/>
      <x/>
      <x v="20"/>
      <x v="605"/>
    </i>
    <i r="1">
      <x v="236"/>
      <x v="1085"/>
      <x v="3"/>
      <x v="2"/>
      <x v="29"/>
      <x v="7"/>
      <x v="10"/>
      <x v="438"/>
      <x v="71"/>
      <x v="367"/>
      <x v="38"/>
      <x v="37"/>
      <x v="201"/>
      <x v="205"/>
      <x/>
      <x v="1"/>
      <x/>
      <x v="21"/>
      <x v="657"/>
    </i>
    <i r="1">
      <x v="237"/>
      <x v="1086"/>
      <x v="3"/>
      <x v="8"/>
      <x v="29"/>
      <x v="7"/>
      <x v="10"/>
      <x v="120"/>
      <x v="84"/>
      <x v="25"/>
      <x v="38"/>
      <x v="37"/>
      <x v="201"/>
      <x v="205"/>
      <x/>
      <x v="7"/>
      <x/>
      <x v="21"/>
      <x v="658"/>
    </i>
    <i r="1">
      <x v="238"/>
      <x v="1087"/>
      <x v="3"/>
      <x v="1"/>
      <x v="29"/>
      <x v="7"/>
      <x v="10"/>
      <x v="99"/>
      <x v="229"/>
      <x v="367"/>
      <x v="38"/>
      <x v="37"/>
      <x v="201"/>
      <x v="205"/>
      <x/>
      <x/>
      <x/>
      <x v="21"/>
      <x v="659"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4" firstHeaderRow="1" firstDataRow="1" firstDataCol="3"/>
  <pivotFields count="3"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1"/>
    <field x="0"/>
    <field x="2"/>
  </rowFields>
  <rowItems count="23">
    <i>
      <x/>
      <x/>
      <x/>
    </i>
    <i>
      <x v="1"/>
      <x v="1"/>
      <x v="1"/>
    </i>
    <i r="1">
      <x v="2"/>
      <x v="2"/>
    </i>
    <i>
      <x v="2"/>
      <x v="3"/>
      <x v="3"/>
    </i>
    <i r="1">
      <x v="2"/>
      <x v="2"/>
    </i>
    <i>
      <x v="3"/>
      <x v="4"/>
      <x v="4"/>
    </i>
    <i r="1">
      <x v="2"/>
      <x v="2"/>
    </i>
    <i>
      <x v="4"/>
      <x v="5"/>
      <x v="5"/>
    </i>
    <i r="1">
      <x v="6"/>
      <x v="2"/>
    </i>
    <i>
      <x v="5"/>
      <x v="7"/>
      <x v="6"/>
    </i>
    <i r="1">
      <x v="2"/>
      <x v="2"/>
    </i>
    <i>
      <x v="6"/>
      <x v="8"/>
      <x v="7"/>
    </i>
    <i r="1">
      <x v="9"/>
      <x v="2"/>
    </i>
    <i>
      <x v="7"/>
      <x v="10"/>
      <x v="8"/>
    </i>
    <i r="1">
      <x v="2"/>
      <x v="2"/>
    </i>
    <i>
      <x v="8"/>
      <x v="11"/>
      <x v="9"/>
    </i>
    <i r="1">
      <x v="2"/>
      <x v="2"/>
    </i>
    <i>
      <x v="9"/>
      <x v="12"/>
      <x v="4"/>
    </i>
    <i>
      <x v="10"/>
      <x v="13"/>
      <x v="10"/>
    </i>
    <i r="1">
      <x v="14"/>
      <x v="2"/>
    </i>
    <i>
      <x v="11"/>
      <x v="15"/>
      <x v="10"/>
    </i>
    <i>
      <x v="12"/>
      <x v="16"/>
      <x v="11"/>
    </i>
    <i r="1">
      <x v="17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19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2704</v>
      </c>
      <c r="B2" s="12" t="s">
        <v>2704</v>
      </c>
      <c r="C2" s="12" t="s">
        <v>3274</v>
      </c>
      <c r="D2" s="19">
        <f ca="1">NOW()</f>
        <v>45901.931569675929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242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2642</v>
      </c>
      <c r="L4" t="s">
        <v>2643</v>
      </c>
      <c r="M4" t="s">
        <v>2644</v>
      </c>
      <c r="N4" t="s">
        <v>2645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2642</v>
      </c>
      <c r="L5" t="s">
        <v>2643</v>
      </c>
      <c r="M5" t="s">
        <v>2644</v>
      </c>
      <c r="N5" t="s">
        <v>2645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2642</v>
      </c>
      <c r="L6" t="s">
        <v>2643</v>
      </c>
      <c r="M6" t="s">
        <v>2644</v>
      </c>
      <c r="N6" t="s">
        <v>2645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2642</v>
      </c>
      <c r="L7" t="s">
        <v>2643</v>
      </c>
      <c r="M7" t="s">
        <v>2644</v>
      </c>
      <c r="N7" t="s">
        <v>2645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2642</v>
      </c>
      <c r="L8" t="s">
        <v>2643</v>
      </c>
      <c r="M8" t="s">
        <v>2644</v>
      </c>
      <c r="N8" t="s">
        <v>2645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2642</v>
      </c>
      <c r="L9" t="s">
        <v>2643</v>
      </c>
      <c r="M9" t="s">
        <v>2644</v>
      </c>
      <c r="N9" t="s">
        <v>2645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2642</v>
      </c>
      <c r="L10" t="s">
        <v>2643</v>
      </c>
      <c r="M10" t="s">
        <v>2644</v>
      </c>
      <c r="N10" t="s">
        <v>2645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2642</v>
      </c>
      <c r="L11" t="s">
        <v>2643</v>
      </c>
      <c r="M11" t="s">
        <v>2646</v>
      </c>
      <c r="N11" t="s">
        <v>2647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2642</v>
      </c>
      <c r="L12" t="s">
        <v>2643</v>
      </c>
      <c r="M12" t="s">
        <v>2646</v>
      </c>
      <c r="N12" t="s">
        <v>2647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2642</v>
      </c>
      <c r="L13" t="s">
        <v>2643</v>
      </c>
      <c r="M13" t="s">
        <v>2646</v>
      </c>
      <c r="N13" t="s">
        <v>2647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2642</v>
      </c>
      <c r="L14" t="s">
        <v>2643</v>
      </c>
      <c r="M14" t="s">
        <v>2646</v>
      </c>
      <c r="N14" t="s">
        <v>2647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2642</v>
      </c>
      <c r="L15" t="s">
        <v>2643</v>
      </c>
      <c r="M15" t="s">
        <v>2646</v>
      </c>
      <c r="N15" t="s">
        <v>2647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2642</v>
      </c>
      <c r="L16" t="s">
        <v>2643</v>
      </c>
      <c r="M16" t="s">
        <v>2646</v>
      </c>
      <c r="N16" t="s">
        <v>2647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2642</v>
      </c>
      <c r="L17" t="s">
        <v>2643</v>
      </c>
      <c r="M17" t="s">
        <v>2648</v>
      </c>
      <c r="N17" t="s">
        <v>2649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2650</v>
      </c>
      <c r="L18" t="s">
        <v>2651</v>
      </c>
      <c r="M18" t="s">
        <v>2648</v>
      </c>
      <c r="N18" t="s">
        <v>2649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2642</v>
      </c>
      <c r="L19" t="s">
        <v>2643</v>
      </c>
      <c r="M19" t="s">
        <v>2648</v>
      </c>
      <c r="N19" t="s">
        <v>2649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2650</v>
      </c>
      <c r="L20" t="s">
        <v>2651</v>
      </c>
      <c r="M20" t="s">
        <v>2648</v>
      </c>
      <c r="N20" t="s">
        <v>2649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2642</v>
      </c>
      <c r="L21" t="s">
        <v>2643</v>
      </c>
      <c r="M21" t="s">
        <v>2648</v>
      </c>
      <c r="N21" t="s">
        <v>2649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2650</v>
      </c>
      <c r="L22" t="s">
        <v>2651</v>
      </c>
      <c r="M22" t="s">
        <v>2648</v>
      </c>
      <c r="N22" t="s">
        <v>2649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2650</v>
      </c>
      <c r="L23" t="s">
        <v>2651</v>
      </c>
      <c r="M23" t="s">
        <v>2648</v>
      </c>
      <c r="N23" t="s">
        <v>2649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2650</v>
      </c>
      <c r="L24" t="s">
        <v>2651</v>
      </c>
      <c r="M24" t="s">
        <v>2648</v>
      </c>
      <c r="N24" t="s">
        <v>2649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2650</v>
      </c>
      <c r="L25" t="s">
        <v>2651</v>
      </c>
      <c r="M25" t="s">
        <v>2648</v>
      </c>
      <c r="N25" t="s">
        <v>2649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2650</v>
      </c>
      <c r="L26" t="s">
        <v>2651</v>
      </c>
      <c r="M26" t="s">
        <v>2652</v>
      </c>
      <c r="N26" t="s">
        <v>2653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2650</v>
      </c>
      <c r="L27" t="s">
        <v>2651</v>
      </c>
      <c r="M27" t="s">
        <v>2652</v>
      </c>
      <c r="N27" t="s">
        <v>2653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2650</v>
      </c>
      <c r="L28" t="s">
        <v>2651</v>
      </c>
      <c r="M28" t="s">
        <v>2652</v>
      </c>
      <c r="N28" t="s">
        <v>2653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2650</v>
      </c>
      <c r="L29" t="s">
        <v>2651</v>
      </c>
      <c r="M29" t="s">
        <v>2652</v>
      </c>
      <c r="N29" t="s">
        <v>2653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2650</v>
      </c>
      <c r="L30" t="s">
        <v>2651</v>
      </c>
      <c r="M30" t="s">
        <v>2652</v>
      </c>
      <c r="N30" t="s">
        <v>2653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2650</v>
      </c>
      <c r="L31" t="s">
        <v>2651</v>
      </c>
      <c r="M31" t="s">
        <v>2652</v>
      </c>
      <c r="N31" t="s">
        <v>2653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2654</v>
      </c>
      <c r="L32" t="s">
        <v>2655</v>
      </c>
      <c r="M32" t="s">
        <v>2656</v>
      </c>
      <c r="N32" t="s">
        <v>2657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2650</v>
      </c>
      <c r="L33" t="s">
        <v>2651</v>
      </c>
      <c r="M33" t="s">
        <v>2656</v>
      </c>
      <c r="N33" t="s">
        <v>2657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2654</v>
      </c>
      <c r="L34" t="s">
        <v>2655</v>
      </c>
      <c r="M34" t="s">
        <v>2656</v>
      </c>
      <c r="N34" t="s">
        <v>2657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2654</v>
      </c>
      <c r="L35" t="s">
        <v>2655</v>
      </c>
      <c r="M35" t="s">
        <v>2656</v>
      </c>
      <c r="N35" t="s">
        <v>2657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2650</v>
      </c>
      <c r="L36" t="s">
        <v>2651</v>
      </c>
      <c r="M36" t="s">
        <v>2656</v>
      </c>
      <c r="N36" t="s">
        <v>2657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2650</v>
      </c>
      <c r="L37" t="s">
        <v>2651</v>
      </c>
      <c r="M37" t="s">
        <v>2656</v>
      </c>
      <c r="N37" t="s">
        <v>2657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2650</v>
      </c>
      <c r="L38" t="s">
        <v>2651</v>
      </c>
      <c r="M38" t="s">
        <v>2656</v>
      </c>
      <c r="N38" t="s">
        <v>2657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2654</v>
      </c>
      <c r="L39" t="s">
        <v>2655</v>
      </c>
      <c r="M39" t="s">
        <v>2656</v>
      </c>
      <c r="N39" t="s">
        <v>2657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2654</v>
      </c>
      <c r="L40" t="s">
        <v>2655</v>
      </c>
      <c r="M40" t="s">
        <v>2658</v>
      </c>
      <c r="N40" t="s">
        <v>2659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2654</v>
      </c>
      <c r="L41" t="s">
        <v>2655</v>
      </c>
      <c r="M41" t="s">
        <v>2658</v>
      </c>
      <c r="N41" t="s">
        <v>2659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2654</v>
      </c>
      <c r="L42" t="s">
        <v>2655</v>
      </c>
      <c r="M42" t="s">
        <v>2658</v>
      </c>
      <c r="N42" t="s">
        <v>2659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2654</v>
      </c>
      <c r="L43" t="s">
        <v>2655</v>
      </c>
      <c r="M43" t="s">
        <v>2658</v>
      </c>
      <c r="N43" t="s">
        <v>2659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2654</v>
      </c>
      <c r="L44" t="s">
        <v>2655</v>
      </c>
      <c r="M44" t="s">
        <v>2660</v>
      </c>
      <c r="N44" t="s">
        <v>2661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2654</v>
      </c>
      <c r="L45" t="s">
        <v>2655</v>
      </c>
      <c r="M45" t="s">
        <v>2660</v>
      </c>
      <c r="N45" t="s">
        <v>2661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2654</v>
      </c>
      <c r="L46" t="s">
        <v>2655</v>
      </c>
      <c r="M46" t="s">
        <v>2662</v>
      </c>
      <c r="N46" t="s">
        <v>2663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2654</v>
      </c>
      <c r="L47" t="s">
        <v>2655</v>
      </c>
      <c r="M47" t="s">
        <v>2662</v>
      </c>
      <c r="N47" t="s">
        <v>2663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2654</v>
      </c>
      <c r="L48" t="s">
        <v>2655</v>
      </c>
      <c r="M48" t="s">
        <v>2662</v>
      </c>
      <c r="N48" t="s">
        <v>2663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2654</v>
      </c>
      <c r="L49" t="s">
        <v>2655</v>
      </c>
      <c r="M49" t="s">
        <v>2662</v>
      </c>
      <c r="N49" t="s">
        <v>2663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2654</v>
      </c>
      <c r="L50" t="s">
        <v>2655</v>
      </c>
      <c r="M50" t="s">
        <v>2664</v>
      </c>
      <c r="N50" t="s">
        <v>2665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2650</v>
      </c>
      <c r="L51" t="s">
        <v>2651</v>
      </c>
      <c r="M51" t="s">
        <v>2664</v>
      </c>
      <c r="N51" t="s">
        <v>2665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2642</v>
      </c>
      <c r="L52" t="s">
        <v>2643</v>
      </c>
      <c r="M52" t="s">
        <v>2664</v>
      </c>
      <c r="N52" t="s">
        <v>2665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2642</v>
      </c>
      <c r="L53" t="s">
        <v>2643</v>
      </c>
      <c r="M53" t="s">
        <v>2664</v>
      </c>
      <c r="N53" t="s">
        <v>2665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2654</v>
      </c>
      <c r="L54" t="s">
        <v>2655</v>
      </c>
      <c r="M54" t="s">
        <v>2664</v>
      </c>
      <c r="N54" t="s">
        <v>2665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2650</v>
      </c>
      <c r="L55" t="s">
        <v>2651</v>
      </c>
      <c r="M55" t="s">
        <v>2664</v>
      </c>
      <c r="N55" t="s">
        <v>2665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2642</v>
      </c>
      <c r="L56" t="s">
        <v>2643</v>
      </c>
      <c r="M56" t="s">
        <v>2666</v>
      </c>
      <c r="N56" t="s">
        <v>2667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2642</v>
      </c>
      <c r="L57" t="s">
        <v>2643</v>
      </c>
      <c r="M57" t="s">
        <v>2666</v>
      </c>
      <c r="N57" t="s">
        <v>2667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2650</v>
      </c>
      <c r="L58" t="s">
        <v>2651</v>
      </c>
      <c r="M58" t="s">
        <v>2668</v>
      </c>
      <c r="N58" t="s">
        <v>2658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2654</v>
      </c>
      <c r="L59" t="s">
        <v>2655</v>
      </c>
      <c r="M59" t="s">
        <v>2668</v>
      </c>
      <c r="N59" t="s">
        <v>2658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2654</v>
      </c>
      <c r="L60" t="s">
        <v>2655</v>
      </c>
      <c r="M60" t="s">
        <v>2668</v>
      </c>
      <c r="N60" t="s">
        <v>2658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2650</v>
      </c>
      <c r="L61" t="s">
        <v>2651</v>
      </c>
      <c r="M61" t="s">
        <v>2668</v>
      </c>
      <c r="N61" t="s">
        <v>2658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2654</v>
      </c>
      <c r="L62" t="s">
        <v>2655</v>
      </c>
      <c r="M62" t="s">
        <v>2668</v>
      </c>
      <c r="N62" t="s">
        <v>2658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2654</v>
      </c>
      <c r="L63" t="s">
        <v>2655</v>
      </c>
      <c r="M63" t="s">
        <v>2668</v>
      </c>
      <c r="N63" t="s">
        <v>2658</v>
      </c>
    </row>
    <row r="64" spans="1:14" x14ac:dyDescent="0.25">
      <c r="A64" t="s">
        <v>804</v>
      </c>
      <c r="B64" t="s">
        <v>2441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2442</v>
      </c>
      <c r="I64" t="s">
        <v>342</v>
      </c>
      <c r="J64" t="s">
        <v>257</v>
      </c>
      <c r="K64" t="s">
        <v>2669</v>
      </c>
      <c r="L64" t="s">
        <v>2670</v>
      </c>
      <c r="M64" t="s">
        <v>2671</v>
      </c>
      <c r="N64" t="s">
        <v>2672</v>
      </c>
    </row>
    <row r="65" spans="1:14" x14ac:dyDescent="0.25">
      <c r="A65" t="s">
        <v>814</v>
      </c>
      <c r="B65" t="s">
        <v>2443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2442</v>
      </c>
      <c r="I65" t="s">
        <v>342</v>
      </c>
      <c r="J65" t="s">
        <v>257</v>
      </c>
      <c r="K65" t="s">
        <v>2669</v>
      </c>
      <c r="L65" t="s">
        <v>2670</v>
      </c>
      <c r="M65" t="s">
        <v>2671</v>
      </c>
      <c r="N65" t="s">
        <v>2672</v>
      </c>
    </row>
    <row r="66" spans="1:14" x14ac:dyDescent="0.25">
      <c r="A66" t="s">
        <v>398</v>
      </c>
      <c r="B66" t="s">
        <v>2444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2445</v>
      </c>
      <c r="I66" t="s">
        <v>290</v>
      </c>
      <c r="J66" t="s">
        <v>173</v>
      </c>
      <c r="K66" t="s">
        <v>2673</v>
      </c>
      <c r="L66" t="s">
        <v>2674</v>
      </c>
      <c r="M66" t="s">
        <v>2671</v>
      </c>
      <c r="N66" t="s">
        <v>2672</v>
      </c>
    </row>
    <row r="67" spans="1:14" x14ac:dyDescent="0.25">
      <c r="A67" t="s">
        <v>397</v>
      </c>
      <c r="B67" t="s">
        <v>2446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2447</v>
      </c>
      <c r="J67" t="s">
        <v>1121</v>
      </c>
      <c r="K67" t="s">
        <v>2673</v>
      </c>
      <c r="L67" t="s">
        <v>2674</v>
      </c>
      <c r="M67" t="s">
        <v>2671</v>
      </c>
      <c r="N67" t="s">
        <v>2672</v>
      </c>
    </row>
    <row r="68" spans="1:14" x14ac:dyDescent="0.25">
      <c r="A68" t="s">
        <v>787</v>
      </c>
      <c r="B68" t="s">
        <v>2449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2669</v>
      </c>
      <c r="L68" t="s">
        <v>2670</v>
      </c>
      <c r="M68" t="s">
        <v>2675</v>
      </c>
      <c r="N68" t="s">
        <v>2676</v>
      </c>
    </row>
    <row r="69" spans="1:14" x14ac:dyDescent="0.25">
      <c r="A69" t="s">
        <v>782</v>
      </c>
      <c r="B69" t="s">
        <v>2450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2669</v>
      </c>
      <c r="L69" t="s">
        <v>2670</v>
      </c>
      <c r="M69" t="s">
        <v>2675</v>
      </c>
      <c r="N69" t="s">
        <v>2676</v>
      </c>
    </row>
    <row r="70" spans="1:14" x14ac:dyDescent="0.25">
      <c r="A70" t="s">
        <v>776</v>
      </c>
      <c r="B70" t="s">
        <v>2452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2453</v>
      </c>
      <c r="J70" t="s">
        <v>108</v>
      </c>
      <c r="K70" t="s">
        <v>2673</v>
      </c>
      <c r="L70" t="s">
        <v>2674</v>
      </c>
      <c r="M70" t="s">
        <v>2675</v>
      </c>
      <c r="N70" t="s">
        <v>2676</v>
      </c>
    </row>
    <row r="71" spans="1:14" x14ac:dyDescent="0.25">
      <c r="A71" t="s">
        <v>775</v>
      </c>
      <c r="B71" t="s">
        <v>2455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2673</v>
      </c>
      <c r="L71" t="s">
        <v>2674</v>
      </c>
      <c r="M71" t="s">
        <v>2675</v>
      </c>
      <c r="N71" t="s">
        <v>2676</v>
      </c>
    </row>
    <row r="72" spans="1:14" x14ac:dyDescent="0.25">
      <c r="A72" t="s">
        <v>774</v>
      </c>
      <c r="B72" t="s">
        <v>2456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2457</v>
      </c>
      <c r="K72" t="s">
        <v>2669</v>
      </c>
      <c r="L72" t="s">
        <v>2670</v>
      </c>
      <c r="M72" t="s">
        <v>2677</v>
      </c>
      <c r="N72" t="s">
        <v>2678</v>
      </c>
    </row>
    <row r="73" spans="1:14" x14ac:dyDescent="0.25">
      <c r="A73" t="s">
        <v>803</v>
      </c>
      <c r="B73" t="s">
        <v>2458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2673</v>
      </c>
      <c r="L73" t="s">
        <v>2674</v>
      </c>
      <c r="M73" t="s">
        <v>2677</v>
      </c>
      <c r="N73" t="s">
        <v>2678</v>
      </c>
    </row>
    <row r="74" spans="1:14" x14ac:dyDescent="0.25">
      <c r="A74" t="s">
        <v>815</v>
      </c>
      <c r="B74" t="s">
        <v>2459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2669</v>
      </c>
      <c r="L74" t="s">
        <v>2670</v>
      </c>
      <c r="M74" t="s">
        <v>2677</v>
      </c>
      <c r="N74" t="s">
        <v>2678</v>
      </c>
    </row>
    <row r="75" spans="1:14" x14ac:dyDescent="0.25">
      <c r="A75" t="s">
        <v>777</v>
      </c>
      <c r="B75" t="s">
        <v>2460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2673</v>
      </c>
      <c r="L75" t="s">
        <v>2674</v>
      </c>
      <c r="M75" t="s">
        <v>2677</v>
      </c>
      <c r="N75" t="s">
        <v>2678</v>
      </c>
    </row>
    <row r="76" spans="1:14" x14ac:dyDescent="0.25">
      <c r="A76" t="s">
        <v>716</v>
      </c>
      <c r="B76" t="s">
        <v>2461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2673</v>
      </c>
      <c r="L76" t="s">
        <v>2674</v>
      </c>
      <c r="M76" t="s">
        <v>2677</v>
      </c>
      <c r="N76" t="s">
        <v>2678</v>
      </c>
    </row>
    <row r="77" spans="1:14" x14ac:dyDescent="0.25">
      <c r="A77" t="s">
        <v>793</v>
      </c>
      <c r="B77" t="s">
        <v>2463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2669</v>
      </c>
      <c r="L77" t="s">
        <v>2670</v>
      </c>
      <c r="M77" t="s">
        <v>2679</v>
      </c>
      <c r="N77" t="s">
        <v>2680</v>
      </c>
    </row>
    <row r="78" spans="1:14" x14ac:dyDescent="0.25">
      <c r="A78" t="s">
        <v>642</v>
      </c>
      <c r="B78" t="s">
        <v>2464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2669</v>
      </c>
      <c r="L78" t="s">
        <v>2670</v>
      </c>
      <c r="M78" t="s">
        <v>2679</v>
      </c>
      <c r="N78" t="s">
        <v>2680</v>
      </c>
    </row>
    <row r="79" spans="1:14" x14ac:dyDescent="0.25">
      <c r="A79" t="s">
        <v>794</v>
      </c>
      <c r="B79" t="s">
        <v>2466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2673</v>
      </c>
      <c r="L79" t="s">
        <v>2674</v>
      </c>
      <c r="M79" t="s">
        <v>2679</v>
      </c>
      <c r="N79" t="s">
        <v>2680</v>
      </c>
    </row>
    <row r="80" spans="1:14" x14ac:dyDescent="0.25">
      <c r="A80" t="s">
        <v>393</v>
      </c>
      <c r="B80" t="s">
        <v>2468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2673</v>
      </c>
      <c r="L80" t="s">
        <v>2674</v>
      </c>
      <c r="M80" t="s">
        <v>2679</v>
      </c>
      <c r="N80" t="s">
        <v>2680</v>
      </c>
    </row>
    <row r="81" spans="1:14" x14ac:dyDescent="0.25">
      <c r="A81" t="s">
        <v>395</v>
      </c>
      <c r="B81" t="s">
        <v>2469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2673</v>
      </c>
      <c r="L81" t="s">
        <v>2674</v>
      </c>
      <c r="M81" t="s">
        <v>2679</v>
      </c>
      <c r="N81" t="s">
        <v>2680</v>
      </c>
    </row>
    <row r="82" spans="1:14" x14ac:dyDescent="0.25">
      <c r="A82" t="s">
        <v>396</v>
      </c>
      <c r="B82" t="s">
        <v>2471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2669</v>
      </c>
      <c r="L82" t="s">
        <v>2670</v>
      </c>
      <c r="M82" t="s">
        <v>2679</v>
      </c>
      <c r="N82" t="s">
        <v>2680</v>
      </c>
    </row>
    <row r="83" spans="1:14" x14ac:dyDescent="0.25">
      <c r="A83" t="s">
        <v>394</v>
      </c>
      <c r="B83" t="s">
        <v>2473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2474</v>
      </c>
      <c r="J83" t="s">
        <v>63</v>
      </c>
      <c r="K83" t="s">
        <v>2669</v>
      </c>
      <c r="L83" t="s">
        <v>2670</v>
      </c>
      <c r="M83" t="s">
        <v>2679</v>
      </c>
      <c r="N83" t="s">
        <v>2680</v>
      </c>
    </row>
    <row r="84" spans="1:14" x14ac:dyDescent="0.25">
      <c r="A84" t="s">
        <v>643</v>
      </c>
      <c r="B84" t="s">
        <v>2476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2681</v>
      </c>
      <c r="L84" t="s">
        <v>2682</v>
      </c>
      <c r="M84" t="s">
        <v>2683</v>
      </c>
      <c r="N84" t="s">
        <v>2684</v>
      </c>
    </row>
    <row r="85" spans="1:14" x14ac:dyDescent="0.25">
      <c r="A85" t="s">
        <v>696</v>
      </c>
      <c r="B85" t="s">
        <v>2477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2681</v>
      </c>
      <c r="L85" t="s">
        <v>2682</v>
      </c>
      <c r="M85" t="s">
        <v>2683</v>
      </c>
      <c r="N85" t="s">
        <v>2684</v>
      </c>
    </row>
    <row r="86" spans="1:14" x14ac:dyDescent="0.25">
      <c r="A86" t="s">
        <v>750</v>
      </c>
      <c r="B86" t="s">
        <v>2478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2681</v>
      </c>
      <c r="L86" t="s">
        <v>2682</v>
      </c>
      <c r="M86" t="s">
        <v>2683</v>
      </c>
      <c r="N86" t="s">
        <v>2684</v>
      </c>
    </row>
    <row r="87" spans="1:14" x14ac:dyDescent="0.25">
      <c r="A87" t="s">
        <v>653</v>
      </c>
      <c r="B87" t="s">
        <v>2479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2681</v>
      </c>
      <c r="L87" t="s">
        <v>2682</v>
      </c>
      <c r="M87" t="s">
        <v>2683</v>
      </c>
      <c r="N87" t="s">
        <v>2684</v>
      </c>
    </row>
    <row r="88" spans="1:14" x14ac:dyDescent="0.25">
      <c r="A88" t="s">
        <v>742</v>
      </c>
      <c r="B88" t="s">
        <v>2484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2681</v>
      </c>
      <c r="L88" t="s">
        <v>2682</v>
      </c>
      <c r="M88" t="s">
        <v>2685</v>
      </c>
      <c r="N88" t="s">
        <v>2686</v>
      </c>
    </row>
    <row r="89" spans="1:14" x14ac:dyDescent="0.25">
      <c r="A89" t="s">
        <v>825</v>
      </c>
      <c r="B89" t="s">
        <v>2486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2681</v>
      </c>
      <c r="L89" t="s">
        <v>2682</v>
      </c>
      <c r="M89" t="s">
        <v>2685</v>
      </c>
      <c r="N89" t="s">
        <v>2686</v>
      </c>
    </row>
    <row r="90" spans="1:14" x14ac:dyDescent="0.25">
      <c r="A90" t="s">
        <v>726</v>
      </c>
      <c r="B90" t="s">
        <v>2488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2681</v>
      </c>
      <c r="L90" t="s">
        <v>2682</v>
      </c>
      <c r="M90" t="s">
        <v>2685</v>
      </c>
      <c r="N90" t="s">
        <v>2686</v>
      </c>
    </row>
    <row r="91" spans="1:14" x14ac:dyDescent="0.25">
      <c r="A91" t="s">
        <v>645</v>
      </c>
      <c r="B91" t="s">
        <v>2489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2490</v>
      </c>
      <c r="I91" t="s">
        <v>313</v>
      </c>
      <c r="J91" t="s">
        <v>1183</v>
      </c>
      <c r="K91" t="s">
        <v>2681</v>
      </c>
      <c r="L91" t="s">
        <v>2682</v>
      </c>
      <c r="M91" t="s">
        <v>2685</v>
      </c>
      <c r="N91" t="s">
        <v>2686</v>
      </c>
    </row>
    <row r="92" spans="1:14" x14ac:dyDescent="0.25">
      <c r="A92" t="s">
        <v>800</v>
      </c>
      <c r="B92" t="s">
        <v>2492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2493</v>
      </c>
      <c r="I92" t="s">
        <v>318</v>
      </c>
      <c r="J92" t="s">
        <v>1300</v>
      </c>
      <c r="K92" t="s">
        <v>2681</v>
      </c>
      <c r="L92" t="s">
        <v>2682</v>
      </c>
      <c r="M92" t="s">
        <v>2685</v>
      </c>
      <c r="N92" t="s">
        <v>2686</v>
      </c>
    </row>
    <row r="93" spans="1:14" x14ac:dyDescent="0.25">
      <c r="A93" t="s">
        <v>773</v>
      </c>
      <c r="B93" t="s">
        <v>2495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2687</v>
      </c>
      <c r="L93" t="s">
        <v>2688</v>
      </c>
      <c r="M93" t="s">
        <v>2689</v>
      </c>
      <c r="N93" t="s">
        <v>2690</v>
      </c>
    </row>
    <row r="94" spans="1:14" x14ac:dyDescent="0.25">
      <c r="A94" t="s">
        <v>784</v>
      </c>
      <c r="B94" t="s">
        <v>2496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2681</v>
      </c>
      <c r="L94" t="s">
        <v>2682</v>
      </c>
      <c r="M94" t="s">
        <v>2689</v>
      </c>
      <c r="N94" t="s">
        <v>2690</v>
      </c>
    </row>
    <row r="95" spans="1:14" x14ac:dyDescent="0.25">
      <c r="A95" t="s">
        <v>789</v>
      </c>
      <c r="B95" t="s">
        <v>2497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2687</v>
      </c>
      <c r="L95" t="s">
        <v>2688</v>
      </c>
      <c r="M95" t="s">
        <v>2689</v>
      </c>
      <c r="N95" t="s">
        <v>2690</v>
      </c>
    </row>
    <row r="96" spans="1:14" x14ac:dyDescent="0.25">
      <c r="A96" t="s">
        <v>646</v>
      </c>
      <c r="B96" t="s">
        <v>2498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2687</v>
      </c>
      <c r="L96" t="s">
        <v>2688</v>
      </c>
      <c r="M96" t="s">
        <v>2689</v>
      </c>
      <c r="N96" t="s">
        <v>2690</v>
      </c>
    </row>
    <row r="97" spans="1:14" x14ac:dyDescent="0.25">
      <c r="A97" t="s">
        <v>682</v>
      </c>
      <c r="B97" t="s">
        <v>2505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2687</v>
      </c>
      <c r="L97" t="s">
        <v>2688</v>
      </c>
      <c r="M97" t="s">
        <v>2689</v>
      </c>
      <c r="N97" t="s">
        <v>2690</v>
      </c>
    </row>
    <row r="98" spans="1:14" x14ac:dyDescent="0.25">
      <c r="A98" t="s">
        <v>671</v>
      </c>
      <c r="B98" t="s">
        <v>2499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2687</v>
      </c>
      <c r="L98" t="s">
        <v>2688</v>
      </c>
      <c r="M98" t="s">
        <v>2689</v>
      </c>
      <c r="N98" t="s">
        <v>2690</v>
      </c>
    </row>
    <row r="99" spans="1:14" x14ac:dyDescent="0.25">
      <c r="A99" t="s">
        <v>746</v>
      </c>
      <c r="B99" t="s">
        <v>2506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2507</v>
      </c>
      <c r="K99" t="s">
        <v>2669</v>
      </c>
      <c r="L99" t="s">
        <v>2670</v>
      </c>
      <c r="M99" t="s">
        <v>2691</v>
      </c>
      <c r="N99" t="s">
        <v>2692</v>
      </c>
    </row>
    <row r="100" spans="1:14" x14ac:dyDescent="0.25">
      <c r="A100" t="s">
        <v>813</v>
      </c>
      <c r="B100" t="s">
        <v>2508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2669</v>
      </c>
      <c r="L100" t="s">
        <v>2670</v>
      </c>
      <c r="M100" t="s">
        <v>2691</v>
      </c>
      <c r="N100" t="s">
        <v>2692</v>
      </c>
    </row>
    <row r="101" spans="1:14" x14ac:dyDescent="0.25">
      <c r="A101" t="s">
        <v>659</v>
      </c>
      <c r="B101" t="s">
        <v>2509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2669</v>
      </c>
      <c r="L101" t="s">
        <v>2670</v>
      </c>
      <c r="M101" t="s">
        <v>2691</v>
      </c>
      <c r="N101" t="s">
        <v>2692</v>
      </c>
    </row>
    <row r="102" spans="1:14" x14ac:dyDescent="0.25">
      <c r="A102" t="s">
        <v>695</v>
      </c>
      <c r="B102" t="s">
        <v>2510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2669</v>
      </c>
      <c r="L102" t="s">
        <v>2670</v>
      </c>
      <c r="M102" t="s">
        <v>2691</v>
      </c>
      <c r="N102" t="s">
        <v>2692</v>
      </c>
    </row>
    <row r="103" spans="1:14" x14ac:dyDescent="0.25">
      <c r="A103" t="s">
        <v>672</v>
      </c>
      <c r="B103" t="s">
        <v>2511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2507</v>
      </c>
      <c r="K103" t="s">
        <v>2669</v>
      </c>
      <c r="L103" t="s">
        <v>2670</v>
      </c>
      <c r="M103" t="s">
        <v>2691</v>
      </c>
      <c r="N103" t="s">
        <v>2692</v>
      </c>
    </row>
    <row r="104" spans="1:14" x14ac:dyDescent="0.25">
      <c r="A104" t="s">
        <v>799</v>
      </c>
      <c r="B104" t="s">
        <v>2514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2515</v>
      </c>
      <c r="I104" t="s">
        <v>1115</v>
      </c>
      <c r="J104" t="s">
        <v>2516</v>
      </c>
      <c r="K104" t="s">
        <v>2669</v>
      </c>
      <c r="L104" t="s">
        <v>2670</v>
      </c>
      <c r="M104" t="s">
        <v>2693</v>
      </c>
      <c r="N104" t="s">
        <v>2694</v>
      </c>
    </row>
    <row r="105" spans="1:14" x14ac:dyDescent="0.25">
      <c r="A105" t="s">
        <v>715</v>
      </c>
      <c r="B105" t="s">
        <v>2518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2519</v>
      </c>
      <c r="I105" t="s">
        <v>304</v>
      </c>
      <c r="J105" t="s">
        <v>2520</v>
      </c>
      <c r="K105" t="s">
        <v>2669</v>
      </c>
      <c r="L105" t="s">
        <v>2670</v>
      </c>
      <c r="M105" t="s">
        <v>2693</v>
      </c>
      <c r="N105" t="s">
        <v>2694</v>
      </c>
    </row>
    <row r="106" spans="1:14" x14ac:dyDescent="0.25">
      <c r="A106" t="s">
        <v>725</v>
      </c>
      <c r="B106" t="s">
        <v>2522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2515</v>
      </c>
      <c r="I106" t="s">
        <v>383</v>
      </c>
      <c r="J106" t="s">
        <v>2520</v>
      </c>
      <c r="K106" t="s">
        <v>2669</v>
      </c>
      <c r="L106" t="s">
        <v>2670</v>
      </c>
      <c r="M106" t="s">
        <v>2693</v>
      </c>
      <c r="N106" t="s">
        <v>2694</v>
      </c>
    </row>
    <row r="107" spans="1:14" x14ac:dyDescent="0.25">
      <c r="A107" t="s">
        <v>819</v>
      </c>
      <c r="B107" t="s">
        <v>2524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2515</v>
      </c>
      <c r="I107" t="s">
        <v>1138</v>
      </c>
      <c r="J107" t="s">
        <v>2525</v>
      </c>
      <c r="K107" t="s">
        <v>2669</v>
      </c>
      <c r="L107" t="s">
        <v>2670</v>
      </c>
      <c r="M107" t="s">
        <v>2693</v>
      </c>
      <c r="N107" t="s">
        <v>2694</v>
      </c>
    </row>
    <row r="108" spans="1:14" x14ac:dyDescent="0.25">
      <c r="A108" t="s">
        <v>670</v>
      </c>
      <c r="B108" t="s">
        <v>2527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2528</v>
      </c>
      <c r="I108" t="s">
        <v>1115</v>
      </c>
      <c r="J108" t="s">
        <v>2529</v>
      </c>
      <c r="K108" t="s">
        <v>2669</v>
      </c>
      <c r="L108" t="s">
        <v>2670</v>
      </c>
      <c r="M108" t="s">
        <v>2693</v>
      </c>
      <c r="N108" t="s">
        <v>2694</v>
      </c>
    </row>
    <row r="109" spans="1:14" x14ac:dyDescent="0.25">
      <c r="A109" t="s">
        <v>693</v>
      </c>
      <c r="B109" t="s">
        <v>2531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2532</v>
      </c>
      <c r="I109" t="s">
        <v>329</v>
      </c>
      <c r="J109" t="s">
        <v>2533</v>
      </c>
      <c r="K109" t="s">
        <v>2681</v>
      </c>
      <c r="L109" t="s">
        <v>2682</v>
      </c>
      <c r="M109" t="s">
        <v>2695</v>
      </c>
      <c r="N109" t="s">
        <v>2685</v>
      </c>
    </row>
    <row r="110" spans="1:14" x14ac:dyDescent="0.25">
      <c r="A110" t="s">
        <v>817</v>
      </c>
      <c r="B110" t="s">
        <v>2535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2536</v>
      </c>
      <c r="I110" t="s">
        <v>2428</v>
      </c>
      <c r="J110" t="s">
        <v>159</v>
      </c>
      <c r="K110" t="s">
        <v>2673</v>
      </c>
      <c r="L110" t="s">
        <v>2674</v>
      </c>
      <c r="M110" t="s">
        <v>2695</v>
      </c>
      <c r="N110" t="s">
        <v>2685</v>
      </c>
    </row>
    <row r="111" spans="1:14" x14ac:dyDescent="0.25">
      <c r="A111" t="s">
        <v>807</v>
      </c>
      <c r="B111" t="s">
        <v>2538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2539</v>
      </c>
      <c r="I111" t="s">
        <v>268</v>
      </c>
      <c r="J111" t="s">
        <v>168</v>
      </c>
      <c r="K111" t="s">
        <v>2673</v>
      </c>
      <c r="L111" t="s">
        <v>2674</v>
      </c>
      <c r="M111" t="s">
        <v>2696</v>
      </c>
      <c r="N111" t="s">
        <v>2697</v>
      </c>
    </row>
    <row r="112" spans="1:14" x14ac:dyDescent="0.25">
      <c r="A112" t="s">
        <v>769</v>
      </c>
      <c r="B112" t="s">
        <v>2540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2541</v>
      </c>
      <c r="K112" t="s">
        <v>2673</v>
      </c>
      <c r="L112" t="s">
        <v>2674</v>
      </c>
      <c r="M112" t="s">
        <v>2696</v>
      </c>
      <c r="N112" t="s">
        <v>2697</v>
      </c>
    </row>
    <row r="113" spans="1:14" x14ac:dyDescent="0.25">
      <c r="A113" t="s">
        <v>731</v>
      </c>
      <c r="B113" t="s">
        <v>2542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2541</v>
      </c>
      <c r="K113" t="s">
        <v>2673</v>
      </c>
      <c r="L113" t="s">
        <v>2674</v>
      </c>
      <c r="M113" t="s">
        <v>2696</v>
      </c>
      <c r="N113" t="s">
        <v>2697</v>
      </c>
    </row>
    <row r="114" spans="1:14" x14ac:dyDescent="0.25">
      <c r="A114" t="s">
        <v>797</v>
      </c>
      <c r="B114" t="s">
        <v>2543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2544</v>
      </c>
      <c r="I114" t="s">
        <v>342</v>
      </c>
      <c r="J114" t="s">
        <v>2545</v>
      </c>
      <c r="K114" t="s">
        <v>2673</v>
      </c>
      <c r="L114" t="s">
        <v>2674</v>
      </c>
      <c r="M114" t="s">
        <v>2696</v>
      </c>
      <c r="N114" t="s">
        <v>2697</v>
      </c>
    </row>
    <row r="115" spans="1:14" x14ac:dyDescent="0.25">
      <c r="A115" t="s">
        <v>677</v>
      </c>
      <c r="B115" t="s">
        <v>2546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2547</v>
      </c>
      <c r="I115" t="s">
        <v>1633</v>
      </c>
      <c r="J115" t="s">
        <v>2548</v>
      </c>
      <c r="K115" t="s">
        <v>2673</v>
      </c>
      <c r="L115" t="s">
        <v>2674</v>
      </c>
      <c r="M115" t="s">
        <v>2696</v>
      </c>
      <c r="N115" t="s">
        <v>2697</v>
      </c>
    </row>
    <row r="116" spans="1:14" x14ac:dyDescent="0.25">
      <c r="A116" t="s">
        <v>663</v>
      </c>
      <c r="B116" t="s">
        <v>2549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2550</v>
      </c>
      <c r="I116" t="s">
        <v>318</v>
      </c>
      <c r="J116" t="s">
        <v>2545</v>
      </c>
      <c r="K116" t="s">
        <v>2673</v>
      </c>
      <c r="L116" t="s">
        <v>2674</v>
      </c>
      <c r="M116" t="s">
        <v>2696</v>
      </c>
      <c r="N116" t="s">
        <v>2697</v>
      </c>
    </row>
    <row r="117" spans="1:14" x14ac:dyDescent="0.25">
      <c r="A117" t="s">
        <v>783</v>
      </c>
      <c r="B117" t="s">
        <v>2551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2552</v>
      </c>
      <c r="I117" t="s">
        <v>342</v>
      </c>
      <c r="J117" t="s">
        <v>2548</v>
      </c>
      <c r="K117" t="s">
        <v>2673</v>
      </c>
      <c r="L117" t="s">
        <v>2674</v>
      </c>
      <c r="M117" t="s">
        <v>2696</v>
      </c>
      <c r="N117" t="s">
        <v>2697</v>
      </c>
    </row>
    <row r="118" spans="1:14" x14ac:dyDescent="0.25">
      <c r="A118" t="s">
        <v>763</v>
      </c>
      <c r="B118" t="s">
        <v>2553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2673</v>
      </c>
      <c r="L118" t="s">
        <v>2674</v>
      </c>
      <c r="M118" t="s">
        <v>2696</v>
      </c>
      <c r="N118" t="s">
        <v>2697</v>
      </c>
    </row>
    <row r="119" spans="1:14" x14ac:dyDescent="0.25">
      <c r="A119" t="s">
        <v>822</v>
      </c>
      <c r="B119" t="s">
        <v>2554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2552</v>
      </c>
      <c r="I119" t="s">
        <v>342</v>
      </c>
      <c r="J119" t="s">
        <v>2548</v>
      </c>
      <c r="K119" t="s">
        <v>2673</v>
      </c>
      <c r="L119" t="s">
        <v>2674</v>
      </c>
      <c r="M119" t="s">
        <v>2696</v>
      </c>
      <c r="N119" t="s">
        <v>2697</v>
      </c>
    </row>
    <row r="120" spans="1:14" x14ac:dyDescent="0.25">
      <c r="A120" t="s">
        <v>741</v>
      </c>
      <c r="B120" t="s">
        <v>2555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2556</v>
      </c>
      <c r="I120" t="s">
        <v>290</v>
      </c>
      <c r="J120" t="s">
        <v>182</v>
      </c>
      <c r="K120" t="s">
        <v>2681</v>
      </c>
      <c r="L120" t="s">
        <v>2682</v>
      </c>
      <c r="M120" t="s">
        <v>2698</v>
      </c>
      <c r="N120" t="s">
        <v>2699</v>
      </c>
    </row>
    <row r="121" spans="1:14" x14ac:dyDescent="0.25">
      <c r="A121" t="s">
        <v>826</v>
      </c>
      <c r="B121" t="s">
        <v>2557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2558</v>
      </c>
      <c r="I121" t="s">
        <v>311</v>
      </c>
      <c r="J121" t="s">
        <v>182</v>
      </c>
      <c r="K121" t="s">
        <v>2681</v>
      </c>
      <c r="L121" t="s">
        <v>2682</v>
      </c>
      <c r="M121" t="s">
        <v>2698</v>
      </c>
      <c r="N121" t="s">
        <v>2699</v>
      </c>
    </row>
    <row r="122" spans="1:14" x14ac:dyDescent="0.25">
      <c r="A122" t="s">
        <v>802</v>
      </c>
      <c r="B122" t="s">
        <v>2572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2559</v>
      </c>
      <c r="I122" t="s">
        <v>2333</v>
      </c>
      <c r="J122" t="s">
        <v>2560</v>
      </c>
      <c r="K122" t="s">
        <v>2681</v>
      </c>
      <c r="L122" t="s">
        <v>2682</v>
      </c>
      <c r="M122" t="s">
        <v>2698</v>
      </c>
      <c r="N122" t="s">
        <v>2699</v>
      </c>
    </row>
    <row r="123" spans="1:14" x14ac:dyDescent="0.25">
      <c r="A123" t="s">
        <v>745</v>
      </c>
      <c r="B123" t="s">
        <v>2561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2559</v>
      </c>
      <c r="I123" t="s">
        <v>347</v>
      </c>
      <c r="J123" t="s">
        <v>182</v>
      </c>
      <c r="K123" t="s">
        <v>2681</v>
      </c>
      <c r="L123" t="s">
        <v>2682</v>
      </c>
      <c r="M123" t="s">
        <v>2698</v>
      </c>
      <c r="N123" t="s">
        <v>2699</v>
      </c>
    </row>
    <row r="124" spans="1:14" x14ac:dyDescent="0.25">
      <c r="A124" t="s">
        <v>786</v>
      </c>
      <c r="B124" t="s">
        <v>2562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2563</v>
      </c>
      <c r="I124" t="s">
        <v>284</v>
      </c>
      <c r="J124" t="s">
        <v>2560</v>
      </c>
      <c r="K124" t="s">
        <v>2681</v>
      </c>
      <c r="L124" t="s">
        <v>2682</v>
      </c>
      <c r="M124" t="s">
        <v>2698</v>
      </c>
      <c r="N124" t="s">
        <v>2699</v>
      </c>
    </row>
    <row r="125" spans="1:14" x14ac:dyDescent="0.25">
      <c r="A125" t="s">
        <v>823</v>
      </c>
      <c r="B125" t="s">
        <v>2573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2574</v>
      </c>
      <c r="I125" t="s">
        <v>895</v>
      </c>
      <c r="J125" t="s">
        <v>2575</v>
      </c>
      <c r="K125" t="s">
        <v>2700</v>
      </c>
      <c r="L125" t="s">
        <v>2701</v>
      </c>
      <c r="M125" t="s">
        <v>2702</v>
      </c>
      <c r="N125" t="s">
        <v>2703</v>
      </c>
    </row>
    <row r="126" spans="1:14" x14ac:dyDescent="0.25">
      <c r="A126" t="s">
        <v>818</v>
      </c>
      <c r="B126" t="s">
        <v>2577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2578</v>
      </c>
      <c r="I126" t="s">
        <v>222</v>
      </c>
      <c r="J126" t="s">
        <v>182</v>
      </c>
      <c r="K126" t="s">
        <v>2704</v>
      </c>
      <c r="L126" t="s">
        <v>2705</v>
      </c>
      <c r="M126" t="s">
        <v>2702</v>
      </c>
      <c r="N126" t="s">
        <v>2703</v>
      </c>
    </row>
    <row r="127" spans="1:14" x14ac:dyDescent="0.25">
      <c r="A127" t="s">
        <v>735</v>
      </c>
      <c r="B127" t="s">
        <v>2580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2581</v>
      </c>
      <c r="I127" t="s">
        <v>2582</v>
      </c>
      <c r="J127" t="s">
        <v>2354</v>
      </c>
      <c r="K127" t="s">
        <v>2700</v>
      </c>
      <c r="L127" t="s">
        <v>2701</v>
      </c>
      <c r="M127" t="s">
        <v>2702</v>
      </c>
      <c r="N127" t="s">
        <v>2703</v>
      </c>
    </row>
    <row r="128" spans="1:14" x14ac:dyDescent="0.25">
      <c r="A128" t="s">
        <v>714</v>
      </c>
      <c r="B128" t="s">
        <v>2584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2585</v>
      </c>
      <c r="I128" t="s">
        <v>116</v>
      </c>
      <c r="J128" t="s">
        <v>2380</v>
      </c>
      <c r="K128" t="s">
        <v>2704</v>
      </c>
      <c r="L128" t="s">
        <v>2705</v>
      </c>
      <c r="M128" t="s">
        <v>2702</v>
      </c>
      <c r="N128" t="s">
        <v>2703</v>
      </c>
    </row>
    <row r="129" spans="1:14" x14ac:dyDescent="0.25">
      <c r="A129" t="s">
        <v>689</v>
      </c>
      <c r="B129" t="s">
        <v>2587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2588</v>
      </c>
      <c r="I129" t="s">
        <v>938</v>
      </c>
      <c r="J129" t="s">
        <v>248</v>
      </c>
      <c r="K129" t="s">
        <v>2700</v>
      </c>
      <c r="L129" t="s">
        <v>2701</v>
      </c>
      <c r="M129" t="s">
        <v>2702</v>
      </c>
      <c r="N129" t="s">
        <v>2703</v>
      </c>
    </row>
    <row r="130" spans="1:14" x14ac:dyDescent="0.25">
      <c r="A130" t="s">
        <v>680</v>
      </c>
      <c r="B130" t="s">
        <v>2590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2585</v>
      </c>
      <c r="I130" t="s">
        <v>116</v>
      </c>
      <c r="J130" t="s">
        <v>2380</v>
      </c>
      <c r="K130" t="s">
        <v>2704</v>
      </c>
      <c r="L130" t="s">
        <v>2705</v>
      </c>
      <c r="M130" t="s">
        <v>2702</v>
      </c>
      <c r="N130" t="s">
        <v>2703</v>
      </c>
    </row>
    <row r="131" spans="1:14" x14ac:dyDescent="0.25">
      <c r="A131" t="s">
        <v>644</v>
      </c>
      <c r="B131" t="s">
        <v>2592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2581</v>
      </c>
      <c r="I131" t="s">
        <v>2582</v>
      </c>
      <c r="J131" t="s">
        <v>2354</v>
      </c>
      <c r="K131" t="s">
        <v>2700</v>
      </c>
      <c r="L131" t="s">
        <v>2701</v>
      </c>
      <c r="M131" t="s">
        <v>2702</v>
      </c>
      <c r="N131" t="s">
        <v>2703</v>
      </c>
    </row>
    <row r="132" spans="1:14" x14ac:dyDescent="0.25">
      <c r="A132" t="s">
        <v>798</v>
      </c>
      <c r="B132" t="s">
        <v>2593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2578</v>
      </c>
      <c r="I132" t="s">
        <v>262</v>
      </c>
      <c r="J132" t="s">
        <v>2380</v>
      </c>
      <c r="K132" t="s">
        <v>2704</v>
      </c>
      <c r="L132" t="s">
        <v>2705</v>
      </c>
      <c r="M132" t="s">
        <v>2702</v>
      </c>
      <c r="N132" t="s">
        <v>2703</v>
      </c>
    </row>
    <row r="133" spans="1:14" x14ac:dyDescent="0.25">
      <c r="A133" t="s">
        <v>691</v>
      </c>
      <c r="B133" t="s">
        <v>2594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2595</v>
      </c>
      <c r="I133" t="s">
        <v>149</v>
      </c>
      <c r="J133" t="s">
        <v>2380</v>
      </c>
      <c r="K133" t="s">
        <v>2704</v>
      </c>
      <c r="L133" t="s">
        <v>2705</v>
      </c>
      <c r="M133" t="s">
        <v>2702</v>
      </c>
      <c r="N133" t="s">
        <v>2703</v>
      </c>
    </row>
    <row r="134" spans="1:14" x14ac:dyDescent="0.25">
      <c r="A134" t="s">
        <v>667</v>
      </c>
      <c r="B134" t="s">
        <v>2597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2598</v>
      </c>
      <c r="I134" t="s">
        <v>337</v>
      </c>
      <c r="J134" t="s">
        <v>248</v>
      </c>
      <c r="K134" t="s">
        <v>2700</v>
      </c>
      <c r="L134" t="s">
        <v>2701</v>
      </c>
      <c r="M134" t="s">
        <v>2702</v>
      </c>
      <c r="N134" t="s">
        <v>2703</v>
      </c>
    </row>
    <row r="135" spans="1:14" x14ac:dyDescent="0.25">
      <c r="A135" t="s">
        <v>736</v>
      </c>
      <c r="B135" t="s">
        <v>2600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2601</v>
      </c>
      <c r="I135" t="s">
        <v>297</v>
      </c>
      <c r="J135" t="s">
        <v>2602</v>
      </c>
      <c r="K135" t="s">
        <v>2687</v>
      </c>
      <c r="L135" t="s">
        <v>2688</v>
      </c>
      <c r="M135" t="s">
        <v>2706</v>
      </c>
      <c r="N135" t="s">
        <v>2691</v>
      </c>
    </row>
    <row r="136" spans="1:14" x14ac:dyDescent="0.25">
      <c r="A136" t="s">
        <v>821</v>
      </c>
      <c r="B136" t="s">
        <v>2603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2604</v>
      </c>
      <c r="I136" t="s">
        <v>290</v>
      </c>
      <c r="J136" t="s">
        <v>238</v>
      </c>
      <c r="K136" t="s">
        <v>2687</v>
      </c>
      <c r="L136" t="s">
        <v>2688</v>
      </c>
      <c r="M136" t="s">
        <v>2706</v>
      </c>
      <c r="N136" t="s">
        <v>2691</v>
      </c>
    </row>
    <row r="137" spans="1:14" x14ac:dyDescent="0.25">
      <c r="A137" t="s">
        <v>658</v>
      </c>
      <c r="B137" t="s">
        <v>2605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2606</v>
      </c>
      <c r="I137" t="s">
        <v>290</v>
      </c>
      <c r="J137" t="s">
        <v>2607</v>
      </c>
      <c r="K137" t="s">
        <v>2687</v>
      </c>
      <c r="L137" t="s">
        <v>2688</v>
      </c>
      <c r="M137" t="s">
        <v>2707</v>
      </c>
      <c r="N137" t="s">
        <v>2708</v>
      </c>
    </row>
    <row r="138" spans="1:14" x14ac:dyDescent="0.25">
      <c r="A138" t="s">
        <v>772</v>
      </c>
      <c r="B138" t="s">
        <v>2608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2516</v>
      </c>
      <c r="I138" t="s">
        <v>342</v>
      </c>
      <c r="J138" t="s">
        <v>2607</v>
      </c>
      <c r="K138" t="s">
        <v>2687</v>
      </c>
      <c r="L138" t="s">
        <v>2688</v>
      </c>
      <c r="M138" t="s">
        <v>2707</v>
      </c>
      <c r="N138" t="s">
        <v>2708</v>
      </c>
    </row>
    <row r="139" spans="1:14" x14ac:dyDescent="0.25">
      <c r="A139" t="s">
        <v>801</v>
      </c>
      <c r="B139" t="s">
        <v>2609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2610</v>
      </c>
      <c r="I139" t="s">
        <v>2394</v>
      </c>
      <c r="J139" t="s">
        <v>2611</v>
      </c>
      <c r="K139" t="s">
        <v>2687</v>
      </c>
      <c r="L139" t="s">
        <v>2688</v>
      </c>
      <c r="M139" t="s">
        <v>2707</v>
      </c>
      <c r="N139" t="s">
        <v>2708</v>
      </c>
    </row>
    <row r="140" spans="1:14" x14ac:dyDescent="0.25">
      <c r="A140" t="s">
        <v>785</v>
      </c>
      <c r="B140" t="s">
        <v>2615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2616</v>
      </c>
      <c r="I140" t="s">
        <v>2617</v>
      </c>
      <c r="J140" t="s">
        <v>1208</v>
      </c>
      <c r="K140" t="s">
        <v>2687</v>
      </c>
      <c r="L140" t="s">
        <v>2688</v>
      </c>
      <c r="M140" t="s">
        <v>2709</v>
      </c>
      <c r="N140" t="s">
        <v>2695</v>
      </c>
    </row>
    <row r="141" spans="1:14" x14ac:dyDescent="0.25">
      <c r="A141" t="s">
        <v>824</v>
      </c>
      <c r="B141" t="s">
        <v>2619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2616</v>
      </c>
      <c r="I141" t="s">
        <v>2617</v>
      </c>
      <c r="J141" t="s">
        <v>1208</v>
      </c>
      <c r="K141" t="s">
        <v>2687</v>
      </c>
      <c r="L141" t="s">
        <v>2688</v>
      </c>
      <c r="M141" t="s">
        <v>2709</v>
      </c>
      <c r="N141" t="s">
        <v>2695</v>
      </c>
    </row>
    <row r="142" spans="1:14" x14ac:dyDescent="0.25">
      <c r="A142" t="s">
        <v>791</v>
      </c>
      <c r="B142" t="s">
        <v>2621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2516</v>
      </c>
      <c r="I142" t="s">
        <v>346</v>
      </c>
      <c r="J142" t="s">
        <v>2622</v>
      </c>
      <c r="K142" t="s">
        <v>2687</v>
      </c>
      <c r="L142" t="s">
        <v>2688</v>
      </c>
      <c r="M142" t="s">
        <v>2709</v>
      </c>
      <c r="N142" t="s">
        <v>2695</v>
      </c>
    </row>
    <row r="143" spans="1:14" x14ac:dyDescent="0.25">
      <c r="A143" t="s">
        <v>738</v>
      </c>
      <c r="B143" t="s">
        <v>2623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2516</v>
      </c>
      <c r="I143" t="s">
        <v>346</v>
      </c>
      <c r="J143" t="s">
        <v>2622</v>
      </c>
      <c r="K143" t="s">
        <v>2687</v>
      </c>
      <c r="L143" t="s">
        <v>2688</v>
      </c>
      <c r="M143" t="s">
        <v>2709</v>
      </c>
      <c r="N143" t="s">
        <v>2695</v>
      </c>
    </row>
    <row r="144" spans="1:14" x14ac:dyDescent="0.25">
      <c r="A144" t="s">
        <v>690</v>
      </c>
      <c r="B144" t="s">
        <v>2625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2525</v>
      </c>
      <c r="I144" t="s">
        <v>346</v>
      </c>
      <c r="J144" t="s">
        <v>254</v>
      </c>
      <c r="K144" t="s">
        <v>2687</v>
      </c>
      <c r="L144" t="s">
        <v>2688</v>
      </c>
      <c r="M144" t="s">
        <v>2709</v>
      </c>
      <c r="N144" t="s">
        <v>2695</v>
      </c>
    </row>
    <row r="145" spans="1:14" x14ac:dyDescent="0.25">
      <c r="A145" t="s">
        <v>809</v>
      </c>
      <c r="B145" t="s">
        <v>2626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2520</v>
      </c>
      <c r="I145" t="s">
        <v>369</v>
      </c>
      <c r="J145" t="s">
        <v>2622</v>
      </c>
      <c r="K145" t="s">
        <v>2687</v>
      </c>
      <c r="L145" t="s">
        <v>2688</v>
      </c>
      <c r="M145" t="s">
        <v>2709</v>
      </c>
      <c r="N145" t="s">
        <v>2695</v>
      </c>
    </row>
    <row r="146" spans="1:14" x14ac:dyDescent="0.25">
      <c r="A146" t="s">
        <v>812</v>
      </c>
      <c r="B146" t="s">
        <v>2627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2628</v>
      </c>
      <c r="I146" t="s">
        <v>392</v>
      </c>
      <c r="J146" t="s">
        <v>2629</v>
      </c>
      <c r="K146" t="s">
        <v>2710</v>
      </c>
      <c r="L146" t="s">
        <v>2711</v>
      </c>
      <c r="M146" t="s">
        <v>2712</v>
      </c>
      <c r="N146" t="s">
        <v>2706</v>
      </c>
    </row>
    <row r="147" spans="1:14" x14ac:dyDescent="0.25">
      <c r="A147" t="s">
        <v>744</v>
      </c>
      <c r="B147" t="s">
        <v>2631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2632</v>
      </c>
      <c r="J147" t="s">
        <v>2629</v>
      </c>
      <c r="K147" t="s">
        <v>2710</v>
      </c>
      <c r="L147" t="s">
        <v>2711</v>
      </c>
      <c r="M147" t="s">
        <v>2712</v>
      </c>
      <c r="N147" t="s">
        <v>2706</v>
      </c>
    </row>
    <row r="148" spans="1:14" x14ac:dyDescent="0.25">
      <c r="A148" t="s">
        <v>697</v>
      </c>
      <c r="B148" t="s">
        <v>2633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2632</v>
      </c>
      <c r="J148" t="s">
        <v>2629</v>
      </c>
      <c r="K148" t="s">
        <v>2710</v>
      </c>
      <c r="L148" t="s">
        <v>2711</v>
      </c>
      <c r="M148" t="s">
        <v>2712</v>
      </c>
      <c r="N148" t="s">
        <v>2706</v>
      </c>
    </row>
    <row r="149" spans="1:14" x14ac:dyDescent="0.25">
      <c r="A149" t="s">
        <v>694</v>
      </c>
      <c r="B149" t="s">
        <v>2634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2635</v>
      </c>
      <c r="I149" t="s">
        <v>392</v>
      </c>
      <c r="J149" t="s">
        <v>2636</v>
      </c>
      <c r="K149" t="s">
        <v>2710</v>
      </c>
      <c r="L149" t="s">
        <v>2711</v>
      </c>
      <c r="M149" t="s">
        <v>2713</v>
      </c>
      <c r="N149" t="s">
        <v>2707</v>
      </c>
    </row>
    <row r="150" spans="1:14" x14ac:dyDescent="0.25">
      <c r="A150" t="s">
        <v>762</v>
      </c>
      <c r="B150" t="s">
        <v>2638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2639</v>
      </c>
      <c r="J150" t="s">
        <v>2640</v>
      </c>
      <c r="K150" t="s">
        <v>2710</v>
      </c>
      <c r="L150" t="s">
        <v>2711</v>
      </c>
      <c r="M150" t="s">
        <v>2713</v>
      </c>
      <c r="N150" t="s">
        <v>2707</v>
      </c>
    </row>
    <row r="151" spans="1:14" x14ac:dyDescent="0.25">
      <c r="A151" t="s">
        <v>788</v>
      </c>
      <c r="B151" t="s">
        <v>3030</v>
      </c>
      <c r="C151" t="s">
        <v>8</v>
      </c>
      <c r="D151" t="s">
        <v>11</v>
      </c>
      <c r="E151" t="s">
        <v>140</v>
      </c>
      <c r="F151" t="s">
        <v>399</v>
      </c>
      <c r="G151" t="s">
        <v>669</v>
      </c>
      <c r="H151" t="s">
        <v>2582</v>
      </c>
      <c r="I151" t="s">
        <v>287</v>
      </c>
      <c r="J151" t="s">
        <v>322</v>
      </c>
      <c r="K151" t="s">
        <v>2704</v>
      </c>
      <c r="L151" t="s">
        <v>2705</v>
      </c>
      <c r="M151" t="s">
        <v>3031</v>
      </c>
      <c r="N151" t="s">
        <v>3032</v>
      </c>
    </row>
    <row r="152" spans="1:14" x14ac:dyDescent="0.25">
      <c r="A152" t="s">
        <v>770</v>
      </c>
      <c r="B152" t="s">
        <v>3033</v>
      </c>
      <c r="C152" t="s">
        <v>8</v>
      </c>
      <c r="D152" t="s">
        <v>13</v>
      </c>
      <c r="E152" t="s">
        <v>140</v>
      </c>
      <c r="F152" t="s">
        <v>399</v>
      </c>
      <c r="G152" t="s">
        <v>669</v>
      </c>
      <c r="H152" t="s">
        <v>2447</v>
      </c>
      <c r="I152" t="s">
        <v>267</v>
      </c>
      <c r="J152" t="s">
        <v>2394</v>
      </c>
      <c r="K152" t="s">
        <v>2700</v>
      </c>
      <c r="L152" t="s">
        <v>2701</v>
      </c>
      <c r="M152" t="s">
        <v>3031</v>
      </c>
      <c r="N152" t="s">
        <v>3032</v>
      </c>
    </row>
    <row r="153" spans="1:14" x14ac:dyDescent="0.25">
      <c r="A153" t="s">
        <v>722</v>
      </c>
      <c r="B153" t="s">
        <v>3041</v>
      </c>
      <c r="C153" t="s">
        <v>5</v>
      </c>
      <c r="D153" t="s">
        <v>16</v>
      </c>
      <c r="E153" t="s">
        <v>140</v>
      </c>
      <c r="F153" t="s">
        <v>399</v>
      </c>
      <c r="G153" t="s">
        <v>669</v>
      </c>
      <c r="H153" t="s">
        <v>329</v>
      </c>
      <c r="I153" t="s">
        <v>364</v>
      </c>
      <c r="J153" t="s">
        <v>270</v>
      </c>
      <c r="K153" t="s">
        <v>2700</v>
      </c>
      <c r="L153" t="s">
        <v>2701</v>
      </c>
      <c r="M153" t="s">
        <v>3034</v>
      </c>
      <c r="N153" t="s">
        <v>3036</v>
      </c>
    </row>
    <row r="154" spans="1:14" x14ac:dyDescent="0.25">
      <c r="A154" t="s">
        <v>664</v>
      </c>
      <c r="B154" t="s">
        <v>3035</v>
      </c>
      <c r="C154" t="s">
        <v>5</v>
      </c>
      <c r="D154" t="s">
        <v>1676</v>
      </c>
      <c r="E154" t="s">
        <v>140</v>
      </c>
      <c r="F154" t="s">
        <v>399</v>
      </c>
      <c r="G154" t="s">
        <v>669</v>
      </c>
      <c r="H154" t="s">
        <v>1802</v>
      </c>
      <c r="I154" t="s">
        <v>267</v>
      </c>
      <c r="J154" t="s">
        <v>270</v>
      </c>
      <c r="K154" t="s">
        <v>2700</v>
      </c>
      <c r="L154" t="s">
        <v>2701</v>
      </c>
      <c r="M154" t="s">
        <v>3034</v>
      </c>
      <c r="N154" t="s">
        <v>3036</v>
      </c>
    </row>
    <row r="155" spans="1:14" x14ac:dyDescent="0.25">
      <c r="A155" t="s">
        <v>656</v>
      </c>
      <c r="B155" t="s">
        <v>3042</v>
      </c>
      <c r="C155" t="s">
        <v>5</v>
      </c>
      <c r="D155" t="s">
        <v>15</v>
      </c>
      <c r="E155" t="s">
        <v>140</v>
      </c>
      <c r="F155" t="s">
        <v>399</v>
      </c>
      <c r="G155" t="s">
        <v>669</v>
      </c>
      <c r="H155" t="s">
        <v>302</v>
      </c>
      <c r="I155" t="s">
        <v>3043</v>
      </c>
      <c r="J155" t="s">
        <v>2474</v>
      </c>
      <c r="K155" t="s">
        <v>2687</v>
      </c>
      <c r="L155" t="s">
        <v>2688</v>
      </c>
      <c r="M155" t="s">
        <v>3044</v>
      </c>
      <c r="N155" t="s">
        <v>3045</v>
      </c>
    </row>
    <row r="156" spans="1:14" x14ac:dyDescent="0.25">
      <c r="A156" t="s">
        <v>855</v>
      </c>
      <c r="B156" t="s">
        <v>3047</v>
      </c>
      <c r="C156" t="s">
        <v>5</v>
      </c>
      <c r="D156" t="s">
        <v>2288</v>
      </c>
      <c r="E156" t="s">
        <v>140</v>
      </c>
      <c r="F156" t="s">
        <v>399</v>
      </c>
      <c r="G156" t="s">
        <v>669</v>
      </c>
      <c r="H156" t="s">
        <v>1766</v>
      </c>
      <c r="I156" t="s">
        <v>3048</v>
      </c>
      <c r="J156" t="s">
        <v>382</v>
      </c>
      <c r="K156" t="s">
        <v>2687</v>
      </c>
      <c r="L156" t="s">
        <v>2688</v>
      </c>
      <c r="M156" t="s">
        <v>3044</v>
      </c>
      <c r="N156" t="s">
        <v>3045</v>
      </c>
    </row>
    <row r="157" spans="1:14" x14ac:dyDescent="0.25">
      <c r="A157" t="s">
        <v>848</v>
      </c>
      <c r="B157" t="s">
        <v>3050</v>
      </c>
      <c r="C157" t="s">
        <v>5</v>
      </c>
      <c r="D157" t="s">
        <v>10</v>
      </c>
      <c r="E157" t="s">
        <v>140</v>
      </c>
      <c r="F157" t="s">
        <v>399</v>
      </c>
      <c r="G157" t="s">
        <v>669</v>
      </c>
      <c r="H157" t="s">
        <v>318</v>
      </c>
      <c r="I157" t="s">
        <v>1050</v>
      </c>
      <c r="J157" t="s">
        <v>1621</v>
      </c>
      <c r="K157" t="s">
        <v>2700</v>
      </c>
      <c r="L157" t="s">
        <v>2701</v>
      </c>
      <c r="M157" t="s">
        <v>3044</v>
      </c>
      <c r="N157" t="s">
        <v>3045</v>
      </c>
    </row>
    <row r="158" spans="1:14" x14ac:dyDescent="0.25">
      <c r="A158" t="s">
        <v>655</v>
      </c>
      <c r="B158" t="s">
        <v>3052</v>
      </c>
      <c r="C158" t="s">
        <v>5</v>
      </c>
      <c r="D158" t="s">
        <v>11</v>
      </c>
      <c r="E158" t="s">
        <v>140</v>
      </c>
      <c r="F158" t="s">
        <v>399</v>
      </c>
      <c r="G158" t="s">
        <v>669</v>
      </c>
      <c r="H158" t="s">
        <v>342</v>
      </c>
      <c r="I158" t="s">
        <v>1012</v>
      </c>
      <c r="J158" t="s">
        <v>353</v>
      </c>
      <c r="K158" t="s">
        <v>2700</v>
      </c>
      <c r="L158" t="s">
        <v>2701</v>
      </c>
      <c r="M158" t="s">
        <v>3044</v>
      </c>
      <c r="N158" t="s">
        <v>3045</v>
      </c>
    </row>
    <row r="159" spans="1:14" x14ac:dyDescent="0.25">
      <c r="A159" t="s">
        <v>733</v>
      </c>
      <c r="B159" t="s">
        <v>3054</v>
      </c>
      <c r="C159" t="s">
        <v>5</v>
      </c>
      <c r="D159" t="s">
        <v>1676</v>
      </c>
      <c r="E159" t="s">
        <v>140</v>
      </c>
      <c r="F159" t="s">
        <v>399</v>
      </c>
      <c r="G159" t="s">
        <v>669</v>
      </c>
      <c r="H159" t="s">
        <v>1585</v>
      </c>
      <c r="I159" t="s">
        <v>1017</v>
      </c>
      <c r="J159" t="s">
        <v>353</v>
      </c>
      <c r="K159" t="s">
        <v>2700</v>
      </c>
      <c r="L159" t="s">
        <v>2701</v>
      </c>
      <c r="M159" t="s">
        <v>3044</v>
      </c>
      <c r="N159" t="s">
        <v>3045</v>
      </c>
    </row>
    <row r="160" spans="1:14" x14ac:dyDescent="0.25">
      <c r="A160" t="s">
        <v>760</v>
      </c>
      <c r="B160" t="s">
        <v>3056</v>
      </c>
      <c r="C160" t="s">
        <v>5</v>
      </c>
      <c r="D160" t="s">
        <v>13</v>
      </c>
      <c r="E160" t="s">
        <v>140</v>
      </c>
      <c r="F160" t="s">
        <v>399</v>
      </c>
      <c r="G160" t="s">
        <v>669</v>
      </c>
      <c r="H160" t="s">
        <v>342</v>
      </c>
      <c r="I160" t="s">
        <v>3057</v>
      </c>
      <c r="J160" t="s">
        <v>1019</v>
      </c>
      <c r="K160" t="s">
        <v>2700</v>
      </c>
      <c r="L160" t="s">
        <v>2701</v>
      </c>
      <c r="M160" t="s">
        <v>3044</v>
      </c>
      <c r="N160" t="s">
        <v>3045</v>
      </c>
    </row>
    <row r="161" spans="1:14" x14ac:dyDescent="0.25">
      <c r="A161" t="s">
        <v>732</v>
      </c>
      <c r="B161" t="s">
        <v>3060</v>
      </c>
      <c r="C161" t="s">
        <v>8</v>
      </c>
      <c r="D161" t="s">
        <v>14</v>
      </c>
      <c r="E161" t="s">
        <v>140</v>
      </c>
      <c r="F161" t="s">
        <v>399</v>
      </c>
      <c r="G161" t="s">
        <v>669</v>
      </c>
      <c r="H161" t="s">
        <v>1115</v>
      </c>
      <c r="I161" t="s">
        <v>1188</v>
      </c>
      <c r="J161" t="s">
        <v>1609</v>
      </c>
      <c r="K161" t="s">
        <v>2700</v>
      </c>
      <c r="L161" t="s">
        <v>2701</v>
      </c>
      <c r="M161" t="s">
        <v>3061</v>
      </c>
      <c r="N161" t="s">
        <v>3059</v>
      </c>
    </row>
    <row r="162" spans="1:14" x14ac:dyDescent="0.25">
      <c r="A162" t="s">
        <v>723</v>
      </c>
      <c r="B162" t="s">
        <v>3062</v>
      </c>
      <c r="C162" t="s">
        <v>8</v>
      </c>
      <c r="D162" t="s">
        <v>2288</v>
      </c>
      <c r="E162" t="s">
        <v>140</v>
      </c>
      <c r="F162" t="s">
        <v>399</v>
      </c>
      <c r="G162" t="s">
        <v>669</v>
      </c>
      <c r="H162" t="s">
        <v>1102</v>
      </c>
      <c r="I162" t="s">
        <v>1012</v>
      </c>
      <c r="J162" t="s">
        <v>1029</v>
      </c>
      <c r="K162" t="s">
        <v>2700</v>
      </c>
      <c r="L162" t="s">
        <v>2701</v>
      </c>
      <c r="M162" t="s">
        <v>3061</v>
      </c>
      <c r="N162" t="s">
        <v>3059</v>
      </c>
    </row>
    <row r="163" spans="1:14" x14ac:dyDescent="0.25">
      <c r="A163" t="s">
        <v>717</v>
      </c>
      <c r="B163" t="s">
        <v>3063</v>
      </c>
      <c r="C163" t="s">
        <v>8</v>
      </c>
      <c r="D163" t="s">
        <v>10</v>
      </c>
      <c r="E163" t="s">
        <v>140</v>
      </c>
      <c r="F163" t="s">
        <v>399</v>
      </c>
      <c r="G163" t="s">
        <v>669</v>
      </c>
      <c r="H163" t="s">
        <v>1253</v>
      </c>
      <c r="I163" t="s">
        <v>3057</v>
      </c>
      <c r="J163" t="s">
        <v>378</v>
      </c>
      <c r="K163" t="s">
        <v>2700</v>
      </c>
      <c r="L163" t="s">
        <v>2701</v>
      </c>
      <c r="M163" t="s">
        <v>3061</v>
      </c>
      <c r="N163" t="s">
        <v>3059</v>
      </c>
    </row>
    <row r="164" spans="1:14" x14ac:dyDescent="0.25">
      <c r="A164" t="s">
        <v>759</v>
      </c>
      <c r="B164" t="s">
        <v>3064</v>
      </c>
      <c r="C164" t="s">
        <v>8</v>
      </c>
      <c r="D164" t="s">
        <v>1676</v>
      </c>
      <c r="E164" t="s">
        <v>140</v>
      </c>
      <c r="F164" t="s">
        <v>399</v>
      </c>
      <c r="G164" t="s">
        <v>669</v>
      </c>
      <c r="H164" t="s">
        <v>1199</v>
      </c>
      <c r="I164" t="s">
        <v>1012</v>
      </c>
      <c r="J164" t="s">
        <v>357</v>
      </c>
      <c r="K164" t="s">
        <v>2700</v>
      </c>
      <c r="L164" t="s">
        <v>2701</v>
      </c>
      <c r="M164" t="s">
        <v>3061</v>
      </c>
      <c r="N164" t="s">
        <v>3059</v>
      </c>
    </row>
    <row r="165" spans="1:14" x14ac:dyDescent="0.25">
      <c r="A165" t="s">
        <v>729</v>
      </c>
      <c r="B165" t="s">
        <v>3065</v>
      </c>
      <c r="C165" t="s">
        <v>8</v>
      </c>
      <c r="D165" t="s">
        <v>11</v>
      </c>
      <c r="E165" t="s">
        <v>140</v>
      </c>
      <c r="F165" t="s">
        <v>787</v>
      </c>
      <c r="G165" t="s">
        <v>669</v>
      </c>
      <c r="H165" t="s">
        <v>339</v>
      </c>
      <c r="I165" t="s">
        <v>381</v>
      </c>
      <c r="J165" t="s">
        <v>1077</v>
      </c>
      <c r="K165" t="s">
        <v>2704</v>
      </c>
      <c r="L165" t="s">
        <v>2705</v>
      </c>
      <c r="M165" t="s">
        <v>3066</v>
      </c>
      <c r="N165" t="s">
        <v>3067</v>
      </c>
    </row>
    <row r="166" spans="1:14" x14ac:dyDescent="0.25">
      <c r="A166" t="s">
        <v>781</v>
      </c>
      <c r="B166" t="s">
        <v>3068</v>
      </c>
      <c r="C166" t="s">
        <v>8</v>
      </c>
      <c r="D166" t="s">
        <v>14</v>
      </c>
      <c r="E166" t="s">
        <v>140</v>
      </c>
      <c r="F166" t="s">
        <v>787</v>
      </c>
      <c r="G166" t="s">
        <v>669</v>
      </c>
      <c r="H166" t="s">
        <v>149</v>
      </c>
      <c r="I166" t="s">
        <v>305</v>
      </c>
      <c r="J166" t="s">
        <v>990</v>
      </c>
      <c r="K166" t="s">
        <v>2704</v>
      </c>
      <c r="L166" t="s">
        <v>2705</v>
      </c>
      <c r="M166" t="s">
        <v>3066</v>
      </c>
      <c r="N166" t="s">
        <v>3067</v>
      </c>
    </row>
    <row r="167" spans="1:14" x14ac:dyDescent="0.25">
      <c r="A167" t="s">
        <v>720</v>
      </c>
      <c r="B167" t="s">
        <v>3069</v>
      </c>
      <c r="C167" t="s">
        <v>8</v>
      </c>
      <c r="D167" t="s">
        <v>16</v>
      </c>
      <c r="E167" t="s">
        <v>140</v>
      </c>
      <c r="F167" t="s">
        <v>399</v>
      </c>
      <c r="G167" t="s">
        <v>669</v>
      </c>
      <c r="H167" t="s">
        <v>351</v>
      </c>
      <c r="I167" t="s">
        <v>1805</v>
      </c>
      <c r="J167" t="s">
        <v>1094</v>
      </c>
      <c r="K167" t="s">
        <v>2700</v>
      </c>
      <c r="L167" t="s">
        <v>2701</v>
      </c>
      <c r="M167" t="s">
        <v>3066</v>
      </c>
      <c r="N167" t="s">
        <v>3067</v>
      </c>
    </row>
    <row r="168" spans="1:14" x14ac:dyDescent="0.25">
      <c r="A168" t="s">
        <v>768</v>
      </c>
      <c r="B168" t="s">
        <v>3070</v>
      </c>
      <c r="C168" t="s">
        <v>8</v>
      </c>
      <c r="D168" t="s">
        <v>13</v>
      </c>
      <c r="E168" t="s">
        <v>140</v>
      </c>
      <c r="F168" t="s">
        <v>399</v>
      </c>
      <c r="G168" t="s">
        <v>669</v>
      </c>
      <c r="H168" t="s">
        <v>977</v>
      </c>
      <c r="I168" t="s">
        <v>1012</v>
      </c>
      <c r="J168" t="s">
        <v>1094</v>
      </c>
      <c r="K168" t="s">
        <v>2700</v>
      </c>
      <c r="L168" t="s">
        <v>2701</v>
      </c>
      <c r="M168" t="s">
        <v>3066</v>
      </c>
      <c r="N168" t="s">
        <v>3067</v>
      </c>
    </row>
    <row r="169" spans="1:14" x14ac:dyDescent="0.25">
      <c r="A169" t="s">
        <v>752</v>
      </c>
      <c r="B169" t="s">
        <v>3071</v>
      </c>
      <c r="C169" t="s">
        <v>8</v>
      </c>
      <c r="D169" t="s">
        <v>2286</v>
      </c>
      <c r="E169" t="s">
        <v>140</v>
      </c>
      <c r="F169" t="s">
        <v>814</v>
      </c>
      <c r="G169" t="s">
        <v>669</v>
      </c>
      <c r="H169" t="s">
        <v>285</v>
      </c>
      <c r="I169" t="s">
        <v>3043</v>
      </c>
      <c r="J169" t="s">
        <v>911</v>
      </c>
      <c r="K169" t="s">
        <v>2687</v>
      </c>
      <c r="L169" t="s">
        <v>2688</v>
      </c>
      <c r="M169" t="s">
        <v>3072</v>
      </c>
      <c r="N169" t="s">
        <v>3073</v>
      </c>
    </row>
    <row r="170" spans="1:14" x14ac:dyDescent="0.25">
      <c r="A170" t="s">
        <v>847</v>
      </c>
      <c r="B170" t="s">
        <v>3074</v>
      </c>
      <c r="C170" t="s">
        <v>8</v>
      </c>
      <c r="D170" t="s">
        <v>1676</v>
      </c>
      <c r="E170" t="s">
        <v>140</v>
      </c>
      <c r="F170" t="s">
        <v>814</v>
      </c>
      <c r="G170" t="s">
        <v>669</v>
      </c>
      <c r="H170" t="s">
        <v>2474</v>
      </c>
      <c r="I170" t="s">
        <v>3048</v>
      </c>
      <c r="J170" t="s">
        <v>1559</v>
      </c>
      <c r="K170" t="s">
        <v>2687</v>
      </c>
      <c r="L170" t="s">
        <v>2688</v>
      </c>
      <c r="M170" t="s">
        <v>3072</v>
      </c>
      <c r="N170" t="s">
        <v>3073</v>
      </c>
    </row>
    <row r="171" spans="1:14" x14ac:dyDescent="0.25">
      <c r="A171" t="s">
        <v>858</v>
      </c>
      <c r="B171" t="s">
        <v>3083</v>
      </c>
      <c r="C171" t="s">
        <v>8</v>
      </c>
      <c r="D171" t="s">
        <v>2288</v>
      </c>
      <c r="E171" t="s">
        <v>140</v>
      </c>
      <c r="F171" t="s">
        <v>399</v>
      </c>
      <c r="G171" t="s">
        <v>669</v>
      </c>
      <c r="H171" t="s">
        <v>316</v>
      </c>
      <c r="I171" t="s">
        <v>287</v>
      </c>
      <c r="J171" t="s">
        <v>291</v>
      </c>
      <c r="K171" t="s">
        <v>2710</v>
      </c>
      <c r="L171" t="s">
        <v>3084</v>
      </c>
      <c r="M171" t="s">
        <v>3085</v>
      </c>
      <c r="N171" t="s">
        <v>3034</v>
      </c>
    </row>
    <row r="172" spans="1:14" x14ac:dyDescent="0.25">
      <c r="A172" t="s">
        <v>839</v>
      </c>
      <c r="B172" t="s">
        <v>3087</v>
      </c>
      <c r="C172" t="s">
        <v>5</v>
      </c>
      <c r="D172" t="s">
        <v>2286</v>
      </c>
      <c r="E172" t="s">
        <v>140</v>
      </c>
      <c r="F172" t="s">
        <v>399</v>
      </c>
      <c r="G172" t="s">
        <v>669</v>
      </c>
      <c r="H172" t="s">
        <v>316</v>
      </c>
      <c r="I172" t="s">
        <v>287</v>
      </c>
      <c r="J172" t="s">
        <v>291</v>
      </c>
      <c r="K172" t="s">
        <v>2710</v>
      </c>
      <c r="L172" t="s">
        <v>3084</v>
      </c>
      <c r="M172" t="s">
        <v>3085</v>
      </c>
      <c r="N172" t="s">
        <v>3034</v>
      </c>
    </row>
    <row r="173" spans="1:14" x14ac:dyDescent="0.25">
      <c r="A173" t="s">
        <v>765</v>
      </c>
      <c r="B173" t="s">
        <v>3089</v>
      </c>
      <c r="C173" t="s">
        <v>5</v>
      </c>
      <c r="D173" t="s">
        <v>15</v>
      </c>
      <c r="E173" t="s">
        <v>140</v>
      </c>
      <c r="F173" t="s">
        <v>399</v>
      </c>
      <c r="G173" t="s">
        <v>669</v>
      </c>
      <c r="H173" t="s">
        <v>222</v>
      </c>
      <c r="I173" t="s">
        <v>967</v>
      </c>
      <c r="J173" t="s">
        <v>233</v>
      </c>
      <c r="K173" t="s">
        <v>3090</v>
      </c>
      <c r="L173" t="s">
        <v>3091</v>
      </c>
      <c r="M173" t="s">
        <v>3085</v>
      </c>
      <c r="N173" t="s">
        <v>3034</v>
      </c>
    </row>
    <row r="174" spans="1:14" x14ac:dyDescent="0.25">
      <c r="A174" t="s">
        <v>850</v>
      </c>
      <c r="B174" t="s">
        <v>3093</v>
      </c>
      <c r="C174" t="s">
        <v>5</v>
      </c>
      <c r="D174" t="s">
        <v>11</v>
      </c>
      <c r="E174" t="s">
        <v>140</v>
      </c>
      <c r="F174" t="s">
        <v>399</v>
      </c>
      <c r="G174" t="s">
        <v>669</v>
      </c>
      <c r="H174" t="s">
        <v>349</v>
      </c>
      <c r="I174" t="s">
        <v>355</v>
      </c>
      <c r="J174" t="s">
        <v>316</v>
      </c>
      <c r="K174" t="s">
        <v>3094</v>
      </c>
      <c r="L174" t="s">
        <v>2711</v>
      </c>
      <c r="M174" t="s">
        <v>3085</v>
      </c>
      <c r="N174" t="s">
        <v>3034</v>
      </c>
    </row>
    <row r="175" spans="1:14" x14ac:dyDescent="0.25">
      <c r="A175" t="s">
        <v>836</v>
      </c>
      <c r="B175" t="s">
        <v>3096</v>
      </c>
      <c r="C175" t="s">
        <v>8</v>
      </c>
      <c r="D175" t="s">
        <v>16</v>
      </c>
      <c r="E175" t="s">
        <v>140</v>
      </c>
      <c r="F175" t="s">
        <v>399</v>
      </c>
      <c r="G175" t="s">
        <v>669</v>
      </c>
      <c r="H175" t="s">
        <v>389</v>
      </c>
      <c r="I175" t="s">
        <v>1109</v>
      </c>
      <c r="J175" t="s">
        <v>127</v>
      </c>
      <c r="K175" t="s">
        <v>3094</v>
      </c>
      <c r="L175" t="s">
        <v>2711</v>
      </c>
      <c r="M175" t="s">
        <v>3085</v>
      </c>
      <c r="N175" t="s">
        <v>3034</v>
      </c>
    </row>
    <row r="176" spans="1:14" x14ac:dyDescent="0.25">
      <c r="A176" t="s">
        <v>842</v>
      </c>
      <c r="B176" t="s">
        <v>3098</v>
      </c>
      <c r="C176" t="s">
        <v>8</v>
      </c>
      <c r="D176" t="s">
        <v>14</v>
      </c>
      <c r="E176" t="s">
        <v>140</v>
      </c>
      <c r="F176" t="s">
        <v>399</v>
      </c>
      <c r="G176" t="s">
        <v>669</v>
      </c>
      <c r="H176" t="s">
        <v>126</v>
      </c>
      <c r="I176" t="s">
        <v>967</v>
      </c>
      <c r="J176" t="s">
        <v>336</v>
      </c>
      <c r="K176" t="s">
        <v>3090</v>
      </c>
      <c r="L176" t="s">
        <v>3091</v>
      </c>
      <c r="M176" t="s">
        <v>3085</v>
      </c>
      <c r="N176" t="s">
        <v>3034</v>
      </c>
    </row>
    <row r="177" spans="1:14" x14ac:dyDescent="0.25">
      <c r="A177" t="s">
        <v>849</v>
      </c>
      <c r="B177" t="s">
        <v>3100</v>
      </c>
      <c r="C177" t="s">
        <v>6</v>
      </c>
      <c r="D177" t="s">
        <v>16</v>
      </c>
      <c r="E177" t="s">
        <v>140</v>
      </c>
      <c r="F177" t="s">
        <v>399</v>
      </c>
      <c r="G177" t="s">
        <v>669</v>
      </c>
      <c r="H177" t="s">
        <v>389</v>
      </c>
      <c r="I177" t="s">
        <v>1217</v>
      </c>
      <c r="J177" t="s">
        <v>315</v>
      </c>
      <c r="K177" t="s">
        <v>3094</v>
      </c>
      <c r="L177" t="s">
        <v>2711</v>
      </c>
      <c r="M177" t="s">
        <v>3101</v>
      </c>
      <c r="N177" t="s">
        <v>3102</v>
      </c>
    </row>
    <row r="178" spans="1:14" x14ac:dyDescent="0.25">
      <c r="A178" t="s">
        <v>860</v>
      </c>
      <c r="B178" t="s">
        <v>3104</v>
      </c>
      <c r="C178" t="s">
        <v>8</v>
      </c>
      <c r="D178" t="s">
        <v>9</v>
      </c>
      <c r="E178" t="s">
        <v>140</v>
      </c>
      <c r="F178" t="s">
        <v>399</v>
      </c>
      <c r="G178" t="s">
        <v>669</v>
      </c>
      <c r="H178" t="s">
        <v>339</v>
      </c>
      <c r="I178" t="s">
        <v>342</v>
      </c>
      <c r="J178" t="s">
        <v>311</v>
      </c>
      <c r="K178" t="s">
        <v>2710</v>
      </c>
      <c r="L178" t="s">
        <v>3084</v>
      </c>
      <c r="M178" t="s">
        <v>3101</v>
      </c>
      <c r="N178" t="s">
        <v>3102</v>
      </c>
    </row>
    <row r="179" spans="1:14" x14ac:dyDescent="0.25">
      <c r="A179" t="s">
        <v>702</v>
      </c>
      <c r="B179" t="s">
        <v>3106</v>
      </c>
      <c r="C179" t="s">
        <v>5</v>
      </c>
      <c r="D179" t="s">
        <v>14</v>
      </c>
      <c r="E179" t="s">
        <v>140</v>
      </c>
      <c r="F179" t="s">
        <v>399</v>
      </c>
      <c r="G179" t="s">
        <v>669</v>
      </c>
      <c r="H179" t="s">
        <v>264</v>
      </c>
      <c r="I179" t="s">
        <v>351</v>
      </c>
      <c r="J179" t="s">
        <v>308</v>
      </c>
      <c r="K179" t="s">
        <v>3090</v>
      </c>
      <c r="L179" t="s">
        <v>3091</v>
      </c>
      <c r="M179" t="s">
        <v>3101</v>
      </c>
      <c r="N179" t="s">
        <v>3102</v>
      </c>
    </row>
    <row r="180" spans="1:14" x14ac:dyDescent="0.25">
      <c r="A180" t="s">
        <v>652</v>
      </c>
      <c r="B180" t="s">
        <v>3108</v>
      </c>
      <c r="C180" t="s">
        <v>5</v>
      </c>
      <c r="D180" t="s">
        <v>13</v>
      </c>
      <c r="E180" t="s">
        <v>139</v>
      </c>
      <c r="F180" t="s">
        <v>399</v>
      </c>
      <c r="G180" t="s">
        <v>669</v>
      </c>
      <c r="H180" t="s">
        <v>384</v>
      </c>
      <c r="I180" t="s">
        <v>1805</v>
      </c>
      <c r="J180" t="s">
        <v>1540</v>
      </c>
      <c r="K180" t="s">
        <v>2700</v>
      </c>
      <c r="L180" t="s">
        <v>2701</v>
      </c>
      <c r="M180" t="s">
        <v>3109</v>
      </c>
      <c r="N180" t="s">
        <v>3044</v>
      </c>
    </row>
    <row r="181" spans="1:14" x14ac:dyDescent="0.25">
      <c r="A181" t="s">
        <v>761</v>
      </c>
      <c r="B181" t="s">
        <v>3110</v>
      </c>
      <c r="C181" t="s">
        <v>6</v>
      </c>
      <c r="D181" t="s">
        <v>3111</v>
      </c>
      <c r="E181" t="s">
        <v>139</v>
      </c>
      <c r="F181" t="s">
        <v>399</v>
      </c>
      <c r="G181" t="s">
        <v>669</v>
      </c>
      <c r="H181" t="s">
        <v>287</v>
      </c>
      <c r="I181" t="s">
        <v>1807</v>
      </c>
      <c r="J181" t="s">
        <v>305</v>
      </c>
      <c r="K181" t="s">
        <v>2700</v>
      </c>
      <c r="L181" t="s">
        <v>2701</v>
      </c>
      <c r="M181" t="s">
        <v>3112</v>
      </c>
      <c r="N181" t="s">
        <v>3044</v>
      </c>
    </row>
    <row r="182" spans="1:14" x14ac:dyDescent="0.25">
      <c r="A182" t="s">
        <v>713</v>
      </c>
      <c r="B182" t="s">
        <v>3113</v>
      </c>
      <c r="C182" t="s">
        <v>8</v>
      </c>
      <c r="D182" t="s">
        <v>9</v>
      </c>
      <c r="E182" t="s">
        <v>139</v>
      </c>
      <c r="F182" t="s">
        <v>399</v>
      </c>
      <c r="G182" t="s">
        <v>669</v>
      </c>
      <c r="H182" t="s">
        <v>274</v>
      </c>
      <c r="I182" t="s">
        <v>1012</v>
      </c>
      <c r="J182" t="s">
        <v>2474</v>
      </c>
      <c r="K182" t="s">
        <v>2700</v>
      </c>
      <c r="L182" t="s">
        <v>2701</v>
      </c>
      <c r="M182" t="s">
        <v>3109</v>
      </c>
      <c r="N182" t="s">
        <v>3044</v>
      </c>
    </row>
    <row r="183" spans="1:14" x14ac:dyDescent="0.25">
      <c r="A183" t="s">
        <v>657</v>
      </c>
      <c r="B183" t="s">
        <v>3114</v>
      </c>
      <c r="C183" t="s">
        <v>5</v>
      </c>
      <c r="D183" t="s">
        <v>14</v>
      </c>
      <c r="E183" t="s">
        <v>139</v>
      </c>
      <c r="F183" t="s">
        <v>399</v>
      </c>
      <c r="G183" t="s">
        <v>669</v>
      </c>
      <c r="H183" t="s">
        <v>274</v>
      </c>
      <c r="I183" t="s">
        <v>1805</v>
      </c>
      <c r="J183" t="s">
        <v>305</v>
      </c>
      <c r="K183" t="s">
        <v>2700</v>
      </c>
      <c r="L183" t="s">
        <v>2701</v>
      </c>
      <c r="M183" t="s">
        <v>3109</v>
      </c>
      <c r="N183" t="s">
        <v>3044</v>
      </c>
    </row>
    <row r="184" spans="1:14" x14ac:dyDescent="0.25">
      <c r="A184" t="s">
        <v>678</v>
      </c>
      <c r="B184" t="s">
        <v>3115</v>
      </c>
      <c r="C184" t="s">
        <v>5</v>
      </c>
      <c r="D184" t="s">
        <v>12</v>
      </c>
      <c r="E184" t="s">
        <v>139</v>
      </c>
      <c r="F184" t="s">
        <v>399</v>
      </c>
      <c r="G184" t="s">
        <v>669</v>
      </c>
      <c r="H184" t="s">
        <v>271</v>
      </c>
      <c r="I184" t="s">
        <v>1026</v>
      </c>
      <c r="J184" t="s">
        <v>3116</v>
      </c>
      <c r="K184" t="s">
        <v>2704</v>
      </c>
      <c r="L184" t="s">
        <v>2705</v>
      </c>
      <c r="M184" t="s">
        <v>3109</v>
      </c>
      <c r="N184" t="s">
        <v>3044</v>
      </c>
    </row>
    <row r="185" spans="1:14" x14ac:dyDescent="0.25">
      <c r="A185" t="s">
        <v>764</v>
      </c>
      <c r="B185" t="s">
        <v>3117</v>
      </c>
      <c r="C185" t="s">
        <v>6</v>
      </c>
      <c r="D185" t="s">
        <v>3111</v>
      </c>
      <c r="E185" t="s">
        <v>139</v>
      </c>
      <c r="F185" t="s">
        <v>399</v>
      </c>
      <c r="G185" t="s">
        <v>669</v>
      </c>
      <c r="H185" t="s">
        <v>295</v>
      </c>
      <c r="I185" t="s">
        <v>908</v>
      </c>
      <c r="J185" t="s">
        <v>1654</v>
      </c>
      <c r="K185" t="s">
        <v>2704</v>
      </c>
      <c r="L185" t="s">
        <v>2705</v>
      </c>
      <c r="M185" t="s">
        <v>3112</v>
      </c>
      <c r="N185" t="s">
        <v>3044</v>
      </c>
    </row>
    <row r="186" spans="1:14" x14ac:dyDescent="0.25">
      <c r="A186" t="s">
        <v>856</v>
      </c>
      <c r="B186" t="s">
        <v>3118</v>
      </c>
      <c r="C186" t="s">
        <v>5</v>
      </c>
      <c r="D186" t="s">
        <v>11</v>
      </c>
      <c r="E186" t="s">
        <v>139</v>
      </c>
      <c r="F186" t="s">
        <v>399</v>
      </c>
      <c r="G186" t="s">
        <v>669</v>
      </c>
      <c r="H186" t="s">
        <v>380</v>
      </c>
      <c r="I186" t="s">
        <v>352</v>
      </c>
      <c r="J186" t="s">
        <v>1657</v>
      </c>
      <c r="K186" t="s">
        <v>2704</v>
      </c>
      <c r="L186" t="s">
        <v>2705</v>
      </c>
      <c r="M186" t="s">
        <v>3109</v>
      </c>
      <c r="N186" t="s">
        <v>3044</v>
      </c>
    </row>
    <row r="187" spans="1:14" x14ac:dyDescent="0.25">
      <c r="A187" t="s">
        <v>834</v>
      </c>
      <c r="B187" t="s">
        <v>3119</v>
      </c>
      <c r="C187" t="s">
        <v>6</v>
      </c>
      <c r="D187" t="s">
        <v>1676</v>
      </c>
      <c r="E187" t="s">
        <v>139</v>
      </c>
      <c r="F187" t="s">
        <v>399</v>
      </c>
      <c r="G187" t="s">
        <v>669</v>
      </c>
      <c r="H187" t="s">
        <v>295</v>
      </c>
      <c r="I187" t="s">
        <v>298</v>
      </c>
      <c r="J187" t="s">
        <v>1657</v>
      </c>
      <c r="K187" t="s">
        <v>2704</v>
      </c>
      <c r="L187" t="s">
        <v>2705</v>
      </c>
      <c r="M187" t="s">
        <v>3109</v>
      </c>
      <c r="N187" t="s">
        <v>3044</v>
      </c>
    </row>
    <row r="188" spans="1:14" x14ac:dyDescent="0.25">
      <c r="A188" t="s">
        <v>838</v>
      </c>
      <c r="B188" t="s">
        <v>3128</v>
      </c>
      <c r="C188" t="s">
        <v>6</v>
      </c>
      <c r="D188" t="s">
        <v>3111</v>
      </c>
      <c r="E188" t="s">
        <v>139</v>
      </c>
      <c r="F188" t="s">
        <v>787</v>
      </c>
      <c r="G188" t="s">
        <v>669</v>
      </c>
      <c r="H188" t="s">
        <v>30</v>
      </c>
      <c r="I188" t="s">
        <v>943</v>
      </c>
      <c r="J188" t="s">
        <v>993</v>
      </c>
      <c r="K188" t="s">
        <v>2704</v>
      </c>
      <c r="L188" t="s">
        <v>2705</v>
      </c>
      <c r="M188" t="s">
        <v>3085</v>
      </c>
      <c r="N188" t="s">
        <v>3072</v>
      </c>
    </row>
    <row r="189" spans="1:14" x14ac:dyDescent="0.25">
      <c r="A189" t="s">
        <v>863</v>
      </c>
      <c r="B189" t="s">
        <v>3130</v>
      </c>
      <c r="C189" t="s">
        <v>6</v>
      </c>
      <c r="D189" t="s">
        <v>13</v>
      </c>
      <c r="E189" t="s">
        <v>139</v>
      </c>
      <c r="F189" t="s">
        <v>787</v>
      </c>
      <c r="G189" t="s">
        <v>669</v>
      </c>
      <c r="H189" t="s">
        <v>128</v>
      </c>
      <c r="I189" t="s">
        <v>1017</v>
      </c>
      <c r="J189" t="s">
        <v>1015</v>
      </c>
      <c r="K189" t="s">
        <v>2704</v>
      </c>
      <c r="L189" t="s">
        <v>2705</v>
      </c>
      <c r="M189" t="s">
        <v>2688</v>
      </c>
      <c r="N189" t="s">
        <v>3072</v>
      </c>
    </row>
    <row r="190" spans="1:14" x14ac:dyDescent="0.25">
      <c r="A190" t="s">
        <v>843</v>
      </c>
      <c r="B190" t="s">
        <v>3132</v>
      </c>
      <c r="C190" t="s">
        <v>6</v>
      </c>
      <c r="D190" t="s">
        <v>9</v>
      </c>
      <c r="E190" t="s">
        <v>139</v>
      </c>
      <c r="F190" t="s">
        <v>787</v>
      </c>
      <c r="G190" t="s">
        <v>669</v>
      </c>
      <c r="H190" t="s">
        <v>367</v>
      </c>
      <c r="I190" t="s">
        <v>340</v>
      </c>
      <c r="J190" t="s">
        <v>1045</v>
      </c>
      <c r="K190" t="s">
        <v>2704</v>
      </c>
      <c r="L190" t="s">
        <v>2705</v>
      </c>
      <c r="M190" t="s">
        <v>2688</v>
      </c>
      <c r="N190" t="s">
        <v>3072</v>
      </c>
    </row>
    <row r="191" spans="1:14" x14ac:dyDescent="0.25">
      <c r="A191" t="s">
        <v>830</v>
      </c>
      <c r="B191" t="s">
        <v>3134</v>
      </c>
      <c r="C191" t="s">
        <v>6</v>
      </c>
      <c r="D191" t="s">
        <v>1676</v>
      </c>
      <c r="E191" t="s">
        <v>139</v>
      </c>
      <c r="F191" t="s">
        <v>787</v>
      </c>
      <c r="G191" t="s">
        <v>669</v>
      </c>
      <c r="H191" t="s">
        <v>127</v>
      </c>
      <c r="I191" t="s">
        <v>381</v>
      </c>
      <c r="J191" t="s">
        <v>320</v>
      </c>
      <c r="K191" t="s">
        <v>2704</v>
      </c>
      <c r="L191" t="s">
        <v>2705</v>
      </c>
      <c r="M191" t="s">
        <v>2688</v>
      </c>
      <c r="N191" t="s">
        <v>3072</v>
      </c>
    </row>
    <row r="192" spans="1:14" x14ac:dyDescent="0.25">
      <c r="A192" t="s">
        <v>853</v>
      </c>
      <c r="B192" t="s">
        <v>3136</v>
      </c>
      <c r="C192" t="s">
        <v>8</v>
      </c>
      <c r="D192" t="s">
        <v>2288</v>
      </c>
      <c r="E192" t="s">
        <v>139</v>
      </c>
      <c r="F192" t="s">
        <v>787</v>
      </c>
      <c r="G192" t="s">
        <v>669</v>
      </c>
      <c r="H192" t="s">
        <v>2327</v>
      </c>
      <c r="I192" t="s">
        <v>352</v>
      </c>
      <c r="J192" t="s">
        <v>269</v>
      </c>
      <c r="K192" t="s">
        <v>2704</v>
      </c>
      <c r="L192" t="s">
        <v>2705</v>
      </c>
      <c r="M192" t="s">
        <v>2700</v>
      </c>
      <c r="N192" t="s">
        <v>3112</v>
      </c>
    </row>
    <row r="193" spans="1:14" x14ac:dyDescent="0.25">
      <c r="A193" t="s">
        <v>832</v>
      </c>
      <c r="B193" t="s">
        <v>3137</v>
      </c>
      <c r="C193" t="s">
        <v>8</v>
      </c>
      <c r="D193" t="s">
        <v>12</v>
      </c>
      <c r="E193" t="s">
        <v>139</v>
      </c>
      <c r="F193" t="s">
        <v>787</v>
      </c>
      <c r="G193" t="s">
        <v>669</v>
      </c>
      <c r="H193" t="s">
        <v>249</v>
      </c>
      <c r="I193" t="s">
        <v>1017</v>
      </c>
      <c r="J193" t="s">
        <v>269</v>
      </c>
      <c r="K193" t="s">
        <v>2704</v>
      </c>
      <c r="L193" t="s">
        <v>2705</v>
      </c>
      <c r="M193" t="s">
        <v>2700</v>
      </c>
      <c r="N193" t="s">
        <v>3112</v>
      </c>
    </row>
    <row r="194" spans="1:14" x14ac:dyDescent="0.25">
      <c r="A194" t="s">
        <v>685</v>
      </c>
      <c r="B194" t="s">
        <v>3139</v>
      </c>
      <c r="C194" t="s">
        <v>8</v>
      </c>
      <c r="D194" t="s">
        <v>16</v>
      </c>
      <c r="E194" t="s">
        <v>139</v>
      </c>
      <c r="F194" t="s">
        <v>787</v>
      </c>
      <c r="G194" t="s">
        <v>669</v>
      </c>
      <c r="H194" t="s">
        <v>233</v>
      </c>
      <c r="I194" t="s">
        <v>1017</v>
      </c>
      <c r="J194" t="s">
        <v>275</v>
      </c>
      <c r="K194" t="s">
        <v>2704</v>
      </c>
      <c r="L194" t="s">
        <v>2705</v>
      </c>
      <c r="M194" t="s">
        <v>2700</v>
      </c>
      <c r="N194" t="s">
        <v>3112</v>
      </c>
    </row>
    <row r="195" spans="1:14" x14ac:dyDescent="0.25">
      <c r="A195" t="s">
        <v>648</v>
      </c>
      <c r="B195" t="s">
        <v>3141</v>
      </c>
      <c r="C195" t="s">
        <v>8</v>
      </c>
      <c r="D195" t="s">
        <v>9</v>
      </c>
      <c r="E195" t="s">
        <v>139</v>
      </c>
      <c r="F195" t="s">
        <v>787</v>
      </c>
      <c r="G195" t="s">
        <v>669</v>
      </c>
      <c r="H195" t="s">
        <v>277</v>
      </c>
      <c r="I195" t="s">
        <v>364</v>
      </c>
      <c r="J195" t="s">
        <v>308</v>
      </c>
      <c r="K195" t="s">
        <v>2704</v>
      </c>
      <c r="L195" t="s">
        <v>2705</v>
      </c>
      <c r="M195" t="s">
        <v>2700</v>
      </c>
      <c r="N195" t="s">
        <v>3112</v>
      </c>
    </row>
    <row r="196" spans="1:14" x14ac:dyDescent="0.25">
      <c r="A196" t="s">
        <v>757</v>
      </c>
      <c r="B196" t="s">
        <v>3144</v>
      </c>
      <c r="C196" t="s">
        <v>5</v>
      </c>
      <c r="D196" t="s">
        <v>11</v>
      </c>
      <c r="E196" t="s">
        <v>140</v>
      </c>
      <c r="F196" t="s">
        <v>787</v>
      </c>
      <c r="G196" t="s">
        <v>669</v>
      </c>
      <c r="H196" t="s">
        <v>2327</v>
      </c>
      <c r="I196" t="s">
        <v>943</v>
      </c>
      <c r="J196" t="s">
        <v>998</v>
      </c>
      <c r="K196" t="s">
        <v>2704</v>
      </c>
      <c r="L196" t="s">
        <v>2705</v>
      </c>
      <c r="M196" t="s">
        <v>3145</v>
      </c>
      <c r="N196" t="s">
        <v>3146</v>
      </c>
    </row>
    <row r="197" spans="1:14" x14ac:dyDescent="0.25">
      <c r="A197" t="s">
        <v>687</v>
      </c>
      <c r="B197" t="s">
        <v>3148</v>
      </c>
      <c r="C197" t="s">
        <v>5</v>
      </c>
      <c r="D197" t="s">
        <v>13</v>
      </c>
      <c r="E197" t="s">
        <v>140</v>
      </c>
      <c r="F197" t="s">
        <v>787</v>
      </c>
      <c r="G197" t="s">
        <v>669</v>
      </c>
      <c r="H197" t="s">
        <v>233</v>
      </c>
      <c r="I197" t="s">
        <v>1012</v>
      </c>
      <c r="J197" t="s">
        <v>308</v>
      </c>
      <c r="K197" t="s">
        <v>2704</v>
      </c>
      <c r="L197" t="s">
        <v>2705</v>
      </c>
      <c r="M197" t="s">
        <v>3145</v>
      </c>
      <c r="N197" t="s">
        <v>3146</v>
      </c>
    </row>
    <row r="198" spans="1:14" x14ac:dyDescent="0.25">
      <c r="A198" t="s">
        <v>864</v>
      </c>
      <c r="B198" t="s">
        <v>3150</v>
      </c>
      <c r="C198" t="s">
        <v>5</v>
      </c>
      <c r="D198" t="s">
        <v>10</v>
      </c>
      <c r="E198" t="s">
        <v>140</v>
      </c>
      <c r="F198" t="s">
        <v>787</v>
      </c>
      <c r="G198" t="s">
        <v>669</v>
      </c>
      <c r="H198" t="s">
        <v>18</v>
      </c>
      <c r="I198" t="s">
        <v>1801</v>
      </c>
      <c r="J198" t="s">
        <v>327</v>
      </c>
      <c r="K198" t="s">
        <v>2704</v>
      </c>
      <c r="L198" t="s">
        <v>2705</v>
      </c>
      <c r="M198" t="s">
        <v>3151</v>
      </c>
      <c r="N198" t="s">
        <v>3085</v>
      </c>
    </row>
    <row r="199" spans="1:14" x14ac:dyDescent="0.25">
      <c r="A199" t="s">
        <v>681</v>
      </c>
      <c r="B199" t="s">
        <v>3153</v>
      </c>
      <c r="C199" t="s">
        <v>6</v>
      </c>
      <c r="D199" t="s">
        <v>2286</v>
      </c>
      <c r="E199" t="s">
        <v>140</v>
      </c>
      <c r="F199" t="s">
        <v>397</v>
      </c>
      <c r="G199" t="s">
        <v>669</v>
      </c>
      <c r="H199" t="s">
        <v>277</v>
      </c>
      <c r="I199" t="s">
        <v>908</v>
      </c>
      <c r="J199" t="s">
        <v>360</v>
      </c>
      <c r="K199" t="s">
        <v>2710</v>
      </c>
      <c r="L199" t="s">
        <v>3084</v>
      </c>
      <c r="M199" t="s">
        <v>3151</v>
      </c>
      <c r="N199" t="s">
        <v>3085</v>
      </c>
    </row>
    <row r="200" spans="1:14" x14ac:dyDescent="0.25">
      <c r="A200" t="s">
        <v>841</v>
      </c>
      <c r="B200" t="s">
        <v>3155</v>
      </c>
      <c r="C200" t="s">
        <v>5</v>
      </c>
      <c r="D200" t="s">
        <v>1676</v>
      </c>
      <c r="E200" t="s">
        <v>140</v>
      </c>
      <c r="F200" t="s">
        <v>787</v>
      </c>
      <c r="G200" t="s">
        <v>669</v>
      </c>
      <c r="H200" t="s">
        <v>1810</v>
      </c>
      <c r="I200" t="s">
        <v>1590</v>
      </c>
      <c r="J200" t="s">
        <v>327</v>
      </c>
      <c r="K200" t="s">
        <v>2704</v>
      </c>
      <c r="L200" t="s">
        <v>2705</v>
      </c>
      <c r="M200" t="s">
        <v>3151</v>
      </c>
      <c r="N200" t="s">
        <v>3085</v>
      </c>
    </row>
    <row r="201" spans="1:14" x14ac:dyDescent="0.25">
      <c r="A201" t="s">
        <v>650</v>
      </c>
      <c r="B201" t="s">
        <v>3157</v>
      </c>
      <c r="C201" t="s">
        <v>8</v>
      </c>
      <c r="D201" t="s">
        <v>2286</v>
      </c>
      <c r="E201" t="s">
        <v>139</v>
      </c>
      <c r="F201" t="s">
        <v>776</v>
      </c>
      <c r="G201" t="s">
        <v>669</v>
      </c>
      <c r="H201" t="s">
        <v>895</v>
      </c>
      <c r="I201" t="s">
        <v>1805</v>
      </c>
      <c r="J201" t="s">
        <v>990</v>
      </c>
      <c r="K201" t="s">
        <v>2704</v>
      </c>
      <c r="L201" t="s">
        <v>2705</v>
      </c>
      <c r="M201" t="s">
        <v>3158</v>
      </c>
      <c r="N201" t="s">
        <v>3159</v>
      </c>
    </row>
    <row r="202" spans="1:14" x14ac:dyDescent="0.25">
      <c r="A202" t="s">
        <v>758</v>
      </c>
      <c r="B202" t="s">
        <v>3160</v>
      </c>
      <c r="C202" t="s">
        <v>5</v>
      </c>
      <c r="D202" t="s">
        <v>3111</v>
      </c>
      <c r="E202" t="s">
        <v>139</v>
      </c>
      <c r="F202" t="s">
        <v>776</v>
      </c>
      <c r="G202" t="s">
        <v>669</v>
      </c>
      <c r="H202" t="s">
        <v>955</v>
      </c>
      <c r="I202" t="s">
        <v>3161</v>
      </c>
      <c r="J202" t="s">
        <v>938</v>
      </c>
      <c r="K202" t="s">
        <v>2704</v>
      </c>
      <c r="L202" t="s">
        <v>2705</v>
      </c>
      <c r="M202" t="s">
        <v>2688</v>
      </c>
      <c r="N202" t="s">
        <v>3159</v>
      </c>
    </row>
    <row r="203" spans="1:14" x14ac:dyDescent="0.25">
      <c r="A203" t="s">
        <v>767</v>
      </c>
      <c r="B203" t="s">
        <v>3162</v>
      </c>
      <c r="C203" t="s">
        <v>5</v>
      </c>
      <c r="D203" t="s">
        <v>13</v>
      </c>
      <c r="E203" t="s">
        <v>139</v>
      </c>
      <c r="F203" t="s">
        <v>776</v>
      </c>
      <c r="G203" t="s">
        <v>669</v>
      </c>
      <c r="H203" t="s">
        <v>77</v>
      </c>
      <c r="I203" t="s">
        <v>1012</v>
      </c>
      <c r="J203" t="s">
        <v>1077</v>
      </c>
      <c r="K203" t="s">
        <v>2704</v>
      </c>
      <c r="L203" t="s">
        <v>2705</v>
      </c>
      <c r="M203" t="s">
        <v>3158</v>
      </c>
      <c r="N203" t="s">
        <v>3159</v>
      </c>
    </row>
    <row r="204" spans="1:14" x14ac:dyDescent="0.25">
      <c r="A204" t="s">
        <v>862</v>
      </c>
      <c r="B204" t="s">
        <v>3163</v>
      </c>
      <c r="C204" t="s">
        <v>8</v>
      </c>
      <c r="D204" t="s">
        <v>14</v>
      </c>
      <c r="E204" t="s">
        <v>139</v>
      </c>
      <c r="F204" t="s">
        <v>776</v>
      </c>
      <c r="G204" t="s">
        <v>669</v>
      </c>
      <c r="H204" t="s">
        <v>952</v>
      </c>
      <c r="I204" t="s">
        <v>1012</v>
      </c>
      <c r="J204" t="s">
        <v>938</v>
      </c>
      <c r="K204" t="s">
        <v>2704</v>
      </c>
      <c r="L204" t="s">
        <v>2705</v>
      </c>
      <c r="M204" t="s">
        <v>3158</v>
      </c>
      <c r="N204" t="s">
        <v>3159</v>
      </c>
    </row>
    <row r="205" spans="1:14" x14ac:dyDescent="0.25">
      <c r="A205" t="s">
        <v>778</v>
      </c>
      <c r="B205" t="s">
        <v>3164</v>
      </c>
      <c r="C205" t="s">
        <v>8</v>
      </c>
      <c r="D205" t="s">
        <v>1676</v>
      </c>
      <c r="E205" t="s">
        <v>140</v>
      </c>
      <c r="F205" t="s">
        <v>787</v>
      </c>
      <c r="G205" t="s">
        <v>669</v>
      </c>
      <c r="H205" t="s">
        <v>898</v>
      </c>
      <c r="I205" t="s">
        <v>340</v>
      </c>
      <c r="J205" t="s">
        <v>990</v>
      </c>
      <c r="K205" t="s">
        <v>2710</v>
      </c>
      <c r="L205" t="s">
        <v>3084</v>
      </c>
      <c r="M205" t="s">
        <v>3158</v>
      </c>
      <c r="N205" t="s">
        <v>3159</v>
      </c>
    </row>
    <row r="206" spans="1:14" x14ac:dyDescent="0.25">
      <c r="A206" t="s">
        <v>828</v>
      </c>
      <c r="B206" t="s">
        <v>3165</v>
      </c>
      <c r="C206" t="s">
        <v>5</v>
      </c>
      <c r="D206" t="s">
        <v>3111</v>
      </c>
      <c r="E206" t="s">
        <v>140</v>
      </c>
      <c r="F206" t="s">
        <v>787</v>
      </c>
      <c r="G206" t="s">
        <v>669</v>
      </c>
      <c r="H206" t="s">
        <v>71</v>
      </c>
      <c r="I206" t="s">
        <v>340</v>
      </c>
      <c r="J206" t="s">
        <v>1077</v>
      </c>
      <c r="K206" t="s">
        <v>2710</v>
      </c>
      <c r="L206" t="s">
        <v>3084</v>
      </c>
      <c r="M206" t="s">
        <v>2688</v>
      </c>
      <c r="N206" t="s">
        <v>3159</v>
      </c>
    </row>
    <row r="207" spans="1:14" x14ac:dyDescent="0.25">
      <c r="A207" t="s">
        <v>837</v>
      </c>
      <c r="B207" t="s">
        <v>3171</v>
      </c>
      <c r="C207" t="s">
        <v>6</v>
      </c>
      <c r="D207" t="s">
        <v>11</v>
      </c>
      <c r="E207" t="s">
        <v>139</v>
      </c>
      <c r="F207" t="s">
        <v>776</v>
      </c>
      <c r="G207" t="s">
        <v>748</v>
      </c>
      <c r="H207" t="s">
        <v>105</v>
      </c>
      <c r="I207" t="s">
        <v>302</v>
      </c>
      <c r="J207" t="s">
        <v>56</v>
      </c>
      <c r="K207" t="s">
        <v>2710</v>
      </c>
      <c r="L207" t="s">
        <v>3084</v>
      </c>
      <c r="M207" t="s">
        <v>3172</v>
      </c>
      <c r="N207" t="s">
        <v>3109</v>
      </c>
    </row>
    <row r="208" spans="1:14" x14ac:dyDescent="0.25">
      <c r="A208" t="s">
        <v>851</v>
      </c>
      <c r="B208" t="s">
        <v>3174</v>
      </c>
      <c r="C208" t="s">
        <v>5</v>
      </c>
      <c r="D208" t="s">
        <v>17</v>
      </c>
      <c r="E208" t="s">
        <v>139</v>
      </c>
      <c r="F208" t="s">
        <v>776</v>
      </c>
      <c r="G208" t="s">
        <v>748</v>
      </c>
      <c r="H208" t="s">
        <v>3182</v>
      </c>
      <c r="I208" t="s">
        <v>377</v>
      </c>
      <c r="J208" t="s">
        <v>1021</v>
      </c>
      <c r="K208" t="s">
        <v>2710</v>
      </c>
      <c r="L208" t="s">
        <v>3084</v>
      </c>
      <c r="M208" t="s">
        <v>3172</v>
      </c>
      <c r="N208" t="s">
        <v>3109</v>
      </c>
    </row>
    <row r="209" spans="1:14" x14ac:dyDescent="0.25">
      <c r="A209" t="s">
        <v>684</v>
      </c>
      <c r="B209" t="s">
        <v>3176</v>
      </c>
      <c r="C209" t="s">
        <v>8</v>
      </c>
      <c r="D209" t="s">
        <v>3111</v>
      </c>
      <c r="E209" t="s">
        <v>139</v>
      </c>
      <c r="F209" t="s">
        <v>776</v>
      </c>
      <c r="G209" t="s">
        <v>748</v>
      </c>
      <c r="H209" t="s">
        <v>51</v>
      </c>
      <c r="I209" t="s">
        <v>377</v>
      </c>
      <c r="J209" t="s">
        <v>111</v>
      </c>
      <c r="K209" t="s">
        <v>2710</v>
      </c>
      <c r="L209" t="s">
        <v>3084</v>
      </c>
      <c r="M209" t="s">
        <v>2700</v>
      </c>
      <c r="N209" t="s">
        <v>3109</v>
      </c>
    </row>
    <row r="210" spans="1:14" x14ac:dyDescent="0.25">
      <c r="A210" t="s">
        <v>701</v>
      </c>
      <c r="B210" t="s">
        <v>3178</v>
      </c>
      <c r="C210" t="s">
        <v>8</v>
      </c>
      <c r="D210" t="s">
        <v>9</v>
      </c>
      <c r="E210" t="s">
        <v>139</v>
      </c>
      <c r="F210" t="s">
        <v>776</v>
      </c>
      <c r="G210" t="s">
        <v>748</v>
      </c>
      <c r="H210" t="s">
        <v>70</v>
      </c>
      <c r="I210" t="s">
        <v>1166</v>
      </c>
      <c r="J210" t="s">
        <v>56</v>
      </c>
      <c r="K210" t="s">
        <v>2710</v>
      </c>
      <c r="L210" t="s">
        <v>3084</v>
      </c>
      <c r="M210" t="s">
        <v>3172</v>
      </c>
      <c r="N210" t="s">
        <v>3109</v>
      </c>
    </row>
    <row r="211" spans="1:14" x14ac:dyDescent="0.25">
      <c r="A211" t="s">
        <v>718</v>
      </c>
      <c r="B211" t="s">
        <v>3183</v>
      </c>
      <c r="C211" t="s">
        <v>6</v>
      </c>
      <c r="D211" t="s">
        <v>3111</v>
      </c>
      <c r="E211" t="s">
        <v>139</v>
      </c>
      <c r="F211" t="s">
        <v>787</v>
      </c>
      <c r="G211" t="s">
        <v>748</v>
      </c>
      <c r="H211" t="s">
        <v>70</v>
      </c>
      <c r="I211" t="s">
        <v>1109</v>
      </c>
      <c r="J211" t="s">
        <v>898</v>
      </c>
      <c r="K211" t="s">
        <v>3090</v>
      </c>
      <c r="L211" t="s">
        <v>3091</v>
      </c>
      <c r="M211" t="s">
        <v>3184</v>
      </c>
      <c r="N211" t="s">
        <v>3180</v>
      </c>
    </row>
    <row r="212" spans="1:14" x14ac:dyDescent="0.25">
      <c r="A212" t="s">
        <v>766</v>
      </c>
      <c r="B212" t="s">
        <v>3185</v>
      </c>
      <c r="C212" t="s">
        <v>8</v>
      </c>
      <c r="D212" t="s">
        <v>9</v>
      </c>
      <c r="E212" t="s">
        <v>139</v>
      </c>
      <c r="F212" t="s">
        <v>787</v>
      </c>
      <c r="G212" t="s">
        <v>748</v>
      </c>
      <c r="H212" t="s">
        <v>102</v>
      </c>
      <c r="I212" t="s">
        <v>375</v>
      </c>
      <c r="J212" t="s">
        <v>101</v>
      </c>
      <c r="K212" t="s">
        <v>3090</v>
      </c>
      <c r="L212" t="s">
        <v>3091</v>
      </c>
      <c r="M212" t="s">
        <v>3186</v>
      </c>
      <c r="N212" t="s">
        <v>3180</v>
      </c>
    </row>
    <row r="213" spans="1:14" x14ac:dyDescent="0.25">
      <c r="A213" t="s">
        <v>675</v>
      </c>
      <c r="B213" t="s">
        <v>3187</v>
      </c>
      <c r="C213" t="s">
        <v>5</v>
      </c>
      <c r="D213" t="s">
        <v>17</v>
      </c>
      <c r="E213" t="s">
        <v>139</v>
      </c>
      <c r="F213" t="s">
        <v>787</v>
      </c>
      <c r="G213" t="s">
        <v>748</v>
      </c>
      <c r="H213" t="s">
        <v>40</v>
      </c>
      <c r="I213" t="s">
        <v>1523</v>
      </c>
      <c r="J213" t="s">
        <v>898</v>
      </c>
      <c r="K213" t="s">
        <v>3090</v>
      </c>
      <c r="L213" t="s">
        <v>3091</v>
      </c>
      <c r="M213" t="s">
        <v>3186</v>
      </c>
      <c r="N213" t="s">
        <v>3180</v>
      </c>
    </row>
    <row r="214" spans="1:14" x14ac:dyDescent="0.25">
      <c r="A214" t="s">
        <v>756</v>
      </c>
      <c r="B214" t="s">
        <v>3188</v>
      </c>
      <c r="C214" t="s">
        <v>8</v>
      </c>
      <c r="D214" t="s">
        <v>10</v>
      </c>
      <c r="E214" t="s">
        <v>139</v>
      </c>
      <c r="F214" t="s">
        <v>787</v>
      </c>
      <c r="G214" t="s">
        <v>748</v>
      </c>
      <c r="H214" t="s">
        <v>134</v>
      </c>
      <c r="I214" t="s">
        <v>1096</v>
      </c>
      <c r="J214" t="s">
        <v>898</v>
      </c>
      <c r="K214" t="s">
        <v>3090</v>
      </c>
      <c r="L214" t="s">
        <v>3091</v>
      </c>
      <c r="M214" t="s">
        <v>3186</v>
      </c>
      <c r="N214" t="s">
        <v>3180</v>
      </c>
    </row>
    <row r="215" spans="1:14" x14ac:dyDescent="0.25">
      <c r="A215" t="s">
        <v>647</v>
      </c>
      <c r="B215" t="s">
        <v>3189</v>
      </c>
      <c r="C215" t="s">
        <v>5</v>
      </c>
      <c r="D215" t="s">
        <v>15</v>
      </c>
      <c r="E215" t="s">
        <v>140</v>
      </c>
      <c r="F215" t="s">
        <v>782</v>
      </c>
      <c r="G215" t="s">
        <v>712</v>
      </c>
      <c r="H215" t="s">
        <v>968</v>
      </c>
      <c r="I215" t="s">
        <v>2474</v>
      </c>
      <c r="J215" t="s">
        <v>71</v>
      </c>
      <c r="K215" t="s">
        <v>2710</v>
      </c>
      <c r="L215" t="s">
        <v>3084</v>
      </c>
      <c r="M215" t="s">
        <v>3186</v>
      </c>
      <c r="N215" t="s">
        <v>3180</v>
      </c>
    </row>
    <row r="216" spans="1:14" x14ac:dyDescent="0.25">
      <c r="A216" t="s">
        <v>706</v>
      </c>
      <c r="B216" t="s">
        <v>3190</v>
      </c>
      <c r="C216" t="s">
        <v>5</v>
      </c>
      <c r="D216" t="s">
        <v>14</v>
      </c>
      <c r="E216" t="s">
        <v>140</v>
      </c>
      <c r="F216" t="s">
        <v>782</v>
      </c>
      <c r="G216" t="s">
        <v>712</v>
      </c>
      <c r="H216" t="s">
        <v>88</v>
      </c>
      <c r="I216" t="s">
        <v>1567</v>
      </c>
      <c r="J216" t="s">
        <v>68</v>
      </c>
      <c r="K216" t="s">
        <v>2710</v>
      </c>
      <c r="L216" t="s">
        <v>3084</v>
      </c>
      <c r="M216" t="s">
        <v>3186</v>
      </c>
      <c r="N216" t="s">
        <v>3180</v>
      </c>
    </row>
    <row r="217" spans="1:14" x14ac:dyDescent="0.25">
      <c r="A217" t="s">
        <v>835</v>
      </c>
      <c r="B217" t="s">
        <v>3191</v>
      </c>
      <c r="C217" t="s">
        <v>5</v>
      </c>
      <c r="D217" t="s">
        <v>11</v>
      </c>
      <c r="E217" t="s">
        <v>140</v>
      </c>
      <c r="F217" t="s">
        <v>776</v>
      </c>
      <c r="G217" t="s">
        <v>712</v>
      </c>
      <c r="H217" t="s">
        <v>349</v>
      </c>
      <c r="I217" t="s">
        <v>914</v>
      </c>
      <c r="J217" t="s">
        <v>111</v>
      </c>
      <c r="K217" t="s">
        <v>2710</v>
      </c>
      <c r="L217" t="s">
        <v>3084</v>
      </c>
      <c r="M217" t="s">
        <v>3186</v>
      </c>
      <c r="N217" t="s">
        <v>3180</v>
      </c>
    </row>
    <row r="218" spans="1:14" x14ac:dyDescent="0.25">
      <c r="A218" t="s">
        <v>709</v>
      </c>
      <c r="B218" t="s">
        <v>3192</v>
      </c>
      <c r="C218" t="s">
        <v>5</v>
      </c>
      <c r="D218" t="s">
        <v>9</v>
      </c>
      <c r="E218" t="s">
        <v>140</v>
      </c>
      <c r="F218" t="s">
        <v>776</v>
      </c>
      <c r="G218" t="s">
        <v>712</v>
      </c>
      <c r="H218" t="s">
        <v>1534</v>
      </c>
      <c r="I218" t="s">
        <v>267</v>
      </c>
      <c r="J218" t="s">
        <v>116</v>
      </c>
      <c r="K218" t="s">
        <v>2710</v>
      </c>
      <c r="L218" t="s">
        <v>3084</v>
      </c>
      <c r="M218" t="s">
        <v>3186</v>
      </c>
      <c r="N218" t="s">
        <v>3180</v>
      </c>
    </row>
    <row r="219" spans="1:14" x14ac:dyDescent="0.25">
      <c r="A219" t="s">
        <v>854</v>
      </c>
      <c r="B219" t="s">
        <v>3193</v>
      </c>
      <c r="C219" t="s">
        <v>8</v>
      </c>
      <c r="D219" t="s">
        <v>9</v>
      </c>
      <c r="E219" t="s">
        <v>140</v>
      </c>
      <c r="F219" t="s">
        <v>776</v>
      </c>
      <c r="G219" t="s">
        <v>712</v>
      </c>
      <c r="H219" t="s">
        <v>968</v>
      </c>
      <c r="I219" t="s">
        <v>267</v>
      </c>
      <c r="J219" t="s">
        <v>961</v>
      </c>
      <c r="K219" t="s">
        <v>2710</v>
      </c>
      <c r="L219" t="s">
        <v>3084</v>
      </c>
      <c r="M219" t="s">
        <v>3194</v>
      </c>
      <c r="N219" t="s">
        <v>3195</v>
      </c>
    </row>
    <row r="220" spans="1:14" x14ac:dyDescent="0.25">
      <c r="A220" t="s">
        <v>840</v>
      </c>
      <c r="B220" t="s">
        <v>3196</v>
      </c>
      <c r="C220" t="s">
        <v>8</v>
      </c>
      <c r="D220" t="s">
        <v>10</v>
      </c>
      <c r="E220" t="s">
        <v>140</v>
      </c>
      <c r="F220" t="s">
        <v>776</v>
      </c>
      <c r="G220" t="s">
        <v>712</v>
      </c>
      <c r="H220" t="s">
        <v>39</v>
      </c>
      <c r="I220" t="s">
        <v>376</v>
      </c>
      <c r="J220" t="s">
        <v>193</v>
      </c>
      <c r="K220" t="s">
        <v>2710</v>
      </c>
      <c r="L220" t="s">
        <v>3084</v>
      </c>
      <c r="M220" t="s">
        <v>3194</v>
      </c>
      <c r="N220" t="s">
        <v>3195</v>
      </c>
    </row>
    <row r="221" spans="1:14" x14ac:dyDescent="0.25">
      <c r="A221" t="s">
        <v>703</v>
      </c>
      <c r="B221" t="s">
        <v>3197</v>
      </c>
      <c r="C221" t="s">
        <v>5</v>
      </c>
      <c r="D221" t="s">
        <v>16</v>
      </c>
      <c r="E221" t="s">
        <v>140</v>
      </c>
      <c r="F221" t="s">
        <v>776</v>
      </c>
      <c r="G221" t="s">
        <v>712</v>
      </c>
      <c r="H221" t="s">
        <v>88</v>
      </c>
      <c r="I221" t="s">
        <v>340</v>
      </c>
      <c r="J221" t="s">
        <v>193</v>
      </c>
      <c r="K221" t="s">
        <v>2710</v>
      </c>
      <c r="L221" t="s">
        <v>3084</v>
      </c>
      <c r="M221" t="s">
        <v>3194</v>
      </c>
      <c r="N221" t="s">
        <v>3195</v>
      </c>
    </row>
    <row r="222" spans="1:14" x14ac:dyDescent="0.25">
      <c r="A222" t="s">
        <v>662</v>
      </c>
      <c r="B222" t="s">
        <v>3211</v>
      </c>
      <c r="C222" t="s">
        <v>8</v>
      </c>
      <c r="D222" t="s">
        <v>9</v>
      </c>
      <c r="E222" t="s">
        <v>140</v>
      </c>
      <c r="F222" t="s">
        <v>776</v>
      </c>
      <c r="G222" t="s">
        <v>748</v>
      </c>
      <c r="H222" t="s">
        <v>58</v>
      </c>
      <c r="I222" t="s">
        <v>267</v>
      </c>
      <c r="J222" t="s">
        <v>186</v>
      </c>
      <c r="K222" t="s">
        <v>3090</v>
      </c>
      <c r="L222" t="s">
        <v>3091</v>
      </c>
      <c r="M222" t="s">
        <v>3212</v>
      </c>
      <c r="N222" t="s">
        <v>3181</v>
      </c>
    </row>
    <row r="223" spans="1:14" x14ac:dyDescent="0.25">
      <c r="A223" t="s">
        <v>708</v>
      </c>
      <c r="B223" t="s">
        <v>3213</v>
      </c>
      <c r="C223" t="s">
        <v>8</v>
      </c>
      <c r="D223" t="s">
        <v>1676</v>
      </c>
      <c r="E223" t="s">
        <v>140</v>
      </c>
      <c r="F223" t="s">
        <v>776</v>
      </c>
      <c r="G223" t="s">
        <v>748</v>
      </c>
      <c r="H223" t="s">
        <v>133</v>
      </c>
      <c r="I223" t="s">
        <v>287</v>
      </c>
      <c r="J223" t="s">
        <v>186</v>
      </c>
      <c r="K223" t="s">
        <v>3090</v>
      </c>
      <c r="L223" t="s">
        <v>3091</v>
      </c>
      <c r="M223" t="s">
        <v>3212</v>
      </c>
      <c r="N223" t="s">
        <v>3181</v>
      </c>
    </row>
    <row r="224" spans="1:14" x14ac:dyDescent="0.25">
      <c r="A224" t="s">
        <v>719</v>
      </c>
      <c r="B224" t="s">
        <v>3215</v>
      </c>
      <c r="C224" t="s">
        <v>6</v>
      </c>
      <c r="D224" t="s">
        <v>3111</v>
      </c>
      <c r="E224" t="s">
        <v>139</v>
      </c>
      <c r="F224" t="s">
        <v>776</v>
      </c>
      <c r="G224" t="s">
        <v>748</v>
      </c>
      <c r="H224" t="s">
        <v>92</v>
      </c>
      <c r="I224" t="s">
        <v>375</v>
      </c>
      <c r="J224" t="s">
        <v>87</v>
      </c>
      <c r="K224" t="s">
        <v>3094</v>
      </c>
      <c r="L224" t="s">
        <v>2711</v>
      </c>
      <c r="M224" t="s">
        <v>3151</v>
      </c>
      <c r="N224" t="s">
        <v>2688</v>
      </c>
    </row>
    <row r="225" spans="1:14" x14ac:dyDescent="0.25">
      <c r="A225" t="s">
        <v>705</v>
      </c>
      <c r="B225" t="s">
        <v>3217</v>
      </c>
      <c r="C225" t="s">
        <v>6</v>
      </c>
      <c r="D225" t="s">
        <v>9</v>
      </c>
      <c r="E225" t="s">
        <v>139</v>
      </c>
      <c r="F225" t="s">
        <v>776</v>
      </c>
      <c r="G225" t="s">
        <v>748</v>
      </c>
      <c r="H225" t="s">
        <v>3218</v>
      </c>
      <c r="I225" t="s">
        <v>375</v>
      </c>
      <c r="J225" t="s">
        <v>900</v>
      </c>
      <c r="K225" t="s">
        <v>3094</v>
      </c>
      <c r="L225" t="s">
        <v>2711</v>
      </c>
      <c r="M225" t="s">
        <v>3219</v>
      </c>
      <c r="N225" t="s">
        <v>2688</v>
      </c>
    </row>
    <row r="226" spans="1:14" x14ac:dyDescent="0.25">
      <c r="A226" t="s">
        <v>780</v>
      </c>
      <c r="B226" t="s">
        <v>3221</v>
      </c>
      <c r="C226" t="s">
        <v>8</v>
      </c>
      <c r="D226" t="s">
        <v>13</v>
      </c>
      <c r="E226" t="s">
        <v>139</v>
      </c>
      <c r="F226" t="s">
        <v>776</v>
      </c>
      <c r="G226" t="s">
        <v>748</v>
      </c>
      <c r="H226" t="s">
        <v>92</v>
      </c>
      <c r="I226" t="s">
        <v>375</v>
      </c>
      <c r="J226" t="s">
        <v>87</v>
      </c>
      <c r="K226" t="s">
        <v>3094</v>
      </c>
      <c r="L226" t="s">
        <v>2711</v>
      </c>
      <c r="M226" t="s">
        <v>3219</v>
      </c>
      <c r="N226" t="s">
        <v>2688</v>
      </c>
    </row>
    <row r="227" spans="1:14" x14ac:dyDescent="0.25">
      <c r="A227" t="s">
        <v>859</v>
      </c>
      <c r="B227" t="s">
        <v>3222</v>
      </c>
      <c r="C227" t="s">
        <v>8</v>
      </c>
      <c r="D227" t="s">
        <v>15</v>
      </c>
      <c r="E227" t="s">
        <v>139</v>
      </c>
      <c r="F227" t="s">
        <v>776</v>
      </c>
      <c r="G227" t="s">
        <v>748</v>
      </c>
      <c r="H227" t="s">
        <v>19</v>
      </c>
      <c r="I227" t="s">
        <v>1517</v>
      </c>
      <c r="J227" t="s">
        <v>1460</v>
      </c>
      <c r="K227" t="s">
        <v>3094</v>
      </c>
      <c r="L227" t="s">
        <v>2711</v>
      </c>
      <c r="M227" t="s">
        <v>3219</v>
      </c>
      <c r="N227" t="s">
        <v>2688</v>
      </c>
    </row>
    <row r="228" spans="1:14" x14ac:dyDescent="0.25">
      <c r="A228" t="s">
        <v>831</v>
      </c>
      <c r="B228" t="s">
        <v>3224</v>
      </c>
      <c r="C228" t="s">
        <v>8</v>
      </c>
      <c r="D228" t="s">
        <v>10</v>
      </c>
      <c r="E228" t="s">
        <v>140</v>
      </c>
      <c r="F228" t="s">
        <v>775</v>
      </c>
      <c r="G228" t="s">
        <v>748</v>
      </c>
      <c r="H228" t="s">
        <v>82</v>
      </c>
      <c r="I228" t="s">
        <v>278</v>
      </c>
      <c r="J228" t="s">
        <v>58</v>
      </c>
      <c r="K228" t="s">
        <v>3090</v>
      </c>
      <c r="L228" t="s">
        <v>3091</v>
      </c>
      <c r="M228" t="s">
        <v>3219</v>
      </c>
      <c r="N228" t="s">
        <v>2688</v>
      </c>
    </row>
    <row r="229" spans="1:14" x14ac:dyDescent="0.25">
      <c r="A229" t="s">
        <v>861</v>
      </c>
      <c r="B229" t="s">
        <v>3225</v>
      </c>
      <c r="C229" t="s">
        <v>5</v>
      </c>
      <c r="D229" t="s">
        <v>11</v>
      </c>
      <c r="E229" t="s">
        <v>140</v>
      </c>
      <c r="F229" t="s">
        <v>775</v>
      </c>
      <c r="G229" t="s">
        <v>748</v>
      </c>
      <c r="H229" t="s">
        <v>21</v>
      </c>
      <c r="I229" t="s">
        <v>281</v>
      </c>
      <c r="J229" t="s">
        <v>40</v>
      </c>
      <c r="K229" t="s">
        <v>3090</v>
      </c>
      <c r="L229" t="s">
        <v>3091</v>
      </c>
      <c r="M229" t="s">
        <v>3226</v>
      </c>
      <c r="N229" t="s">
        <v>2700</v>
      </c>
    </row>
    <row r="230" spans="1:14" x14ac:dyDescent="0.25">
      <c r="A230" t="s">
        <v>833</v>
      </c>
      <c r="B230" t="s">
        <v>3227</v>
      </c>
      <c r="C230" t="s">
        <v>5</v>
      </c>
      <c r="D230" t="s">
        <v>3111</v>
      </c>
      <c r="E230" t="s">
        <v>140</v>
      </c>
      <c r="F230" t="s">
        <v>775</v>
      </c>
      <c r="G230" t="s">
        <v>748</v>
      </c>
      <c r="H230" t="s">
        <v>62</v>
      </c>
      <c r="I230" t="s">
        <v>1094</v>
      </c>
      <c r="J230" t="s">
        <v>89</v>
      </c>
      <c r="K230" t="s">
        <v>3090</v>
      </c>
      <c r="L230" t="s">
        <v>3091</v>
      </c>
      <c r="M230" t="s">
        <v>3228</v>
      </c>
      <c r="N230" t="s">
        <v>2700</v>
      </c>
    </row>
    <row r="231" spans="1:14" x14ac:dyDescent="0.25">
      <c r="A231" t="s">
        <v>845</v>
      </c>
      <c r="B231" t="s">
        <v>3229</v>
      </c>
      <c r="C231" t="s">
        <v>5</v>
      </c>
      <c r="D231" t="s">
        <v>14</v>
      </c>
      <c r="E231" t="s">
        <v>140</v>
      </c>
      <c r="F231" t="s">
        <v>775</v>
      </c>
      <c r="G231" t="s">
        <v>748</v>
      </c>
      <c r="H231" t="s">
        <v>1126</v>
      </c>
      <c r="I231" t="s">
        <v>304</v>
      </c>
      <c r="J231" t="s">
        <v>3182</v>
      </c>
      <c r="K231" t="s">
        <v>3090</v>
      </c>
      <c r="L231" t="s">
        <v>3091</v>
      </c>
      <c r="M231" t="s">
        <v>3226</v>
      </c>
      <c r="N231" t="s">
        <v>2700</v>
      </c>
    </row>
    <row r="232" spans="1:14" x14ac:dyDescent="0.25">
      <c r="A232" t="s">
        <v>857</v>
      </c>
      <c r="B232" t="s">
        <v>3241</v>
      </c>
      <c r="C232" t="s">
        <v>5</v>
      </c>
      <c r="D232" t="s">
        <v>17</v>
      </c>
      <c r="E232" t="s">
        <v>140</v>
      </c>
      <c r="F232" t="s">
        <v>775</v>
      </c>
      <c r="G232" t="s">
        <v>748</v>
      </c>
      <c r="H232" t="s">
        <v>22</v>
      </c>
      <c r="I232" t="s">
        <v>1115</v>
      </c>
      <c r="J232" t="s">
        <v>40</v>
      </c>
      <c r="K232" t="s">
        <v>3090</v>
      </c>
      <c r="L232" t="s">
        <v>3091</v>
      </c>
      <c r="M232" t="s">
        <v>3226</v>
      </c>
      <c r="N232" t="s">
        <v>2700</v>
      </c>
    </row>
    <row r="233" spans="1:14" x14ac:dyDescent="0.25">
      <c r="A233" t="s">
        <v>846</v>
      </c>
      <c r="B233" t="s">
        <v>3242</v>
      </c>
      <c r="C233" t="s">
        <v>5</v>
      </c>
      <c r="D233" t="s">
        <v>3111</v>
      </c>
      <c r="E233" t="s">
        <v>140</v>
      </c>
      <c r="F233" t="s">
        <v>775</v>
      </c>
      <c r="G233" t="s">
        <v>748</v>
      </c>
      <c r="H233" t="s">
        <v>1091</v>
      </c>
      <c r="I233" t="s">
        <v>353</v>
      </c>
      <c r="J233" t="s">
        <v>2457</v>
      </c>
      <c r="K233" t="s">
        <v>3094</v>
      </c>
      <c r="L233" t="s">
        <v>2711</v>
      </c>
      <c r="M233" t="s">
        <v>3228</v>
      </c>
      <c r="N233" t="s">
        <v>2700</v>
      </c>
    </row>
    <row r="234" spans="1:14" x14ac:dyDescent="0.25">
      <c r="A234" t="s">
        <v>704</v>
      </c>
      <c r="B234" t="s">
        <v>3230</v>
      </c>
      <c r="C234" t="s">
        <v>5</v>
      </c>
      <c r="D234" t="s">
        <v>9</v>
      </c>
      <c r="E234" t="s">
        <v>140</v>
      </c>
      <c r="F234" t="s">
        <v>775</v>
      </c>
      <c r="G234" t="s">
        <v>748</v>
      </c>
      <c r="H234" t="s">
        <v>136</v>
      </c>
      <c r="I234" t="s">
        <v>1554</v>
      </c>
      <c r="J234" t="s">
        <v>1536</v>
      </c>
      <c r="K234" t="s">
        <v>3094</v>
      </c>
      <c r="L234" t="s">
        <v>2711</v>
      </c>
      <c r="M234" t="s">
        <v>3226</v>
      </c>
      <c r="N234" t="s">
        <v>2700</v>
      </c>
    </row>
    <row r="235" spans="1:14" x14ac:dyDescent="0.25">
      <c r="A235" t="s">
        <v>710</v>
      </c>
      <c r="B235" t="s">
        <v>3231</v>
      </c>
      <c r="C235" t="s">
        <v>5</v>
      </c>
      <c r="D235" t="s">
        <v>10</v>
      </c>
      <c r="E235" t="s">
        <v>140</v>
      </c>
      <c r="F235" t="s">
        <v>775</v>
      </c>
      <c r="G235" t="s">
        <v>748</v>
      </c>
      <c r="H235" t="s">
        <v>1203</v>
      </c>
      <c r="I235" t="s">
        <v>353</v>
      </c>
      <c r="J235" t="s">
        <v>33</v>
      </c>
      <c r="K235" t="s">
        <v>3094</v>
      </c>
      <c r="L235" t="s">
        <v>2711</v>
      </c>
      <c r="M235" t="s">
        <v>3226</v>
      </c>
      <c r="N235" t="s">
        <v>2700</v>
      </c>
    </row>
    <row r="236" spans="1:14" x14ac:dyDescent="0.25">
      <c r="A236" t="s">
        <v>844</v>
      </c>
      <c r="B236" t="s">
        <v>3243</v>
      </c>
      <c r="C236" t="s">
        <v>5</v>
      </c>
      <c r="D236" t="s">
        <v>1676</v>
      </c>
      <c r="E236" t="s">
        <v>140</v>
      </c>
      <c r="F236" t="s">
        <v>775</v>
      </c>
      <c r="G236" t="s">
        <v>748</v>
      </c>
      <c r="H236" t="s">
        <v>3244</v>
      </c>
      <c r="I236" t="s">
        <v>3245</v>
      </c>
      <c r="J236" t="s">
        <v>263</v>
      </c>
      <c r="K236" t="s">
        <v>3094</v>
      </c>
      <c r="L236" t="s">
        <v>2711</v>
      </c>
      <c r="M236" t="s">
        <v>3226</v>
      </c>
      <c r="N236" t="s">
        <v>2700</v>
      </c>
    </row>
    <row r="237" spans="1:14" x14ac:dyDescent="0.25">
      <c r="A237" t="s">
        <v>711</v>
      </c>
      <c r="B237" t="s">
        <v>3246</v>
      </c>
      <c r="C237" t="s">
        <v>5</v>
      </c>
      <c r="D237" t="s">
        <v>2286</v>
      </c>
      <c r="E237" t="s">
        <v>140</v>
      </c>
      <c r="F237" t="s">
        <v>775</v>
      </c>
      <c r="G237" t="s">
        <v>748</v>
      </c>
      <c r="H237" t="s">
        <v>22</v>
      </c>
      <c r="I237" t="s">
        <v>304</v>
      </c>
      <c r="J237" t="s">
        <v>79</v>
      </c>
      <c r="K237" t="s">
        <v>3090</v>
      </c>
      <c r="L237" t="s">
        <v>3091</v>
      </c>
      <c r="M237" t="s">
        <v>3226</v>
      </c>
      <c r="N237" t="s">
        <v>2700</v>
      </c>
    </row>
    <row r="238" spans="1:14" x14ac:dyDescent="0.25">
      <c r="A238" t="s">
        <v>654</v>
      </c>
      <c r="B238" t="s">
        <v>3247</v>
      </c>
      <c r="C238" t="s">
        <v>6</v>
      </c>
      <c r="D238" t="s">
        <v>9</v>
      </c>
      <c r="E238" t="s">
        <v>140</v>
      </c>
      <c r="F238" t="s">
        <v>787</v>
      </c>
      <c r="G238" t="s">
        <v>748</v>
      </c>
      <c r="H238" t="s">
        <v>61</v>
      </c>
      <c r="I238" t="s">
        <v>353</v>
      </c>
      <c r="J238" t="s">
        <v>87</v>
      </c>
      <c r="K238" t="s">
        <v>3090</v>
      </c>
      <c r="L238" t="s">
        <v>3091</v>
      </c>
      <c r="M238" t="s">
        <v>3248</v>
      </c>
      <c r="N238" t="s">
        <v>3228</v>
      </c>
    </row>
    <row r="239" spans="1:14" x14ac:dyDescent="0.25">
      <c r="A239" t="s">
        <v>707</v>
      </c>
      <c r="B239" t="s">
        <v>3250</v>
      </c>
      <c r="C239" t="s">
        <v>6</v>
      </c>
      <c r="D239" t="s">
        <v>11</v>
      </c>
      <c r="E239" t="s">
        <v>140</v>
      </c>
      <c r="F239" t="s">
        <v>787</v>
      </c>
      <c r="G239" t="s">
        <v>748</v>
      </c>
      <c r="H239" t="s">
        <v>45</v>
      </c>
      <c r="I239" t="s">
        <v>353</v>
      </c>
      <c r="J239" t="s">
        <v>971</v>
      </c>
      <c r="K239" t="s">
        <v>3090</v>
      </c>
      <c r="L239" t="s">
        <v>3091</v>
      </c>
      <c r="M239" t="s">
        <v>3248</v>
      </c>
      <c r="N239" t="s">
        <v>3228</v>
      </c>
    </row>
    <row r="240" spans="1:14" x14ac:dyDescent="0.25">
      <c r="A240" t="s">
        <v>686</v>
      </c>
      <c r="B240" t="s">
        <v>3252</v>
      </c>
      <c r="C240" t="s">
        <v>8</v>
      </c>
      <c r="D240" t="s">
        <v>11</v>
      </c>
      <c r="E240" t="s">
        <v>141</v>
      </c>
      <c r="F240" t="s">
        <v>787</v>
      </c>
      <c r="G240" t="s">
        <v>748</v>
      </c>
      <c r="H240" t="s">
        <v>1598</v>
      </c>
      <c r="I240" t="s">
        <v>295</v>
      </c>
      <c r="J240" t="s">
        <v>1755</v>
      </c>
      <c r="K240" t="s">
        <v>3094</v>
      </c>
      <c r="L240" t="s">
        <v>2711</v>
      </c>
      <c r="M240" t="s">
        <v>3253</v>
      </c>
      <c r="N240" t="s">
        <v>3251</v>
      </c>
    </row>
    <row r="241" spans="1:14" x14ac:dyDescent="0.25">
      <c r="A241" t="s">
        <v>829</v>
      </c>
      <c r="B241" t="s">
        <v>3254</v>
      </c>
      <c r="C241" t="s">
        <v>8</v>
      </c>
      <c r="D241" t="s">
        <v>16</v>
      </c>
      <c r="E241" t="s">
        <v>141</v>
      </c>
      <c r="F241" t="s">
        <v>787</v>
      </c>
      <c r="G241" t="s">
        <v>748</v>
      </c>
      <c r="H241" t="s">
        <v>221</v>
      </c>
      <c r="I241" t="s">
        <v>338</v>
      </c>
      <c r="J241" t="s">
        <v>261</v>
      </c>
      <c r="K241" t="s">
        <v>3094</v>
      </c>
      <c r="L241" t="s">
        <v>2711</v>
      </c>
      <c r="M241" t="s">
        <v>3253</v>
      </c>
      <c r="N241" t="s">
        <v>3251</v>
      </c>
    </row>
    <row r="242" spans="1:14" x14ac:dyDescent="0.25">
      <c r="A242" t="s">
        <v>779</v>
      </c>
      <c r="B242" t="s">
        <v>3255</v>
      </c>
      <c r="C242" t="s">
        <v>8</v>
      </c>
      <c r="D242" t="s">
        <v>9</v>
      </c>
      <c r="E242" t="s">
        <v>141</v>
      </c>
      <c r="F242" t="s">
        <v>787</v>
      </c>
      <c r="G242" t="s">
        <v>748</v>
      </c>
      <c r="H242" t="s">
        <v>65</v>
      </c>
      <c r="I242" t="s">
        <v>3256</v>
      </c>
      <c r="J242" t="s">
        <v>1755</v>
      </c>
      <c r="K242" t="s">
        <v>3094</v>
      </c>
      <c r="L242" t="s">
        <v>2711</v>
      </c>
      <c r="M242" t="s">
        <v>3253</v>
      </c>
      <c r="N242" t="s">
        <v>3251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>
        <f>IF('FY2025'!A151&lt;&gt;"", VALUE('FY2025'!A151), "")</f>
        <v>148</v>
      </c>
      <c r="B149" s="5" t="str">
        <f>IF('FY2025'!A151&lt;&gt;"",_xlfn.VALUETOTEXT('FY2025'!B151),"")</f>
        <v>25-0406-2506-25JPMC-PS-HZ-148</v>
      </c>
      <c r="C149" s="5" t="str">
        <f>_xlfn.VALUETOTEXT('FY2025'!C151)</f>
        <v>HZ</v>
      </c>
      <c r="D149" s="5" t="str">
        <f>IF('FY2025'!A151&lt;&gt;"",_xlfn.VALUETOTEXT('FY2025'!D151),"")</f>
        <v>JP Morgan Chase Bank NA</v>
      </c>
      <c r="E149" s="6">
        <f>IF('FY2025'!A151&lt;&gt;"",VALUE('FY2025'!E151),"")</f>
        <v>500000</v>
      </c>
      <c r="F149" s="6">
        <f>IF('FY2025'!A151&lt;&gt;"",VALUE('FY2025'!F151),"")</f>
        <v>60</v>
      </c>
      <c r="G149" s="6">
        <f>IF('FY2025'!A151&lt;&gt;"",VALUE('FY2025'!G151),"")</f>
        <v>50</v>
      </c>
      <c r="H149" s="6">
        <f>IF('FY2025'!A151&lt;&gt;"",VALUE('FY2025'!H151),"")</f>
        <v>2.25</v>
      </c>
      <c r="I149" s="6">
        <f>IF('FY2025'!A151&lt;&gt;"",VALUE('FY2025'!I151),"")</f>
        <v>0.5</v>
      </c>
      <c r="J149" s="6">
        <f>IF('FY2025'!A151&lt;&gt;"",VALUE('FY2025'!J151),"")</f>
        <v>1.75</v>
      </c>
      <c r="K149" s="7" t="e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>#VALUE!</v>
      </c>
      <c r="L149" s="7" t="e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>#VALUE!</v>
      </c>
      <c r="M149" s="7" t="e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>#VALUE!</v>
      </c>
      <c r="N149" s="7" t="e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>#VALUE!</v>
      </c>
      <c r="O149" s="5" t="e">
        <f t="shared" si="2"/>
        <v>#VALUE!</v>
      </c>
      <c r="P149" s="10" t="e">
        <f>IF('FY2025'!$A151&lt;&gt;"",IF(AND(MONTH($K149) &lt;= 1, MONTH($L149) &gt;= 1), IF($O149 &lt;&gt; "", $E149/$O149, ""), ""),"")</f>
        <v>#VALUE!</v>
      </c>
      <c r="Q149" s="10" t="e">
        <f>IF('FY2025'!$A151&lt;&gt;"",IF(AND(MONTH($K149) &lt;= 2, MONTH($L149) &gt;= 2), IF($O149 &lt;&gt; "", $E149/$O149, ""), ""),"")</f>
        <v>#VALUE!</v>
      </c>
      <c r="R149" s="10" t="e">
        <f>IF('FY2025'!$A151&lt;&gt;"",IF(AND(MONTH($K149) &lt;= 3, MONTH($L149) &gt;= 3), IF($O149 &lt;&gt; "", $E149/$O149, ""), ""),"")</f>
        <v>#VALUE!</v>
      </c>
      <c r="S149" s="10" t="e">
        <f>IF('FY2025'!$A151&lt;&gt;"",IF(AND(MONTH($K149) &lt;= 4, MONTH($L149) &gt;= 4), IF($O149 &lt;&gt; "", $E149/$O149, ""), ""),"")</f>
        <v>#VALUE!</v>
      </c>
      <c r="T149" s="10" t="e">
        <f>IF('FY2025'!$A151&lt;&gt;"",IF(AND(MONTH($K149) &lt;= 5, MONTH($L149) &gt;= 5), IF($O149 &lt;&gt; "", $E149/$O149, ""), ""),"")</f>
        <v>#VALUE!</v>
      </c>
      <c r="U149" s="10" t="e">
        <f>IF('FY2025'!$A151&lt;&gt;"",IF(AND(MONTH($K149) &lt;= 6, MONTH($L149) &gt;= 6), IF($O149 &lt;&gt; "", $E149/$O149, ""), ""),"")</f>
        <v>#VALUE!</v>
      </c>
      <c r="V149" s="10" t="e">
        <f>IF('FY2025'!$A151&lt;&gt;"",IF(AND(MONTH($K149) &lt;= 7, MONTH($L149) &gt;= 7 ), IF($O149 &lt;&gt; "", $E149/$O149, ""), ""),"")</f>
        <v>#VALUE!</v>
      </c>
      <c r="W149" s="10" t="e">
        <f>IF('FY2025'!$A151&lt;&gt;"",IF(AND(MONTH($K149) &lt;= 8, MONTH($L149) &gt;= 8), IF($O149 &lt;&gt; "", $E149/$O149, ""), ""),"")</f>
        <v>#VALUE!</v>
      </c>
      <c r="X149" s="10" t="e">
        <f>IF('FY2025'!$A151&lt;&gt;"",IF(AND(MONTH($K149) &lt;= 9, MONTH($L149) &gt;= 9), IF($O149 &lt;&gt; "", $E149/$O149, ""), ""),"")</f>
        <v>#VALUE!</v>
      </c>
      <c r="Y149" s="10" t="e">
        <f>IF('FY2025'!$A151&lt;&gt;"",IF(AND(MONTH($K149) &lt;= 10, MONTH($L149) &gt;= 10), IF($O149 &lt;&gt; "", $E149/$O149, ""), ""),"")</f>
        <v>#VALUE!</v>
      </c>
      <c r="Z149" s="10" t="e">
        <f>IF('FY2025'!$A151&lt;&gt;"",IF(AND(MONTH($K149) &lt;= 11, MONTH($L149) &gt;= 11), IF($O149 &lt;&gt; "", $E149/$O149, ""), ""),"")</f>
        <v>#VALUE!</v>
      </c>
      <c r="AA149" s="10" t="e">
        <f>IF('FY2025'!$A151&lt;&gt;"",IF(AND(MONTH($K149) &lt;= 12, MONTH($L149) &gt;= 12), IF($O149 &lt;&gt; "", $E149/$O149, ""), ""),"")</f>
        <v>#VALUE!</v>
      </c>
    </row>
    <row r="150" spans="1:27" x14ac:dyDescent="0.25">
      <c r="A150" s="8">
        <f>IF('FY2025'!A152&lt;&gt;"", VALUE('FY2025'!A152), "")</f>
        <v>149</v>
      </c>
      <c r="B150" s="5" t="str">
        <f>IF('FY2025'!A152&lt;&gt;"",_xlfn.VALUETOTEXT('FY2025'!B152),"")</f>
        <v>25-0406-2506-25MLIL-PS-HZ-149</v>
      </c>
      <c r="C150" s="5" t="str">
        <f>_xlfn.VALUETOTEXT('FY2025'!C152)</f>
        <v>HZ</v>
      </c>
      <c r="D150" s="5" t="str">
        <f>IF('FY2025'!A152&lt;&gt;"",_xlfn.VALUETOTEXT('FY2025'!D152),"")</f>
        <v>Merrill Lynch International</v>
      </c>
      <c r="E150" s="6">
        <f>IF('FY2025'!A152&lt;&gt;"",VALUE('FY2025'!E152),"")</f>
        <v>500000</v>
      </c>
      <c r="F150" s="6">
        <f>IF('FY2025'!A152&lt;&gt;"",VALUE('FY2025'!F152),"")</f>
        <v>60</v>
      </c>
      <c r="G150" s="6">
        <f>IF('FY2025'!A152&lt;&gt;"",VALUE('FY2025'!G152),"")</f>
        <v>50</v>
      </c>
      <c r="H150" s="6">
        <f>IF('FY2025'!A152&lt;&gt;"",VALUE('FY2025'!H152),"")</f>
        <v>1.69</v>
      </c>
      <c r="I150" s="6">
        <f>IF('FY2025'!A152&lt;&gt;"",VALUE('FY2025'!I152),"")</f>
        <v>0.3</v>
      </c>
      <c r="J150" s="6">
        <f>IF('FY2025'!A152&lt;&gt;"",VALUE('FY2025'!J152),"")</f>
        <v>1.39</v>
      </c>
      <c r="K150" s="7" t="e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>#VALUE!</v>
      </c>
      <c r="L150" s="7" t="e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>#VALUE!</v>
      </c>
      <c r="M150" s="7" t="e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>#VALUE!</v>
      </c>
      <c r="N150" s="7" t="e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>#VALUE!</v>
      </c>
      <c r="O150" s="5" t="e">
        <f t="shared" si="2"/>
        <v>#VALUE!</v>
      </c>
      <c r="P150" s="10" t="e">
        <f>IF('FY2025'!$A152&lt;&gt;"",IF(AND(MONTH($K150) &lt;= 1, MONTH($L150) &gt;= 1), IF($O150 &lt;&gt; "", $E150/$O150, ""), ""),"")</f>
        <v>#VALUE!</v>
      </c>
      <c r="Q150" s="10" t="e">
        <f>IF('FY2025'!$A152&lt;&gt;"",IF(AND(MONTH($K150) &lt;= 2, MONTH($L150) &gt;= 2), IF($O150 &lt;&gt; "", $E150/$O150, ""), ""),"")</f>
        <v>#VALUE!</v>
      </c>
      <c r="R150" s="10" t="e">
        <f>IF('FY2025'!$A152&lt;&gt;"",IF(AND(MONTH($K150) &lt;= 3, MONTH($L150) &gt;= 3), IF($O150 &lt;&gt; "", $E150/$O150, ""), ""),"")</f>
        <v>#VALUE!</v>
      </c>
      <c r="S150" s="10" t="e">
        <f>IF('FY2025'!$A152&lt;&gt;"",IF(AND(MONTH($K150) &lt;= 4, MONTH($L150) &gt;= 4), IF($O150 &lt;&gt; "", $E150/$O150, ""), ""),"")</f>
        <v>#VALUE!</v>
      </c>
      <c r="T150" s="10" t="e">
        <f>IF('FY2025'!$A152&lt;&gt;"",IF(AND(MONTH($K150) &lt;= 5, MONTH($L150) &gt;= 5), IF($O150 &lt;&gt; "", $E150/$O150, ""), ""),"")</f>
        <v>#VALUE!</v>
      </c>
      <c r="U150" s="10" t="e">
        <f>IF('FY2025'!$A152&lt;&gt;"",IF(AND(MONTH($K150) &lt;= 6, MONTH($L150) &gt;= 6), IF($O150 &lt;&gt; "", $E150/$O150, ""), ""),"")</f>
        <v>#VALUE!</v>
      </c>
      <c r="V150" s="10" t="e">
        <f>IF('FY2025'!$A152&lt;&gt;"",IF(AND(MONTH($K150) &lt;= 7, MONTH($L150) &gt;= 7 ), IF($O150 &lt;&gt; "", $E150/$O150, ""), ""),"")</f>
        <v>#VALUE!</v>
      </c>
      <c r="W150" s="10" t="e">
        <f>IF('FY2025'!$A152&lt;&gt;"",IF(AND(MONTH($K150) &lt;= 8, MONTH($L150) &gt;= 8), IF($O150 &lt;&gt; "", $E150/$O150, ""), ""),"")</f>
        <v>#VALUE!</v>
      </c>
      <c r="X150" s="10" t="e">
        <f>IF('FY2025'!$A152&lt;&gt;"",IF(AND(MONTH($K150) &lt;= 9, MONTH($L150) &gt;= 9), IF($O150 &lt;&gt; "", $E150/$O150, ""), ""),"")</f>
        <v>#VALUE!</v>
      </c>
      <c r="Y150" s="10" t="e">
        <f>IF('FY2025'!$A152&lt;&gt;"",IF(AND(MONTH($K150) &lt;= 10, MONTH($L150) &gt;= 10), IF($O150 &lt;&gt; "", $E150/$O150, ""), ""),"")</f>
        <v>#VALUE!</v>
      </c>
      <c r="Z150" s="10" t="e">
        <f>IF('FY2025'!$A152&lt;&gt;"",IF(AND(MONTH($K150) &lt;= 11, MONTH($L150) &gt;= 11), IF($O150 &lt;&gt; "", $E150/$O150, ""), ""),"")</f>
        <v>#VALUE!</v>
      </c>
      <c r="AA150" s="10" t="e">
        <f>IF('FY2025'!$A152&lt;&gt;"",IF(AND(MONTH($K150) &lt;= 12, MONTH($L150) &gt;= 12), IF($O150 &lt;&gt; "", $E150/$O150, ""), ""),"")</f>
        <v>#VALUE!</v>
      </c>
    </row>
    <row r="151" spans="1:27" x14ac:dyDescent="0.25">
      <c r="A151" s="8">
        <f>IF('FY2025'!A153&lt;&gt;"", VALUE('FY2025'!A153), "")</f>
        <v>150</v>
      </c>
      <c r="B151" s="5" t="str">
        <f>IF('FY2025'!A153&lt;&gt;"",_xlfn.VALUETOTEXT('FY2025'!B153),"")</f>
        <v>25-0506-2606-25TOTS-PS-DS-150</v>
      </c>
      <c r="C151" s="5" t="str">
        <f>_xlfn.VALUETOTEXT('FY2025'!C153)</f>
        <v>DS</v>
      </c>
      <c r="D151" s="5" t="str">
        <f>IF('FY2025'!A153&lt;&gt;"",_xlfn.VALUETOTEXT('FY2025'!D153),"")</f>
        <v>TOTSA TotalEnergies Trading SA</v>
      </c>
      <c r="E151" s="6">
        <f>IF('FY2025'!A153&lt;&gt;"",VALUE('FY2025'!E153),"")</f>
        <v>500000</v>
      </c>
      <c r="F151" s="6">
        <f>IF('FY2025'!A153&lt;&gt;"",VALUE('FY2025'!F153),"")</f>
        <v>60</v>
      </c>
      <c r="G151" s="6">
        <f>IF('FY2025'!A153&lt;&gt;"",VALUE('FY2025'!G153),"")</f>
        <v>50</v>
      </c>
      <c r="H151" s="6">
        <f>IF('FY2025'!A153&lt;&gt;"",VALUE('FY2025'!H153),"")</f>
        <v>1.57</v>
      </c>
      <c r="I151" s="6">
        <f>IF('FY2025'!A153&lt;&gt;"",VALUE('FY2025'!I153),"")</f>
        <v>0.2</v>
      </c>
      <c r="J151" s="6">
        <f>IF('FY2025'!A153&lt;&gt;"",VALUE('FY2025'!J153),"")</f>
        <v>1.37</v>
      </c>
      <c r="K151" s="7" t="e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>#VALUE!</v>
      </c>
      <c r="L151" s="7" t="e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>#VALUE!</v>
      </c>
      <c r="M151" s="7" t="e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>#VALUE!</v>
      </c>
      <c r="N151" s="7" t="e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>#VALUE!</v>
      </c>
      <c r="O151" s="5" t="e">
        <f t="shared" si="2"/>
        <v>#VALUE!</v>
      </c>
      <c r="P151" s="10" t="e">
        <f>IF('FY2025'!$A153&lt;&gt;"",IF(AND(MONTH($K151) &lt;= 1, MONTH($L151) &gt;= 1), IF($O151 &lt;&gt; "", $E151/$O151, ""), ""),"")</f>
        <v>#VALUE!</v>
      </c>
      <c r="Q151" s="10" t="e">
        <f>IF('FY2025'!$A153&lt;&gt;"",IF(AND(MONTH($K151) &lt;= 2, MONTH($L151) &gt;= 2), IF($O151 &lt;&gt; "", $E151/$O151, ""), ""),"")</f>
        <v>#VALUE!</v>
      </c>
      <c r="R151" s="10" t="e">
        <f>IF('FY2025'!$A153&lt;&gt;"",IF(AND(MONTH($K151) &lt;= 3, MONTH($L151) &gt;= 3), IF($O151 &lt;&gt; "", $E151/$O151, ""), ""),"")</f>
        <v>#VALUE!</v>
      </c>
      <c r="S151" s="10" t="e">
        <f>IF('FY2025'!$A153&lt;&gt;"",IF(AND(MONTH($K151) &lt;= 4, MONTH($L151) &gt;= 4), IF($O151 &lt;&gt; "", $E151/$O151, ""), ""),"")</f>
        <v>#VALUE!</v>
      </c>
      <c r="T151" s="10" t="e">
        <f>IF('FY2025'!$A153&lt;&gt;"",IF(AND(MONTH($K151) &lt;= 5, MONTH($L151) &gt;= 5), IF($O151 &lt;&gt; "", $E151/$O151, ""), ""),"")</f>
        <v>#VALUE!</v>
      </c>
      <c r="U151" s="10" t="e">
        <f>IF('FY2025'!$A153&lt;&gt;"",IF(AND(MONTH($K151) &lt;= 6, MONTH($L151) &gt;= 6), IF($O151 &lt;&gt; "", $E151/$O151, ""), ""),"")</f>
        <v>#VALUE!</v>
      </c>
      <c r="V151" s="10" t="e">
        <f>IF('FY2025'!$A153&lt;&gt;"",IF(AND(MONTH($K151) &lt;= 7, MONTH($L151) &gt;= 7 ), IF($O151 &lt;&gt; "", $E151/$O151, ""), ""),"")</f>
        <v>#VALUE!</v>
      </c>
      <c r="W151" s="10" t="e">
        <f>IF('FY2025'!$A153&lt;&gt;"",IF(AND(MONTH($K151) &lt;= 8, MONTH($L151) &gt;= 8), IF($O151 &lt;&gt; "", $E151/$O151, ""), ""),"")</f>
        <v>#VALUE!</v>
      </c>
      <c r="X151" s="10" t="e">
        <f>IF('FY2025'!$A153&lt;&gt;"",IF(AND(MONTH($K151) &lt;= 9, MONTH($L151) &gt;= 9), IF($O151 &lt;&gt; "", $E151/$O151, ""), ""),"")</f>
        <v>#VALUE!</v>
      </c>
      <c r="Y151" s="10" t="e">
        <f>IF('FY2025'!$A153&lt;&gt;"",IF(AND(MONTH($K151) &lt;= 10, MONTH($L151) &gt;= 10), IF($O151 &lt;&gt; "", $E151/$O151, ""), ""),"")</f>
        <v>#VALUE!</v>
      </c>
      <c r="Z151" s="10" t="e">
        <f>IF('FY2025'!$A153&lt;&gt;"",IF(AND(MONTH($K151) &lt;= 11, MONTH($L151) &gt;= 11), IF($O151 &lt;&gt; "", $E151/$O151, ""), ""),"")</f>
        <v>#VALUE!</v>
      </c>
      <c r="AA151" s="10" t="e">
        <f>IF('FY2025'!$A153&lt;&gt;"",IF(AND(MONTH($K151) &lt;= 12, MONTH($L151) &gt;= 12), IF($O151 &lt;&gt; "", $E151/$O151, ""), ""),"")</f>
        <v>#VALUE!</v>
      </c>
    </row>
    <row r="152" spans="1:27" x14ac:dyDescent="0.25">
      <c r="A152" s="8">
        <f>IF('FY2025'!A154&lt;&gt;"", VALUE('FY2025'!A154), "")</f>
        <v>151</v>
      </c>
      <c r="B152" s="5" t="str">
        <f>IF('FY2025'!A154&lt;&gt;"",_xlfn.VALUETOTEXT('FY2025'!B154),"")</f>
        <v>25-0506-2606-25CIMI-PS-DS-151</v>
      </c>
      <c r="C152" s="5" t="str">
        <f>_xlfn.VALUETOTEXT('FY2025'!C154)</f>
        <v>DS</v>
      </c>
      <c r="D152" s="5" t="str">
        <f>IF('FY2025'!A154&lt;&gt;"",_xlfn.VALUETOTEXT('FY2025'!D154),"")</f>
        <v>CIMB Islamic Bank Berhad</v>
      </c>
      <c r="E152" s="6">
        <f>IF('FY2025'!A154&lt;&gt;"",VALUE('FY2025'!E154),"")</f>
        <v>500000</v>
      </c>
      <c r="F152" s="6">
        <f>IF('FY2025'!A154&lt;&gt;"",VALUE('FY2025'!F154),"")</f>
        <v>60</v>
      </c>
      <c r="G152" s="6">
        <f>IF('FY2025'!A154&lt;&gt;"",VALUE('FY2025'!G154),"")</f>
        <v>50</v>
      </c>
      <c r="H152" s="6">
        <f>IF('FY2025'!A154&lt;&gt;"",VALUE('FY2025'!H154),"")</f>
        <v>1.67</v>
      </c>
      <c r="I152" s="6">
        <f>IF('FY2025'!A154&lt;&gt;"",VALUE('FY2025'!I154),"")</f>
        <v>0.3</v>
      </c>
      <c r="J152" s="6">
        <f>IF('FY2025'!A154&lt;&gt;"",VALUE('FY2025'!J154),"")</f>
        <v>1.37</v>
      </c>
      <c r="K152" s="7" t="e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>#VALUE!</v>
      </c>
      <c r="L152" s="7" t="e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>#VALUE!</v>
      </c>
      <c r="M152" s="7" t="e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>#VALUE!</v>
      </c>
      <c r="N152" s="7" t="e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>#VALUE!</v>
      </c>
      <c r="O152" s="5" t="e">
        <f t="shared" si="2"/>
        <v>#VALUE!</v>
      </c>
      <c r="P152" s="10" t="e">
        <f>IF('FY2025'!$A154&lt;&gt;"",IF(AND(MONTH($K152) &lt;= 1, MONTH($L152) &gt;= 1), IF($O152 &lt;&gt; "", $E152/$O152, ""), ""),"")</f>
        <v>#VALUE!</v>
      </c>
      <c r="Q152" s="10" t="e">
        <f>IF('FY2025'!$A154&lt;&gt;"",IF(AND(MONTH($K152) &lt;= 2, MONTH($L152) &gt;= 2), IF($O152 &lt;&gt; "", $E152/$O152, ""), ""),"")</f>
        <v>#VALUE!</v>
      </c>
      <c r="R152" s="10" t="e">
        <f>IF('FY2025'!$A154&lt;&gt;"",IF(AND(MONTH($K152) &lt;= 3, MONTH($L152) &gt;= 3), IF($O152 &lt;&gt; "", $E152/$O152, ""), ""),"")</f>
        <v>#VALUE!</v>
      </c>
      <c r="S152" s="10" t="e">
        <f>IF('FY2025'!$A154&lt;&gt;"",IF(AND(MONTH($K152) &lt;= 4, MONTH($L152) &gt;= 4), IF($O152 &lt;&gt; "", $E152/$O152, ""), ""),"")</f>
        <v>#VALUE!</v>
      </c>
      <c r="T152" s="10" t="e">
        <f>IF('FY2025'!$A154&lt;&gt;"",IF(AND(MONTH($K152) &lt;= 5, MONTH($L152) &gt;= 5), IF($O152 &lt;&gt; "", $E152/$O152, ""), ""),"")</f>
        <v>#VALUE!</v>
      </c>
      <c r="U152" s="10" t="e">
        <f>IF('FY2025'!$A154&lt;&gt;"",IF(AND(MONTH($K152) &lt;= 6, MONTH($L152) &gt;= 6), IF($O152 &lt;&gt; "", $E152/$O152, ""), ""),"")</f>
        <v>#VALUE!</v>
      </c>
      <c r="V152" s="10" t="e">
        <f>IF('FY2025'!$A154&lt;&gt;"",IF(AND(MONTH($K152) &lt;= 7, MONTH($L152) &gt;= 7 ), IF($O152 &lt;&gt; "", $E152/$O152, ""), ""),"")</f>
        <v>#VALUE!</v>
      </c>
      <c r="W152" s="10" t="e">
        <f>IF('FY2025'!$A154&lt;&gt;"",IF(AND(MONTH($K152) &lt;= 8, MONTH($L152) &gt;= 8), IF($O152 &lt;&gt; "", $E152/$O152, ""), ""),"")</f>
        <v>#VALUE!</v>
      </c>
      <c r="X152" s="10" t="e">
        <f>IF('FY2025'!$A154&lt;&gt;"",IF(AND(MONTH($K152) &lt;= 9, MONTH($L152) &gt;= 9), IF($O152 &lt;&gt; "", $E152/$O152, ""), ""),"")</f>
        <v>#VALUE!</v>
      </c>
      <c r="Y152" s="10" t="e">
        <f>IF('FY2025'!$A154&lt;&gt;"",IF(AND(MONTH($K152) &lt;= 10, MONTH($L152) &gt;= 10), IF($O152 &lt;&gt; "", $E152/$O152, ""), ""),"")</f>
        <v>#VALUE!</v>
      </c>
      <c r="Z152" s="10" t="e">
        <f>IF('FY2025'!$A154&lt;&gt;"",IF(AND(MONTH($K152) &lt;= 11, MONTH($L152) &gt;= 11), IF($O152 &lt;&gt; "", $E152/$O152, ""), ""),"")</f>
        <v>#VALUE!</v>
      </c>
      <c r="AA152" s="10" t="e">
        <f>IF('FY2025'!$A154&lt;&gt;"",IF(AND(MONTH($K152) &lt;= 12, MONTH($L152) &gt;= 12), IF($O152 &lt;&gt; "", $E152/$O152, ""), ""),"")</f>
        <v>#VALUE!</v>
      </c>
    </row>
    <row r="153" spans="1:27" x14ac:dyDescent="0.25">
      <c r="A153" s="8">
        <f>IF('FY2025'!A155&lt;&gt;"", VALUE('FY2025'!A155), "")</f>
        <v>152</v>
      </c>
      <c r="B153" s="5" t="str">
        <f>IF('FY2025'!A155&lt;&gt;"",_xlfn.VALUETOTEXT('FY2025'!B155),"")</f>
        <v>25-1206-0707-25SCBB-PS-DS-152</v>
      </c>
      <c r="C153" s="5" t="str">
        <f>_xlfn.VALUETOTEXT('FY2025'!C155)</f>
        <v>DS</v>
      </c>
      <c r="D153" s="5" t="str">
        <f>IF('FY2025'!A155&lt;&gt;"",_xlfn.VALUETOTEXT('FY2025'!D155),"")</f>
        <v>Standard Chartered Bank (M) Bhd</v>
      </c>
      <c r="E153" s="6">
        <f>IF('FY2025'!A155&lt;&gt;"",VALUE('FY2025'!E155),"")</f>
        <v>500000</v>
      </c>
      <c r="F153" s="6">
        <f>IF('FY2025'!A155&lt;&gt;"",VALUE('FY2025'!F155),"")</f>
        <v>60</v>
      </c>
      <c r="G153" s="6">
        <f>IF('FY2025'!A155&lt;&gt;"",VALUE('FY2025'!G155),"")</f>
        <v>50</v>
      </c>
      <c r="H153" s="6">
        <f>IF('FY2025'!A155&lt;&gt;"",VALUE('FY2025'!H155),"")</f>
        <v>0.4</v>
      </c>
      <c r="I153" s="6">
        <f>IF('FY2025'!A155&lt;&gt;"",VALUE('FY2025'!I155),"")</f>
        <v>0.02</v>
      </c>
      <c r="J153" s="6">
        <f>IF('FY2025'!A155&lt;&gt;"",VALUE('FY2025'!J155),"")</f>
        <v>0.38</v>
      </c>
      <c r="K153" s="7" t="e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>#VALUE!</v>
      </c>
      <c r="L153" s="7" t="e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>#VALUE!</v>
      </c>
      <c r="M153" s="7" t="e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>#VALUE!</v>
      </c>
      <c r="N153" s="7" t="e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>#VALUE!</v>
      </c>
      <c r="O153" s="5" t="e">
        <f t="shared" si="2"/>
        <v>#VALUE!</v>
      </c>
      <c r="P153" s="10" t="e">
        <f>IF('FY2025'!$A155&lt;&gt;"",IF(AND(MONTH($K153) &lt;= 1, MONTH($L153) &gt;= 1), IF($O153 &lt;&gt; "", $E153/$O153, ""), ""),"")</f>
        <v>#VALUE!</v>
      </c>
      <c r="Q153" s="10" t="e">
        <f>IF('FY2025'!$A155&lt;&gt;"",IF(AND(MONTH($K153) &lt;= 2, MONTH($L153) &gt;= 2), IF($O153 &lt;&gt; "", $E153/$O153, ""), ""),"")</f>
        <v>#VALUE!</v>
      </c>
      <c r="R153" s="10" t="e">
        <f>IF('FY2025'!$A155&lt;&gt;"",IF(AND(MONTH($K153) &lt;= 3, MONTH($L153) &gt;= 3), IF($O153 &lt;&gt; "", $E153/$O153, ""), ""),"")</f>
        <v>#VALUE!</v>
      </c>
      <c r="S153" s="10" t="e">
        <f>IF('FY2025'!$A155&lt;&gt;"",IF(AND(MONTH($K153) &lt;= 4, MONTH($L153) &gt;= 4), IF($O153 &lt;&gt; "", $E153/$O153, ""), ""),"")</f>
        <v>#VALUE!</v>
      </c>
      <c r="T153" s="10" t="e">
        <f>IF('FY2025'!$A155&lt;&gt;"",IF(AND(MONTH($K153) &lt;= 5, MONTH($L153) &gt;= 5), IF($O153 &lt;&gt; "", $E153/$O153, ""), ""),"")</f>
        <v>#VALUE!</v>
      </c>
      <c r="U153" s="10" t="e">
        <f>IF('FY2025'!$A155&lt;&gt;"",IF(AND(MONTH($K153) &lt;= 6, MONTH($L153) &gt;= 6), IF($O153 &lt;&gt; "", $E153/$O153, ""), ""),"")</f>
        <v>#VALUE!</v>
      </c>
      <c r="V153" s="10" t="e">
        <f>IF('FY2025'!$A155&lt;&gt;"",IF(AND(MONTH($K153) &lt;= 7, MONTH($L153) &gt;= 7 ), IF($O153 &lt;&gt; "", $E153/$O153, ""), ""),"")</f>
        <v>#VALUE!</v>
      </c>
      <c r="W153" s="10" t="e">
        <f>IF('FY2025'!$A155&lt;&gt;"",IF(AND(MONTH($K153) &lt;= 8, MONTH($L153) &gt;= 8), IF($O153 &lt;&gt; "", $E153/$O153, ""), ""),"")</f>
        <v>#VALUE!</v>
      </c>
      <c r="X153" s="10" t="e">
        <f>IF('FY2025'!$A155&lt;&gt;"",IF(AND(MONTH($K153) &lt;= 9, MONTH($L153) &gt;= 9), IF($O153 &lt;&gt; "", $E153/$O153, ""), ""),"")</f>
        <v>#VALUE!</v>
      </c>
      <c r="Y153" s="10" t="e">
        <f>IF('FY2025'!$A155&lt;&gt;"",IF(AND(MONTH($K153) &lt;= 10, MONTH($L153) &gt;= 10), IF($O153 &lt;&gt; "", $E153/$O153, ""), ""),"")</f>
        <v>#VALUE!</v>
      </c>
      <c r="Z153" s="10" t="e">
        <f>IF('FY2025'!$A155&lt;&gt;"",IF(AND(MONTH($K153) &lt;= 11, MONTH($L153) &gt;= 11), IF($O153 &lt;&gt; "", $E153/$O153, ""), ""),"")</f>
        <v>#VALUE!</v>
      </c>
      <c r="AA153" s="10" t="e">
        <f>IF('FY2025'!$A155&lt;&gt;"",IF(AND(MONTH($K153) &lt;= 12, MONTH($L153) &gt;= 12), IF($O153 &lt;&gt; "", $E153/$O153, ""), ""),"")</f>
        <v>#VALUE!</v>
      </c>
    </row>
    <row r="154" spans="1:27" x14ac:dyDescent="0.25">
      <c r="A154" s="8">
        <f>IF('FY2025'!A156&lt;&gt;"", VALUE('FY2025'!A156), "")</f>
        <v>153</v>
      </c>
      <c r="B154" s="5" t="str">
        <f>IF('FY2025'!A156&lt;&gt;"",_xlfn.VALUETOTEXT('FY2025'!B156),"")</f>
        <v>25-1206-0707-25ANZB-PS-DS-153</v>
      </c>
      <c r="C154" s="5" t="str">
        <f>_xlfn.VALUETOTEXT('FY2025'!C156)</f>
        <v>DS</v>
      </c>
      <c r="D154" s="5" t="str">
        <f>IF('FY2025'!A156&lt;&gt;"",_xlfn.VALUETOTEXT('FY2025'!D156),"")</f>
        <v>Australia And New Zealand Banking Group Limited</v>
      </c>
      <c r="E154" s="6">
        <f>IF('FY2025'!A156&lt;&gt;"",VALUE('FY2025'!E156),"")</f>
        <v>500000</v>
      </c>
      <c r="F154" s="6">
        <f>IF('FY2025'!A156&lt;&gt;"",VALUE('FY2025'!F156),"")</f>
        <v>60</v>
      </c>
      <c r="G154" s="6">
        <f>IF('FY2025'!A156&lt;&gt;"",VALUE('FY2025'!G156),"")</f>
        <v>50</v>
      </c>
      <c r="H154" s="6">
        <f>IF('FY2025'!A156&lt;&gt;"",VALUE('FY2025'!H156),"")</f>
        <v>0.39</v>
      </c>
      <c r="I154" s="6">
        <f>IF('FY2025'!A156&lt;&gt;"",VALUE('FY2025'!I156),"")</f>
        <v>0.03</v>
      </c>
      <c r="J154" s="6">
        <f>IF('FY2025'!A156&lt;&gt;"",VALUE('FY2025'!J156),"")</f>
        <v>0.36</v>
      </c>
      <c r="K154" s="7" t="e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>#VALUE!</v>
      </c>
      <c r="L154" s="7" t="e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>#VALUE!</v>
      </c>
      <c r="M154" s="7" t="e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>#VALUE!</v>
      </c>
      <c r="N154" s="7" t="e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>#VALUE!</v>
      </c>
      <c r="O154" s="5" t="e">
        <f t="shared" si="2"/>
        <v>#VALUE!</v>
      </c>
      <c r="P154" s="10" t="e">
        <f>IF('FY2025'!$A156&lt;&gt;"",IF(AND(MONTH($K154) &lt;= 1, MONTH($L154) &gt;= 1), IF($O154 &lt;&gt; "", $E154/$O154, ""), ""),"")</f>
        <v>#VALUE!</v>
      </c>
      <c r="Q154" s="10" t="e">
        <f>IF('FY2025'!$A156&lt;&gt;"",IF(AND(MONTH($K154) &lt;= 2, MONTH($L154) &gt;= 2), IF($O154 &lt;&gt; "", $E154/$O154, ""), ""),"")</f>
        <v>#VALUE!</v>
      </c>
      <c r="R154" s="10" t="e">
        <f>IF('FY2025'!$A156&lt;&gt;"",IF(AND(MONTH($K154) &lt;= 3, MONTH($L154) &gt;= 3), IF($O154 &lt;&gt; "", $E154/$O154, ""), ""),"")</f>
        <v>#VALUE!</v>
      </c>
      <c r="S154" s="10" t="e">
        <f>IF('FY2025'!$A156&lt;&gt;"",IF(AND(MONTH($K154) &lt;= 4, MONTH($L154) &gt;= 4), IF($O154 &lt;&gt; "", $E154/$O154, ""), ""),"")</f>
        <v>#VALUE!</v>
      </c>
      <c r="T154" s="10" t="e">
        <f>IF('FY2025'!$A156&lt;&gt;"",IF(AND(MONTH($K154) &lt;= 5, MONTH($L154) &gt;= 5), IF($O154 &lt;&gt; "", $E154/$O154, ""), ""),"")</f>
        <v>#VALUE!</v>
      </c>
      <c r="U154" s="10" t="e">
        <f>IF('FY2025'!$A156&lt;&gt;"",IF(AND(MONTH($K154) &lt;= 6, MONTH($L154) &gt;= 6), IF($O154 &lt;&gt; "", $E154/$O154, ""), ""),"")</f>
        <v>#VALUE!</v>
      </c>
      <c r="V154" s="10" t="e">
        <f>IF('FY2025'!$A156&lt;&gt;"",IF(AND(MONTH($K154) &lt;= 7, MONTH($L154) &gt;= 7 ), IF($O154 &lt;&gt; "", $E154/$O154, ""), ""),"")</f>
        <v>#VALUE!</v>
      </c>
      <c r="W154" s="10" t="e">
        <f>IF('FY2025'!$A156&lt;&gt;"",IF(AND(MONTH($K154) &lt;= 8, MONTH($L154) &gt;= 8), IF($O154 &lt;&gt; "", $E154/$O154, ""), ""),"")</f>
        <v>#VALUE!</v>
      </c>
      <c r="X154" s="10" t="e">
        <f>IF('FY2025'!$A156&lt;&gt;"",IF(AND(MONTH($K154) &lt;= 9, MONTH($L154) &gt;= 9), IF($O154 &lt;&gt; "", $E154/$O154, ""), ""),"")</f>
        <v>#VALUE!</v>
      </c>
      <c r="Y154" s="10" t="e">
        <f>IF('FY2025'!$A156&lt;&gt;"",IF(AND(MONTH($K154) &lt;= 10, MONTH($L154) &gt;= 10), IF($O154 &lt;&gt; "", $E154/$O154, ""), ""),"")</f>
        <v>#VALUE!</v>
      </c>
      <c r="Z154" s="10" t="e">
        <f>IF('FY2025'!$A156&lt;&gt;"",IF(AND(MONTH($K154) &lt;= 11, MONTH($L154) &gt;= 11), IF($O154 &lt;&gt; "", $E154/$O154, ""), ""),"")</f>
        <v>#VALUE!</v>
      </c>
      <c r="AA154" s="10" t="e">
        <f>IF('FY2025'!$A156&lt;&gt;"",IF(AND(MONTH($K154) &lt;= 12, MONTH($L154) &gt;= 12), IF($O154 &lt;&gt; "", $E154/$O154, ""), ""),"")</f>
        <v>#VALUE!</v>
      </c>
    </row>
    <row r="155" spans="1:27" x14ac:dyDescent="0.25">
      <c r="A155" s="8">
        <f>IF('FY2025'!A157&lt;&gt;"", VALUE('FY2025'!A157), "")</f>
        <v>154</v>
      </c>
      <c r="B155" s="5" t="str">
        <f>IF('FY2025'!A157&lt;&gt;"",_xlfn.VALUETOTEXT('FY2025'!B157),"")</f>
        <v>25-1206-0707-25CITI-PS-DS-154</v>
      </c>
      <c r="C155" s="5" t="str">
        <f>_xlfn.VALUETOTEXT('FY2025'!C157)</f>
        <v>DS</v>
      </c>
      <c r="D155" s="5" t="str">
        <f>IF('FY2025'!A157&lt;&gt;"",_xlfn.VALUETOTEXT('FY2025'!D157),"")</f>
        <v>Citibank Bhd</v>
      </c>
      <c r="E155" s="6">
        <f>IF('FY2025'!A157&lt;&gt;"",VALUE('FY2025'!E157),"")</f>
        <v>500000</v>
      </c>
      <c r="F155" s="6">
        <f>IF('FY2025'!A157&lt;&gt;"",VALUE('FY2025'!F157),"")</f>
        <v>60</v>
      </c>
      <c r="G155" s="6">
        <f>IF('FY2025'!A157&lt;&gt;"",VALUE('FY2025'!G157),"")</f>
        <v>50</v>
      </c>
      <c r="H155" s="6">
        <f>IF('FY2025'!A157&lt;&gt;"",VALUE('FY2025'!H157),"")</f>
        <v>1.05</v>
      </c>
      <c r="I155" s="6">
        <f>IF('FY2025'!A157&lt;&gt;"",VALUE('FY2025'!I157),"")</f>
        <v>0.14000000000000001</v>
      </c>
      <c r="J155" s="6">
        <f>IF('FY2025'!A157&lt;&gt;"",VALUE('FY2025'!J157),"")</f>
        <v>0.91</v>
      </c>
      <c r="K155" s="7" t="e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>#VALUE!</v>
      </c>
      <c r="L155" s="7" t="e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>#VALUE!</v>
      </c>
      <c r="M155" s="7" t="e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>#VALUE!</v>
      </c>
      <c r="N155" s="7" t="e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>#VALUE!</v>
      </c>
      <c r="O155" s="5" t="e">
        <f t="shared" si="2"/>
        <v>#VALUE!</v>
      </c>
      <c r="P155" s="10" t="e">
        <f>IF('FY2025'!$A157&lt;&gt;"",IF(AND(MONTH($K155) &lt;= 1, MONTH($L155) &gt;= 1), IF($O155 &lt;&gt; "", $E155/$O155, ""), ""),"")</f>
        <v>#VALUE!</v>
      </c>
      <c r="Q155" s="10" t="e">
        <f>IF('FY2025'!$A157&lt;&gt;"",IF(AND(MONTH($K155) &lt;= 2, MONTH($L155) &gt;= 2), IF($O155 &lt;&gt; "", $E155/$O155, ""), ""),"")</f>
        <v>#VALUE!</v>
      </c>
      <c r="R155" s="10" t="e">
        <f>IF('FY2025'!$A157&lt;&gt;"",IF(AND(MONTH($K155) &lt;= 3, MONTH($L155) &gt;= 3), IF($O155 &lt;&gt; "", $E155/$O155, ""), ""),"")</f>
        <v>#VALUE!</v>
      </c>
      <c r="S155" s="10" t="e">
        <f>IF('FY2025'!$A157&lt;&gt;"",IF(AND(MONTH($K155) &lt;= 4, MONTH($L155) &gt;= 4), IF($O155 &lt;&gt; "", $E155/$O155, ""), ""),"")</f>
        <v>#VALUE!</v>
      </c>
      <c r="T155" s="10" t="e">
        <f>IF('FY2025'!$A157&lt;&gt;"",IF(AND(MONTH($K155) &lt;= 5, MONTH($L155) &gt;= 5), IF($O155 &lt;&gt; "", $E155/$O155, ""), ""),"")</f>
        <v>#VALUE!</v>
      </c>
      <c r="U155" s="10" t="e">
        <f>IF('FY2025'!$A157&lt;&gt;"",IF(AND(MONTH($K155) &lt;= 6, MONTH($L155) &gt;= 6), IF($O155 &lt;&gt; "", $E155/$O155, ""), ""),"")</f>
        <v>#VALUE!</v>
      </c>
      <c r="V155" s="10" t="e">
        <f>IF('FY2025'!$A157&lt;&gt;"",IF(AND(MONTH($K155) &lt;= 7, MONTH($L155) &gt;= 7 ), IF($O155 &lt;&gt; "", $E155/$O155, ""), ""),"")</f>
        <v>#VALUE!</v>
      </c>
      <c r="W155" s="10" t="e">
        <f>IF('FY2025'!$A157&lt;&gt;"",IF(AND(MONTH($K155) &lt;= 8, MONTH($L155) &gt;= 8), IF($O155 &lt;&gt; "", $E155/$O155, ""), ""),"")</f>
        <v>#VALUE!</v>
      </c>
      <c r="X155" s="10" t="e">
        <f>IF('FY2025'!$A157&lt;&gt;"",IF(AND(MONTH($K155) &lt;= 9, MONTH($L155) &gt;= 9), IF($O155 &lt;&gt; "", $E155/$O155, ""), ""),"")</f>
        <v>#VALUE!</v>
      </c>
      <c r="Y155" s="10" t="e">
        <f>IF('FY2025'!$A157&lt;&gt;"",IF(AND(MONTH($K155) &lt;= 10, MONTH($L155) &gt;= 10), IF($O155 &lt;&gt; "", $E155/$O155, ""), ""),"")</f>
        <v>#VALUE!</v>
      </c>
      <c r="Z155" s="10" t="e">
        <f>IF('FY2025'!$A157&lt;&gt;"",IF(AND(MONTH($K155) &lt;= 11, MONTH($L155) &gt;= 11), IF($O155 &lt;&gt; "", $E155/$O155, ""), ""),"")</f>
        <v>#VALUE!</v>
      </c>
      <c r="AA155" s="10" t="e">
        <f>IF('FY2025'!$A157&lt;&gt;"",IF(AND(MONTH($K155) &lt;= 12, MONTH($L155) &gt;= 12), IF($O155 &lt;&gt; "", $E155/$O155, ""), ""),"")</f>
        <v>#VALUE!</v>
      </c>
    </row>
    <row r="156" spans="1:27" x14ac:dyDescent="0.25">
      <c r="A156" s="8">
        <f>IF('FY2025'!A158&lt;&gt;"", VALUE('FY2025'!A158), "")</f>
        <v>155</v>
      </c>
      <c r="B156" s="5" t="str">
        <f>IF('FY2025'!A158&lt;&gt;"",_xlfn.VALUETOTEXT('FY2025'!B158),"")</f>
        <v>25-1206-0707-25JPMC-PS-DS-155</v>
      </c>
      <c r="C156" s="5" t="str">
        <f>_xlfn.VALUETOTEXT('FY2025'!C158)</f>
        <v>DS</v>
      </c>
      <c r="D156" s="5" t="str">
        <f>IF('FY2025'!A158&lt;&gt;"",_xlfn.VALUETOTEXT('FY2025'!D158),"")</f>
        <v>JP Morgan Chase Bank NA</v>
      </c>
      <c r="E156" s="6">
        <f>IF('FY2025'!A158&lt;&gt;"",VALUE('FY2025'!E158),"")</f>
        <v>500000</v>
      </c>
      <c r="F156" s="6">
        <f>IF('FY2025'!A158&lt;&gt;"",VALUE('FY2025'!F158),"")</f>
        <v>60</v>
      </c>
      <c r="G156" s="6">
        <f>IF('FY2025'!A158&lt;&gt;"",VALUE('FY2025'!G158),"")</f>
        <v>50</v>
      </c>
      <c r="H156" s="6">
        <f>IF('FY2025'!A158&lt;&gt;"",VALUE('FY2025'!H158),"")</f>
        <v>1</v>
      </c>
      <c r="I156" s="6">
        <f>IF('FY2025'!A158&lt;&gt;"",VALUE('FY2025'!I158),"")</f>
        <v>0.1</v>
      </c>
      <c r="J156" s="6">
        <f>IF('FY2025'!A158&lt;&gt;"",VALUE('FY2025'!J158),"")</f>
        <v>0.9</v>
      </c>
      <c r="K156" s="7" t="e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>#VALUE!</v>
      </c>
      <c r="L156" s="7" t="e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>#VALUE!</v>
      </c>
      <c r="M156" s="7" t="e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>#VALUE!</v>
      </c>
      <c r="N156" s="7" t="e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>#VALUE!</v>
      </c>
      <c r="O156" s="5" t="e">
        <f t="shared" si="2"/>
        <v>#VALUE!</v>
      </c>
      <c r="P156" s="10" t="e">
        <f>IF('FY2025'!$A158&lt;&gt;"",IF(AND(MONTH($K156) &lt;= 1, MONTH($L156) &gt;= 1), IF($O156 &lt;&gt; "", $E156/$O156, ""), ""),"")</f>
        <v>#VALUE!</v>
      </c>
      <c r="Q156" s="10" t="e">
        <f>IF('FY2025'!$A158&lt;&gt;"",IF(AND(MONTH($K156) &lt;= 2, MONTH($L156) &gt;= 2), IF($O156 &lt;&gt; "", $E156/$O156, ""), ""),"")</f>
        <v>#VALUE!</v>
      </c>
      <c r="R156" s="10" t="e">
        <f>IF('FY2025'!$A158&lt;&gt;"",IF(AND(MONTH($K156) &lt;= 3, MONTH($L156) &gt;= 3), IF($O156 &lt;&gt; "", $E156/$O156, ""), ""),"")</f>
        <v>#VALUE!</v>
      </c>
      <c r="S156" s="10" t="e">
        <f>IF('FY2025'!$A158&lt;&gt;"",IF(AND(MONTH($K156) &lt;= 4, MONTH($L156) &gt;= 4), IF($O156 &lt;&gt; "", $E156/$O156, ""), ""),"")</f>
        <v>#VALUE!</v>
      </c>
      <c r="T156" s="10" t="e">
        <f>IF('FY2025'!$A158&lt;&gt;"",IF(AND(MONTH($K156) &lt;= 5, MONTH($L156) &gt;= 5), IF($O156 &lt;&gt; "", $E156/$O156, ""), ""),"")</f>
        <v>#VALUE!</v>
      </c>
      <c r="U156" s="10" t="e">
        <f>IF('FY2025'!$A158&lt;&gt;"",IF(AND(MONTH($K156) &lt;= 6, MONTH($L156) &gt;= 6), IF($O156 &lt;&gt; "", $E156/$O156, ""), ""),"")</f>
        <v>#VALUE!</v>
      </c>
      <c r="V156" s="10" t="e">
        <f>IF('FY2025'!$A158&lt;&gt;"",IF(AND(MONTH($K156) &lt;= 7, MONTH($L156) &gt;= 7 ), IF($O156 &lt;&gt; "", $E156/$O156, ""), ""),"")</f>
        <v>#VALUE!</v>
      </c>
      <c r="W156" s="10" t="e">
        <f>IF('FY2025'!$A158&lt;&gt;"",IF(AND(MONTH($K156) &lt;= 8, MONTH($L156) &gt;= 8), IF($O156 &lt;&gt; "", $E156/$O156, ""), ""),"")</f>
        <v>#VALUE!</v>
      </c>
      <c r="X156" s="10" t="e">
        <f>IF('FY2025'!$A158&lt;&gt;"",IF(AND(MONTH($K156) &lt;= 9, MONTH($L156) &gt;= 9), IF($O156 &lt;&gt; "", $E156/$O156, ""), ""),"")</f>
        <v>#VALUE!</v>
      </c>
      <c r="Y156" s="10" t="e">
        <f>IF('FY2025'!$A158&lt;&gt;"",IF(AND(MONTH($K156) &lt;= 10, MONTH($L156) &gt;= 10), IF($O156 &lt;&gt; "", $E156/$O156, ""), ""),"")</f>
        <v>#VALUE!</v>
      </c>
      <c r="Z156" s="10" t="e">
        <f>IF('FY2025'!$A158&lt;&gt;"",IF(AND(MONTH($K156) &lt;= 11, MONTH($L156) &gt;= 11), IF($O156 &lt;&gt; "", $E156/$O156, ""), ""),"")</f>
        <v>#VALUE!</v>
      </c>
      <c r="AA156" s="10" t="e">
        <f>IF('FY2025'!$A158&lt;&gt;"",IF(AND(MONTH($K156) &lt;= 12, MONTH($L156) &gt;= 12), IF($O156 &lt;&gt; "", $E156/$O156, ""), ""),"")</f>
        <v>#VALUE!</v>
      </c>
    </row>
    <row r="157" spans="1:27" x14ac:dyDescent="0.25">
      <c r="A157" s="8">
        <f>IF('FY2025'!A159&lt;&gt;"", VALUE('FY2025'!A159), "")</f>
        <v>156</v>
      </c>
      <c r="B157" s="5" t="str">
        <f>IF('FY2025'!A159&lt;&gt;"",_xlfn.VALUETOTEXT('FY2025'!B159),"")</f>
        <v>25-1206-0707-25CIMI-PS-DS-156</v>
      </c>
      <c r="C157" s="5" t="str">
        <f>_xlfn.VALUETOTEXT('FY2025'!C159)</f>
        <v>DS</v>
      </c>
      <c r="D157" s="5" t="str">
        <f>IF('FY2025'!A159&lt;&gt;"",_xlfn.VALUETOTEXT('FY2025'!D159),"")</f>
        <v>CIMB Islamic Bank Berhad</v>
      </c>
      <c r="E157" s="6">
        <f>IF('FY2025'!A159&lt;&gt;"",VALUE('FY2025'!E159),"")</f>
        <v>500000</v>
      </c>
      <c r="F157" s="6">
        <f>IF('FY2025'!A159&lt;&gt;"",VALUE('FY2025'!F159),"")</f>
        <v>60</v>
      </c>
      <c r="G157" s="6">
        <f>IF('FY2025'!A159&lt;&gt;"",VALUE('FY2025'!G159),"")</f>
        <v>50</v>
      </c>
      <c r="H157" s="6">
        <f>IF('FY2025'!A159&lt;&gt;"",VALUE('FY2025'!H159),"")</f>
        <v>1.03</v>
      </c>
      <c r="I157" s="6">
        <f>IF('FY2025'!A159&lt;&gt;"",VALUE('FY2025'!I159),"")</f>
        <v>0.13</v>
      </c>
      <c r="J157" s="6">
        <f>IF('FY2025'!A159&lt;&gt;"",VALUE('FY2025'!J159),"")</f>
        <v>0.9</v>
      </c>
      <c r="K157" s="7" t="e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>#VALUE!</v>
      </c>
      <c r="L157" s="7" t="e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>#VALUE!</v>
      </c>
      <c r="M157" s="7" t="e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>#VALUE!</v>
      </c>
      <c r="N157" s="7" t="e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>#VALUE!</v>
      </c>
      <c r="O157" s="5" t="e">
        <f t="shared" si="2"/>
        <v>#VALUE!</v>
      </c>
      <c r="P157" s="10" t="e">
        <f>IF('FY2025'!$A159&lt;&gt;"",IF(AND(MONTH($K157) &lt;= 1, MONTH($L157) &gt;= 1), IF($O157 &lt;&gt; "", $E157/$O157, ""), ""),"")</f>
        <v>#VALUE!</v>
      </c>
      <c r="Q157" s="10" t="e">
        <f>IF('FY2025'!$A159&lt;&gt;"",IF(AND(MONTH($K157) &lt;= 2, MONTH($L157) &gt;= 2), IF($O157 &lt;&gt; "", $E157/$O157, ""), ""),"")</f>
        <v>#VALUE!</v>
      </c>
      <c r="R157" s="10" t="e">
        <f>IF('FY2025'!$A159&lt;&gt;"",IF(AND(MONTH($K157) &lt;= 3, MONTH($L157) &gt;= 3), IF($O157 &lt;&gt; "", $E157/$O157, ""), ""),"")</f>
        <v>#VALUE!</v>
      </c>
      <c r="S157" s="10" t="e">
        <f>IF('FY2025'!$A159&lt;&gt;"",IF(AND(MONTH($K157) &lt;= 4, MONTH($L157) &gt;= 4), IF($O157 &lt;&gt; "", $E157/$O157, ""), ""),"")</f>
        <v>#VALUE!</v>
      </c>
      <c r="T157" s="10" t="e">
        <f>IF('FY2025'!$A159&lt;&gt;"",IF(AND(MONTH($K157) &lt;= 5, MONTH($L157) &gt;= 5), IF($O157 &lt;&gt; "", $E157/$O157, ""), ""),"")</f>
        <v>#VALUE!</v>
      </c>
      <c r="U157" s="10" t="e">
        <f>IF('FY2025'!$A159&lt;&gt;"",IF(AND(MONTH($K157) &lt;= 6, MONTH($L157) &gt;= 6), IF($O157 &lt;&gt; "", $E157/$O157, ""), ""),"")</f>
        <v>#VALUE!</v>
      </c>
      <c r="V157" s="10" t="e">
        <f>IF('FY2025'!$A159&lt;&gt;"",IF(AND(MONTH($K157) &lt;= 7, MONTH($L157) &gt;= 7 ), IF($O157 &lt;&gt; "", $E157/$O157, ""), ""),"")</f>
        <v>#VALUE!</v>
      </c>
      <c r="W157" s="10" t="e">
        <f>IF('FY2025'!$A159&lt;&gt;"",IF(AND(MONTH($K157) &lt;= 8, MONTH($L157) &gt;= 8), IF($O157 &lt;&gt; "", $E157/$O157, ""), ""),"")</f>
        <v>#VALUE!</v>
      </c>
      <c r="X157" s="10" t="e">
        <f>IF('FY2025'!$A159&lt;&gt;"",IF(AND(MONTH($K157) &lt;= 9, MONTH($L157) &gt;= 9), IF($O157 &lt;&gt; "", $E157/$O157, ""), ""),"")</f>
        <v>#VALUE!</v>
      </c>
      <c r="Y157" s="10" t="e">
        <f>IF('FY2025'!$A159&lt;&gt;"",IF(AND(MONTH($K157) &lt;= 10, MONTH($L157) &gt;= 10), IF($O157 &lt;&gt; "", $E157/$O157, ""), ""),"")</f>
        <v>#VALUE!</v>
      </c>
      <c r="Z157" s="10" t="e">
        <f>IF('FY2025'!$A159&lt;&gt;"",IF(AND(MONTH($K157) &lt;= 11, MONTH($L157) &gt;= 11), IF($O157 &lt;&gt; "", $E157/$O157, ""), ""),"")</f>
        <v>#VALUE!</v>
      </c>
      <c r="AA157" s="10" t="e">
        <f>IF('FY2025'!$A159&lt;&gt;"",IF(AND(MONTH($K157) &lt;= 12, MONTH($L157) &gt;= 12), IF($O157 &lt;&gt; "", $E157/$O157, ""), ""),"")</f>
        <v>#VALUE!</v>
      </c>
    </row>
    <row r="158" spans="1:27" x14ac:dyDescent="0.25">
      <c r="A158" s="8">
        <f>IF('FY2025'!A160&lt;&gt;"", VALUE('FY2025'!A160), "")</f>
        <v>157</v>
      </c>
      <c r="B158" s="5" t="str">
        <f>IF('FY2025'!A160&lt;&gt;"",_xlfn.VALUETOTEXT('FY2025'!B160),"")</f>
        <v>25-1206-0707-25MLIL-PS-DS-157</v>
      </c>
      <c r="C158" s="5" t="str">
        <f>_xlfn.VALUETOTEXT('FY2025'!C160)</f>
        <v>DS</v>
      </c>
      <c r="D158" s="5" t="str">
        <f>IF('FY2025'!A160&lt;&gt;"",_xlfn.VALUETOTEXT('FY2025'!D160),"")</f>
        <v>Merrill Lynch International</v>
      </c>
      <c r="E158" s="6">
        <f>IF('FY2025'!A160&lt;&gt;"",VALUE('FY2025'!E160),"")</f>
        <v>500000</v>
      </c>
      <c r="F158" s="6">
        <f>IF('FY2025'!A160&lt;&gt;"",VALUE('FY2025'!F160),"")</f>
        <v>60</v>
      </c>
      <c r="G158" s="6">
        <f>IF('FY2025'!A160&lt;&gt;"",VALUE('FY2025'!G160),"")</f>
        <v>50</v>
      </c>
      <c r="H158" s="6">
        <f>IF('FY2025'!A160&lt;&gt;"",VALUE('FY2025'!H160),"")</f>
        <v>1</v>
      </c>
      <c r="I158" s="6">
        <f>IF('FY2025'!A160&lt;&gt;"",VALUE('FY2025'!I160),"")</f>
        <v>0.08</v>
      </c>
      <c r="J158" s="6">
        <f>IF('FY2025'!A160&lt;&gt;"",VALUE('FY2025'!J160),"")</f>
        <v>0.92</v>
      </c>
      <c r="K158" s="7" t="e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>#VALUE!</v>
      </c>
      <c r="L158" s="7" t="e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>#VALUE!</v>
      </c>
      <c r="M158" s="7" t="e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>#VALUE!</v>
      </c>
      <c r="N158" s="7" t="e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>#VALUE!</v>
      </c>
      <c r="O158" s="5" t="e">
        <f t="shared" si="2"/>
        <v>#VALUE!</v>
      </c>
      <c r="P158" s="10" t="e">
        <f>IF('FY2025'!$A160&lt;&gt;"",IF(AND(MONTH($K158) &lt;= 1, MONTH($L158) &gt;= 1), IF($O158 &lt;&gt; "", $E158/$O158, ""), ""),"")</f>
        <v>#VALUE!</v>
      </c>
      <c r="Q158" s="10" t="e">
        <f>IF('FY2025'!$A160&lt;&gt;"",IF(AND(MONTH($K158) &lt;= 2, MONTH($L158) &gt;= 2), IF($O158 &lt;&gt; "", $E158/$O158, ""), ""),"")</f>
        <v>#VALUE!</v>
      </c>
      <c r="R158" s="10" t="e">
        <f>IF('FY2025'!$A160&lt;&gt;"",IF(AND(MONTH($K158) &lt;= 3, MONTH($L158) &gt;= 3), IF($O158 &lt;&gt; "", $E158/$O158, ""), ""),"")</f>
        <v>#VALUE!</v>
      </c>
      <c r="S158" s="10" t="e">
        <f>IF('FY2025'!$A160&lt;&gt;"",IF(AND(MONTH($K158) &lt;= 4, MONTH($L158) &gt;= 4), IF($O158 &lt;&gt; "", $E158/$O158, ""), ""),"")</f>
        <v>#VALUE!</v>
      </c>
      <c r="T158" s="10" t="e">
        <f>IF('FY2025'!$A160&lt;&gt;"",IF(AND(MONTH($K158) &lt;= 5, MONTH($L158) &gt;= 5), IF($O158 &lt;&gt; "", $E158/$O158, ""), ""),"")</f>
        <v>#VALUE!</v>
      </c>
      <c r="U158" s="10" t="e">
        <f>IF('FY2025'!$A160&lt;&gt;"",IF(AND(MONTH($K158) &lt;= 6, MONTH($L158) &gt;= 6), IF($O158 &lt;&gt; "", $E158/$O158, ""), ""),"")</f>
        <v>#VALUE!</v>
      </c>
      <c r="V158" s="10" t="e">
        <f>IF('FY2025'!$A160&lt;&gt;"",IF(AND(MONTH($K158) &lt;= 7, MONTH($L158) &gt;= 7 ), IF($O158 &lt;&gt; "", $E158/$O158, ""), ""),"")</f>
        <v>#VALUE!</v>
      </c>
      <c r="W158" s="10" t="e">
        <f>IF('FY2025'!$A160&lt;&gt;"",IF(AND(MONTH($K158) &lt;= 8, MONTH($L158) &gt;= 8), IF($O158 &lt;&gt; "", $E158/$O158, ""), ""),"")</f>
        <v>#VALUE!</v>
      </c>
      <c r="X158" s="10" t="e">
        <f>IF('FY2025'!$A160&lt;&gt;"",IF(AND(MONTH($K158) &lt;= 9, MONTH($L158) &gt;= 9), IF($O158 &lt;&gt; "", $E158/$O158, ""), ""),"")</f>
        <v>#VALUE!</v>
      </c>
      <c r="Y158" s="10" t="e">
        <f>IF('FY2025'!$A160&lt;&gt;"",IF(AND(MONTH($K158) &lt;= 10, MONTH($L158) &gt;= 10), IF($O158 &lt;&gt; "", $E158/$O158, ""), ""),"")</f>
        <v>#VALUE!</v>
      </c>
      <c r="Z158" s="10" t="e">
        <f>IF('FY2025'!$A160&lt;&gt;"",IF(AND(MONTH($K158) &lt;= 11, MONTH($L158) &gt;= 11), IF($O158 &lt;&gt; "", $E158/$O158, ""), ""),"")</f>
        <v>#VALUE!</v>
      </c>
      <c r="AA158" s="10" t="e">
        <f>IF('FY2025'!$A160&lt;&gt;"",IF(AND(MONTH($K158) &lt;= 12, MONTH($L158) &gt;= 12), IF($O158 &lt;&gt; "", $E158/$O158, ""), ""),"")</f>
        <v>#VALUE!</v>
      </c>
    </row>
    <row r="159" spans="1:27" x14ac:dyDescent="0.25">
      <c r="A159" s="8">
        <f>IF('FY2025'!A161&lt;&gt;"", VALUE('FY2025'!A161), "")</f>
        <v>158</v>
      </c>
      <c r="B159" s="5" t="str">
        <f>IF('FY2025'!A161&lt;&gt;"",_xlfn.VALUETOTEXT('FY2025'!B161),"")</f>
        <v>25-1606-0907-25MSCG-PS-HZ-158</v>
      </c>
      <c r="C159" s="5" t="str">
        <f>_xlfn.VALUETOTEXT('FY2025'!C161)</f>
        <v>HZ</v>
      </c>
      <c r="D159" s="5" t="str">
        <f>IF('FY2025'!A161&lt;&gt;"",_xlfn.VALUETOTEXT('FY2025'!D161),"")</f>
        <v>Morgan Stanley Capital Group (Singapore) Pte</v>
      </c>
      <c r="E159" s="6">
        <f>IF('FY2025'!A161&lt;&gt;"",VALUE('FY2025'!E161),"")</f>
        <v>500000</v>
      </c>
      <c r="F159" s="6">
        <f>IF('FY2025'!A161&lt;&gt;"",VALUE('FY2025'!F161),"")</f>
        <v>60</v>
      </c>
      <c r="G159" s="6">
        <f>IF('FY2025'!A161&lt;&gt;"",VALUE('FY2025'!G161),"")</f>
        <v>50</v>
      </c>
      <c r="H159" s="6">
        <f>IF('FY2025'!A161&lt;&gt;"",VALUE('FY2025'!H161),"")</f>
        <v>0.62</v>
      </c>
      <c r="I159" s="6">
        <f>IF('FY2025'!A161&lt;&gt;"",VALUE('FY2025'!I161),"")</f>
        <v>0.05</v>
      </c>
      <c r="J159" s="6">
        <f>IF('FY2025'!A161&lt;&gt;"",VALUE('FY2025'!J161),"")</f>
        <v>0.56999999999999995</v>
      </c>
      <c r="K159" s="7" t="e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>#VALUE!</v>
      </c>
      <c r="L159" s="7" t="e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>#VALUE!</v>
      </c>
      <c r="M159" s="7" t="e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>#VALUE!</v>
      </c>
      <c r="N159" s="7" t="e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>#VALUE!</v>
      </c>
      <c r="O159" s="5" t="e">
        <f t="shared" si="2"/>
        <v>#VALUE!</v>
      </c>
      <c r="P159" s="10" t="e">
        <f>IF('FY2025'!$A161&lt;&gt;"",IF(AND(MONTH($K159) &lt;= 1, MONTH($L159) &gt;= 1), IF($O159 &lt;&gt; "", $E159/$O159, ""), ""),"")</f>
        <v>#VALUE!</v>
      </c>
      <c r="Q159" s="10" t="e">
        <f>IF('FY2025'!$A161&lt;&gt;"",IF(AND(MONTH($K159) &lt;= 2, MONTH($L159) &gt;= 2), IF($O159 &lt;&gt; "", $E159/$O159, ""), ""),"")</f>
        <v>#VALUE!</v>
      </c>
      <c r="R159" s="10" t="e">
        <f>IF('FY2025'!$A161&lt;&gt;"",IF(AND(MONTH($K159) &lt;= 3, MONTH($L159) &gt;= 3), IF($O159 &lt;&gt; "", $E159/$O159, ""), ""),"")</f>
        <v>#VALUE!</v>
      </c>
      <c r="S159" s="10" t="e">
        <f>IF('FY2025'!$A161&lt;&gt;"",IF(AND(MONTH($K159) &lt;= 4, MONTH($L159) &gt;= 4), IF($O159 &lt;&gt; "", $E159/$O159, ""), ""),"")</f>
        <v>#VALUE!</v>
      </c>
      <c r="T159" s="10" t="e">
        <f>IF('FY2025'!$A161&lt;&gt;"",IF(AND(MONTH($K159) &lt;= 5, MONTH($L159) &gt;= 5), IF($O159 &lt;&gt; "", $E159/$O159, ""), ""),"")</f>
        <v>#VALUE!</v>
      </c>
      <c r="U159" s="10" t="e">
        <f>IF('FY2025'!$A161&lt;&gt;"",IF(AND(MONTH($K159) &lt;= 6, MONTH($L159) &gt;= 6), IF($O159 &lt;&gt; "", $E159/$O159, ""), ""),"")</f>
        <v>#VALUE!</v>
      </c>
      <c r="V159" s="10" t="e">
        <f>IF('FY2025'!$A161&lt;&gt;"",IF(AND(MONTH($K159) &lt;= 7, MONTH($L159) &gt;= 7 ), IF($O159 &lt;&gt; "", $E159/$O159, ""), ""),"")</f>
        <v>#VALUE!</v>
      </c>
      <c r="W159" s="10" t="e">
        <f>IF('FY2025'!$A161&lt;&gt;"",IF(AND(MONTH($K159) &lt;= 8, MONTH($L159) &gt;= 8), IF($O159 &lt;&gt; "", $E159/$O159, ""), ""),"")</f>
        <v>#VALUE!</v>
      </c>
      <c r="X159" s="10" t="e">
        <f>IF('FY2025'!$A161&lt;&gt;"",IF(AND(MONTH($K159) &lt;= 9, MONTH($L159) &gt;= 9), IF($O159 &lt;&gt; "", $E159/$O159, ""), ""),"")</f>
        <v>#VALUE!</v>
      </c>
      <c r="Y159" s="10" t="e">
        <f>IF('FY2025'!$A161&lt;&gt;"",IF(AND(MONTH($K159) &lt;= 10, MONTH($L159) &gt;= 10), IF($O159 &lt;&gt; "", $E159/$O159, ""), ""),"")</f>
        <v>#VALUE!</v>
      </c>
      <c r="Z159" s="10" t="e">
        <f>IF('FY2025'!$A161&lt;&gt;"",IF(AND(MONTH($K159) &lt;= 11, MONTH($L159) &gt;= 11), IF($O159 &lt;&gt; "", $E159/$O159, ""), ""),"")</f>
        <v>#VALUE!</v>
      </c>
      <c r="AA159" s="10" t="e">
        <f>IF('FY2025'!$A161&lt;&gt;"",IF(AND(MONTH($K159) &lt;= 12, MONTH($L159) &gt;= 12), IF($O159 &lt;&gt; "", $E159/$O159, ""), ""),"")</f>
        <v>#VALUE!</v>
      </c>
    </row>
    <row r="160" spans="1:27" x14ac:dyDescent="0.25">
      <c r="A160" s="8">
        <f>IF('FY2025'!A162&lt;&gt;"", VALUE('FY2025'!A162), "")</f>
        <v>159</v>
      </c>
      <c r="B160" s="5" t="str">
        <f>IF('FY2025'!A162&lt;&gt;"",_xlfn.VALUETOTEXT('FY2025'!B162),"")</f>
        <v>25-1606-0907-25ANZB-PS-HZ-159</v>
      </c>
      <c r="C160" s="5" t="str">
        <f>_xlfn.VALUETOTEXT('FY2025'!C162)</f>
        <v>HZ</v>
      </c>
      <c r="D160" s="5" t="str">
        <f>IF('FY2025'!A162&lt;&gt;"",_xlfn.VALUETOTEXT('FY2025'!D162),"")</f>
        <v>Australia And New Zealand Banking Group Limited</v>
      </c>
      <c r="E160" s="6">
        <f>IF('FY2025'!A162&lt;&gt;"",VALUE('FY2025'!E162),"")</f>
        <v>500000</v>
      </c>
      <c r="F160" s="6">
        <f>IF('FY2025'!A162&lt;&gt;"",VALUE('FY2025'!F162),"")</f>
        <v>60</v>
      </c>
      <c r="G160" s="6">
        <f>IF('FY2025'!A162&lt;&gt;"",VALUE('FY2025'!G162),"")</f>
        <v>50</v>
      </c>
      <c r="H160" s="6">
        <f>IF('FY2025'!A162&lt;&gt;"",VALUE('FY2025'!H162),"")</f>
        <v>0.69</v>
      </c>
      <c r="I160" s="6">
        <f>IF('FY2025'!A162&lt;&gt;"",VALUE('FY2025'!I162),"")</f>
        <v>0.1</v>
      </c>
      <c r="J160" s="6">
        <f>IF('FY2025'!A162&lt;&gt;"",VALUE('FY2025'!J162),"")</f>
        <v>0.59</v>
      </c>
      <c r="K160" s="7" t="e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>#VALUE!</v>
      </c>
      <c r="L160" s="7" t="e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>#VALUE!</v>
      </c>
      <c r="M160" s="7" t="e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>#VALUE!</v>
      </c>
      <c r="N160" s="7" t="e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>#VALUE!</v>
      </c>
      <c r="O160" s="5" t="e">
        <f t="shared" si="2"/>
        <v>#VALUE!</v>
      </c>
      <c r="P160" s="10" t="e">
        <f>IF('FY2025'!$A162&lt;&gt;"",IF(AND(MONTH($K160) &lt;= 1, MONTH($L160) &gt;= 1), IF($O160 &lt;&gt; "", $E160/$O160, ""), ""),"")</f>
        <v>#VALUE!</v>
      </c>
      <c r="Q160" s="10" t="e">
        <f>IF('FY2025'!$A162&lt;&gt;"",IF(AND(MONTH($K160) &lt;= 2, MONTH($L160) &gt;= 2), IF($O160 &lt;&gt; "", $E160/$O160, ""), ""),"")</f>
        <v>#VALUE!</v>
      </c>
      <c r="R160" s="10" t="e">
        <f>IF('FY2025'!$A162&lt;&gt;"",IF(AND(MONTH($K160) &lt;= 3, MONTH($L160) &gt;= 3), IF($O160 &lt;&gt; "", $E160/$O160, ""), ""),"")</f>
        <v>#VALUE!</v>
      </c>
      <c r="S160" s="10" t="e">
        <f>IF('FY2025'!$A162&lt;&gt;"",IF(AND(MONTH($K160) &lt;= 4, MONTH($L160) &gt;= 4), IF($O160 &lt;&gt; "", $E160/$O160, ""), ""),"")</f>
        <v>#VALUE!</v>
      </c>
      <c r="T160" s="10" t="e">
        <f>IF('FY2025'!$A162&lt;&gt;"",IF(AND(MONTH($K160) &lt;= 5, MONTH($L160) &gt;= 5), IF($O160 &lt;&gt; "", $E160/$O160, ""), ""),"")</f>
        <v>#VALUE!</v>
      </c>
      <c r="U160" s="10" t="e">
        <f>IF('FY2025'!$A162&lt;&gt;"",IF(AND(MONTH($K160) &lt;= 6, MONTH($L160) &gt;= 6), IF($O160 &lt;&gt; "", $E160/$O160, ""), ""),"")</f>
        <v>#VALUE!</v>
      </c>
      <c r="V160" s="10" t="e">
        <f>IF('FY2025'!$A162&lt;&gt;"",IF(AND(MONTH($K160) &lt;= 7, MONTH($L160) &gt;= 7 ), IF($O160 &lt;&gt; "", $E160/$O160, ""), ""),"")</f>
        <v>#VALUE!</v>
      </c>
      <c r="W160" s="10" t="e">
        <f>IF('FY2025'!$A162&lt;&gt;"",IF(AND(MONTH($K160) &lt;= 8, MONTH($L160) &gt;= 8), IF($O160 &lt;&gt; "", $E160/$O160, ""), ""),"")</f>
        <v>#VALUE!</v>
      </c>
      <c r="X160" s="10" t="e">
        <f>IF('FY2025'!$A162&lt;&gt;"",IF(AND(MONTH($K160) &lt;= 9, MONTH($L160) &gt;= 9), IF($O160 &lt;&gt; "", $E160/$O160, ""), ""),"")</f>
        <v>#VALUE!</v>
      </c>
      <c r="Y160" s="10" t="e">
        <f>IF('FY2025'!$A162&lt;&gt;"",IF(AND(MONTH($K160) &lt;= 10, MONTH($L160) &gt;= 10), IF($O160 &lt;&gt; "", $E160/$O160, ""), ""),"")</f>
        <v>#VALUE!</v>
      </c>
      <c r="Z160" s="10" t="e">
        <f>IF('FY2025'!$A162&lt;&gt;"",IF(AND(MONTH($K160) &lt;= 11, MONTH($L160) &gt;= 11), IF($O160 &lt;&gt; "", $E160/$O160, ""), ""),"")</f>
        <v>#VALUE!</v>
      </c>
      <c r="AA160" s="10" t="e">
        <f>IF('FY2025'!$A162&lt;&gt;"",IF(AND(MONTH($K160) &lt;= 12, MONTH($L160) &gt;= 12), IF($O160 &lt;&gt; "", $E160/$O160, ""), ""),"")</f>
        <v>#VALUE!</v>
      </c>
    </row>
    <row r="161" spans="1:27" x14ac:dyDescent="0.25">
      <c r="A161" s="8">
        <f>IF('FY2025'!A163&lt;&gt;"", VALUE('FY2025'!A163), "")</f>
        <v>160</v>
      </c>
      <c r="B161" s="5" t="str">
        <f>IF('FY2025'!A163&lt;&gt;"",_xlfn.VALUETOTEXT('FY2025'!B163),"")</f>
        <v>25-1606-0907-25CITI-PS-HZ-160</v>
      </c>
      <c r="C161" s="5" t="str">
        <f>_xlfn.VALUETOTEXT('FY2025'!C163)</f>
        <v>HZ</v>
      </c>
      <c r="D161" s="5" t="str">
        <f>IF('FY2025'!A163&lt;&gt;"",_xlfn.VALUETOTEXT('FY2025'!D163),"")</f>
        <v>Citibank Bhd</v>
      </c>
      <c r="E161" s="6">
        <f>IF('FY2025'!A163&lt;&gt;"",VALUE('FY2025'!E163),"")</f>
        <v>500000</v>
      </c>
      <c r="F161" s="6">
        <f>IF('FY2025'!A163&lt;&gt;"",VALUE('FY2025'!F163),"")</f>
        <v>60</v>
      </c>
      <c r="G161" s="6">
        <f>IF('FY2025'!A163&lt;&gt;"",VALUE('FY2025'!G163),"")</f>
        <v>50</v>
      </c>
      <c r="H161" s="6">
        <f>IF('FY2025'!A163&lt;&gt;"",VALUE('FY2025'!H163),"")</f>
        <v>0.64</v>
      </c>
      <c r="I161" s="6">
        <f>IF('FY2025'!A163&lt;&gt;"",VALUE('FY2025'!I163),"")</f>
        <v>0.08</v>
      </c>
      <c r="J161" s="6">
        <f>IF('FY2025'!A163&lt;&gt;"",VALUE('FY2025'!J163),"")</f>
        <v>0.56000000000000005</v>
      </c>
      <c r="K161" s="7" t="e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>#VALUE!</v>
      </c>
      <c r="L161" s="7" t="e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>#VALUE!</v>
      </c>
      <c r="M161" s="7" t="e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>#VALUE!</v>
      </c>
      <c r="N161" s="7" t="e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>#VALUE!</v>
      </c>
      <c r="O161" s="5" t="e">
        <f t="shared" si="2"/>
        <v>#VALUE!</v>
      </c>
      <c r="P161" s="10" t="e">
        <f>IF('FY2025'!$A163&lt;&gt;"",IF(AND(MONTH($K161) &lt;= 1, MONTH($L161) &gt;= 1), IF($O161 &lt;&gt; "", $E161/$O161, ""), ""),"")</f>
        <v>#VALUE!</v>
      </c>
      <c r="Q161" s="10" t="e">
        <f>IF('FY2025'!$A163&lt;&gt;"",IF(AND(MONTH($K161) &lt;= 2, MONTH($L161) &gt;= 2), IF($O161 &lt;&gt; "", $E161/$O161, ""), ""),"")</f>
        <v>#VALUE!</v>
      </c>
      <c r="R161" s="10" t="e">
        <f>IF('FY2025'!$A163&lt;&gt;"",IF(AND(MONTH($K161) &lt;= 3, MONTH($L161) &gt;= 3), IF($O161 &lt;&gt; "", $E161/$O161, ""), ""),"")</f>
        <v>#VALUE!</v>
      </c>
      <c r="S161" s="10" t="e">
        <f>IF('FY2025'!$A163&lt;&gt;"",IF(AND(MONTH($K161) &lt;= 4, MONTH($L161) &gt;= 4), IF($O161 &lt;&gt; "", $E161/$O161, ""), ""),"")</f>
        <v>#VALUE!</v>
      </c>
      <c r="T161" s="10" t="e">
        <f>IF('FY2025'!$A163&lt;&gt;"",IF(AND(MONTH($K161) &lt;= 5, MONTH($L161) &gt;= 5), IF($O161 &lt;&gt; "", $E161/$O161, ""), ""),"")</f>
        <v>#VALUE!</v>
      </c>
      <c r="U161" s="10" t="e">
        <f>IF('FY2025'!$A163&lt;&gt;"",IF(AND(MONTH($K161) &lt;= 6, MONTH($L161) &gt;= 6), IF($O161 &lt;&gt; "", $E161/$O161, ""), ""),"")</f>
        <v>#VALUE!</v>
      </c>
      <c r="V161" s="10" t="e">
        <f>IF('FY2025'!$A163&lt;&gt;"",IF(AND(MONTH($K161) &lt;= 7, MONTH($L161) &gt;= 7 ), IF($O161 &lt;&gt; "", $E161/$O161, ""), ""),"")</f>
        <v>#VALUE!</v>
      </c>
      <c r="W161" s="10" t="e">
        <f>IF('FY2025'!$A163&lt;&gt;"",IF(AND(MONTH($K161) &lt;= 8, MONTH($L161) &gt;= 8), IF($O161 &lt;&gt; "", $E161/$O161, ""), ""),"")</f>
        <v>#VALUE!</v>
      </c>
      <c r="X161" s="10" t="e">
        <f>IF('FY2025'!$A163&lt;&gt;"",IF(AND(MONTH($K161) &lt;= 9, MONTH($L161) &gt;= 9), IF($O161 &lt;&gt; "", $E161/$O161, ""), ""),"")</f>
        <v>#VALUE!</v>
      </c>
      <c r="Y161" s="10" t="e">
        <f>IF('FY2025'!$A163&lt;&gt;"",IF(AND(MONTH($K161) &lt;= 10, MONTH($L161) &gt;= 10), IF($O161 &lt;&gt; "", $E161/$O161, ""), ""),"")</f>
        <v>#VALUE!</v>
      </c>
      <c r="Z161" s="10" t="e">
        <f>IF('FY2025'!$A163&lt;&gt;"",IF(AND(MONTH($K161) &lt;= 11, MONTH($L161) &gt;= 11), IF($O161 &lt;&gt; "", $E161/$O161, ""), ""),"")</f>
        <v>#VALUE!</v>
      </c>
      <c r="AA161" s="10" t="e">
        <f>IF('FY2025'!$A163&lt;&gt;"",IF(AND(MONTH($K161) &lt;= 12, MONTH($L161) &gt;= 12), IF($O161 &lt;&gt; "", $E161/$O161, ""), ""),"")</f>
        <v>#VALUE!</v>
      </c>
    </row>
    <row r="162" spans="1:27" x14ac:dyDescent="0.25">
      <c r="A162" s="8">
        <f>IF('FY2025'!A164&lt;&gt;"", VALUE('FY2025'!A164), "")</f>
        <v>161</v>
      </c>
      <c r="B162" s="5" t="str">
        <f>IF('FY2025'!A164&lt;&gt;"",_xlfn.VALUETOTEXT('FY2025'!B164),"")</f>
        <v>25-1606-0907-25CIMI-PS-HZ-161</v>
      </c>
      <c r="C162" s="5" t="str">
        <f>_xlfn.VALUETOTEXT('FY2025'!C164)</f>
        <v>HZ</v>
      </c>
      <c r="D162" s="5" t="str">
        <f>IF('FY2025'!A164&lt;&gt;"",_xlfn.VALUETOTEXT('FY2025'!D164),"")</f>
        <v>CIMB Islamic Bank Berhad</v>
      </c>
      <c r="E162" s="6">
        <f>IF('FY2025'!A164&lt;&gt;"",VALUE('FY2025'!E164),"")</f>
        <v>500000</v>
      </c>
      <c r="F162" s="6">
        <f>IF('FY2025'!A164&lt;&gt;"",VALUE('FY2025'!F164),"")</f>
        <v>60</v>
      </c>
      <c r="G162" s="6">
        <f>IF('FY2025'!A164&lt;&gt;"",VALUE('FY2025'!G164),"")</f>
        <v>50</v>
      </c>
      <c r="H162" s="6">
        <f>IF('FY2025'!A164&lt;&gt;"",VALUE('FY2025'!H164),"")</f>
        <v>0.68</v>
      </c>
      <c r="I162" s="6">
        <f>IF('FY2025'!A164&lt;&gt;"",VALUE('FY2025'!I164),"")</f>
        <v>0.1</v>
      </c>
      <c r="J162" s="6">
        <f>IF('FY2025'!A164&lt;&gt;"",VALUE('FY2025'!J164),"")</f>
        <v>0.57999999999999996</v>
      </c>
      <c r="K162" s="7" t="e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>#VALUE!</v>
      </c>
      <c r="L162" s="7" t="e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>#VALUE!</v>
      </c>
      <c r="M162" s="7" t="e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>#VALUE!</v>
      </c>
      <c r="N162" s="7" t="e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>#VALUE!</v>
      </c>
      <c r="O162" s="5" t="e">
        <f t="shared" si="2"/>
        <v>#VALUE!</v>
      </c>
      <c r="P162" s="10" t="e">
        <f>IF('FY2025'!$A164&lt;&gt;"",IF(AND(MONTH($K162) &lt;= 1, MONTH($L162) &gt;= 1), IF($O162 &lt;&gt; "", $E162/$O162, ""), ""),"")</f>
        <v>#VALUE!</v>
      </c>
      <c r="Q162" s="10" t="e">
        <f>IF('FY2025'!$A164&lt;&gt;"",IF(AND(MONTH($K162) &lt;= 2, MONTH($L162) &gt;= 2), IF($O162 &lt;&gt; "", $E162/$O162, ""), ""),"")</f>
        <v>#VALUE!</v>
      </c>
      <c r="R162" s="10" t="e">
        <f>IF('FY2025'!$A164&lt;&gt;"",IF(AND(MONTH($K162) &lt;= 3, MONTH($L162) &gt;= 3), IF($O162 &lt;&gt; "", $E162/$O162, ""), ""),"")</f>
        <v>#VALUE!</v>
      </c>
      <c r="S162" s="10" t="e">
        <f>IF('FY2025'!$A164&lt;&gt;"",IF(AND(MONTH($K162) &lt;= 4, MONTH($L162) &gt;= 4), IF($O162 &lt;&gt; "", $E162/$O162, ""), ""),"")</f>
        <v>#VALUE!</v>
      </c>
      <c r="T162" s="10" t="e">
        <f>IF('FY2025'!$A164&lt;&gt;"",IF(AND(MONTH($K162) &lt;= 5, MONTH($L162) &gt;= 5), IF($O162 &lt;&gt; "", $E162/$O162, ""), ""),"")</f>
        <v>#VALUE!</v>
      </c>
      <c r="U162" s="10" t="e">
        <f>IF('FY2025'!$A164&lt;&gt;"",IF(AND(MONTH($K162) &lt;= 6, MONTH($L162) &gt;= 6), IF($O162 &lt;&gt; "", $E162/$O162, ""), ""),"")</f>
        <v>#VALUE!</v>
      </c>
      <c r="V162" s="10" t="e">
        <f>IF('FY2025'!$A164&lt;&gt;"",IF(AND(MONTH($K162) &lt;= 7, MONTH($L162) &gt;= 7 ), IF($O162 &lt;&gt; "", $E162/$O162, ""), ""),"")</f>
        <v>#VALUE!</v>
      </c>
      <c r="W162" s="10" t="e">
        <f>IF('FY2025'!$A164&lt;&gt;"",IF(AND(MONTH($K162) &lt;= 8, MONTH($L162) &gt;= 8), IF($O162 &lt;&gt; "", $E162/$O162, ""), ""),"")</f>
        <v>#VALUE!</v>
      </c>
      <c r="X162" s="10" t="e">
        <f>IF('FY2025'!$A164&lt;&gt;"",IF(AND(MONTH($K162) &lt;= 9, MONTH($L162) &gt;= 9), IF($O162 &lt;&gt; "", $E162/$O162, ""), ""),"")</f>
        <v>#VALUE!</v>
      </c>
      <c r="Y162" s="10" t="e">
        <f>IF('FY2025'!$A164&lt;&gt;"",IF(AND(MONTH($K162) &lt;= 10, MONTH($L162) &gt;= 10), IF($O162 &lt;&gt; "", $E162/$O162, ""), ""),"")</f>
        <v>#VALUE!</v>
      </c>
      <c r="Z162" s="10" t="e">
        <f>IF('FY2025'!$A164&lt;&gt;"",IF(AND(MONTH($K162) &lt;= 11, MONTH($L162) &gt;= 11), IF($O162 &lt;&gt; "", $E162/$O162, ""), ""),"")</f>
        <v>#VALUE!</v>
      </c>
      <c r="AA162" s="10" t="e">
        <f>IF('FY2025'!$A164&lt;&gt;"",IF(AND(MONTH($K162) &lt;= 12, MONTH($L162) &gt;= 12), IF($O162 &lt;&gt; "", $E162/$O162, ""), ""),"")</f>
        <v>#VALUE!</v>
      </c>
    </row>
    <row r="163" spans="1:27" x14ac:dyDescent="0.25">
      <c r="A163" s="8">
        <f>IF('FY2025'!A165&lt;&gt;"", VALUE('FY2025'!A165), "")</f>
        <v>162</v>
      </c>
      <c r="B163" s="5" t="str">
        <f>IF('FY2025'!A165&lt;&gt;"",_xlfn.VALUETOTEXT('FY2025'!B165),"")</f>
        <v>25-1706-1007-25JPMC-PS-HZ-162</v>
      </c>
      <c r="C163" s="5" t="str">
        <f>_xlfn.VALUETOTEXT('FY2025'!C165)</f>
        <v>HZ</v>
      </c>
      <c r="D163" s="5" t="str">
        <f>IF('FY2025'!A165&lt;&gt;"",_xlfn.VALUETOTEXT('FY2025'!D165),"")</f>
        <v>JP Morgan Chase Bank NA</v>
      </c>
      <c r="E163" s="6">
        <f>IF('FY2025'!A165&lt;&gt;"",VALUE('FY2025'!E165),"")</f>
        <v>500000</v>
      </c>
      <c r="F163" s="6">
        <f>IF('FY2025'!A165&lt;&gt;"",VALUE('FY2025'!F165),"")</f>
        <v>65</v>
      </c>
      <c r="G163" s="6">
        <f>IF('FY2025'!A165&lt;&gt;"",VALUE('FY2025'!G165),"")</f>
        <v>50</v>
      </c>
      <c r="H163" s="6">
        <f>IF('FY2025'!A165&lt;&gt;"",VALUE('FY2025'!H165),"")</f>
        <v>2.5499999999999998</v>
      </c>
      <c r="I163" s="6">
        <f>IF('FY2025'!A165&lt;&gt;"",VALUE('FY2025'!I165),"")</f>
        <v>0.26</v>
      </c>
      <c r="J163" s="6">
        <f>IF('FY2025'!A165&lt;&gt;"",VALUE('FY2025'!J165),"")</f>
        <v>2.29</v>
      </c>
      <c r="K163" s="7" t="e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>#VALUE!</v>
      </c>
      <c r="L163" s="7" t="e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>#VALUE!</v>
      </c>
      <c r="M163" s="7" t="e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>#VALUE!</v>
      </c>
      <c r="N163" s="7" t="e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>#VALUE!</v>
      </c>
      <c r="O163" s="5" t="e">
        <f t="shared" si="2"/>
        <v>#VALUE!</v>
      </c>
      <c r="P163" s="10" t="e">
        <f>IF('FY2025'!$A165&lt;&gt;"",IF(AND(MONTH($K163) &lt;= 1, MONTH($L163) &gt;= 1), IF($O163 &lt;&gt; "", $E163/$O163, ""), ""),"")</f>
        <v>#VALUE!</v>
      </c>
      <c r="Q163" s="10" t="e">
        <f>IF('FY2025'!$A165&lt;&gt;"",IF(AND(MONTH($K163) &lt;= 2, MONTH($L163) &gt;= 2), IF($O163 &lt;&gt; "", $E163/$O163, ""), ""),"")</f>
        <v>#VALUE!</v>
      </c>
      <c r="R163" s="10" t="e">
        <f>IF('FY2025'!$A165&lt;&gt;"",IF(AND(MONTH($K163) &lt;= 3, MONTH($L163) &gt;= 3), IF($O163 &lt;&gt; "", $E163/$O163, ""), ""),"")</f>
        <v>#VALUE!</v>
      </c>
      <c r="S163" s="10" t="e">
        <f>IF('FY2025'!$A165&lt;&gt;"",IF(AND(MONTH($K163) &lt;= 4, MONTH($L163) &gt;= 4), IF($O163 &lt;&gt; "", $E163/$O163, ""), ""),"")</f>
        <v>#VALUE!</v>
      </c>
      <c r="T163" s="10" t="e">
        <f>IF('FY2025'!$A165&lt;&gt;"",IF(AND(MONTH($K163) &lt;= 5, MONTH($L163) &gt;= 5), IF($O163 &lt;&gt; "", $E163/$O163, ""), ""),"")</f>
        <v>#VALUE!</v>
      </c>
      <c r="U163" s="10" t="e">
        <f>IF('FY2025'!$A165&lt;&gt;"",IF(AND(MONTH($K163) &lt;= 6, MONTH($L163) &gt;= 6), IF($O163 &lt;&gt; "", $E163/$O163, ""), ""),"")</f>
        <v>#VALUE!</v>
      </c>
      <c r="V163" s="10" t="e">
        <f>IF('FY2025'!$A165&lt;&gt;"",IF(AND(MONTH($K163) &lt;= 7, MONTH($L163) &gt;= 7 ), IF($O163 &lt;&gt; "", $E163/$O163, ""), ""),"")</f>
        <v>#VALUE!</v>
      </c>
      <c r="W163" s="10" t="e">
        <f>IF('FY2025'!$A165&lt;&gt;"",IF(AND(MONTH($K163) &lt;= 8, MONTH($L163) &gt;= 8), IF($O163 &lt;&gt; "", $E163/$O163, ""), ""),"")</f>
        <v>#VALUE!</v>
      </c>
      <c r="X163" s="10" t="e">
        <f>IF('FY2025'!$A165&lt;&gt;"",IF(AND(MONTH($K163) &lt;= 9, MONTH($L163) &gt;= 9), IF($O163 &lt;&gt; "", $E163/$O163, ""), ""),"")</f>
        <v>#VALUE!</v>
      </c>
      <c r="Y163" s="10" t="e">
        <f>IF('FY2025'!$A165&lt;&gt;"",IF(AND(MONTH($K163) &lt;= 10, MONTH($L163) &gt;= 10), IF($O163 &lt;&gt; "", $E163/$O163, ""), ""),"")</f>
        <v>#VALUE!</v>
      </c>
      <c r="Z163" s="10" t="e">
        <f>IF('FY2025'!$A165&lt;&gt;"",IF(AND(MONTH($K163) &lt;= 11, MONTH($L163) &gt;= 11), IF($O163 &lt;&gt; "", $E163/$O163, ""), ""),"")</f>
        <v>#VALUE!</v>
      </c>
      <c r="AA163" s="10" t="e">
        <f>IF('FY2025'!$A165&lt;&gt;"",IF(AND(MONTH($K163) &lt;= 12, MONTH($L163) &gt;= 12), IF($O163 &lt;&gt; "", $E163/$O163, ""), ""),"")</f>
        <v>#VALUE!</v>
      </c>
    </row>
    <row r="164" spans="1:27" x14ac:dyDescent="0.25">
      <c r="A164" s="8">
        <f>IF('FY2025'!A166&lt;&gt;"", VALUE('FY2025'!A166), "")</f>
        <v>163</v>
      </c>
      <c r="B164" s="5" t="str">
        <f>IF('FY2025'!A166&lt;&gt;"",_xlfn.VALUETOTEXT('FY2025'!B166),"")</f>
        <v>25-1706-1007-25MSCG-PS-HZ-163</v>
      </c>
      <c r="C164" s="5" t="str">
        <f>_xlfn.VALUETOTEXT('FY2025'!C166)</f>
        <v>HZ</v>
      </c>
      <c r="D164" s="5" t="str">
        <f>IF('FY2025'!A166&lt;&gt;"",_xlfn.VALUETOTEXT('FY2025'!D166),"")</f>
        <v>Morgan Stanley Capital Group (Singapore) Pte</v>
      </c>
      <c r="E164" s="6">
        <f>IF('FY2025'!A166&lt;&gt;"",VALUE('FY2025'!E166),"")</f>
        <v>500000</v>
      </c>
      <c r="F164" s="6">
        <f>IF('FY2025'!A166&lt;&gt;"",VALUE('FY2025'!F166),"")</f>
        <v>65</v>
      </c>
      <c r="G164" s="6">
        <f>IF('FY2025'!A166&lt;&gt;"",VALUE('FY2025'!G166),"")</f>
        <v>50</v>
      </c>
      <c r="H164" s="6">
        <f>IF('FY2025'!A166&lt;&gt;"",VALUE('FY2025'!H166),"")</f>
        <v>2.7</v>
      </c>
      <c r="I164" s="6">
        <f>IF('FY2025'!A166&lt;&gt;"",VALUE('FY2025'!I166),"")</f>
        <v>0.44</v>
      </c>
      <c r="J164" s="6">
        <f>IF('FY2025'!A166&lt;&gt;"",VALUE('FY2025'!J166),"")</f>
        <v>2.2599999999999998</v>
      </c>
      <c r="K164" s="7" t="e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>#VALUE!</v>
      </c>
      <c r="L164" s="7" t="e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>#VALUE!</v>
      </c>
      <c r="M164" s="7" t="e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>#VALUE!</v>
      </c>
      <c r="N164" s="7" t="e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>#VALUE!</v>
      </c>
      <c r="O164" s="5" t="e">
        <f t="shared" si="2"/>
        <v>#VALUE!</v>
      </c>
      <c r="P164" s="10" t="e">
        <f>IF('FY2025'!$A166&lt;&gt;"",IF(AND(MONTH($K164) &lt;= 1, MONTH($L164) &gt;= 1), IF($O164 &lt;&gt; "", $E164/$O164, ""), ""),"")</f>
        <v>#VALUE!</v>
      </c>
      <c r="Q164" s="10" t="e">
        <f>IF('FY2025'!$A166&lt;&gt;"",IF(AND(MONTH($K164) &lt;= 2, MONTH($L164) &gt;= 2), IF($O164 &lt;&gt; "", $E164/$O164, ""), ""),"")</f>
        <v>#VALUE!</v>
      </c>
      <c r="R164" s="10" t="e">
        <f>IF('FY2025'!$A166&lt;&gt;"",IF(AND(MONTH($K164) &lt;= 3, MONTH($L164) &gt;= 3), IF($O164 &lt;&gt; "", $E164/$O164, ""), ""),"")</f>
        <v>#VALUE!</v>
      </c>
      <c r="S164" s="10" t="e">
        <f>IF('FY2025'!$A166&lt;&gt;"",IF(AND(MONTH($K164) &lt;= 4, MONTH($L164) &gt;= 4), IF($O164 &lt;&gt; "", $E164/$O164, ""), ""),"")</f>
        <v>#VALUE!</v>
      </c>
      <c r="T164" s="10" t="e">
        <f>IF('FY2025'!$A166&lt;&gt;"",IF(AND(MONTH($K164) &lt;= 5, MONTH($L164) &gt;= 5), IF($O164 &lt;&gt; "", $E164/$O164, ""), ""),"")</f>
        <v>#VALUE!</v>
      </c>
      <c r="U164" s="10" t="e">
        <f>IF('FY2025'!$A166&lt;&gt;"",IF(AND(MONTH($K164) &lt;= 6, MONTH($L164) &gt;= 6), IF($O164 &lt;&gt; "", $E164/$O164, ""), ""),"")</f>
        <v>#VALUE!</v>
      </c>
      <c r="V164" s="10" t="e">
        <f>IF('FY2025'!$A166&lt;&gt;"",IF(AND(MONTH($K164) &lt;= 7, MONTH($L164) &gt;= 7 ), IF($O164 &lt;&gt; "", $E164/$O164, ""), ""),"")</f>
        <v>#VALUE!</v>
      </c>
      <c r="W164" s="10" t="e">
        <f>IF('FY2025'!$A166&lt;&gt;"",IF(AND(MONTH($K164) &lt;= 8, MONTH($L164) &gt;= 8), IF($O164 &lt;&gt; "", $E164/$O164, ""), ""),"")</f>
        <v>#VALUE!</v>
      </c>
      <c r="X164" s="10" t="e">
        <f>IF('FY2025'!$A166&lt;&gt;"",IF(AND(MONTH($K164) &lt;= 9, MONTH($L164) &gt;= 9), IF($O164 &lt;&gt; "", $E164/$O164, ""), ""),"")</f>
        <v>#VALUE!</v>
      </c>
      <c r="Y164" s="10" t="e">
        <f>IF('FY2025'!$A166&lt;&gt;"",IF(AND(MONTH($K164) &lt;= 10, MONTH($L164) &gt;= 10), IF($O164 &lt;&gt; "", $E164/$O164, ""), ""),"")</f>
        <v>#VALUE!</v>
      </c>
      <c r="Z164" s="10" t="e">
        <f>IF('FY2025'!$A166&lt;&gt;"",IF(AND(MONTH($K164) &lt;= 11, MONTH($L164) &gt;= 11), IF($O164 &lt;&gt; "", $E164/$O164, ""), ""),"")</f>
        <v>#VALUE!</v>
      </c>
      <c r="AA164" s="10" t="e">
        <f>IF('FY2025'!$A166&lt;&gt;"",IF(AND(MONTH($K164) &lt;= 12, MONTH($L164) &gt;= 12), IF($O164 &lt;&gt; "", $E164/$O164, ""), ""),"")</f>
        <v>#VALUE!</v>
      </c>
    </row>
    <row r="165" spans="1:27" x14ac:dyDescent="0.25">
      <c r="A165" s="8">
        <f>IF('FY2025'!A167&lt;&gt;"", VALUE('FY2025'!A167), "")</f>
        <v>164</v>
      </c>
      <c r="B165" s="5" t="str">
        <f>IF('FY2025'!A167&lt;&gt;"",_xlfn.VALUETOTEXT('FY2025'!B167),"")</f>
        <v>25-1706-1007-25TOTS-PS-HZ-164</v>
      </c>
      <c r="C165" s="5" t="str">
        <f>_xlfn.VALUETOTEXT('FY2025'!C167)</f>
        <v>HZ</v>
      </c>
      <c r="D165" s="5" t="str">
        <f>IF('FY2025'!A167&lt;&gt;"",_xlfn.VALUETOTEXT('FY2025'!D167),"")</f>
        <v>TOTSA TotalEnergies Trading SA</v>
      </c>
      <c r="E165" s="6">
        <f>IF('FY2025'!A167&lt;&gt;"",VALUE('FY2025'!E167),"")</f>
        <v>500000</v>
      </c>
      <c r="F165" s="6">
        <f>IF('FY2025'!A167&lt;&gt;"",VALUE('FY2025'!F167),"")</f>
        <v>60</v>
      </c>
      <c r="G165" s="6">
        <f>IF('FY2025'!A167&lt;&gt;"",VALUE('FY2025'!G167),"")</f>
        <v>50</v>
      </c>
      <c r="H165" s="6">
        <f>IF('FY2025'!A167&lt;&gt;"",VALUE('FY2025'!H167),"")</f>
        <v>0.7</v>
      </c>
      <c r="I165" s="6">
        <f>IF('FY2025'!A167&lt;&gt;"",VALUE('FY2025'!I167),"")</f>
        <v>0.04</v>
      </c>
      <c r="J165" s="6">
        <f>IF('FY2025'!A167&lt;&gt;"",VALUE('FY2025'!J167),"")</f>
        <v>0.66</v>
      </c>
      <c r="K165" s="7" t="e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>#VALUE!</v>
      </c>
      <c r="L165" s="7" t="e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>#VALUE!</v>
      </c>
      <c r="M165" s="7" t="e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>#VALUE!</v>
      </c>
      <c r="N165" s="7" t="e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>#VALUE!</v>
      </c>
      <c r="O165" s="5" t="e">
        <f t="shared" si="2"/>
        <v>#VALUE!</v>
      </c>
      <c r="P165" s="10" t="e">
        <f>IF('FY2025'!$A167&lt;&gt;"",IF(AND(MONTH($K165) &lt;= 1, MONTH($L165) &gt;= 1), IF($O165 &lt;&gt; "", $E165/$O165, ""), ""),"")</f>
        <v>#VALUE!</v>
      </c>
      <c r="Q165" s="10" t="e">
        <f>IF('FY2025'!$A167&lt;&gt;"",IF(AND(MONTH($K165) &lt;= 2, MONTH($L165) &gt;= 2), IF($O165 &lt;&gt; "", $E165/$O165, ""), ""),"")</f>
        <v>#VALUE!</v>
      </c>
      <c r="R165" s="10" t="e">
        <f>IF('FY2025'!$A167&lt;&gt;"",IF(AND(MONTH($K165) &lt;= 3, MONTH($L165) &gt;= 3), IF($O165 &lt;&gt; "", $E165/$O165, ""), ""),"")</f>
        <v>#VALUE!</v>
      </c>
      <c r="S165" s="10" t="e">
        <f>IF('FY2025'!$A167&lt;&gt;"",IF(AND(MONTH($K165) &lt;= 4, MONTH($L165) &gt;= 4), IF($O165 &lt;&gt; "", $E165/$O165, ""), ""),"")</f>
        <v>#VALUE!</v>
      </c>
      <c r="T165" s="10" t="e">
        <f>IF('FY2025'!$A167&lt;&gt;"",IF(AND(MONTH($K165) &lt;= 5, MONTH($L165) &gt;= 5), IF($O165 &lt;&gt; "", $E165/$O165, ""), ""),"")</f>
        <v>#VALUE!</v>
      </c>
      <c r="U165" s="10" t="e">
        <f>IF('FY2025'!$A167&lt;&gt;"",IF(AND(MONTH($K165) &lt;= 6, MONTH($L165) &gt;= 6), IF($O165 &lt;&gt; "", $E165/$O165, ""), ""),"")</f>
        <v>#VALUE!</v>
      </c>
      <c r="V165" s="10" t="e">
        <f>IF('FY2025'!$A167&lt;&gt;"",IF(AND(MONTH($K165) &lt;= 7, MONTH($L165) &gt;= 7 ), IF($O165 &lt;&gt; "", $E165/$O165, ""), ""),"")</f>
        <v>#VALUE!</v>
      </c>
      <c r="W165" s="10" t="e">
        <f>IF('FY2025'!$A167&lt;&gt;"",IF(AND(MONTH($K165) &lt;= 8, MONTH($L165) &gt;= 8), IF($O165 &lt;&gt; "", $E165/$O165, ""), ""),"")</f>
        <v>#VALUE!</v>
      </c>
      <c r="X165" s="10" t="e">
        <f>IF('FY2025'!$A167&lt;&gt;"",IF(AND(MONTH($K165) &lt;= 9, MONTH($L165) &gt;= 9), IF($O165 &lt;&gt; "", $E165/$O165, ""), ""),"")</f>
        <v>#VALUE!</v>
      </c>
      <c r="Y165" s="10" t="e">
        <f>IF('FY2025'!$A167&lt;&gt;"",IF(AND(MONTH($K165) &lt;= 10, MONTH($L165) &gt;= 10), IF($O165 &lt;&gt; "", $E165/$O165, ""), ""),"")</f>
        <v>#VALUE!</v>
      </c>
      <c r="Z165" s="10" t="e">
        <f>IF('FY2025'!$A167&lt;&gt;"",IF(AND(MONTH($K165) &lt;= 11, MONTH($L165) &gt;= 11), IF($O165 &lt;&gt; "", $E165/$O165, ""), ""),"")</f>
        <v>#VALUE!</v>
      </c>
      <c r="AA165" s="10" t="e">
        <f>IF('FY2025'!$A167&lt;&gt;"",IF(AND(MONTH($K165) &lt;= 12, MONTH($L165) &gt;= 12), IF($O165 &lt;&gt; "", $E165/$O165, ""), ""),"")</f>
        <v>#VALUE!</v>
      </c>
    </row>
    <row r="166" spans="1:27" x14ac:dyDescent="0.25">
      <c r="A166" s="8">
        <f>IF('FY2025'!A168&lt;&gt;"", VALUE('FY2025'!A168), "")</f>
        <v>165</v>
      </c>
      <c r="B166" s="5" t="str">
        <f>IF('FY2025'!A168&lt;&gt;"",_xlfn.VALUETOTEXT('FY2025'!B168),"")</f>
        <v>25-1706-1007-25MLIL-PS-HZ-165</v>
      </c>
      <c r="C166" s="5" t="str">
        <f>_xlfn.VALUETOTEXT('FY2025'!C168)</f>
        <v>HZ</v>
      </c>
      <c r="D166" s="5" t="str">
        <f>IF('FY2025'!A168&lt;&gt;"",_xlfn.VALUETOTEXT('FY2025'!D168),"")</f>
        <v>Merrill Lynch International</v>
      </c>
      <c r="E166" s="6">
        <f>IF('FY2025'!A168&lt;&gt;"",VALUE('FY2025'!E168),"")</f>
        <v>500000</v>
      </c>
      <c r="F166" s="6">
        <f>IF('FY2025'!A168&lt;&gt;"",VALUE('FY2025'!F168),"")</f>
        <v>60</v>
      </c>
      <c r="G166" s="6">
        <f>IF('FY2025'!A168&lt;&gt;"",VALUE('FY2025'!G168),"")</f>
        <v>50</v>
      </c>
      <c r="H166" s="6">
        <f>IF('FY2025'!A168&lt;&gt;"",VALUE('FY2025'!H168),"")</f>
        <v>0.76</v>
      </c>
      <c r="I166" s="6">
        <f>IF('FY2025'!A168&lt;&gt;"",VALUE('FY2025'!I168),"")</f>
        <v>0.1</v>
      </c>
      <c r="J166" s="6">
        <f>IF('FY2025'!A168&lt;&gt;"",VALUE('FY2025'!J168),"")</f>
        <v>0.66</v>
      </c>
      <c r="K166" s="7" t="e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>#VALUE!</v>
      </c>
      <c r="L166" s="7" t="e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>#VALUE!</v>
      </c>
      <c r="M166" s="7" t="e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>#VALUE!</v>
      </c>
      <c r="N166" s="7" t="e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>#VALUE!</v>
      </c>
      <c r="O166" s="5" t="e">
        <f t="shared" si="2"/>
        <v>#VALUE!</v>
      </c>
      <c r="P166" s="10" t="e">
        <f>IF('FY2025'!$A168&lt;&gt;"",IF(AND(MONTH($K166) &lt;= 1, MONTH($L166) &gt;= 1), IF($O166 &lt;&gt; "", $E166/$O166, ""), ""),"")</f>
        <v>#VALUE!</v>
      </c>
      <c r="Q166" s="10" t="e">
        <f>IF('FY2025'!$A168&lt;&gt;"",IF(AND(MONTH($K166) &lt;= 2, MONTH($L166) &gt;= 2), IF($O166 &lt;&gt; "", $E166/$O166, ""), ""),"")</f>
        <v>#VALUE!</v>
      </c>
      <c r="R166" s="10" t="e">
        <f>IF('FY2025'!$A168&lt;&gt;"",IF(AND(MONTH($K166) &lt;= 3, MONTH($L166) &gt;= 3), IF($O166 &lt;&gt; "", $E166/$O166, ""), ""),"")</f>
        <v>#VALUE!</v>
      </c>
      <c r="S166" s="10" t="e">
        <f>IF('FY2025'!$A168&lt;&gt;"",IF(AND(MONTH($K166) &lt;= 4, MONTH($L166) &gt;= 4), IF($O166 &lt;&gt; "", $E166/$O166, ""), ""),"")</f>
        <v>#VALUE!</v>
      </c>
      <c r="T166" s="10" t="e">
        <f>IF('FY2025'!$A168&lt;&gt;"",IF(AND(MONTH($K166) &lt;= 5, MONTH($L166) &gt;= 5), IF($O166 &lt;&gt; "", $E166/$O166, ""), ""),"")</f>
        <v>#VALUE!</v>
      </c>
      <c r="U166" s="10" t="e">
        <f>IF('FY2025'!$A168&lt;&gt;"",IF(AND(MONTH($K166) &lt;= 6, MONTH($L166) &gt;= 6), IF($O166 &lt;&gt; "", $E166/$O166, ""), ""),"")</f>
        <v>#VALUE!</v>
      </c>
      <c r="V166" s="10" t="e">
        <f>IF('FY2025'!$A168&lt;&gt;"",IF(AND(MONTH($K166) &lt;= 7, MONTH($L166) &gt;= 7 ), IF($O166 &lt;&gt; "", $E166/$O166, ""), ""),"")</f>
        <v>#VALUE!</v>
      </c>
      <c r="W166" s="10" t="e">
        <f>IF('FY2025'!$A168&lt;&gt;"",IF(AND(MONTH($K166) &lt;= 8, MONTH($L166) &gt;= 8), IF($O166 &lt;&gt; "", $E166/$O166, ""), ""),"")</f>
        <v>#VALUE!</v>
      </c>
      <c r="X166" s="10" t="e">
        <f>IF('FY2025'!$A168&lt;&gt;"",IF(AND(MONTH($K166) &lt;= 9, MONTH($L166) &gt;= 9), IF($O166 &lt;&gt; "", $E166/$O166, ""), ""),"")</f>
        <v>#VALUE!</v>
      </c>
      <c r="Y166" s="10" t="e">
        <f>IF('FY2025'!$A168&lt;&gt;"",IF(AND(MONTH($K166) &lt;= 10, MONTH($L166) &gt;= 10), IF($O166 &lt;&gt; "", $E166/$O166, ""), ""),"")</f>
        <v>#VALUE!</v>
      </c>
      <c r="Z166" s="10" t="e">
        <f>IF('FY2025'!$A168&lt;&gt;"",IF(AND(MONTH($K166) &lt;= 11, MONTH($L166) &gt;= 11), IF($O166 &lt;&gt; "", $E166/$O166, ""), ""),"")</f>
        <v>#VALUE!</v>
      </c>
      <c r="AA166" s="10" t="e">
        <f>IF('FY2025'!$A168&lt;&gt;"",IF(AND(MONTH($K166) &lt;= 12, MONTH($L166) &gt;= 12), IF($O166 &lt;&gt; "", $E166/$O166, ""), ""),"")</f>
        <v>#VALUE!</v>
      </c>
    </row>
    <row r="167" spans="1:27" x14ac:dyDescent="0.25">
      <c r="A167" s="8">
        <f>IF('FY2025'!A169&lt;&gt;"", VALUE('FY2025'!A169), "")</f>
        <v>166</v>
      </c>
      <c r="B167" s="5" t="str">
        <f>IF('FY2025'!A169&lt;&gt;"",_xlfn.VALUETOTEXT('FY2025'!B169),"")</f>
        <v>25-1906-1107-25SCBS-PS-HZ-166</v>
      </c>
      <c r="C167" s="5" t="str">
        <f>_xlfn.VALUETOTEXT('FY2025'!C169)</f>
        <v>HZ</v>
      </c>
      <c r="D167" s="5" t="str">
        <f>IF('FY2025'!A169&lt;&gt;"",_xlfn.VALUETOTEXT('FY2025'!D169),"")</f>
        <v>Standard Chartered Saadiq Berhad</v>
      </c>
      <c r="E167" s="6">
        <f>IF('FY2025'!A169&lt;&gt;"",VALUE('FY2025'!E169),"")</f>
        <v>500000</v>
      </c>
      <c r="F167" s="6">
        <f>IF('FY2025'!A169&lt;&gt;"",VALUE('FY2025'!F169),"")</f>
        <v>62</v>
      </c>
      <c r="G167" s="6">
        <f>IF('FY2025'!A169&lt;&gt;"",VALUE('FY2025'!G169),"")</f>
        <v>50</v>
      </c>
      <c r="H167" s="6">
        <f>IF('FY2025'!A169&lt;&gt;"",VALUE('FY2025'!H169),"")</f>
        <v>0.33</v>
      </c>
      <c r="I167" s="6">
        <f>IF('FY2025'!A169&lt;&gt;"",VALUE('FY2025'!I169),"")</f>
        <v>0.02</v>
      </c>
      <c r="J167" s="6">
        <f>IF('FY2025'!A169&lt;&gt;"",VALUE('FY2025'!J169),"")</f>
        <v>0.31</v>
      </c>
      <c r="K167" s="7" t="e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>#VALUE!</v>
      </c>
      <c r="L167" s="7" t="e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>#VALUE!</v>
      </c>
      <c r="M167" s="7" t="e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>#VALUE!</v>
      </c>
      <c r="N167" s="7" t="e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>#VALUE!</v>
      </c>
      <c r="O167" s="5" t="e">
        <f t="shared" si="2"/>
        <v>#VALUE!</v>
      </c>
      <c r="P167" s="10" t="e">
        <f>IF('FY2025'!$A169&lt;&gt;"",IF(AND(MONTH($K167) &lt;= 1, MONTH($L167) &gt;= 1), IF($O167 &lt;&gt; "", $E167/$O167, ""), ""),"")</f>
        <v>#VALUE!</v>
      </c>
      <c r="Q167" s="10" t="e">
        <f>IF('FY2025'!$A169&lt;&gt;"",IF(AND(MONTH($K167) &lt;= 2, MONTH($L167) &gt;= 2), IF($O167 &lt;&gt; "", $E167/$O167, ""), ""),"")</f>
        <v>#VALUE!</v>
      </c>
      <c r="R167" s="10" t="e">
        <f>IF('FY2025'!$A169&lt;&gt;"",IF(AND(MONTH($K167) &lt;= 3, MONTH($L167) &gt;= 3), IF($O167 &lt;&gt; "", $E167/$O167, ""), ""),"")</f>
        <v>#VALUE!</v>
      </c>
      <c r="S167" s="10" t="e">
        <f>IF('FY2025'!$A169&lt;&gt;"",IF(AND(MONTH($K167) &lt;= 4, MONTH($L167) &gt;= 4), IF($O167 &lt;&gt; "", $E167/$O167, ""), ""),"")</f>
        <v>#VALUE!</v>
      </c>
      <c r="T167" s="10" t="e">
        <f>IF('FY2025'!$A169&lt;&gt;"",IF(AND(MONTH($K167) &lt;= 5, MONTH($L167) &gt;= 5), IF($O167 &lt;&gt; "", $E167/$O167, ""), ""),"")</f>
        <v>#VALUE!</v>
      </c>
      <c r="U167" s="10" t="e">
        <f>IF('FY2025'!$A169&lt;&gt;"",IF(AND(MONTH($K167) &lt;= 6, MONTH($L167) &gt;= 6), IF($O167 &lt;&gt; "", $E167/$O167, ""), ""),"")</f>
        <v>#VALUE!</v>
      </c>
      <c r="V167" s="10" t="e">
        <f>IF('FY2025'!$A169&lt;&gt;"",IF(AND(MONTH($K167) &lt;= 7, MONTH($L167) &gt;= 7 ), IF($O167 &lt;&gt; "", $E167/$O167, ""), ""),"")</f>
        <v>#VALUE!</v>
      </c>
      <c r="W167" s="10" t="e">
        <f>IF('FY2025'!$A169&lt;&gt;"",IF(AND(MONTH($K167) &lt;= 8, MONTH($L167) &gt;= 8), IF($O167 &lt;&gt; "", $E167/$O167, ""), ""),"")</f>
        <v>#VALUE!</v>
      </c>
      <c r="X167" s="10" t="e">
        <f>IF('FY2025'!$A169&lt;&gt;"",IF(AND(MONTH($K167) &lt;= 9, MONTH($L167) &gt;= 9), IF($O167 &lt;&gt; "", $E167/$O167, ""), ""),"")</f>
        <v>#VALUE!</v>
      </c>
      <c r="Y167" s="10" t="e">
        <f>IF('FY2025'!$A169&lt;&gt;"",IF(AND(MONTH($K167) &lt;= 10, MONTH($L167) &gt;= 10), IF($O167 &lt;&gt; "", $E167/$O167, ""), ""),"")</f>
        <v>#VALUE!</v>
      </c>
      <c r="Z167" s="10" t="e">
        <f>IF('FY2025'!$A169&lt;&gt;"",IF(AND(MONTH($K167) &lt;= 11, MONTH($L167) &gt;= 11), IF($O167 &lt;&gt; "", $E167/$O167, ""), ""),"")</f>
        <v>#VALUE!</v>
      </c>
      <c r="AA167" s="10" t="e">
        <f>IF('FY2025'!$A169&lt;&gt;"",IF(AND(MONTH($K167) &lt;= 12, MONTH($L167) &gt;= 12), IF($O167 &lt;&gt; "", $E167/$O167, ""), ""),"")</f>
        <v>#VALUE!</v>
      </c>
    </row>
    <row r="168" spans="1:27" x14ac:dyDescent="0.25">
      <c r="A168" s="8">
        <f>IF('FY2025'!A170&lt;&gt;"", VALUE('FY2025'!A170), "")</f>
        <v>167</v>
      </c>
      <c r="B168" s="5" t="str">
        <f>IF('FY2025'!A170&lt;&gt;"",_xlfn.VALUETOTEXT('FY2025'!B170),"")</f>
        <v>25-1906-1107-25CIMI-PS-HZ-167</v>
      </c>
      <c r="C168" s="5" t="str">
        <f>_xlfn.VALUETOTEXT('FY2025'!C170)</f>
        <v>HZ</v>
      </c>
      <c r="D168" s="5" t="str">
        <f>IF('FY2025'!A170&lt;&gt;"",_xlfn.VALUETOTEXT('FY2025'!D170),"")</f>
        <v>CIMB Islamic Bank Berhad</v>
      </c>
      <c r="E168" s="6">
        <f>IF('FY2025'!A170&lt;&gt;"",VALUE('FY2025'!E170),"")</f>
        <v>500000</v>
      </c>
      <c r="F168" s="6">
        <f>IF('FY2025'!A170&lt;&gt;"",VALUE('FY2025'!F170),"")</f>
        <v>62</v>
      </c>
      <c r="G168" s="6">
        <f>IF('FY2025'!A170&lt;&gt;"",VALUE('FY2025'!G170),"")</f>
        <v>50</v>
      </c>
      <c r="H168" s="6">
        <f>IF('FY2025'!A170&lt;&gt;"",VALUE('FY2025'!H170),"")</f>
        <v>0.38</v>
      </c>
      <c r="I168" s="6">
        <f>IF('FY2025'!A170&lt;&gt;"",VALUE('FY2025'!I170),"")</f>
        <v>0.03</v>
      </c>
      <c r="J168" s="6">
        <f>IF('FY2025'!A170&lt;&gt;"",VALUE('FY2025'!J170),"")</f>
        <v>0.35</v>
      </c>
      <c r="K168" s="7" t="e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>#VALUE!</v>
      </c>
      <c r="L168" s="7" t="e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>#VALUE!</v>
      </c>
      <c r="M168" s="7" t="e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>#VALUE!</v>
      </c>
      <c r="N168" s="7" t="e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>#VALUE!</v>
      </c>
      <c r="O168" s="5" t="e">
        <f t="shared" si="2"/>
        <v>#VALUE!</v>
      </c>
      <c r="P168" s="10" t="e">
        <f>IF('FY2025'!$A170&lt;&gt;"",IF(AND(MONTH($K168) &lt;= 1, MONTH($L168) &gt;= 1), IF($O168 &lt;&gt; "", $E168/$O168, ""), ""),"")</f>
        <v>#VALUE!</v>
      </c>
      <c r="Q168" s="10" t="e">
        <f>IF('FY2025'!$A170&lt;&gt;"",IF(AND(MONTH($K168) &lt;= 2, MONTH($L168) &gt;= 2), IF($O168 &lt;&gt; "", $E168/$O168, ""), ""),"")</f>
        <v>#VALUE!</v>
      </c>
      <c r="R168" s="10" t="e">
        <f>IF('FY2025'!$A170&lt;&gt;"",IF(AND(MONTH($K168) &lt;= 3, MONTH($L168) &gt;= 3), IF($O168 &lt;&gt; "", $E168/$O168, ""), ""),"")</f>
        <v>#VALUE!</v>
      </c>
      <c r="S168" s="10" t="e">
        <f>IF('FY2025'!$A170&lt;&gt;"",IF(AND(MONTH($K168) &lt;= 4, MONTH($L168) &gt;= 4), IF($O168 &lt;&gt; "", $E168/$O168, ""), ""),"")</f>
        <v>#VALUE!</v>
      </c>
      <c r="T168" s="10" t="e">
        <f>IF('FY2025'!$A170&lt;&gt;"",IF(AND(MONTH($K168) &lt;= 5, MONTH($L168) &gt;= 5), IF($O168 &lt;&gt; "", $E168/$O168, ""), ""),"")</f>
        <v>#VALUE!</v>
      </c>
      <c r="U168" s="10" t="e">
        <f>IF('FY2025'!$A170&lt;&gt;"",IF(AND(MONTH($K168) &lt;= 6, MONTH($L168) &gt;= 6), IF($O168 &lt;&gt; "", $E168/$O168, ""), ""),"")</f>
        <v>#VALUE!</v>
      </c>
      <c r="V168" s="10" t="e">
        <f>IF('FY2025'!$A170&lt;&gt;"",IF(AND(MONTH($K168) &lt;= 7, MONTH($L168) &gt;= 7 ), IF($O168 &lt;&gt; "", $E168/$O168, ""), ""),"")</f>
        <v>#VALUE!</v>
      </c>
      <c r="W168" s="10" t="e">
        <f>IF('FY2025'!$A170&lt;&gt;"",IF(AND(MONTH($K168) &lt;= 8, MONTH($L168) &gt;= 8), IF($O168 &lt;&gt; "", $E168/$O168, ""), ""),"")</f>
        <v>#VALUE!</v>
      </c>
      <c r="X168" s="10" t="e">
        <f>IF('FY2025'!$A170&lt;&gt;"",IF(AND(MONTH($K168) &lt;= 9, MONTH($L168) &gt;= 9), IF($O168 &lt;&gt; "", $E168/$O168, ""), ""),"")</f>
        <v>#VALUE!</v>
      </c>
      <c r="Y168" s="10" t="e">
        <f>IF('FY2025'!$A170&lt;&gt;"",IF(AND(MONTH($K168) &lt;= 10, MONTH($L168) &gt;= 10), IF($O168 &lt;&gt; "", $E168/$O168, ""), ""),"")</f>
        <v>#VALUE!</v>
      </c>
      <c r="Z168" s="10" t="e">
        <f>IF('FY2025'!$A170&lt;&gt;"",IF(AND(MONTH($K168) &lt;= 11, MONTH($L168) &gt;= 11), IF($O168 &lt;&gt; "", $E168/$O168, ""), ""),"")</f>
        <v>#VALUE!</v>
      </c>
      <c r="AA168" s="10" t="e">
        <f>IF('FY2025'!$A170&lt;&gt;"",IF(AND(MONTH($K168) &lt;= 12, MONTH($L168) &gt;= 12), IF($O168 &lt;&gt; "", $E168/$O168, ""), ""),"")</f>
        <v>#VALUE!</v>
      </c>
    </row>
    <row r="169" spans="1:27" x14ac:dyDescent="0.25">
      <c r="A169" s="8">
        <f>IF('FY2025'!A171&lt;&gt;"", VALUE('FY2025'!A171), "")</f>
        <v>168</v>
      </c>
      <c r="B169" s="5" t="str">
        <f>IF('FY2025'!A171&lt;&gt;"",_xlfn.VALUETOTEXT('FY2025'!B171),"")</f>
        <v>25-2606-1807-25ANZB-PS-HZ-168</v>
      </c>
      <c r="C169" s="5" t="str">
        <f>_xlfn.VALUETOTEXT('FY2025'!C171)</f>
        <v>HZ</v>
      </c>
      <c r="D169" s="5" t="str">
        <f>IF('FY2025'!A171&lt;&gt;"",_xlfn.VALUETOTEXT('FY2025'!D171),"")</f>
        <v>Australia And New Zealand Banking Group Limited</v>
      </c>
      <c r="E169" s="6">
        <f>IF('FY2025'!A171&lt;&gt;"",VALUE('FY2025'!E171),"")</f>
        <v>500000</v>
      </c>
      <c r="F169" s="6">
        <f>IF('FY2025'!A171&lt;&gt;"",VALUE('FY2025'!F171),"")</f>
        <v>60</v>
      </c>
      <c r="G169" s="6">
        <f>IF('FY2025'!A171&lt;&gt;"",VALUE('FY2025'!G171),"")</f>
        <v>50</v>
      </c>
      <c r="H169" s="6">
        <f>IF('FY2025'!A171&lt;&gt;"",VALUE('FY2025'!H171),"")</f>
        <v>2.2000000000000002</v>
      </c>
      <c r="I169" s="6">
        <f>IF('FY2025'!A171&lt;&gt;"",VALUE('FY2025'!I171),"")</f>
        <v>0.5</v>
      </c>
      <c r="J169" s="6">
        <f>IF('FY2025'!A171&lt;&gt;"",VALUE('FY2025'!J171),"")</f>
        <v>1.7</v>
      </c>
      <c r="K169" s="7" t="e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>#VALUE!</v>
      </c>
      <c r="L169" s="7" t="e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>#VALUE!</v>
      </c>
      <c r="M169" s="7" t="e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>#VALUE!</v>
      </c>
      <c r="N169" s="7" t="e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>#VALUE!</v>
      </c>
      <c r="O169" s="5" t="e">
        <f t="shared" si="2"/>
        <v>#VALUE!</v>
      </c>
      <c r="P169" s="10" t="e">
        <f>IF('FY2025'!$A171&lt;&gt;"",IF(AND(MONTH($K169) &lt;= 1, MONTH($L169) &gt;= 1), IF($O169 &lt;&gt; "", $E169/$O169, ""), ""),"")</f>
        <v>#VALUE!</v>
      </c>
      <c r="Q169" s="10" t="e">
        <f>IF('FY2025'!$A171&lt;&gt;"",IF(AND(MONTH($K169) &lt;= 2, MONTH($L169) &gt;= 2), IF($O169 &lt;&gt; "", $E169/$O169, ""), ""),"")</f>
        <v>#VALUE!</v>
      </c>
      <c r="R169" s="10" t="e">
        <f>IF('FY2025'!$A171&lt;&gt;"",IF(AND(MONTH($K169) &lt;= 3, MONTH($L169) &gt;= 3), IF($O169 &lt;&gt; "", $E169/$O169, ""), ""),"")</f>
        <v>#VALUE!</v>
      </c>
      <c r="S169" s="10" t="e">
        <f>IF('FY2025'!$A171&lt;&gt;"",IF(AND(MONTH($K169) &lt;= 4, MONTH($L169) &gt;= 4), IF($O169 &lt;&gt; "", $E169/$O169, ""), ""),"")</f>
        <v>#VALUE!</v>
      </c>
      <c r="T169" s="10" t="e">
        <f>IF('FY2025'!$A171&lt;&gt;"",IF(AND(MONTH($K169) &lt;= 5, MONTH($L169) &gt;= 5), IF($O169 &lt;&gt; "", $E169/$O169, ""), ""),"")</f>
        <v>#VALUE!</v>
      </c>
      <c r="U169" s="10" t="e">
        <f>IF('FY2025'!$A171&lt;&gt;"",IF(AND(MONTH($K169) &lt;= 6, MONTH($L169) &gt;= 6), IF($O169 &lt;&gt; "", $E169/$O169, ""), ""),"")</f>
        <v>#VALUE!</v>
      </c>
      <c r="V169" s="10" t="e">
        <f>IF('FY2025'!$A171&lt;&gt;"",IF(AND(MONTH($K169) &lt;= 7, MONTH($L169) &gt;= 7 ), IF($O169 &lt;&gt; "", $E169/$O169, ""), ""),"")</f>
        <v>#VALUE!</v>
      </c>
      <c r="W169" s="10" t="e">
        <f>IF('FY2025'!$A171&lt;&gt;"",IF(AND(MONTH($K169) &lt;= 8, MONTH($L169) &gt;= 8), IF($O169 &lt;&gt; "", $E169/$O169, ""), ""),"")</f>
        <v>#VALUE!</v>
      </c>
      <c r="X169" s="10" t="e">
        <f>IF('FY2025'!$A171&lt;&gt;"",IF(AND(MONTH($K169) &lt;= 9, MONTH($L169) &gt;= 9), IF($O169 &lt;&gt; "", $E169/$O169, ""), ""),"")</f>
        <v>#VALUE!</v>
      </c>
      <c r="Y169" s="10" t="e">
        <f>IF('FY2025'!$A171&lt;&gt;"",IF(AND(MONTH($K169) &lt;= 10, MONTH($L169) &gt;= 10), IF($O169 &lt;&gt; "", $E169/$O169, ""), ""),"")</f>
        <v>#VALUE!</v>
      </c>
      <c r="Z169" s="10" t="e">
        <f>IF('FY2025'!$A171&lt;&gt;"",IF(AND(MONTH($K169) &lt;= 11, MONTH($L169) &gt;= 11), IF($O169 &lt;&gt; "", $E169/$O169, ""), ""),"")</f>
        <v>#VALUE!</v>
      </c>
      <c r="AA169" s="10" t="e">
        <f>IF('FY2025'!$A171&lt;&gt;"",IF(AND(MONTH($K169) &lt;= 12, MONTH($L169) &gt;= 12), IF($O169 &lt;&gt; "", $E169/$O169, ""), ""),"")</f>
        <v>#VALUE!</v>
      </c>
    </row>
    <row r="170" spans="1:27" x14ac:dyDescent="0.25">
      <c r="A170" s="8">
        <f>IF('FY2025'!A172&lt;&gt;"", VALUE('FY2025'!A172), "")</f>
        <v>169</v>
      </c>
      <c r="B170" s="5" t="str">
        <f>IF('FY2025'!A172&lt;&gt;"",_xlfn.VALUETOTEXT('FY2025'!B172),"")</f>
        <v>25-2606-1807-25SCBS-PS-DS-169</v>
      </c>
      <c r="C170" s="5" t="str">
        <f>_xlfn.VALUETOTEXT('FY2025'!C172)</f>
        <v>DS</v>
      </c>
      <c r="D170" s="5" t="str">
        <f>IF('FY2025'!A172&lt;&gt;"",_xlfn.VALUETOTEXT('FY2025'!D172),"")</f>
        <v>Standard Chartered Saadiq Berhad</v>
      </c>
      <c r="E170" s="6">
        <f>IF('FY2025'!A172&lt;&gt;"",VALUE('FY2025'!E172),"")</f>
        <v>500000</v>
      </c>
      <c r="F170" s="6">
        <f>IF('FY2025'!A172&lt;&gt;"",VALUE('FY2025'!F172),"")</f>
        <v>60</v>
      </c>
      <c r="G170" s="6">
        <f>IF('FY2025'!A172&lt;&gt;"",VALUE('FY2025'!G172),"")</f>
        <v>50</v>
      </c>
      <c r="H170" s="6">
        <f>IF('FY2025'!A172&lt;&gt;"",VALUE('FY2025'!H172),"")</f>
        <v>2.2000000000000002</v>
      </c>
      <c r="I170" s="6">
        <f>IF('FY2025'!A172&lt;&gt;"",VALUE('FY2025'!I172),"")</f>
        <v>0.5</v>
      </c>
      <c r="J170" s="6">
        <f>IF('FY2025'!A172&lt;&gt;"",VALUE('FY2025'!J172),"")</f>
        <v>1.7</v>
      </c>
      <c r="K170" s="7" t="e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>#VALUE!</v>
      </c>
      <c r="L170" s="7" t="e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>#VALUE!</v>
      </c>
      <c r="M170" s="7" t="e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>#VALUE!</v>
      </c>
      <c r="N170" s="7" t="e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>#VALUE!</v>
      </c>
      <c r="O170" s="5" t="e">
        <f t="shared" si="2"/>
        <v>#VALUE!</v>
      </c>
      <c r="P170" s="10" t="e">
        <f>IF('FY2025'!$A172&lt;&gt;"",IF(AND(MONTH($K170) &lt;= 1, MONTH($L170) &gt;= 1), IF($O170 &lt;&gt; "", $E170/$O170, ""), ""),"")</f>
        <v>#VALUE!</v>
      </c>
      <c r="Q170" s="10" t="e">
        <f>IF('FY2025'!$A172&lt;&gt;"",IF(AND(MONTH($K170) &lt;= 2, MONTH($L170) &gt;= 2), IF($O170 &lt;&gt; "", $E170/$O170, ""), ""),"")</f>
        <v>#VALUE!</v>
      </c>
      <c r="R170" s="10" t="e">
        <f>IF('FY2025'!$A172&lt;&gt;"",IF(AND(MONTH($K170) &lt;= 3, MONTH($L170) &gt;= 3), IF($O170 &lt;&gt; "", $E170/$O170, ""), ""),"")</f>
        <v>#VALUE!</v>
      </c>
      <c r="S170" s="10" t="e">
        <f>IF('FY2025'!$A172&lt;&gt;"",IF(AND(MONTH($K170) &lt;= 4, MONTH($L170) &gt;= 4), IF($O170 &lt;&gt; "", $E170/$O170, ""), ""),"")</f>
        <v>#VALUE!</v>
      </c>
      <c r="T170" s="10" t="e">
        <f>IF('FY2025'!$A172&lt;&gt;"",IF(AND(MONTH($K170) &lt;= 5, MONTH($L170) &gt;= 5), IF($O170 &lt;&gt; "", $E170/$O170, ""), ""),"")</f>
        <v>#VALUE!</v>
      </c>
      <c r="U170" s="10" t="e">
        <f>IF('FY2025'!$A172&lt;&gt;"",IF(AND(MONTH($K170) &lt;= 6, MONTH($L170) &gt;= 6), IF($O170 &lt;&gt; "", $E170/$O170, ""), ""),"")</f>
        <v>#VALUE!</v>
      </c>
      <c r="V170" s="10" t="e">
        <f>IF('FY2025'!$A172&lt;&gt;"",IF(AND(MONTH($K170) &lt;= 7, MONTH($L170) &gt;= 7 ), IF($O170 &lt;&gt; "", $E170/$O170, ""), ""),"")</f>
        <v>#VALUE!</v>
      </c>
      <c r="W170" s="10" t="e">
        <f>IF('FY2025'!$A172&lt;&gt;"",IF(AND(MONTH($K170) &lt;= 8, MONTH($L170) &gt;= 8), IF($O170 &lt;&gt; "", $E170/$O170, ""), ""),"")</f>
        <v>#VALUE!</v>
      </c>
      <c r="X170" s="10" t="e">
        <f>IF('FY2025'!$A172&lt;&gt;"",IF(AND(MONTH($K170) &lt;= 9, MONTH($L170) &gt;= 9), IF($O170 &lt;&gt; "", $E170/$O170, ""), ""),"")</f>
        <v>#VALUE!</v>
      </c>
      <c r="Y170" s="10" t="e">
        <f>IF('FY2025'!$A172&lt;&gt;"",IF(AND(MONTH($K170) &lt;= 10, MONTH($L170) &gt;= 10), IF($O170 &lt;&gt; "", $E170/$O170, ""), ""),"")</f>
        <v>#VALUE!</v>
      </c>
      <c r="Z170" s="10" t="e">
        <f>IF('FY2025'!$A172&lt;&gt;"",IF(AND(MONTH($K170) &lt;= 11, MONTH($L170) &gt;= 11), IF($O170 &lt;&gt; "", $E170/$O170, ""), ""),"")</f>
        <v>#VALUE!</v>
      </c>
      <c r="AA170" s="10" t="e">
        <f>IF('FY2025'!$A172&lt;&gt;"",IF(AND(MONTH($K170) &lt;= 12, MONTH($L170) &gt;= 12), IF($O170 &lt;&gt; "", $E170/$O170, ""), ""),"")</f>
        <v>#VALUE!</v>
      </c>
    </row>
    <row r="171" spans="1:27" x14ac:dyDescent="0.25">
      <c r="A171" s="8">
        <f>IF('FY2025'!A173&lt;&gt;"", VALUE('FY2025'!A173), "")</f>
        <v>170</v>
      </c>
      <c r="B171" s="5" t="str">
        <f>IF('FY2025'!A173&lt;&gt;"",_xlfn.VALUETOTEXT('FY2025'!B173),"")</f>
        <v>25-2606-1807-25SCBB-PS-DS-170</v>
      </c>
      <c r="C171" s="5" t="str">
        <f>_xlfn.VALUETOTEXT('FY2025'!C173)</f>
        <v>DS</v>
      </c>
      <c r="D171" s="5" t="str">
        <f>IF('FY2025'!A173&lt;&gt;"",_xlfn.VALUETOTEXT('FY2025'!D173),"")</f>
        <v>Standard Chartered Bank (M) Bhd</v>
      </c>
      <c r="E171" s="6">
        <f>IF('FY2025'!A173&lt;&gt;"",VALUE('FY2025'!E173),"")</f>
        <v>500000</v>
      </c>
      <c r="F171" s="6">
        <f>IF('FY2025'!A173&lt;&gt;"",VALUE('FY2025'!F173),"")</f>
        <v>60</v>
      </c>
      <c r="G171" s="6">
        <f>IF('FY2025'!A173&lt;&gt;"",VALUE('FY2025'!G173),"")</f>
        <v>50</v>
      </c>
      <c r="H171" s="6">
        <f>IF('FY2025'!A173&lt;&gt;"",VALUE('FY2025'!H173),"")</f>
        <v>2.75</v>
      </c>
      <c r="I171" s="6">
        <f>IF('FY2025'!A173&lt;&gt;"",VALUE('FY2025'!I173),"")</f>
        <v>0.75</v>
      </c>
      <c r="J171" s="6">
        <f>IF('FY2025'!A173&lt;&gt;"",VALUE('FY2025'!J173),"")</f>
        <v>2</v>
      </c>
      <c r="K171" s="7" t="e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>#VALUE!</v>
      </c>
      <c r="L171" s="7" t="e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>#VALUE!</v>
      </c>
      <c r="M171" s="7" t="e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>#VALUE!</v>
      </c>
      <c r="N171" s="7" t="e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>#VALUE!</v>
      </c>
      <c r="O171" s="5" t="e">
        <f t="shared" si="2"/>
        <v>#VALUE!</v>
      </c>
      <c r="P171" s="10" t="e">
        <f>IF('FY2025'!$A173&lt;&gt;"",IF(AND(MONTH($K171) &lt;= 1, MONTH($L171) &gt;= 1), IF($O171 &lt;&gt; "", $E171/$O171, ""), ""),"")</f>
        <v>#VALUE!</v>
      </c>
      <c r="Q171" s="10" t="e">
        <f>IF('FY2025'!$A173&lt;&gt;"",IF(AND(MONTH($K171) &lt;= 2, MONTH($L171) &gt;= 2), IF($O171 &lt;&gt; "", $E171/$O171, ""), ""),"")</f>
        <v>#VALUE!</v>
      </c>
      <c r="R171" s="10" t="e">
        <f>IF('FY2025'!$A173&lt;&gt;"",IF(AND(MONTH($K171) &lt;= 3, MONTH($L171) &gt;= 3), IF($O171 &lt;&gt; "", $E171/$O171, ""), ""),"")</f>
        <v>#VALUE!</v>
      </c>
      <c r="S171" s="10" t="e">
        <f>IF('FY2025'!$A173&lt;&gt;"",IF(AND(MONTH($K171) &lt;= 4, MONTH($L171) &gt;= 4), IF($O171 &lt;&gt; "", $E171/$O171, ""), ""),"")</f>
        <v>#VALUE!</v>
      </c>
      <c r="T171" s="10" t="e">
        <f>IF('FY2025'!$A173&lt;&gt;"",IF(AND(MONTH($K171) &lt;= 5, MONTH($L171) &gt;= 5), IF($O171 &lt;&gt; "", $E171/$O171, ""), ""),"")</f>
        <v>#VALUE!</v>
      </c>
      <c r="U171" s="10" t="e">
        <f>IF('FY2025'!$A173&lt;&gt;"",IF(AND(MONTH($K171) &lt;= 6, MONTH($L171) &gt;= 6), IF($O171 &lt;&gt; "", $E171/$O171, ""), ""),"")</f>
        <v>#VALUE!</v>
      </c>
      <c r="V171" s="10" t="e">
        <f>IF('FY2025'!$A173&lt;&gt;"",IF(AND(MONTH($K171) &lt;= 7, MONTH($L171) &gt;= 7 ), IF($O171 &lt;&gt; "", $E171/$O171, ""), ""),"")</f>
        <v>#VALUE!</v>
      </c>
      <c r="W171" s="10" t="e">
        <f>IF('FY2025'!$A173&lt;&gt;"",IF(AND(MONTH($K171) &lt;= 8, MONTH($L171) &gt;= 8), IF($O171 &lt;&gt; "", $E171/$O171, ""), ""),"")</f>
        <v>#VALUE!</v>
      </c>
      <c r="X171" s="10" t="e">
        <f>IF('FY2025'!$A173&lt;&gt;"",IF(AND(MONTH($K171) &lt;= 9, MONTH($L171) &gt;= 9), IF($O171 &lt;&gt; "", $E171/$O171, ""), ""),"")</f>
        <v>#VALUE!</v>
      </c>
      <c r="Y171" s="10" t="e">
        <f>IF('FY2025'!$A173&lt;&gt;"",IF(AND(MONTH($K171) &lt;= 10, MONTH($L171) &gt;= 10), IF($O171 &lt;&gt; "", $E171/$O171, ""), ""),"")</f>
        <v>#VALUE!</v>
      </c>
      <c r="Z171" s="10" t="e">
        <f>IF('FY2025'!$A173&lt;&gt;"",IF(AND(MONTH($K171) &lt;= 11, MONTH($L171) &gt;= 11), IF($O171 &lt;&gt; "", $E171/$O171, ""), ""),"")</f>
        <v>#VALUE!</v>
      </c>
      <c r="AA171" s="10" t="e">
        <f>IF('FY2025'!$A173&lt;&gt;"",IF(AND(MONTH($K171) &lt;= 12, MONTH($L171) &gt;= 12), IF($O171 &lt;&gt; "", $E171/$O171, ""), ""),"")</f>
        <v>#VALUE!</v>
      </c>
    </row>
    <row r="172" spans="1:27" x14ac:dyDescent="0.25">
      <c r="A172" s="8">
        <f>IF('FY2025'!A174&lt;&gt;"", VALUE('FY2025'!A174), "")</f>
        <v>171</v>
      </c>
      <c r="B172" s="5" t="str">
        <f>IF('FY2025'!A174&lt;&gt;"",_xlfn.VALUETOTEXT('FY2025'!B174),"")</f>
        <v>25-2606-1807-25JPMC-PS-DS-171</v>
      </c>
      <c r="C172" s="5" t="str">
        <f>_xlfn.VALUETOTEXT('FY2025'!C174)</f>
        <v>DS</v>
      </c>
      <c r="D172" s="5" t="str">
        <f>IF('FY2025'!A174&lt;&gt;"",_xlfn.VALUETOTEXT('FY2025'!D174),"")</f>
        <v>JP Morgan Chase Bank NA</v>
      </c>
      <c r="E172" s="6">
        <f>IF('FY2025'!A174&lt;&gt;"",VALUE('FY2025'!E174),"")</f>
        <v>500000</v>
      </c>
      <c r="F172" s="6">
        <f>IF('FY2025'!A174&lt;&gt;"",VALUE('FY2025'!F174),"")</f>
        <v>60</v>
      </c>
      <c r="G172" s="6">
        <f>IF('FY2025'!A174&lt;&gt;"",VALUE('FY2025'!G174),"")</f>
        <v>50</v>
      </c>
      <c r="H172" s="6">
        <f>IF('FY2025'!A174&lt;&gt;"",VALUE('FY2025'!H174),"")</f>
        <v>3.05</v>
      </c>
      <c r="I172" s="6">
        <f>IF('FY2025'!A174&lt;&gt;"",VALUE('FY2025'!I174),"")</f>
        <v>0.85</v>
      </c>
      <c r="J172" s="6">
        <f>IF('FY2025'!A174&lt;&gt;"",VALUE('FY2025'!J174),"")</f>
        <v>2.2000000000000002</v>
      </c>
      <c r="K172" s="7" t="e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>#VALUE!</v>
      </c>
      <c r="L172" s="7" t="e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>#VALUE!</v>
      </c>
      <c r="M172" s="7" t="e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>#VALUE!</v>
      </c>
      <c r="N172" s="7" t="e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>#VALUE!</v>
      </c>
      <c r="O172" s="5" t="e">
        <f t="shared" si="2"/>
        <v>#VALUE!</v>
      </c>
      <c r="P172" s="10" t="e">
        <f>IF('FY2025'!$A174&lt;&gt;"",IF(AND(MONTH($K172) &lt;= 1, MONTH($L172) &gt;= 1), IF($O172 &lt;&gt; "", $E172/$O172, ""), ""),"")</f>
        <v>#VALUE!</v>
      </c>
      <c r="Q172" s="10" t="e">
        <f>IF('FY2025'!$A174&lt;&gt;"",IF(AND(MONTH($K172) &lt;= 2, MONTH($L172) &gt;= 2), IF($O172 &lt;&gt; "", $E172/$O172, ""), ""),"")</f>
        <v>#VALUE!</v>
      </c>
      <c r="R172" s="10" t="e">
        <f>IF('FY2025'!$A174&lt;&gt;"",IF(AND(MONTH($K172) &lt;= 3, MONTH($L172) &gt;= 3), IF($O172 &lt;&gt; "", $E172/$O172, ""), ""),"")</f>
        <v>#VALUE!</v>
      </c>
      <c r="S172" s="10" t="e">
        <f>IF('FY2025'!$A174&lt;&gt;"",IF(AND(MONTH($K172) &lt;= 4, MONTH($L172) &gt;= 4), IF($O172 &lt;&gt; "", $E172/$O172, ""), ""),"")</f>
        <v>#VALUE!</v>
      </c>
      <c r="T172" s="10" t="e">
        <f>IF('FY2025'!$A174&lt;&gt;"",IF(AND(MONTH($K172) &lt;= 5, MONTH($L172) &gt;= 5), IF($O172 &lt;&gt; "", $E172/$O172, ""), ""),"")</f>
        <v>#VALUE!</v>
      </c>
      <c r="U172" s="10" t="e">
        <f>IF('FY2025'!$A174&lt;&gt;"",IF(AND(MONTH($K172) &lt;= 6, MONTH($L172) &gt;= 6), IF($O172 &lt;&gt; "", $E172/$O172, ""), ""),"")</f>
        <v>#VALUE!</v>
      </c>
      <c r="V172" s="10" t="e">
        <f>IF('FY2025'!$A174&lt;&gt;"",IF(AND(MONTH($K172) &lt;= 7, MONTH($L172) &gt;= 7 ), IF($O172 &lt;&gt; "", $E172/$O172, ""), ""),"")</f>
        <v>#VALUE!</v>
      </c>
      <c r="W172" s="10" t="e">
        <f>IF('FY2025'!$A174&lt;&gt;"",IF(AND(MONTH($K172) &lt;= 8, MONTH($L172) &gt;= 8), IF($O172 &lt;&gt; "", $E172/$O172, ""), ""),"")</f>
        <v>#VALUE!</v>
      </c>
      <c r="X172" s="10" t="e">
        <f>IF('FY2025'!$A174&lt;&gt;"",IF(AND(MONTH($K172) &lt;= 9, MONTH($L172) &gt;= 9), IF($O172 &lt;&gt; "", $E172/$O172, ""), ""),"")</f>
        <v>#VALUE!</v>
      </c>
      <c r="Y172" s="10" t="e">
        <f>IF('FY2025'!$A174&lt;&gt;"",IF(AND(MONTH($K172) &lt;= 10, MONTH($L172) &gt;= 10), IF($O172 &lt;&gt; "", $E172/$O172, ""), ""),"")</f>
        <v>#VALUE!</v>
      </c>
      <c r="Z172" s="10" t="e">
        <f>IF('FY2025'!$A174&lt;&gt;"",IF(AND(MONTH($K172) &lt;= 11, MONTH($L172) &gt;= 11), IF($O172 &lt;&gt; "", $E172/$O172, ""), ""),"")</f>
        <v>#VALUE!</v>
      </c>
      <c r="AA172" s="10" t="e">
        <f>IF('FY2025'!$A174&lt;&gt;"",IF(AND(MONTH($K172) &lt;= 12, MONTH($L172) &gt;= 12), IF($O172 &lt;&gt; "", $E172/$O172, ""), ""),"")</f>
        <v>#VALUE!</v>
      </c>
    </row>
    <row r="173" spans="1:27" x14ac:dyDescent="0.25">
      <c r="A173" s="8">
        <f>IF('FY2025'!A175&lt;&gt;"", VALUE('FY2025'!A175), "")</f>
        <v>172</v>
      </c>
      <c r="B173" s="5" t="str">
        <f>IF('FY2025'!A175&lt;&gt;"",_xlfn.VALUETOTEXT('FY2025'!B175),"")</f>
        <v>25-2606-1807-25TOTS-PS-HZ-172</v>
      </c>
      <c r="C173" s="5" t="str">
        <f>_xlfn.VALUETOTEXT('FY2025'!C175)</f>
        <v>HZ</v>
      </c>
      <c r="D173" s="5" t="str">
        <f>IF('FY2025'!A175&lt;&gt;"",_xlfn.VALUETOTEXT('FY2025'!D175),"")</f>
        <v>TOTSA TotalEnergies Trading SA</v>
      </c>
      <c r="E173" s="6">
        <f>IF('FY2025'!A175&lt;&gt;"",VALUE('FY2025'!E175),"")</f>
        <v>500000</v>
      </c>
      <c r="F173" s="6">
        <f>IF('FY2025'!A175&lt;&gt;"",VALUE('FY2025'!F175),"")</f>
        <v>60</v>
      </c>
      <c r="G173" s="6">
        <f>IF('FY2025'!A175&lt;&gt;"",VALUE('FY2025'!G175),"")</f>
        <v>50</v>
      </c>
      <c r="H173" s="6">
        <f>IF('FY2025'!A175&lt;&gt;"",VALUE('FY2025'!H175),"")</f>
        <v>3</v>
      </c>
      <c r="I173" s="6">
        <f>IF('FY2025'!A175&lt;&gt;"",VALUE('FY2025'!I175),"")</f>
        <v>0.79</v>
      </c>
      <c r="J173" s="6">
        <f>IF('FY2025'!A175&lt;&gt;"",VALUE('FY2025'!J175),"")</f>
        <v>2.21</v>
      </c>
      <c r="K173" s="7" t="e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>#VALUE!</v>
      </c>
      <c r="L173" s="7" t="e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>#VALUE!</v>
      </c>
      <c r="M173" s="7" t="e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>#VALUE!</v>
      </c>
      <c r="N173" s="7" t="e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>#VALUE!</v>
      </c>
      <c r="O173" s="5" t="e">
        <f t="shared" si="2"/>
        <v>#VALUE!</v>
      </c>
      <c r="P173" s="10" t="e">
        <f>IF('FY2025'!$A175&lt;&gt;"",IF(AND(MONTH($K173) &lt;= 1, MONTH($L173) &gt;= 1), IF($O173 &lt;&gt; "", $E173/$O173, ""), ""),"")</f>
        <v>#VALUE!</v>
      </c>
      <c r="Q173" s="10" t="e">
        <f>IF('FY2025'!$A175&lt;&gt;"",IF(AND(MONTH($K173) &lt;= 2, MONTH($L173) &gt;= 2), IF($O173 &lt;&gt; "", $E173/$O173, ""), ""),"")</f>
        <v>#VALUE!</v>
      </c>
      <c r="R173" s="10" t="e">
        <f>IF('FY2025'!$A175&lt;&gt;"",IF(AND(MONTH($K173) &lt;= 3, MONTH($L173) &gt;= 3), IF($O173 &lt;&gt; "", $E173/$O173, ""), ""),"")</f>
        <v>#VALUE!</v>
      </c>
      <c r="S173" s="10" t="e">
        <f>IF('FY2025'!$A175&lt;&gt;"",IF(AND(MONTH($K173) &lt;= 4, MONTH($L173) &gt;= 4), IF($O173 &lt;&gt; "", $E173/$O173, ""), ""),"")</f>
        <v>#VALUE!</v>
      </c>
      <c r="T173" s="10" t="e">
        <f>IF('FY2025'!$A175&lt;&gt;"",IF(AND(MONTH($K173) &lt;= 5, MONTH($L173) &gt;= 5), IF($O173 &lt;&gt; "", $E173/$O173, ""), ""),"")</f>
        <v>#VALUE!</v>
      </c>
      <c r="U173" s="10" t="e">
        <f>IF('FY2025'!$A175&lt;&gt;"",IF(AND(MONTH($K173) &lt;= 6, MONTH($L173) &gt;= 6), IF($O173 &lt;&gt; "", $E173/$O173, ""), ""),"")</f>
        <v>#VALUE!</v>
      </c>
      <c r="V173" s="10" t="e">
        <f>IF('FY2025'!$A175&lt;&gt;"",IF(AND(MONTH($K173) &lt;= 7, MONTH($L173) &gt;= 7 ), IF($O173 &lt;&gt; "", $E173/$O173, ""), ""),"")</f>
        <v>#VALUE!</v>
      </c>
      <c r="W173" s="10" t="e">
        <f>IF('FY2025'!$A175&lt;&gt;"",IF(AND(MONTH($K173) &lt;= 8, MONTH($L173) &gt;= 8), IF($O173 &lt;&gt; "", $E173/$O173, ""), ""),"")</f>
        <v>#VALUE!</v>
      </c>
      <c r="X173" s="10" t="e">
        <f>IF('FY2025'!$A175&lt;&gt;"",IF(AND(MONTH($K173) &lt;= 9, MONTH($L173) &gt;= 9), IF($O173 &lt;&gt; "", $E173/$O173, ""), ""),"")</f>
        <v>#VALUE!</v>
      </c>
      <c r="Y173" s="10" t="e">
        <f>IF('FY2025'!$A175&lt;&gt;"",IF(AND(MONTH($K173) &lt;= 10, MONTH($L173) &gt;= 10), IF($O173 &lt;&gt; "", $E173/$O173, ""), ""),"")</f>
        <v>#VALUE!</v>
      </c>
      <c r="Z173" s="10" t="e">
        <f>IF('FY2025'!$A175&lt;&gt;"",IF(AND(MONTH($K173) &lt;= 11, MONTH($L173) &gt;= 11), IF($O173 &lt;&gt; "", $E173/$O173, ""), ""),"")</f>
        <v>#VALUE!</v>
      </c>
      <c r="AA173" s="10" t="e">
        <f>IF('FY2025'!$A175&lt;&gt;"",IF(AND(MONTH($K173) &lt;= 12, MONTH($L173) &gt;= 12), IF($O173 &lt;&gt; "", $E173/$O173, ""), ""),"")</f>
        <v>#VALUE!</v>
      </c>
    </row>
    <row r="174" spans="1:27" x14ac:dyDescent="0.25">
      <c r="A174" s="8">
        <f>IF('FY2025'!A176&lt;&gt;"", VALUE('FY2025'!A176), "")</f>
        <v>173</v>
      </c>
      <c r="B174" s="5" t="str">
        <f>IF('FY2025'!A176&lt;&gt;"",_xlfn.VALUETOTEXT('FY2025'!B176),"")</f>
        <v>25-2606-1807-25MSCG-PS-HZ-173</v>
      </c>
      <c r="C174" s="5" t="str">
        <f>_xlfn.VALUETOTEXT('FY2025'!C176)</f>
        <v>HZ</v>
      </c>
      <c r="D174" s="5" t="str">
        <f>IF('FY2025'!A176&lt;&gt;"",_xlfn.VALUETOTEXT('FY2025'!D176),"")</f>
        <v>Morgan Stanley Capital Group (Singapore) Pte</v>
      </c>
      <c r="E174" s="6">
        <f>IF('FY2025'!A176&lt;&gt;"",VALUE('FY2025'!E176),"")</f>
        <v>500000</v>
      </c>
      <c r="F174" s="6">
        <f>IF('FY2025'!A176&lt;&gt;"",VALUE('FY2025'!F176),"")</f>
        <v>60</v>
      </c>
      <c r="G174" s="6">
        <f>IF('FY2025'!A176&lt;&gt;"",VALUE('FY2025'!G176),"")</f>
        <v>50</v>
      </c>
      <c r="H174" s="6">
        <f>IF('FY2025'!A176&lt;&gt;"",VALUE('FY2025'!H176),"")</f>
        <v>2.79</v>
      </c>
      <c r="I174" s="6">
        <f>IF('FY2025'!A176&lt;&gt;"",VALUE('FY2025'!I176),"")</f>
        <v>0.75</v>
      </c>
      <c r="J174" s="6">
        <f>IF('FY2025'!A176&lt;&gt;"",VALUE('FY2025'!J176),"")</f>
        <v>2.04</v>
      </c>
      <c r="K174" s="7" t="e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>#VALUE!</v>
      </c>
      <c r="L174" s="7" t="e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>#VALUE!</v>
      </c>
      <c r="M174" s="7" t="e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>#VALUE!</v>
      </c>
      <c r="N174" s="7" t="e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>#VALUE!</v>
      </c>
      <c r="O174" s="5" t="e">
        <f t="shared" si="2"/>
        <v>#VALUE!</v>
      </c>
      <c r="P174" s="10" t="e">
        <f>IF('FY2025'!$A176&lt;&gt;"",IF(AND(MONTH($K174) &lt;= 1, MONTH($L174) &gt;= 1), IF($O174 &lt;&gt; "", $E174/$O174, ""), ""),"")</f>
        <v>#VALUE!</v>
      </c>
      <c r="Q174" s="10" t="e">
        <f>IF('FY2025'!$A176&lt;&gt;"",IF(AND(MONTH($K174) &lt;= 2, MONTH($L174) &gt;= 2), IF($O174 &lt;&gt; "", $E174/$O174, ""), ""),"")</f>
        <v>#VALUE!</v>
      </c>
      <c r="R174" s="10" t="e">
        <f>IF('FY2025'!$A176&lt;&gt;"",IF(AND(MONTH($K174) &lt;= 3, MONTH($L174) &gt;= 3), IF($O174 &lt;&gt; "", $E174/$O174, ""), ""),"")</f>
        <v>#VALUE!</v>
      </c>
      <c r="S174" s="10" t="e">
        <f>IF('FY2025'!$A176&lt;&gt;"",IF(AND(MONTH($K174) &lt;= 4, MONTH($L174) &gt;= 4), IF($O174 &lt;&gt; "", $E174/$O174, ""), ""),"")</f>
        <v>#VALUE!</v>
      </c>
      <c r="T174" s="10" t="e">
        <f>IF('FY2025'!$A176&lt;&gt;"",IF(AND(MONTH($K174) &lt;= 5, MONTH($L174) &gt;= 5), IF($O174 &lt;&gt; "", $E174/$O174, ""), ""),"")</f>
        <v>#VALUE!</v>
      </c>
      <c r="U174" s="10" t="e">
        <f>IF('FY2025'!$A176&lt;&gt;"",IF(AND(MONTH($K174) &lt;= 6, MONTH($L174) &gt;= 6), IF($O174 &lt;&gt; "", $E174/$O174, ""), ""),"")</f>
        <v>#VALUE!</v>
      </c>
      <c r="V174" s="10" t="e">
        <f>IF('FY2025'!$A176&lt;&gt;"",IF(AND(MONTH($K174) &lt;= 7, MONTH($L174) &gt;= 7 ), IF($O174 &lt;&gt; "", $E174/$O174, ""), ""),"")</f>
        <v>#VALUE!</v>
      </c>
      <c r="W174" s="10" t="e">
        <f>IF('FY2025'!$A176&lt;&gt;"",IF(AND(MONTH($K174) &lt;= 8, MONTH($L174) &gt;= 8), IF($O174 &lt;&gt; "", $E174/$O174, ""), ""),"")</f>
        <v>#VALUE!</v>
      </c>
      <c r="X174" s="10" t="e">
        <f>IF('FY2025'!$A176&lt;&gt;"",IF(AND(MONTH($K174) &lt;= 9, MONTH($L174) &gt;= 9), IF($O174 &lt;&gt; "", $E174/$O174, ""), ""),"")</f>
        <v>#VALUE!</v>
      </c>
      <c r="Y174" s="10" t="e">
        <f>IF('FY2025'!$A176&lt;&gt;"",IF(AND(MONTH($K174) &lt;= 10, MONTH($L174) &gt;= 10), IF($O174 &lt;&gt; "", $E174/$O174, ""), ""),"")</f>
        <v>#VALUE!</v>
      </c>
      <c r="Z174" s="10" t="e">
        <f>IF('FY2025'!$A176&lt;&gt;"",IF(AND(MONTH($K174) &lt;= 11, MONTH($L174) &gt;= 11), IF($O174 &lt;&gt; "", $E174/$O174, ""), ""),"")</f>
        <v>#VALUE!</v>
      </c>
      <c r="AA174" s="10" t="e">
        <f>IF('FY2025'!$A176&lt;&gt;"",IF(AND(MONTH($K174) &lt;= 12, MONTH($L174) &gt;= 12), IF($O174 &lt;&gt; "", $E174/$O174, ""), ""),"")</f>
        <v>#VALUE!</v>
      </c>
    </row>
    <row r="175" spans="1:27" x14ac:dyDescent="0.25">
      <c r="A175" s="8">
        <f>IF('FY2025'!A177&lt;&gt;"", VALUE('FY2025'!A177), "")</f>
        <v>174</v>
      </c>
      <c r="B175" s="5" t="str">
        <f>IF('FY2025'!A177&lt;&gt;"",_xlfn.VALUETOTEXT('FY2025'!B177),"")</f>
        <v>25-0207-2307-25TOTS-PS-EG-174</v>
      </c>
      <c r="C175" s="5" t="str">
        <f>_xlfn.VALUETOTEXT('FY2025'!C177)</f>
        <v>EG</v>
      </c>
      <c r="D175" s="5" t="str">
        <f>IF('FY2025'!A177&lt;&gt;"",_xlfn.VALUETOTEXT('FY2025'!D177),"")</f>
        <v>TOTSA TotalEnergies Trading SA</v>
      </c>
      <c r="E175" s="6">
        <f>IF('FY2025'!A177&lt;&gt;"",VALUE('FY2025'!E177),"")</f>
        <v>500000</v>
      </c>
      <c r="F175" s="6">
        <f>IF('FY2025'!A177&lt;&gt;"",VALUE('FY2025'!F177),"")</f>
        <v>60</v>
      </c>
      <c r="G175" s="6">
        <f>IF('FY2025'!A177&lt;&gt;"",VALUE('FY2025'!G177),"")</f>
        <v>50</v>
      </c>
      <c r="H175" s="6">
        <f>IF('FY2025'!A177&lt;&gt;"",VALUE('FY2025'!H177),"")</f>
        <v>3</v>
      </c>
      <c r="I175" s="6">
        <f>IF('FY2025'!A177&lt;&gt;"",VALUE('FY2025'!I177),"")</f>
        <v>0.87</v>
      </c>
      <c r="J175" s="6">
        <f>IF('FY2025'!A177&lt;&gt;"",VALUE('FY2025'!J177),"")</f>
        <v>2.13</v>
      </c>
      <c r="K175" s="7" t="e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>#VALUE!</v>
      </c>
      <c r="L175" s="7" t="e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>#VALUE!</v>
      </c>
      <c r="M175" s="7" t="e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>#VALUE!</v>
      </c>
      <c r="N175" s="7" t="e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>#VALUE!</v>
      </c>
      <c r="O175" s="5" t="e">
        <f t="shared" si="2"/>
        <v>#VALUE!</v>
      </c>
      <c r="P175" s="10" t="e">
        <f>IF('FY2025'!$A177&lt;&gt;"",IF(AND(MONTH($K175) &lt;= 1, MONTH($L175) &gt;= 1), IF($O175 &lt;&gt; "", $E175/$O175, ""), ""),"")</f>
        <v>#VALUE!</v>
      </c>
      <c r="Q175" s="10" t="e">
        <f>IF('FY2025'!$A177&lt;&gt;"",IF(AND(MONTH($K175) &lt;= 2, MONTH($L175) &gt;= 2), IF($O175 &lt;&gt; "", $E175/$O175, ""), ""),"")</f>
        <v>#VALUE!</v>
      </c>
      <c r="R175" s="10" t="e">
        <f>IF('FY2025'!$A177&lt;&gt;"",IF(AND(MONTH($K175) &lt;= 3, MONTH($L175) &gt;= 3), IF($O175 &lt;&gt; "", $E175/$O175, ""), ""),"")</f>
        <v>#VALUE!</v>
      </c>
      <c r="S175" s="10" t="e">
        <f>IF('FY2025'!$A177&lt;&gt;"",IF(AND(MONTH($K175) &lt;= 4, MONTH($L175) &gt;= 4), IF($O175 &lt;&gt; "", $E175/$O175, ""), ""),"")</f>
        <v>#VALUE!</v>
      </c>
      <c r="T175" s="10" t="e">
        <f>IF('FY2025'!$A177&lt;&gt;"",IF(AND(MONTH($K175) &lt;= 5, MONTH($L175) &gt;= 5), IF($O175 &lt;&gt; "", $E175/$O175, ""), ""),"")</f>
        <v>#VALUE!</v>
      </c>
      <c r="U175" s="10" t="e">
        <f>IF('FY2025'!$A177&lt;&gt;"",IF(AND(MONTH($K175) &lt;= 6, MONTH($L175) &gt;= 6), IF($O175 &lt;&gt; "", $E175/$O175, ""), ""),"")</f>
        <v>#VALUE!</v>
      </c>
      <c r="V175" s="10" t="e">
        <f>IF('FY2025'!$A177&lt;&gt;"",IF(AND(MONTH($K175) &lt;= 7, MONTH($L175) &gt;= 7 ), IF($O175 &lt;&gt; "", $E175/$O175, ""), ""),"")</f>
        <v>#VALUE!</v>
      </c>
      <c r="W175" s="10" t="e">
        <f>IF('FY2025'!$A177&lt;&gt;"",IF(AND(MONTH($K175) &lt;= 8, MONTH($L175) &gt;= 8), IF($O175 &lt;&gt; "", $E175/$O175, ""), ""),"")</f>
        <v>#VALUE!</v>
      </c>
      <c r="X175" s="10" t="e">
        <f>IF('FY2025'!$A177&lt;&gt;"",IF(AND(MONTH($K175) &lt;= 9, MONTH($L175) &gt;= 9), IF($O175 &lt;&gt; "", $E175/$O175, ""), ""),"")</f>
        <v>#VALUE!</v>
      </c>
      <c r="Y175" s="10" t="e">
        <f>IF('FY2025'!$A177&lt;&gt;"",IF(AND(MONTH($K175) &lt;= 10, MONTH($L175) &gt;= 10), IF($O175 &lt;&gt; "", $E175/$O175, ""), ""),"")</f>
        <v>#VALUE!</v>
      </c>
      <c r="Z175" s="10" t="e">
        <f>IF('FY2025'!$A177&lt;&gt;"",IF(AND(MONTH($K175) &lt;= 11, MONTH($L175) &gt;= 11), IF($O175 &lt;&gt; "", $E175/$O175, ""), ""),"")</f>
        <v>#VALUE!</v>
      </c>
      <c r="AA175" s="10" t="e">
        <f>IF('FY2025'!$A177&lt;&gt;"",IF(AND(MONTH($K175) &lt;= 12, MONTH($L175) &gt;= 12), IF($O175 &lt;&gt; "", $E175/$O175, ""), ""),"")</f>
        <v>#VALUE!</v>
      </c>
    </row>
    <row r="176" spans="1:27" x14ac:dyDescent="0.25">
      <c r="A176" s="8">
        <f>IF('FY2025'!A178&lt;&gt;"", VALUE('FY2025'!A178), "")</f>
        <v>175</v>
      </c>
      <c r="B176" s="5" t="str">
        <f>IF('FY2025'!A178&lt;&gt;"",_xlfn.VALUETOTEXT('FY2025'!B178),"")</f>
        <v>25-0207-2307-25BNPP-PS-HZ-175</v>
      </c>
      <c r="C176" s="5" t="str">
        <f>_xlfn.VALUETOTEXT('FY2025'!C178)</f>
        <v>HZ</v>
      </c>
      <c r="D176" s="5" t="str">
        <f>IF('FY2025'!A178&lt;&gt;"",_xlfn.VALUETOTEXT('FY2025'!D178),"")</f>
        <v>BNP Paribas SA</v>
      </c>
      <c r="E176" s="6">
        <f>IF('FY2025'!A178&lt;&gt;"",VALUE('FY2025'!E178),"")</f>
        <v>500000</v>
      </c>
      <c r="F176" s="6">
        <f>IF('FY2025'!A178&lt;&gt;"",VALUE('FY2025'!F178),"")</f>
        <v>60</v>
      </c>
      <c r="G176" s="6">
        <f>IF('FY2025'!A178&lt;&gt;"",VALUE('FY2025'!G178),"")</f>
        <v>50</v>
      </c>
      <c r="H176" s="6">
        <f>IF('FY2025'!A178&lt;&gt;"",VALUE('FY2025'!H178),"")</f>
        <v>2.5499999999999998</v>
      </c>
      <c r="I176" s="6">
        <f>IF('FY2025'!A178&lt;&gt;"",VALUE('FY2025'!I178),"")</f>
        <v>1</v>
      </c>
      <c r="J176" s="6">
        <f>IF('FY2025'!A178&lt;&gt;"",VALUE('FY2025'!J178),"")</f>
        <v>1.55</v>
      </c>
      <c r="K176" s="7" t="e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>#VALUE!</v>
      </c>
      <c r="L176" s="7" t="e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>#VALUE!</v>
      </c>
      <c r="M176" s="7" t="e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>#VALUE!</v>
      </c>
      <c r="N176" s="7" t="e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>#VALUE!</v>
      </c>
      <c r="O176" s="5" t="e">
        <f t="shared" si="2"/>
        <v>#VALUE!</v>
      </c>
      <c r="P176" s="10" t="e">
        <f>IF('FY2025'!$A178&lt;&gt;"",IF(AND(MONTH($K176) &lt;= 1, MONTH($L176) &gt;= 1), IF($O176 &lt;&gt; "", $E176/$O176, ""), ""),"")</f>
        <v>#VALUE!</v>
      </c>
      <c r="Q176" s="10" t="e">
        <f>IF('FY2025'!$A178&lt;&gt;"",IF(AND(MONTH($K176) &lt;= 2, MONTH($L176) &gt;= 2), IF($O176 &lt;&gt; "", $E176/$O176, ""), ""),"")</f>
        <v>#VALUE!</v>
      </c>
      <c r="R176" s="10" t="e">
        <f>IF('FY2025'!$A178&lt;&gt;"",IF(AND(MONTH($K176) &lt;= 3, MONTH($L176) &gt;= 3), IF($O176 &lt;&gt; "", $E176/$O176, ""), ""),"")</f>
        <v>#VALUE!</v>
      </c>
      <c r="S176" s="10" t="e">
        <f>IF('FY2025'!$A178&lt;&gt;"",IF(AND(MONTH($K176) &lt;= 4, MONTH($L176) &gt;= 4), IF($O176 &lt;&gt; "", $E176/$O176, ""), ""),"")</f>
        <v>#VALUE!</v>
      </c>
      <c r="T176" s="10" t="e">
        <f>IF('FY2025'!$A178&lt;&gt;"",IF(AND(MONTH($K176) &lt;= 5, MONTH($L176) &gt;= 5), IF($O176 &lt;&gt; "", $E176/$O176, ""), ""),"")</f>
        <v>#VALUE!</v>
      </c>
      <c r="U176" s="10" t="e">
        <f>IF('FY2025'!$A178&lt;&gt;"",IF(AND(MONTH($K176) &lt;= 6, MONTH($L176) &gt;= 6), IF($O176 &lt;&gt; "", $E176/$O176, ""), ""),"")</f>
        <v>#VALUE!</v>
      </c>
      <c r="V176" s="10" t="e">
        <f>IF('FY2025'!$A178&lt;&gt;"",IF(AND(MONTH($K176) &lt;= 7, MONTH($L176) &gt;= 7 ), IF($O176 &lt;&gt; "", $E176/$O176, ""), ""),"")</f>
        <v>#VALUE!</v>
      </c>
      <c r="W176" s="10" t="e">
        <f>IF('FY2025'!$A178&lt;&gt;"",IF(AND(MONTH($K176) &lt;= 8, MONTH($L176) &gt;= 8), IF($O176 &lt;&gt; "", $E176/$O176, ""), ""),"")</f>
        <v>#VALUE!</v>
      </c>
      <c r="X176" s="10" t="e">
        <f>IF('FY2025'!$A178&lt;&gt;"",IF(AND(MONTH($K176) &lt;= 9, MONTH($L176) &gt;= 9), IF($O176 &lt;&gt; "", $E176/$O176, ""), ""),"")</f>
        <v>#VALUE!</v>
      </c>
      <c r="Y176" s="10" t="e">
        <f>IF('FY2025'!$A178&lt;&gt;"",IF(AND(MONTH($K176) &lt;= 10, MONTH($L176) &gt;= 10), IF($O176 &lt;&gt; "", $E176/$O176, ""), ""),"")</f>
        <v>#VALUE!</v>
      </c>
      <c r="Z176" s="10" t="e">
        <f>IF('FY2025'!$A178&lt;&gt;"",IF(AND(MONTH($K176) &lt;= 11, MONTH($L176) &gt;= 11), IF($O176 &lt;&gt; "", $E176/$O176, ""), ""),"")</f>
        <v>#VALUE!</v>
      </c>
      <c r="AA176" s="10" t="e">
        <f>IF('FY2025'!$A178&lt;&gt;"",IF(AND(MONTH($K176) &lt;= 12, MONTH($L176) &gt;= 12), IF($O176 &lt;&gt; "", $E176/$O176, ""), ""),"")</f>
        <v>#VALUE!</v>
      </c>
    </row>
    <row r="177" spans="1:27" x14ac:dyDescent="0.25">
      <c r="A177" s="8">
        <f>IF('FY2025'!A179&lt;&gt;"", VALUE('FY2025'!A179), "")</f>
        <v>176</v>
      </c>
      <c r="B177" s="5" t="str">
        <f>IF('FY2025'!A179&lt;&gt;"",_xlfn.VALUETOTEXT('FY2025'!B179),"")</f>
        <v>25-0207-2307-25MSCG-PS-DS-176</v>
      </c>
      <c r="C177" s="5" t="str">
        <f>_xlfn.VALUETOTEXT('FY2025'!C179)</f>
        <v>DS</v>
      </c>
      <c r="D177" s="5" t="str">
        <f>IF('FY2025'!A179&lt;&gt;"",_xlfn.VALUETOTEXT('FY2025'!D179),"")</f>
        <v>Morgan Stanley Capital Group (Singapore) Pte</v>
      </c>
      <c r="E177" s="6">
        <f>IF('FY2025'!A179&lt;&gt;"",VALUE('FY2025'!E179),"")</f>
        <v>500000</v>
      </c>
      <c r="F177" s="6">
        <f>IF('FY2025'!A179&lt;&gt;"",VALUE('FY2025'!F179),"")</f>
        <v>60</v>
      </c>
      <c r="G177" s="6">
        <f>IF('FY2025'!A179&lt;&gt;"",VALUE('FY2025'!G179),"")</f>
        <v>50</v>
      </c>
      <c r="H177" s="6">
        <f>IF('FY2025'!A179&lt;&gt;"",VALUE('FY2025'!H179),"")</f>
        <v>2.6</v>
      </c>
      <c r="I177" s="6">
        <f>IF('FY2025'!A179&lt;&gt;"",VALUE('FY2025'!I179),"")</f>
        <v>0.7</v>
      </c>
      <c r="J177" s="6">
        <f>IF('FY2025'!A179&lt;&gt;"",VALUE('FY2025'!J179),"")</f>
        <v>1.9</v>
      </c>
      <c r="K177" s="7" t="e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>#VALUE!</v>
      </c>
      <c r="L177" s="7" t="e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>#VALUE!</v>
      </c>
      <c r="M177" s="7" t="e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>#VALUE!</v>
      </c>
      <c r="N177" s="7" t="e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>#VALUE!</v>
      </c>
      <c r="O177" s="5" t="e">
        <f t="shared" si="2"/>
        <v>#VALUE!</v>
      </c>
      <c r="P177" s="10" t="e">
        <f>IF('FY2025'!$A179&lt;&gt;"",IF(AND(MONTH($K177) &lt;= 1, MONTH($L177) &gt;= 1), IF($O177 &lt;&gt; "", $E177/$O177, ""), ""),"")</f>
        <v>#VALUE!</v>
      </c>
      <c r="Q177" s="10" t="e">
        <f>IF('FY2025'!$A179&lt;&gt;"",IF(AND(MONTH($K177) &lt;= 2, MONTH($L177) &gt;= 2), IF($O177 &lt;&gt; "", $E177/$O177, ""), ""),"")</f>
        <v>#VALUE!</v>
      </c>
      <c r="R177" s="10" t="e">
        <f>IF('FY2025'!$A179&lt;&gt;"",IF(AND(MONTH($K177) &lt;= 3, MONTH($L177) &gt;= 3), IF($O177 &lt;&gt; "", $E177/$O177, ""), ""),"")</f>
        <v>#VALUE!</v>
      </c>
      <c r="S177" s="10" t="e">
        <f>IF('FY2025'!$A179&lt;&gt;"",IF(AND(MONTH($K177) &lt;= 4, MONTH($L177) &gt;= 4), IF($O177 &lt;&gt; "", $E177/$O177, ""), ""),"")</f>
        <v>#VALUE!</v>
      </c>
      <c r="T177" s="10" t="e">
        <f>IF('FY2025'!$A179&lt;&gt;"",IF(AND(MONTH($K177) &lt;= 5, MONTH($L177) &gt;= 5), IF($O177 &lt;&gt; "", $E177/$O177, ""), ""),"")</f>
        <v>#VALUE!</v>
      </c>
      <c r="U177" s="10" t="e">
        <f>IF('FY2025'!$A179&lt;&gt;"",IF(AND(MONTH($K177) &lt;= 6, MONTH($L177) &gt;= 6), IF($O177 &lt;&gt; "", $E177/$O177, ""), ""),"")</f>
        <v>#VALUE!</v>
      </c>
      <c r="V177" s="10" t="e">
        <f>IF('FY2025'!$A179&lt;&gt;"",IF(AND(MONTH($K177) &lt;= 7, MONTH($L177) &gt;= 7 ), IF($O177 &lt;&gt; "", $E177/$O177, ""), ""),"")</f>
        <v>#VALUE!</v>
      </c>
      <c r="W177" s="10" t="e">
        <f>IF('FY2025'!$A179&lt;&gt;"",IF(AND(MONTH($K177) &lt;= 8, MONTH($L177) &gt;= 8), IF($O177 &lt;&gt; "", $E177/$O177, ""), ""),"")</f>
        <v>#VALUE!</v>
      </c>
      <c r="X177" s="10" t="e">
        <f>IF('FY2025'!$A179&lt;&gt;"",IF(AND(MONTH($K177) &lt;= 9, MONTH($L177) &gt;= 9), IF($O177 &lt;&gt; "", $E177/$O177, ""), ""),"")</f>
        <v>#VALUE!</v>
      </c>
      <c r="Y177" s="10" t="e">
        <f>IF('FY2025'!$A179&lt;&gt;"",IF(AND(MONTH($K177) &lt;= 10, MONTH($L177) &gt;= 10), IF($O177 &lt;&gt; "", $E177/$O177, ""), ""),"")</f>
        <v>#VALUE!</v>
      </c>
      <c r="Z177" s="10" t="e">
        <f>IF('FY2025'!$A179&lt;&gt;"",IF(AND(MONTH($K177) &lt;= 11, MONTH($L177) &gt;= 11), IF($O177 &lt;&gt; "", $E177/$O177, ""), ""),"")</f>
        <v>#VALUE!</v>
      </c>
      <c r="AA177" s="10" t="e">
        <f>IF('FY2025'!$A179&lt;&gt;"",IF(AND(MONTH($K177) &lt;= 12, MONTH($L177) &gt;= 12), IF($O177 &lt;&gt; "", $E177/$O177, ""), ""),"")</f>
        <v>#VALUE!</v>
      </c>
    </row>
    <row r="178" spans="1:27" x14ac:dyDescent="0.25">
      <c r="A178" s="8">
        <f>IF('FY2025'!A180&lt;&gt;"", VALUE('FY2025'!A180), "")</f>
        <v>177</v>
      </c>
      <c r="B178" s="5" t="str">
        <f>IF('FY2025'!A180&lt;&gt;"",_xlfn.VALUETOTEXT('FY2025'!B180),"")</f>
        <v>25-0707-2507-25MLIL-PS-DS-177</v>
      </c>
      <c r="C178" s="5" t="str">
        <f>_xlfn.VALUETOTEXT('FY2025'!C180)</f>
        <v>DS</v>
      </c>
      <c r="D178" s="5" t="str">
        <f>IF('FY2025'!A180&lt;&gt;"",_xlfn.VALUETOTEXT('FY2025'!D180),"")</f>
        <v>Merrill Lynch International</v>
      </c>
      <c r="E178" s="6">
        <f>IF('FY2025'!A180&lt;&gt;"",VALUE('FY2025'!E180),"")</f>
        <v>250000</v>
      </c>
      <c r="F178" s="6">
        <f>IF('FY2025'!A180&lt;&gt;"",VALUE('FY2025'!F180),"")</f>
        <v>60</v>
      </c>
      <c r="G178" s="6">
        <f>IF('FY2025'!A180&lt;&gt;"",VALUE('FY2025'!G180),"")</f>
        <v>50</v>
      </c>
      <c r="H178" s="6">
        <f>IF('FY2025'!A180&lt;&gt;"",VALUE('FY2025'!H180),"")</f>
        <v>0.46</v>
      </c>
      <c r="I178" s="6">
        <f>IF('FY2025'!A180&lt;&gt;"",VALUE('FY2025'!I180),"")</f>
        <v>0.04</v>
      </c>
      <c r="J178" s="6">
        <f>IF('FY2025'!A180&lt;&gt;"",VALUE('FY2025'!J180),"")</f>
        <v>0.42</v>
      </c>
      <c r="K178" s="7" t="e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>#VALUE!</v>
      </c>
      <c r="L178" s="7" t="e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>#VALUE!</v>
      </c>
      <c r="M178" s="7" t="e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>#VALUE!</v>
      </c>
      <c r="N178" s="7" t="e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>#VALUE!</v>
      </c>
      <c r="O178" s="5" t="e">
        <f t="shared" si="2"/>
        <v>#VALUE!</v>
      </c>
      <c r="P178" s="10" t="e">
        <f>IF('FY2025'!$A180&lt;&gt;"",IF(AND(MONTH($K178) &lt;= 1, MONTH($L178) &gt;= 1), IF($O178 &lt;&gt; "", $E178/$O178, ""), ""),"")</f>
        <v>#VALUE!</v>
      </c>
      <c r="Q178" s="10" t="e">
        <f>IF('FY2025'!$A180&lt;&gt;"",IF(AND(MONTH($K178) &lt;= 2, MONTH($L178) &gt;= 2), IF($O178 &lt;&gt; "", $E178/$O178, ""), ""),"")</f>
        <v>#VALUE!</v>
      </c>
      <c r="R178" s="10" t="e">
        <f>IF('FY2025'!$A180&lt;&gt;"",IF(AND(MONTH($K178) &lt;= 3, MONTH($L178) &gt;= 3), IF($O178 &lt;&gt; "", $E178/$O178, ""), ""),"")</f>
        <v>#VALUE!</v>
      </c>
      <c r="S178" s="10" t="e">
        <f>IF('FY2025'!$A180&lt;&gt;"",IF(AND(MONTH($K178) &lt;= 4, MONTH($L178) &gt;= 4), IF($O178 &lt;&gt; "", $E178/$O178, ""), ""),"")</f>
        <v>#VALUE!</v>
      </c>
      <c r="T178" s="10" t="e">
        <f>IF('FY2025'!$A180&lt;&gt;"",IF(AND(MONTH($K178) &lt;= 5, MONTH($L178) &gt;= 5), IF($O178 &lt;&gt; "", $E178/$O178, ""), ""),"")</f>
        <v>#VALUE!</v>
      </c>
      <c r="U178" s="10" t="e">
        <f>IF('FY2025'!$A180&lt;&gt;"",IF(AND(MONTH($K178) &lt;= 6, MONTH($L178) &gt;= 6), IF($O178 &lt;&gt; "", $E178/$O178, ""), ""),"")</f>
        <v>#VALUE!</v>
      </c>
      <c r="V178" s="10" t="e">
        <f>IF('FY2025'!$A180&lt;&gt;"",IF(AND(MONTH($K178) &lt;= 7, MONTH($L178) &gt;= 7 ), IF($O178 &lt;&gt; "", $E178/$O178, ""), ""),"")</f>
        <v>#VALUE!</v>
      </c>
      <c r="W178" s="10" t="e">
        <f>IF('FY2025'!$A180&lt;&gt;"",IF(AND(MONTH($K178) &lt;= 8, MONTH($L178) &gt;= 8), IF($O178 &lt;&gt; "", $E178/$O178, ""), ""),"")</f>
        <v>#VALUE!</v>
      </c>
      <c r="X178" s="10" t="e">
        <f>IF('FY2025'!$A180&lt;&gt;"",IF(AND(MONTH($K178) &lt;= 9, MONTH($L178) &gt;= 9), IF($O178 &lt;&gt; "", $E178/$O178, ""), ""),"")</f>
        <v>#VALUE!</v>
      </c>
      <c r="Y178" s="10" t="e">
        <f>IF('FY2025'!$A180&lt;&gt;"",IF(AND(MONTH($K178) &lt;= 10, MONTH($L178) &gt;= 10), IF($O178 &lt;&gt; "", $E178/$O178, ""), ""),"")</f>
        <v>#VALUE!</v>
      </c>
      <c r="Z178" s="10" t="e">
        <f>IF('FY2025'!$A180&lt;&gt;"",IF(AND(MONTH($K178) &lt;= 11, MONTH($L178) &gt;= 11), IF($O178 &lt;&gt; "", $E178/$O178, ""), ""),"")</f>
        <v>#VALUE!</v>
      </c>
      <c r="AA178" s="10" t="e">
        <f>IF('FY2025'!$A180&lt;&gt;"",IF(AND(MONTH($K178) &lt;= 12, MONTH($L178) &gt;= 12), IF($O178 &lt;&gt; "", $E178/$O178, ""), ""),"")</f>
        <v>#VALUE!</v>
      </c>
    </row>
    <row r="179" spans="1:27" x14ac:dyDescent="0.25">
      <c r="A179" s="8">
        <f>IF('FY2025'!A181&lt;&gt;"", VALUE('FY2025'!A181), "")</f>
        <v>178</v>
      </c>
      <c r="B179" s="5" t="str">
        <f>IF('FY2025'!A181&lt;&gt;"",_xlfn.VALUETOTEXT('FY2025'!B181),"")</f>
        <v>25-0707-1407-25PTLCL-PS-EG-178</v>
      </c>
      <c r="C179" s="5" t="str">
        <f>_xlfn.VALUETOTEXT('FY2025'!C181)</f>
        <v>EG</v>
      </c>
      <c r="D179" s="5" t="str">
        <f>IF('FY2025'!A181&lt;&gt;"",_xlfn.VALUETOTEXT('FY2025'!D181),"")</f>
        <v>PETCO Trading Labuan Co. Ltd</v>
      </c>
      <c r="E179" s="6">
        <f>IF('FY2025'!A181&lt;&gt;"",VALUE('FY2025'!E181),"")</f>
        <v>250000</v>
      </c>
      <c r="F179" s="6">
        <f>IF('FY2025'!A181&lt;&gt;"",VALUE('FY2025'!F181),"")</f>
        <v>60</v>
      </c>
      <c r="G179" s="6">
        <f>IF('FY2025'!A181&lt;&gt;"",VALUE('FY2025'!G181),"")</f>
        <v>50</v>
      </c>
      <c r="H179" s="6">
        <f>IF('FY2025'!A181&lt;&gt;"",VALUE('FY2025'!H181),"")</f>
        <v>0.5</v>
      </c>
      <c r="I179" s="6">
        <f>IF('FY2025'!A181&lt;&gt;"",VALUE('FY2025'!I181),"")</f>
        <v>0.06</v>
      </c>
      <c r="J179" s="6">
        <f>IF('FY2025'!A181&lt;&gt;"",VALUE('FY2025'!J181),"")</f>
        <v>0.44</v>
      </c>
      <c r="K179" s="7" t="e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>#VALUE!</v>
      </c>
      <c r="L179" s="7" t="e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>#VALUE!</v>
      </c>
      <c r="M179" s="7" t="e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>#VALUE!</v>
      </c>
      <c r="N179" s="7" t="e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>#VALUE!</v>
      </c>
      <c r="O179" s="5" t="e">
        <f t="shared" si="2"/>
        <v>#VALUE!</v>
      </c>
      <c r="P179" s="10" t="e">
        <f>IF('FY2025'!$A181&lt;&gt;"",IF(AND(MONTH($K179) &lt;= 1, MONTH($L179) &gt;= 1), IF($O179 &lt;&gt; "", $E179/$O179, ""), ""),"")</f>
        <v>#VALUE!</v>
      </c>
      <c r="Q179" s="10" t="e">
        <f>IF('FY2025'!$A181&lt;&gt;"",IF(AND(MONTH($K179) &lt;= 2, MONTH($L179) &gt;= 2), IF($O179 &lt;&gt; "", $E179/$O179, ""), ""),"")</f>
        <v>#VALUE!</v>
      </c>
      <c r="R179" s="10" t="e">
        <f>IF('FY2025'!$A181&lt;&gt;"",IF(AND(MONTH($K179) &lt;= 3, MONTH($L179) &gt;= 3), IF($O179 &lt;&gt; "", $E179/$O179, ""), ""),"")</f>
        <v>#VALUE!</v>
      </c>
      <c r="S179" s="10" t="e">
        <f>IF('FY2025'!$A181&lt;&gt;"",IF(AND(MONTH($K179) &lt;= 4, MONTH($L179) &gt;= 4), IF($O179 &lt;&gt; "", $E179/$O179, ""), ""),"")</f>
        <v>#VALUE!</v>
      </c>
      <c r="T179" s="10" t="e">
        <f>IF('FY2025'!$A181&lt;&gt;"",IF(AND(MONTH($K179) &lt;= 5, MONTH($L179) &gt;= 5), IF($O179 &lt;&gt; "", $E179/$O179, ""), ""),"")</f>
        <v>#VALUE!</v>
      </c>
      <c r="U179" s="10" t="e">
        <f>IF('FY2025'!$A181&lt;&gt;"",IF(AND(MONTH($K179) &lt;= 6, MONTH($L179) &gt;= 6), IF($O179 &lt;&gt; "", $E179/$O179, ""), ""),"")</f>
        <v>#VALUE!</v>
      </c>
      <c r="V179" s="10" t="e">
        <f>IF('FY2025'!$A181&lt;&gt;"",IF(AND(MONTH($K179) &lt;= 7, MONTH($L179) &gt;= 7 ), IF($O179 &lt;&gt; "", $E179/$O179, ""), ""),"")</f>
        <v>#VALUE!</v>
      </c>
      <c r="W179" s="10" t="e">
        <f>IF('FY2025'!$A181&lt;&gt;"",IF(AND(MONTH($K179) &lt;= 8, MONTH($L179) &gt;= 8), IF($O179 &lt;&gt; "", $E179/$O179, ""), ""),"")</f>
        <v>#VALUE!</v>
      </c>
      <c r="X179" s="10" t="e">
        <f>IF('FY2025'!$A181&lt;&gt;"",IF(AND(MONTH($K179) &lt;= 9, MONTH($L179) &gt;= 9), IF($O179 &lt;&gt; "", $E179/$O179, ""), ""),"")</f>
        <v>#VALUE!</v>
      </c>
      <c r="Y179" s="10" t="e">
        <f>IF('FY2025'!$A181&lt;&gt;"",IF(AND(MONTH($K179) &lt;= 10, MONTH($L179) &gt;= 10), IF($O179 &lt;&gt; "", $E179/$O179, ""), ""),"")</f>
        <v>#VALUE!</v>
      </c>
      <c r="Z179" s="10" t="e">
        <f>IF('FY2025'!$A181&lt;&gt;"",IF(AND(MONTH($K179) &lt;= 11, MONTH($L179) &gt;= 11), IF($O179 &lt;&gt; "", $E179/$O179, ""), ""),"")</f>
        <v>#VALUE!</v>
      </c>
      <c r="AA179" s="10" t="e">
        <f>IF('FY2025'!$A181&lt;&gt;"",IF(AND(MONTH($K179) &lt;= 12, MONTH($L179) &gt;= 12), IF($O179 &lt;&gt; "", $E179/$O179, ""), ""),"")</f>
        <v>#VALUE!</v>
      </c>
    </row>
    <row r="180" spans="1:27" x14ac:dyDescent="0.25">
      <c r="A180" s="8">
        <f>IF('FY2025'!A182&lt;&gt;"", VALUE('FY2025'!A182), "")</f>
        <v>179</v>
      </c>
      <c r="B180" s="5" t="str">
        <f>IF('FY2025'!A182&lt;&gt;"",_xlfn.VALUETOTEXT('FY2025'!B182),"")</f>
        <v>25-0707-2507-25BNPP-PS-HZ-179</v>
      </c>
      <c r="C180" s="5" t="str">
        <f>_xlfn.VALUETOTEXT('FY2025'!C182)</f>
        <v>HZ</v>
      </c>
      <c r="D180" s="5" t="str">
        <f>IF('FY2025'!A182&lt;&gt;"",_xlfn.VALUETOTEXT('FY2025'!D182),"")</f>
        <v>BNP Paribas SA</v>
      </c>
      <c r="E180" s="6">
        <f>IF('FY2025'!A182&lt;&gt;"",VALUE('FY2025'!E182),"")</f>
        <v>250000</v>
      </c>
      <c r="F180" s="6">
        <f>IF('FY2025'!A182&lt;&gt;"",VALUE('FY2025'!F182),"")</f>
        <v>60</v>
      </c>
      <c r="G180" s="6">
        <f>IF('FY2025'!A182&lt;&gt;"",VALUE('FY2025'!G182),"")</f>
        <v>50</v>
      </c>
      <c r="H180" s="6">
        <f>IF('FY2025'!A182&lt;&gt;"",VALUE('FY2025'!H182),"")</f>
        <v>0.48</v>
      </c>
      <c r="I180" s="6">
        <f>IF('FY2025'!A182&lt;&gt;"",VALUE('FY2025'!I182),"")</f>
        <v>0.1</v>
      </c>
      <c r="J180" s="6">
        <f>IF('FY2025'!A182&lt;&gt;"",VALUE('FY2025'!J182),"")</f>
        <v>0.38</v>
      </c>
      <c r="K180" s="7" t="e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>#VALUE!</v>
      </c>
      <c r="L180" s="7" t="e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>#VALUE!</v>
      </c>
      <c r="M180" s="7" t="e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>#VALUE!</v>
      </c>
      <c r="N180" s="7" t="e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>#VALUE!</v>
      </c>
      <c r="O180" s="5" t="e">
        <f t="shared" si="2"/>
        <v>#VALUE!</v>
      </c>
      <c r="P180" s="10" t="e">
        <f>IF('FY2025'!$A182&lt;&gt;"",IF(AND(MONTH($K180) &lt;= 1, MONTH($L180) &gt;= 1), IF($O180 &lt;&gt; "", $E180/$O180, ""), ""),"")</f>
        <v>#VALUE!</v>
      </c>
      <c r="Q180" s="10" t="e">
        <f>IF('FY2025'!$A182&lt;&gt;"",IF(AND(MONTH($K180) &lt;= 2, MONTH($L180) &gt;= 2), IF($O180 &lt;&gt; "", $E180/$O180, ""), ""),"")</f>
        <v>#VALUE!</v>
      </c>
      <c r="R180" s="10" t="e">
        <f>IF('FY2025'!$A182&lt;&gt;"",IF(AND(MONTH($K180) &lt;= 3, MONTH($L180) &gt;= 3), IF($O180 &lt;&gt; "", $E180/$O180, ""), ""),"")</f>
        <v>#VALUE!</v>
      </c>
      <c r="S180" s="10" t="e">
        <f>IF('FY2025'!$A182&lt;&gt;"",IF(AND(MONTH($K180) &lt;= 4, MONTH($L180) &gt;= 4), IF($O180 &lt;&gt; "", $E180/$O180, ""), ""),"")</f>
        <v>#VALUE!</v>
      </c>
      <c r="T180" s="10" t="e">
        <f>IF('FY2025'!$A182&lt;&gt;"",IF(AND(MONTH($K180) &lt;= 5, MONTH($L180) &gt;= 5), IF($O180 &lt;&gt; "", $E180/$O180, ""), ""),"")</f>
        <v>#VALUE!</v>
      </c>
      <c r="U180" s="10" t="e">
        <f>IF('FY2025'!$A182&lt;&gt;"",IF(AND(MONTH($K180) &lt;= 6, MONTH($L180) &gt;= 6), IF($O180 &lt;&gt; "", $E180/$O180, ""), ""),"")</f>
        <v>#VALUE!</v>
      </c>
      <c r="V180" s="10" t="e">
        <f>IF('FY2025'!$A182&lt;&gt;"",IF(AND(MONTH($K180) &lt;= 7, MONTH($L180) &gt;= 7 ), IF($O180 &lt;&gt; "", $E180/$O180, ""), ""),"")</f>
        <v>#VALUE!</v>
      </c>
      <c r="W180" s="10" t="e">
        <f>IF('FY2025'!$A182&lt;&gt;"",IF(AND(MONTH($K180) &lt;= 8, MONTH($L180) &gt;= 8), IF($O180 &lt;&gt; "", $E180/$O180, ""), ""),"")</f>
        <v>#VALUE!</v>
      </c>
      <c r="X180" s="10" t="e">
        <f>IF('FY2025'!$A182&lt;&gt;"",IF(AND(MONTH($K180) &lt;= 9, MONTH($L180) &gt;= 9), IF($O180 &lt;&gt; "", $E180/$O180, ""), ""),"")</f>
        <v>#VALUE!</v>
      </c>
      <c r="Y180" s="10" t="e">
        <f>IF('FY2025'!$A182&lt;&gt;"",IF(AND(MONTH($K180) &lt;= 10, MONTH($L180) &gt;= 10), IF($O180 &lt;&gt; "", $E180/$O180, ""), ""),"")</f>
        <v>#VALUE!</v>
      </c>
      <c r="Z180" s="10" t="e">
        <f>IF('FY2025'!$A182&lt;&gt;"",IF(AND(MONTH($K180) &lt;= 11, MONTH($L180) &gt;= 11), IF($O180 &lt;&gt; "", $E180/$O180, ""), ""),"")</f>
        <v>#VALUE!</v>
      </c>
      <c r="AA180" s="10" t="e">
        <f>IF('FY2025'!$A182&lt;&gt;"",IF(AND(MONTH($K180) &lt;= 12, MONTH($L180) &gt;= 12), IF($O180 &lt;&gt; "", $E180/$O180, ""), ""),"")</f>
        <v>#VALUE!</v>
      </c>
    </row>
    <row r="181" spans="1:27" x14ac:dyDescent="0.25">
      <c r="A181" s="8">
        <f>IF('FY2025'!A183&lt;&gt;"", VALUE('FY2025'!A183), "")</f>
        <v>180</v>
      </c>
      <c r="B181" s="5" t="str">
        <f>IF('FY2025'!A183&lt;&gt;"",_xlfn.VALUETOTEXT('FY2025'!B183),"")</f>
        <v>25-0707-2507-25MSCG-PS-DS-180</v>
      </c>
      <c r="C181" s="5" t="str">
        <f>_xlfn.VALUETOTEXT('FY2025'!C183)</f>
        <v>DS</v>
      </c>
      <c r="D181" s="5" t="str">
        <f>IF('FY2025'!A183&lt;&gt;"",_xlfn.VALUETOTEXT('FY2025'!D183),"")</f>
        <v>Morgan Stanley Capital Group (Singapore) Pte</v>
      </c>
      <c r="E181" s="6">
        <f>IF('FY2025'!A183&lt;&gt;"",VALUE('FY2025'!E183),"")</f>
        <v>250000</v>
      </c>
      <c r="F181" s="6">
        <f>IF('FY2025'!A183&lt;&gt;"",VALUE('FY2025'!F183),"")</f>
        <v>60</v>
      </c>
      <c r="G181" s="6">
        <f>IF('FY2025'!A183&lt;&gt;"",VALUE('FY2025'!G183),"")</f>
        <v>50</v>
      </c>
      <c r="H181" s="6">
        <f>IF('FY2025'!A183&lt;&gt;"",VALUE('FY2025'!H183),"")</f>
        <v>0.48</v>
      </c>
      <c r="I181" s="6">
        <f>IF('FY2025'!A183&lt;&gt;"",VALUE('FY2025'!I183),"")</f>
        <v>0.04</v>
      </c>
      <c r="J181" s="6">
        <f>IF('FY2025'!A183&lt;&gt;"",VALUE('FY2025'!J183),"")</f>
        <v>0.44</v>
      </c>
      <c r="K181" s="7" t="e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>#VALUE!</v>
      </c>
      <c r="L181" s="7" t="e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>#VALUE!</v>
      </c>
      <c r="M181" s="7" t="e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>#VALUE!</v>
      </c>
      <c r="N181" s="7" t="e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>#VALUE!</v>
      </c>
      <c r="O181" s="5" t="e">
        <f t="shared" si="2"/>
        <v>#VALUE!</v>
      </c>
      <c r="P181" s="10" t="e">
        <f>IF('FY2025'!$A183&lt;&gt;"",IF(AND(MONTH($K181) &lt;= 1, MONTH($L181) &gt;= 1), IF($O181 &lt;&gt; "", $E181/$O181, ""), ""),"")</f>
        <v>#VALUE!</v>
      </c>
      <c r="Q181" s="10" t="e">
        <f>IF('FY2025'!$A183&lt;&gt;"",IF(AND(MONTH($K181) &lt;= 2, MONTH($L181) &gt;= 2), IF($O181 &lt;&gt; "", $E181/$O181, ""), ""),"")</f>
        <v>#VALUE!</v>
      </c>
      <c r="R181" s="10" t="e">
        <f>IF('FY2025'!$A183&lt;&gt;"",IF(AND(MONTH($K181) &lt;= 3, MONTH($L181) &gt;= 3), IF($O181 &lt;&gt; "", $E181/$O181, ""), ""),"")</f>
        <v>#VALUE!</v>
      </c>
      <c r="S181" s="10" t="e">
        <f>IF('FY2025'!$A183&lt;&gt;"",IF(AND(MONTH($K181) &lt;= 4, MONTH($L181) &gt;= 4), IF($O181 &lt;&gt; "", $E181/$O181, ""), ""),"")</f>
        <v>#VALUE!</v>
      </c>
      <c r="T181" s="10" t="e">
        <f>IF('FY2025'!$A183&lt;&gt;"",IF(AND(MONTH($K181) &lt;= 5, MONTH($L181) &gt;= 5), IF($O181 &lt;&gt; "", $E181/$O181, ""), ""),"")</f>
        <v>#VALUE!</v>
      </c>
      <c r="U181" s="10" t="e">
        <f>IF('FY2025'!$A183&lt;&gt;"",IF(AND(MONTH($K181) &lt;= 6, MONTH($L181) &gt;= 6), IF($O181 &lt;&gt; "", $E181/$O181, ""), ""),"")</f>
        <v>#VALUE!</v>
      </c>
      <c r="V181" s="10" t="e">
        <f>IF('FY2025'!$A183&lt;&gt;"",IF(AND(MONTH($K181) &lt;= 7, MONTH($L181) &gt;= 7 ), IF($O181 &lt;&gt; "", $E181/$O181, ""), ""),"")</f>
        <v>#VALUE!</v>
      </c>
      <c r="W181" s="10" t="e">
        <f>IF('FY2025'!$A183&lt;&gt;"",IF(AND(MONTH($K181) &lt;= 8, MONTH($L181) &gt;= 8), IF($O181 &lt;&gt; "", $E181/$O181, ""), ""),"")</f>
        <v>#VALUE!</v>
      </c>
      <c r="X181" s="10" t="e">
        <f>IF('FY2025'!$A183&lt;&gt;"",IF(AND(MONTH($K181) &lt;= 9, MONTH($L181) &gt;= 9), IF($O181 &lt;&gt; "", $E181/$O181, ""), ""),"")</f>
        <v>#VALUE!</v>
      </c>
      <c r="Y181" s="10" t="e">
        <f>IF('FY2025'!$A183&lt;&gt;"",IF(AND(MONTH($K181) &lt;= 10, MONTH($L181) &gt;= 10), IF($O181 &lt;&gt; "", $E181/$O181, ""), ""),"")</f>
        <v>#VALUE!</v>
      </c>
      <c r="Z181" s="10" t="e">
        <f>IF('FY2025'!$A183&lt;&gt;"",IF(AND(MONTH($K181) &lt;= 11, MONTH($L181) &gt;= 11), IF($O181 &lt;&gt; "", $E181/$O181, ""), ""),"")</f>
        <v>#VALUE!</v>
      </c>
      <c r="AA181" s="10" t="e">
        <f>IF('FY2025'!$A183&lt;&gt;"",IF(AND(MONTH($K181) &lt;= 12, MONTH($L181) &gt;= 12), IF($O181 &lt;&gt; "", $E181/$O181, ""), ""),"")</f>
        <v>#VALUE!</v>
      </c>
    </row>
    <row r="182" spans="1:27" x14ac:dyDescent="0.25">
      <c r="A182" s="8">
        <f>IF('FY2025'!A184&lt;&gt;"", VALUE('FY2025'!A184), "")</f>
        <v>181</v>
      </c>
      <c r="B182" s="5" t="str">
        <f>IF('FY2025'!A184&lt;&gt;"",_xlfn.VALUETOTEXT('FY2025'!B184),"")</f>
        <v>25-0707-2507-25MACQ-PS-DS-181</v>
      </c>
      <c r="C182" s="5" t="str">
        <f>_xlfn.VALUETOTEXT('FY2025'!C184)</f>
        <v>DS</v>
      </c>
      <c r="D182" s="5" t="str">
        <f>IF('FY2025'!A184&lt;&gt;"",_xlfn.VALUETOTEXT('FY2025'!D184),"")</f>
        <v>Macquarie Bank Ltd</v>
      </c>
      <c r="E182" s="6">
        <f>IF('FY2025'!A184&lt;&gt;"",VALUE('FY2025'!E184),"")</f>
        <v>250000</v>
      </c>
      <c r="F182" s="6">
        <f>IF('FY2025'!A184&lt;&gt;"",VALUE('FY2025'!F184),"")</f>
        <v>60</v>
      </c>
      <c r="G182" s="6">
        <f>IF('FY2025'!A184&lt;&gt;"",VALUE('FY2025'!G184),"")</f>
        <v>50</v>
      </c>
      <c r="H182" s="6">
        <f>IF('FY2025'!A184&lt;&gt;"",VALUE('FY2025'!H184),"")</f>
        <v>1.1499999999999999</v>
      </c>
      <c r="I182" s="6">
        <f>IF('FY2025'!A184&lt;&gt;"",VALUE('FY2025'!I184),"")</f>
        <v>0.18</v>
      </c>
      <c r="J182" s="6">
        <f>IF('FY2025'!A184&lt;&gt;"",VALUE('FY2025'!J184),"")</f>
        <v>0.97</v>
      </c>
      <c r="K182" s="7" t="e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>#VALUE!</v>
      </c>
      <c r="L182" s="7" t="e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>#VALUE!</v>
      </c>
      <c r="M182" s="7" t="e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>#VALUE!</v>
      </c>
      <c r="N182" s="7" t="e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>#VALUE!</v>
      </c>
      <c r="O182" s="5" t="e">
        <f t="shared" si="2"/>
        <v>#VALUE!</v>
      </c>
      <c r="P182" s="10" t="e">
        <f>IF('FY2025'!$A184&lt;&gt;"",IF(AND(MONTH($K182) &lt;= 1, MONTH($L182) &gt;= 1), IF($O182 &lt;&gt; "", $E182/$O182, ""), ""),"")</f>
        <v>#VALUE!</v>
      </c>
      <c r="Q182" s="10" t="e">
        <f>IF('FY2025'!$A184&lt;&gt;"",IF(AND(MONTH($K182) &lt;= 2, MONTH($L182) &gt;= 2), IF($O182 &lt;&gt; "", $E182/$O182, ""), ""),"")</f>
        <v>#VALUE!</v>
      </c>
      <c r="R182" s="10" t="e">
        <f>IF('FY2025'!$A184&lt;&gt;"",IF(AND(MONTH($K182) &lt;= 3, MONTH($L182) &gt;= 3), IF($O182 &lt;&gt; "", $E182/$O182, ""), ""),"")</f>
        <v>#VALUE!</v>
      </c>
      <c r="S182" s="10" t="e">
        <f>IF('FY2025'!$A184&lt;&gt;"",IF(AND(MONTH($K182) &lt;= 4, MONTH($L182) &gt;= 4), IF($O182 &lt;&gt; "", $E182/$O182, ""), ""),"")</f>
        <v>#VALUE!</v>
      </c>
      <c r="T182" s="10" t="e">
        <f>IF('FY2025'!$A184&lt;&gt;"",IF(AND(MONTH($K182) &lt;= 5, MONTH($L182) &gt;= 5), IF($O182 &lt;&gt; "", $E182/$O182, ""), ""),"")</f>
        <v>#VALUE!</v>
      </c>
      <c r="U182" s="10" t="e">
        <f>IF('FY2025'!$A184&lt;&gt;"",IF(AND(MONTH($K182) &lt;= 6, MONTH($L182) &gt;= 6), IF($O182 &lt;&gt; "", $E182/$O182, ""), ""),"")</f>
        <v>#VALUE!</v>
      </c>
      <c r="V182" s="10" t="e">
        <f>IF('FY2025'!$A184&lt;&gt;"",IF(AND(MONTH($K182) &lt;= 7, MONTH($L182) &gt;= 7 ), IF($O182 &lt;&gt; "", $E182/$O182, ""), ""),"")</f>
        <v>#VALUE!</v>
      </c>
      <c r="W182" s="10" t="e">
        <f>IF('FY2025'!$A184&lt;&gt;"",IF(AND(MONTH($K182) &lt;= 8, MONTH($L182) &gt;= 8), IF($O182 &lt;&gt; "", $E182/$O182, ""), ""),"")</f>
        <v>#VALUE!</v>
      </c>
      <c r="X182" s="10" t="e">
        <f>IF('FY2025'!$A184&lt;&gt;"",IF(AND(MONTH($K182) &lt;= 9, MONTH($L182) &gt;= 9), IF($O182 &lt;&gt; "", $E182/$O182, ""), ""),"")</f>
        <v>#VALUE!</v>
      </c>
      <c r="Y182" s="10" t="e">
        <f>IF('FY2025'!$A184&lt;&gt;"",IF(AND(MONTH($K182) &lt;= 10, MONTH($L182) &gt;= 10), IF($O182 &lt;&gt; "", $E182/$O182, ""), ""),"")</f>
        <v>#VALUE!</v>
      </c>
      <c r="Z182" s="10" t="e">
        <f>IF('FY2025'!$A184&lt;&gt;"",IF(AND(MONTH($K182) &lt;= 11, MONTH($L182) &gt;= 11), IF($O182 &lt;&gt; "", $E182/$O182, ""), ""),"")</f>
        <v>#VALUE!</v>
      </c>
      <c r="AA182" s="10" t="e">
        <f>IF('FY2025'!$A184&lt;&gt;"",IF(AND(MONTH($K182) &lt;= 12, MONTH($L182) &gt;= 12), IF($O182 &lt;&gt; "", $E182/$O182, ""), ""),"")</f>
        <v>#VALUE!</v>
      </c>
    </row>
    <row r="183" spans="1:27" x14ac:dyDescent="0.25">
      <c r="A183" s="8">
        <f>IF('FY2025'!A185&lt;&gt;"", VALUE('FY2025'!A185), "")</f>
        <v>182</v>
      </c>
      <c r="B183" s="5" t="str">
        <f>IF('FY2025'!A185&lt;&gt;"",_xlfn.VALUETOTEXT('FY2025'!B185),"")</f>
        <v>25-0707-1407-25PTLCL-PS-EG-182</v>
      </c>
      <c r="C183" s="5" t="str">
        <f>_xlfn.VALUETOTEXT('FY2025'!C185)</f>
        <v>EG</v>
      </c>
      <c r="D183" s="5" t="str">
        <f>IF('FY2025'!A185&lt;&gt;"",_xlfn.VALUETOTEXT('FY2025'!D185),"")</f>
        <v>PETCO Trading Labuan Co. Ltd</v>
      </c>
      <c r="E183" s="6">
        <f>IF('FY2025'!A185&lt;&gt;"",VALUE('FY2025'!E185),"")</f>
        <v>250000</v>
      </c>
      <c r="F183" s="6">
        <f>IF('FY2025'!A185&lt;&gt;"",VALUE('FY2025'!F185),"")</f>
        <v>60</v>
      </c>
      <c r="G183" s="6">
        <f>IF('FY2025'!A185&lt;&gt;"",VALUE('FY2025'!G185),"")</f>
        <v>50</v>
      </c>
      <c r="H183" s="6">
        <f>IF('FY2025'!A185&lt;&gt;"",VALUE('FY2025'!H185),"")</f>
        <v>1.2</v>
      </c>
      <c r="I183" s="6">
        <f>IF('FY2025'!A185&lt;&gt;"",VALUE('FY2025'!I185),"")</f>
        <v>0.22</v>
      </c>
      <c r="J183" s="6">
        <f>IF('FY2025'!A185&lt;&gt;"",VALUE('FY2025'!J185),"")</f>
        <v>0.98</v>
      </c>
      <c r="K183" s="7" t="e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>#VALUE!</v>
      </c>
      <c r="L183" s="7" t="e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>#VALUE!</v>
      </c>
      <c r="M183" s="7" t="e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>#VALUE!</v>
      </c>
      <c r="N183" s="7" t="e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>#VALUE!</v>
      </c>
      <c r="O183" s="5" t="e">
        <f t="shared" si="2"/>
        <v>#VALUE!</v>
      </c>
      <c r="P183" s="10" t="e">
        <f>IF('FY2025'!$A185&lt;&gt;"",IF(AND(MONTH($K183) &lt;= 1, MONTH($L183) &gt;= 1), IF($O183 &lt;&gt; "", $E183/$O183, ""), ""),"")</f>
        <v>#VALUE!</v>
      </c>
      <c r="Q183" s="10" t="e">
        <f>IF('FY2025'!$A185&lt;&gt;"",IF(AND(MONTH($K183) &lt;= 2, MONTH($L183) &gt;= 2), IF($O183 &lt;&gt; "", $E183/$O183, ""), ""),"")</f>
        <v>#VALUE!</v>
      </c>
      <c r="R183" s="10" t="e">
        <f>IF('FY2025'!$A185&lt;&gt;"",IF(AND(MONTH($K183) &lt;= 3, MONTH($L183) &gt;= 3), IF($O183 &lt;&gt; "", $E183/$O183, ""), ""),"")</f>
        <v>#VALUE!</v>
      </c>
      <c r="S183" s="10" t="e">
        <f>IF('FY2025'!$A185&lt;&gt;"",IF(AND(MONTH($K183) &lt;= 4, MONTH($L183) &gt;= 4), IF($O183 &lt;&gt; "", $E183/$O183, ""), ""),"")</f>
        <v>#VALUE!</v>
      </c>
      <c r="T183" s="10" t="e">
        <f>IF('FY2025'!$A185&lt;&gt;"",IF(AND(MONTH($K183) &lt;= 5, MONTH($L183) &gt;= 5), IF($O183 &lt;&gt; "", $E183/$O183, ""), ""),"")</f>
        <v>#VALUE!</v>
      </c>
      <c r="U183" s="10" t="e">
        <f>IF('FY2025'!$A185&lt;&gt;"",IF(AND(MONTH($K183) &lt;= 6, MONTH($L183) &gt;= 6), IF($O183 &lt;&gt; "", $E183/$O183, ""), ""),"")</f>
        <v>#VALUE!</v>
      </c>
      <c r="V183" s="10" t="e">
        <f>IF('FY2025'!$A185&lt;&gt;"",IF(AND(MONTH($K183) &lt;= 7, MONTH($L183) &gt;= 7 ), IF($O183 &lt;&gt; "", $E183/$O183, ""), ""),"")</f>
        <v>#VALUE!</v>
      </c>
      <c r="W183" s="10" t="e">
        <f>IF('FY2025'!$A185&lt;&gt;"",IF(AND(MONTH($K183) &lt;= 8, MONTH($L183) &gt;= 8), IF($O183 &lt;&gt; "", $E183/$O183, ""), ""),"")</f>
        <v>#VALUE!</v>
      </c>
      <c r="X183" s="10" t="e">
        <f>IF('FY2025'!$A185&lt;&gt;"",IF(AND(MONTH($K183) &lt;= 9, MONTH($L183) &gt;= 9), IF($O183 &lt;&gt; "", $E183/$O183, ""), ""),"")</f>
        <v>#VALUE!</v>
      </c>
      <c r="Y183" s="10" t="e">
        <f>IF('FY2025'!$A185&lt;&gt;"",IF(AND(MONTH($K183) &lt;= 10, MONTH($L183) &gt;= 10), IF($O183 &lt;&gt; "", $E183/$O183, ""), ""),"")</f>
        <v>#VALUE!</v>
      </c>
      <c r="Z183" s="10" t="e">
        <f>IF('FY2025'!$A185&lt;&gt;"",IF(AND(MONTH($K183) &lt;= 11, MONTH($L183) &gt;= 11), IF($O183 &lt;&gt; "", $E183/$O183, ""), ""),"")</f>
        <v>#VALUE!</v>
      </c>
      <c r="AA183" s="10" t="e">
        <f>IF('FY2025'!$A185&lt;&gt;"",IF(AND(MONTH($K183) &lt;= 12, MONTH($L183) &gt;= 12), IF($O183 &lt;&gt; "", $E183/$O183, ""), ""),"")</f>
        <v>#VALUE!</v>
      </c>
    </row>
    <row r="184" spans="1:27" x14ac:dyDescent="0.25">
      <c r="A184" s="8">
        <f>IF('FY2025'!A186&lt;&gt;"", VALUE('FY2025'!A186), "")</f>
        <v>183</v>
      </c>
      <c r="B184" s="5" t="str">
        <f>IF('FY2025'!A186&lt;&gt;"",_xlfn.VALUETOTEXT('FY2025'!B186),"")</f>
        <v>25-0707-2507-25JPMC-PS-DS-183</v>
      </c>
      <c r="C184" s="5" t="str">
        <f>_xlfn.VALUETOTEXT('FY2025'!C186)</f>
        <v>DS</v>
      </c>
      <c r="D184" s="5" t="str">
        <f>IF('FY2025'!A186&lt;&gt;"",_xlfn.VALUETOTEXT('FY2025'!D186),"")</f>
        <v>JP Morgan Chase Bank NA</v>
      </c>
      <c r="E184" s="6">
        <f>IF('FY2025'!A186&lt;&gt;"",VALUE('FY2025'!E186),"")</f>
        <v>250000</v>
      </c>
      <c r="F184" s="6">
        <f>IF('FY2025'!A186&lt;&gt;"",VALUE('FY2025'!F186),"")</f>
        <v>60</v>
      </c>
      <c r="G184" s="6">
        <f>IF('FY2025'!A186&lt;&gt;"",VALUE('FY2025'!G186),"")</f>
        <v>50</v>
      </c>
      <c r="H184" s="6">
        <f>IF('FY2025'!A186&lt;&gt;"",VALUE('FY2025'!H186),"")</f>
        <v>1.1200000000000001</v>
      </c>
      <c r="I184" s="6">
        <f>IF('FY2025'!A186&lt;&gt;"",VALUE('FY2025'!I186),"")</f>
        <v>0.16</v>
      </c>
      <c r="J184" s="6">
        <f>IF('FY2025'!A186&lt;&gt;"",VALUE('FY2025'!J186),"")</f>
        <v>0.96</v>
      </c>
      <c r="K184" s="7" t="e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>#VALUE!</v>
      </c>
      <c r="L184" s="7" t="e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>#VALUE!</v>
      </c>
      <c r="M184" s="7" t="e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>#VALUE!</v>
      </c>
      <c r="N184" s="7" t="e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>#VALUE!</v>
      </c>
      <c r="O184" s="5" t="e">
        <f t="shared" si="2"/>
        <v>#VALUE!</v>
      </c>
      <c r="P184" s="10" t="e">
        <f>IF('FY2025'!$A186&lt;&gt;"",IF(AND(MONTH($K184) &lt;= 1, MONTH($L184) &gt;= 1), IF($O184 &lt;&gt; "", $E184/$O184, ""), ""),"")</f>
        <v>#VALUE!</v>
      </c>
      <c r="Q184" s="10" t="e">
        <f>IF('FY2025'!$A186&lt;&gt;"",IF(AND(MONTH($K184) &lt;= 2, MONTH($L184) &gt;= 2), IF($O184 &lt;&gt; "", $E184/$O184, ""), ""),"")</f>
        <v>#VALUE!</v>
      </c>
      <c r="R184" s="10" t="e">
        <f>IF('FY2025'!$A186&lt;&gt;"",IF(AND(MONTH($K184) &lt;= 3, MONTH($L184) &gt;= 3), IF($O184 &lt;&gt; "", $E184/$O184, ""), ""),"")</f>
        <v>#VALUE!</v>
      </c>
      <c r="S184" s="10" t="e">
        <f>IF('FY2025'!$A186&lt;&gt;"",IF(AND(MONTH($K184) &lt;= 4, MONTH($L184) &gt;= 4), IF($O184 &lt;&gt; "", $E184/$O184, ""), ""),"")</f>
        <v>#VALUE!</v>
      </c>
      <c r="T184" s="10" t="e">
        <f>IF('FY2025'!$A186&lt;&gt;"",IF(AND(MONTH($K184) &lt;= 5, MONTH($L184) &gt;= 5), IF($O184 &lt;&gt; "", $E184/$O184, ""), ""),"")</f>
        <v>#VALUE!</v>
      </c>
      <c r="U184" s="10" t="e">
        <f>IF('FY2025'!$A186&lt;&gt;"",IF(AND(MONTH($K184) &lt;= 6, MONTH($L184) &gt;= 6), IF($O184 &lt;&gt; "", $E184/$O184, ""), ""),"")</f>
        <v>#VALUE!</v>
      </c>
      <c r="V184" s="10" t="e">
        <f>IF('FY2025'!$A186&lt;&gt;"",IF(AND(MONTH($K184) &lt;= 7, MONTH($L184) &gt;= 7 ), IF($O184 &lt;&gt; "", $E184/$O184, ""), ""),"")</f>
        <v>#VALUE!</v>
      </c>
      <c r="W184" s="10" t="e">
        <f>IF('FY2025'!$A186&lt;&gt;"",IF(AND(MONTH($K184) &lt;= 8, MONTH($L184) &gt;= 8), IF($O184 &lt;&gt; "", $E184/$O184, ""), ""),"")</f>
        <v>#VALUE!</v>
      </c>
      <c r="X184" s="10" t="e">
        <f>IF('FY2025'!$A186&lt;&gt;"",IF(AND(MONTH($K184) &lt;= 9, MONTH($L184) &gt;= 9), IF($O184 &lt;&gt; "", $E184/$O184, ""), ""),"")</f>
        <v>#VALUE!</v>
      </c>
      <c r="Y184" s="10" t="e">
        <f>IF('FY2025'!$A186&lt;&gt;"",IF(AND(MONTH($K184) &lt;= 10, MONTH($L184) &gt;= 10), IF($O184 &lt;&gt; "", $E184/$O184, ""), ""),"")</f>
        <v>#VALUE!</v>
      </c>
      <c r="Z184" s="10" t="e">
        <f>IF('FY2025'!$A186&lt;&gt;"",IF(AND(MONTH($K184) &lt;= 11, MONTH($L184) &gt;= 11), IF($O184 &lt;&gt; "", $E184/$O184, ""), ""),"")</f>
        <v>#VALUE!</v>
      </c>
      <c r="AA184" s="10" t="e">
        <f>IF('FY2025'!$A186&lt;&gt;"",IF(AND(MONTH($K184) &lt;= 12, MONTH($L184) &gt;= 12), IF($O184 &lt;&gt; "", $E184/$O184, ""), ""),"")</f>
        <v>#VALUE!</v>
      </c>
    </row>
    <row r="185" spans="1:27" x14ac:dyDescent="0.25">
      <c r="A185" s="8">
        <f>IF('FY2025'!A187&lt;&gt;"", VALUE('FY2025'!A187), "")</f>
        <v>184</v>
      </c>
      <c r="B185" s="5" t="str">
        <f>IF('FY2025'!A187&lt;&gt;"",_xlfn.VALUETOTEXT('FY2025'!B187),"")</f>
        <v>25-0707-2507-25CIMI-PS-EG-184</v>
      </c>
      <c r="C185" s="5" t="str">
        <f>_xlfn.VALUETOTEXT('FY2025'!C187)</f>
        <v>EG</v>
      </c>
      <c r="D185" s="5" t="str">
        <f>IF('FY2025'!A187&lt;&gt;"",_xlfn.VALUETOTEXT('FY2025'!D187),"")</f>
        <v>CIMB Islamic Bank Berhad</v>
      </c>
      <c r="E185" s="6">
        <f>IF('FY2025'!A187&lt;&gt;"",VALUE('FY2025'!E187),"")</f>
        <v>250000</v>
      </c>
      <c r="F185" s="6">
        <f>IF('FY2025'!A187&lt;&gt;"",VALUE('FY2025'!F187),"")</f>
        <v>60</v>
      </c>
      <c r="G185" s="6">
        <f>IF('FY2025'!A187&lt;&gt;"",VALUE('FY2025'!G187),"")</f>
        <v>50</v>
      </c>
      <c r="H185" s="6">
        <f>IF('FY2025'!A187&lt;&gt;"",VALUE('FY2025'!H187),"")</f>
        <v>1.2</v>
      </c>
      <c r="I185" s="6">
        <f>IF('FY2025'!A187&lt;&gt;"",VALUE('FY2025'!I187),"")</f>
        <v>0.24</v>
      </c>
      <c r="J185" s="6">
        <f>IF('FY2025'!A187&lt;&gt;"",VALUE('FY2025'!J187),"")</f>
        <v>0.96</v>
      </c>
      <c r="K185" s="7" t="e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>#VALUE!</v>
      </c>
      <c r="L185" s="7" t="e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>#VALUE!</v>
      </c>
      <c r="M185" s="7" t="e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>#VALUE!</v>
      </c>
      <c r="N185" s="7" t="e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>#VALUE!</v>
      </c>
      <c r="O185" s="5" t="e">
        <f t="shared" si="2"/>
        <v>#VALUE!</v>
      </c>
      <c r="P185" s="10" t="e">
        <f>IF('FY2025'!$A187&lt;&gt;"",IF(AND(MONTH($K185) &lt;= 1, MONTH($L185) &gt;= 1), IF($O185 &lt;&gt; "", $E185/$O185, ""), ""),"")</f>
        <v>#VALUE!</v>
      </c>
      <c r="Q185" s="10" t="e">
        <f>IF('FY2025'!$A187&lt;&gt;"",IF(AND(MONTH($K185) &lt;= 2, MONTH($L185) &gt;= 2), IF($O185 &lt;&gt; "", $E185/$O185, ""), ""),"")</f>
        <v>#VALUE!</v>
      </c>
      <c r="R185" s="10" t="e">
        <f>IF('FY2025'!$A187&lt;&gt;"",IF(AND(MONTH($K185) &lt;= 3, MONTH($L185) &gt;= 3), IF($O185 &lt;&gt; "", $E185/$O185, ""), ""),"")</f>
        <v>#VALUE!</v>
      </c>
      <c r="S185" s="10" t="e">
        <f>IF('FY2025'!$A187&lt;&gt;"",IF(AND(MONTH($K185) &lt;= 4, MONTH($L185) &gt;= 4), IF($O185 &lt;&gt; "", $E185/$O185, ""), ""),"")</f>
        <v>#VALUE!</v>
      </c>
      <c r="T185" s="10" t="e">
        <f>IF('FY2025'!$A187&lt;&gt;"",IF(AND(MONTH($K185) &lt;= 5, MONTH($L185) &gt;= 5), IF($O185 &lt;&gt; "", $E185/$O185, ""), ""),"")</f>
        <v>#VALUE!</v>
      </c>
      <c r="U185" s="10" t="e">
        <f>IF('FY2025'!$A187&lt;&gt;"",IF(AND(MONTH($K185) &lt;= 6, MONTH($L185) &gt;= 6), IF($O185 &lt;&gt; "", $E185/$O185, ""), ""),"")</f>
        <v>#VALUE!</v>
      </c>
      <c r="V185" s="10" t="e">
        <f>IF('FY2025'!$A187&lt;&gt;"",IF(AND(MONTH($K185) &lt;= 7, MONTH($L185) &gt;= 7 ), IF($O185 &lt;&gt; "", $E185/$O185, ""), ""),"")</f>
        <v>#VALUE!</v>
      </c>
      <c r="W185" s="10" t="e">
        <f>IF('FY2025'!$A187&lt;&gt;"",IF(AND(MONTH($K185) &lt;= 8, MONTH($L185) &gt;= 8), IF($O185 &lt;&gt; "", $E185/$O185, ""), ""),"")</f>
        <v>#VALUE!</v>
      </c>
      <c r="X185" s="10" t="e">
        <f>IF('FY2025'!$A187&lt;&gt;"",IF(AND(MONTH($K185) &lt;= 9, MONTH($L185) &gt;= 9), IF($O185 &lt;&gt; "", $E185/$O185, ""), ""),"")</f>
        <v>#VALUE!</v>
      </c>
      <c r="Y185" s="10" t="e">
        <f>IF('FY2025'!$A187&lt;&gt;"",IF(AND(MONTH($K185) &lt;= 10, MONTH($L185) &gt;= 10), IF($O185 &lt;&gt; "", $E185/$O185, ""), ""),"")</f>
        <v>#VALUE!</v>
      </c>
      <c r="Z185" s="10" t="e">
        <f>IF('FY2025'!$A187&lt;&gt;"",IF(AND(MONTH($K185) &lt;= 11, MONTH($L185) &gt;= 11), IF($O185 &lt;&gt; "", $E185/$O185, ""), ""),"")</f>
        <v>#VALUE!</v>
      </c>
      <c r="AA185" s="10" t="e">
        <f>IF('FY2025'!$A187&lt;&gt;"",IF(AND(MONTH($K185) &lt;= 12, MONTH($L185) &gt;= 12), IF($O185 &lt;&gt; "", $E185/$O185, ""), ""),"")</f>
        <v>#VALUE!</v>
      </c>
    </row>
    <row r="186" spans="1:27" x14ac:dyDescent="0.25">
      <c r="A186" s="8">
        <f>IF('FY2025'!A188&lt;&gt;"", VALUE('FY2025'!A188), "")</f>
        <v>185</v>
      </c>
      <c r="B186" s="5" t="str">
        <f>IF('FY2025'!A188&lt;&gt;"",_xlfn.VALUETOTEXT('FY2025'!B188),"")</f>
        <v>25-1107-1807-25PTLCL-PS-EG-185</v>
      </c>
      <c r="C186" s="5" t="str">
        <f>_xlfn.VALUETOTEXT('FY2025'!C188)</f>
        <v>EG</v>
      </c>
      <c r="D186" s="5" t="str">
        <f>IF('FY2025'!A188&lt;&gt;"",_xlfn.VALUETOTEXT('FY2025'!D188),"")</f>
        <v>PETCO Trading Labuan Co. Ltd</v>
      </c>
      <c r="E186" s="6">
        <f>IF('FY2025'!A188&lt;&gt;"",VALUE('FY2025'!E188),"")</f>
        <v>250000</v>
      </c>
      <c r="F186" s="6">
        <f>IF('FY2025'!A188&lt;&gt;"",VALUE('FY2025'!F188),"")</f>
        <v>65</v>
      </c>
      <c r="G186" s="6">
        <f>IF('FY2025'!A188&lt;&gt;"",VALUE('FY2025'!G188),"")</f>
        <v>50</v>
      </c>
      <c r="H186" s="6">
        <f>IF('FY2025'!A188&lt;&gt;"",VALUE('FY2025'!H188),"")</f>
        <v>2.15</v>
      </c>
      <c r="I186" s="6">
        <f>IF('FY2025'!A188&lt;&gt;"",VALUE('FY2025'!I188),"")</f>
        <v>0.12</v>
      </c>
      <c r="J186" s="6">
        <f>IF('FY2025'!A188&lt;&gt;"",VALUE('FY2025'!J188),"")</f>
        <v>2.0299999999999998</v>
      </c>
      <c r="K186" s="7" t="e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>#VALUE!</v>
      </c>
      <c r="L186" s="7" t="e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>#VALUE!</v>
      </c>
      <c r="M186" s="7" t="e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>#VALUE!</v>
      </c>
      <c r="N186" s="7" t="e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>#VALUE!</v>
      </c>
      <c r="O186" s="5" t="e">
        <f t="shared" si="2"/>
        <v>#VALUE!</v>
      </c>
      <c r="P186" s="10" t="e">
        <f>IF('FY2025'!$A188&lt;&gt;"",IF(AND(MONTH($K186) &lt;= 1, MONTH($L186) &gt;= 1), IF($O186 &lt;&gt; "", $E186/$O186, ""), ""),"")</f>
        <v>#VALUE!</v>
      </c>
      <c r="Q186" s="10" t="e">
        <f>IF('FY2025'!$A188&lt;&gt;"",IF(AND(MONTH($K186) &lt;= 2, MONTH($L186) &gt;= 2), IF($O186 &lt;&gt; "", $E186/$O186, ""), ""),"")</f>
        <v>#VALUE!</v>
      </c>
      <c r="R186" s="10" t="e">
        <f>IF('FY2025'!$A188&lt;&gt;"",IF(AND(MONTH($K186) &lt;= 3, MONTH($L186) &gt;= 3), IF($O186 &lt;&gt; "", $E186/$O186, ""), ""),"")</f>
        <v>#VALUE!</v>
      </c>
      <c r="S186" s="10" t="e">
        <f>IF('FY2025'!$A188&lt;&gt;"",IF(AND(MONTH($K186) &lt;= 4, MONTH($L186) &gt;= 4), IF($O186 &lt;&gt; "", $E186/$O186, ""), ""),"")</f>
        <v>#VALUE!</v>
      </c>
      <c r="T186" s="10" t="e">
        <f>IF('FY2025'!$A188&lt;&gt;"",IF(AND(MONTH($K186) &lt;= 5, MONTH($L186) &gt;= 5), IF($O186 &lt;&gt; "", $E186/$O186, ""), ""),"")</f>
        <v>#VALUE!</v>
      </c>
      <c r="U186" s="10" t="e">
        <f>IF('FY2025'!$A188&lt;&gt;"",IF(AND(MONTH($K186) &lt;= 6, MONTH($L186) &gt;= 6), IF($O186 &lt;&gt; "", $E186/$O186, ""), ""),"")</f>
        <v>#VALUE!</v>
      </c>
      <c r="V186" s="10" t="e">
        <f>IF('FY2025'!$A188&lt;&gt;"",IF(AND(MONTH($K186) &lt;= 7, MONTH($L186) &gt;= 7 ), IF($O186 &lt;&gt; "", $E186/$O186, ""), ""),"")</f>
        <v>#VALUE!</v>
      </c>
      <c r="W186" s="10" t="e">
        <f>IF('FY2025'!$A188&lt;&gt;"",IF(AND(MONTH($K186) &lt;= 8, MONTH($L186) &gt;= 8), IF($O186 &lt;&gt; "", $E186/$O186, ""), ""),"")</f>
        <v>#VALUE!</v>
      </c>
      <c r="X186" s="10" t="e">
        <f>IF('FY2025'!$A188&lt;&gt;"",IF(AND(MONTH($K186) &lt;= 9, MONTH($L186) &gt;= 9), IF($O186 &lt;&gt; "", $E186/$O186, ""), ""),"")</f>
        <v>#VALUE!</v>
      </c>
      <c r="Y186" s="10" t="e">
        <f>IF('FY2025'!$A188&lt;&gt;"",IF(AND(MONTH($K186) &lt;= 10, MONTH($L186) &gt;= 10), IF($O186 &lt;&gt; "", $E186/$O186, ""), ""),"")</f>
        <v>#VALUE!</v>
      </c>
      <c r="Z186" s="10" t="e">
        <f>IF('FY2025'!$A188&lt;&gt;"",IF(AND(MONTH($K186) &lt;= 11, MONTH($L186) &gt;= 11), IF($O186 &lt;&gt; "", $E186/$O186, ""), ""),"")</f>
        <v>#VALUE!</v>
      </c>
      <c r="AA186" s="10" t="e">
        <f>IF('FY2025'!$A188&lt;&gt;"",IF(AND(MONTH($K186) &lt;= 12, MONTH($L186) &gt;= 12), IF($O186 &lt;&gt; "", $E186/$O186, ""), ""),"")</f>
        <v>#VALUE!</v>
      </c>
    </row>
    <row r="187" spans="1:27" x14ac:dyDescent="0.25">
      <c r="A187" s="8">
        <f>IF('FY2025'!A189&lt;&gt;"", VALUE('FY2025'!A189), "")</f>
        <v>186</v>
      </c>
      <c r="B187" s="5" t="str">
        <f>IF('FY2025'!A189&lt;&gt;"",_xlfn.VALUETOTEXT('FY2025'!B189),"")</f>
        <v>25-1107-3107-25MLIL-PS-EG-186</v>
      </c>
      <c r="C187" s="5" t="str">
        <f>_xlfn.VALUETOTEXT('FY2025'!C189)</f>
        <v>EG</v>
      </c>
      <c r="D187" s="5" t="str">
        <f>IF('FY2025'!A189&lt;&gt;"",_xlfn.VALUETOTEXT('FY2025'!D189),"")</f>
        <v>Merrill Lynch International</v>
      </c>
      <c r="E187" s="6">
        <f>IF('FY2025'!A189&lt;&gt;"",VALUE('FY2025'!E189),"")</f>
        <v>250000</v>
      </c>
      <c r="F187" s="6">
        <f>IF('FY2025'!A189&lt;&gt;"",VALUE('FY2025'!F189),"")</f>
        <v>65</v>
      </c>
      <c r="G187" s="6">
        <f>IF('FY2025'!A189&lt;&gt;"",VALUE('FY2025'!G189),"")</f>
        <v>50</v>
      </c>
      <c r="H187" s="6">
        <f>IF('FY2025'!A189&lt;&gt;"",VALUE('FY2025'!H189),"")</f>
        <v>2.14</v>
      </c>
      <c r="I187" s="6">
        <f>IF('FY2025'!A189&lt;&gt;"",VALUE('FY2025'!I189),"")</f>
        <v>0.13</v>
      </c>
      <c r="J187" s="6">
        <f>IF('FY2025'!A189&lt;&gt;"",VALUE('FY2025'!J189),"")</f>
        <v>2.0099999999999998</v>
      </c>
      <c r="K187" s="7" t="e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>#VALUE!</v>
      </c>
      <c r="L187" s="7" t="e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>#VALUE!</v>
      </c>
      <c r="M187" s="7" t="e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>#VALUE!</v>
      </c>
      <c r="N187" s="7" t="e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>#VALUE!</v>
      </c>
      <c r="O187" s="5" t="e">
        <f t="shared" si="2"/>
        <v>#VALUE!</v>
      </c>
      <c r="P187" s="10" t="e">
        <f>IF('FY2025'!$A189&lt;&gt;"",IF(AND(MONTH($K187) &lt;= 1, MONTH($L187) &gt;= 1), IF($O187 &lt;&gt; "", $E187/$O187, ""), ""),"")</f>
        <v>#VALUE!</v>
      </c>
      <c r="Q187" s="10" t="e">
        <f>IF('FY2025'!$A189&lt;&gt;"",IF(AND(MONTH($K187) &lt;= 2, MONTH($L187) &gt;= 2), IF($O187 &lt;&gt; "", $E187/$O187, ""), ""),"")</f>
        <v>#VALUE!</v>
      </c>
      <c r="R187" s="10" t="e">
        <f>IF('FY2025'!$A189&lt;&gt;"",IF(AND(MONTH($K187) &lt;= 3, MONTH($L187) &gt;= 3), IF($O187 &lt;&gt; "", $E187/$O187, ""), ""),"")</f>
        <v>#VALUE!</v>
      </c>
      <c r="S187" s="10" t="e">
        <f>IF('FY2025'!$A189&lt;&gt;"",IF(AND(MONTH($K187) &lt;= 4, MONTH($L187) &gt;= 4), IF($O187 &lt;&gt; "", $E187/$O187, ""), ""),"")</f>
        <v>#VALUE!</v>
      </c>
      <c r="T187" s="10" t="e">
        <f>IF('FY2025'!$A189&lt;&gt;"",IF(AND(MONTH($K187) &lt;= 5, MONTH($L187) &gt;= 5), IF($O187 &lt;&gt; "", $E187/$O187, ""), ""),"")</f>
        <v>#VALUE!</v>
      </c>
      <c r="U187" s="10" t="e">
        <f>IF('FY2025'!$A189&lt;&gt;"",IF(AND(MONTH($K187) &lt;= 6, MONTH($L187) &gt;= 6), IF($O187 &lt;&gt; "", $E187/$O187, ""), ""),"")</f>
        <v>#VALUE!</v>
      </c>
      <c r="V187" s="10" t="e">
        <f>IF('FY2025'!$A189&lt;&gt;"",IF(AND(MONTH($K187) &lt;= 7, MONTH($L187) &gt;= 7 ), IF($O187 &lt;&gt; "", $E187/$O187, ""), ""),"")</f>
        <v>#VALUE!</v>
      </c>
      <c r="W187" s="10" t="e">
        <f>IF('FY2025'!$A189&lt;&gt;"",IF(AND(MONTH($K187) &lt;= 8, MONTH($L187) &gt;= 8), IF($O187 &lt;&gt; "", $E187/$O187, ""), ""),"")</f>
        <v>#VALUE!</v>
      </c>
      <c r="X187" s="10" t="e">
        <f>IF('FY2025'!$A189&lt;&gt;"",IF(AND(MONTH($K187) &lt;= 9, MONTH($L187) &gt;= 9), IF($O187 &lt;&gt; "", $E187/$O187, ""), ""),"")</f>
        <v>#VALUE!</v>
      </c>
      <c r="Y187" s="10" t="e">
        <f>IF('FY2025'!$A189&lt;&gt;"",IF(AND(MONTH($K187) &lt;= 10, MONTH($L187) &gt;= 10), IF($O187 &lt;&gt; "", $E187/$O187, ""), ""),"")</f>
        <v>#VALUE!</v>
      </c>
      <c r="Z187" s="10" t="e">
        <f>IF('FY2025'!$A189&lt;&gt;"",IF(AND(MONTH($K187) &lt;= 11, MONTH($L187) &gt;= 11), IF($O187 &lt;&gt; "", $E187/$O187, ""), ""),"")</f>
        <v>#VALUE!</v>
      </c>
      <c r="AA187" s="10" t="e">
        <f>IF('FY2025'!$A189&lt;&gt;"",IF(AND(MONTH($K187) &lt;= 12, MONTH($L187) &gt;= 12), IF($O187 &lt;&gt; "", $E187/$O187, ""), ""),"")</f>
        <v>#VALUE!</v>
      </c>
    </row>
    <row r="188" spans="1:27" x14ac:dyDescent="0.25">
      <c r="A188" s="8">
        <f>IF('FY2025'!A190&lt;&gt;"", VALUE('FY2025'!A190), "")</f>
        <v>187</v>
      </c>
      <c r="B188" s="5" t="str">
        <f>IF('FY2025'!A190&lt;&gt;"",_xlfn.VALUETOTEXT('FY2025'!B190),"")</f>
        <v>25-1107-3107-25BNPP-PS-EG-187</v>
      </c>
      <c r="C188" s="5" t="str">
        <f>_xlfn.VALUETOTEXT('FY2025'!C190)</f>
        <v>EG</v>
      </c>
      <c r="D188" s="5" t="str">
        <f>IF('FY2025'!A190&lt;&gt;"",_xlfn.VALUETOTEXT('FY2025'!D190),"")</f>
        <v>BNP Paribas SA</v>
      </c>
      <c r="E188" s="6">
        <f>IF('FY2025'!A190&lt;&gt;"",VALUE('FY2025'!E190),"")</f>
        <v>250000</v>
      </c>
      <c r="F188" s="6">
        <f>IF('FY2025'!A190&lt;&gt;"",VALUE('FY2025'!F190),"")</f>
        <v>65</v>
      </c>
      <c r="G188" s="6">
        <f>IF('FY2025'!A190&lt;&gt;"",VALUE('FY2025'!G190),"")</f>
        <v>50</v>
      </c>
      <c r="H188" s="6">
        <f>IF('FY2025'!A190&lt;&gt;"",VALUE('FY2025'!H190),"")</f>
        <v>2.2400000000000002</v>
      </c>
      <c r="I188" s="6">
        <f>IF('FY2025'!A190&lt;&gt;"",VALUE('FY2025'!I190),"")</f>
        <v>0.25</v>
      </c>
      <c r="J188" s="6">
        <f>IF('FY2025'!A190&lt;&gt;"",VALUE('FY2025'!J190),"")</f>
        <v>1.99</v>
      </c>
      <c r="K188" s="7" t="e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>#VALUE!</v>
      </c>
      <c r="L188" s="7" t="e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>#VALUE!</v>
      </c>
      <c r="M188" s="7" t="e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>#VALUE!</v>
      </c>
      <c r="N188" s="7" t="e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>#VALUE!</v>
      </c>
      <c r="O188" s="5" t="e">
        <f t="shared" si="2"/>
        <v>#VALUE!</v>
      </c>
      <c r="P188" s="10" t="e">
        <f>IF('FY2025'!$A190&lt;&gt;"",IF(AND(MONTH($K188) &lt;= 1, MONTH($L188) &gt;= 1), IF($O188 &lt;&gt; "", $E188/$O188, ""), ""),"")</f>
        <v>#VALUE!</v>
      </c>
      <c r="Q188" s="10" t="e">
        <f>IF('FY2025'!$A190&lt;&gt;"",IF(AND(MONTH($K188) &lt;= 2, MONTH($L188) &gt;= 2), IF($O188 &lt;&gt; "", $E188/$O188, ""), ""),"")</f>
        <v>#VALUE!</v>
      </c>
      <c r="R188" s="10" t="e">
        <f>IF('FY2025'!$A190&lt;&gt;"",IF(AND(MONTH($K188) &lt;= 3, MONTH($L188) &gt;= 3), IF($O188 &lt;&gt; "", $E188/$O188, ""), ""),"")</f>
        <v>#VALUE!</v>
      </c>
      <c r="S188" s="10" t="e">
        <f>IF('FY2025'!$A190&lt;&gt;"",IF(AND(MONTH($K188) &lt;= 4, MONTH($L188) &gt;= 4), IF($O188 &lt;&gt; "", $E188/$O188, ""), ""),"")</f>
        <v>#VALUE!</v>
      </c>
      <c r="T188" s="10" t="e">
        <f>IF('FY2025'!$A190&lt;&gt;"",IF(AND(MONTH($K188) &lt;= 5, MONTH($L188) &gt;= 5), IF($O188 &lt;&gt; "", $E188/$O188, ""), ""),"")</f>
        <v>#VALUE!</v>
      </c>
      <c r="U188" s="10" t="e">
        <f>IF('FY2025'!$A190&lt;&gt;"",IF(AND(MONTH($K188) &lt;= 6, MONTH($L188) &gt;= 6), IF($O188 &lt;&gt; "", $E188/$O188, ""), ""),"")</f>
        <v>#VALUE!</v>
      </c>
      <c r="V188" s="10" t="e">
        <f>IF('FY2025'!$A190&lt;&gt;"",IF(AND(MONTH($K188) &lt;= 7, MONTH($L188) &gt;= 7 ), IF($O188 &lt;&gt; "", $E188/$O188, ""), ""),"")</f>
        <v>#VALUE!</v>
      </c>
      <c r="W188" s="10" t="e">
        <f>IF('FY2025'!$A190&lt;&gt;"",IF(AND(MONTH($K188) &lt;= 8, MONTH($L188) &gt;= 8), IF($O188 &lt;&gt; "", $E188/$O188, ""), ""),"")</f>
        <v>#VALUE!</v>
      </c>
      <c r="X188" s="10" t="e">
        <f>IF('FY2025'!$A190&lt;&gt;"",IF(AND(MONTH($K188) &lt;= 9, MONTH($L188) &gt;= 9), IF($O188 &lt;&gt; "", $E188/$O188, ""), ""),"")</f>
        <v>#VALUE!</v>
      </c>
      <c r="Y188" s="10" t="e">
        <f>IF('FY2025'!$A190&lt;&gt;"",IF(AND(MONTH($K188) &lt;= 10, MONTH($L188) &gt;= 10), IF($O188 &lt;&gt; "", $E188/$O188, ""), ""),"")</f>
        <v>#VALUE!</v>
      </c>
      <c r="Z188" s="10" t="e">
        <f>IF('FY2025'!$A190&lt;&gt;"",IF(AND(MONTH($K188) &lt;= 11, MONTH($L188) &gt;= 11), IF($O188 &lt;&gt; "", $E188/$O188, ""), ""),"")</f>
        <v>#VALUE!</v>
      </c>
      <c r="AA188" s="10" t="e">
        <f>IF('FY2025'!$A190&lt;&gt;"",IF(AND(MONTH($K188) &lt;= 12, MONTH($L188) &gt;= 12), IF($O188 &lt;&gt; "", $E188/$O188, ""), ""),"")</f>
        <v>#VALUE!</v>
      </c>
    </row>
    <row r="189" spans="1:27" x14ac:dyDescent="0.25">
      <c r="A189" s="8">
        <f>IF('FY2025'!A191&lt;&gt;"", VALUE('FY2025'!A191), "")</f>
        <v>188</v>
      </c>
      <c r="B189" s="5" t="str">
        <f>IF('FY2025'!A191&lt;&gt;"",_xlfn.VALUETOTEXT('FY2025'!B191),"")</f>
        <v>25-1107-3107-25CIMI-PS-EG-188</v>
      </c>
      <c r="C189" s="5" t="str">
        <f>_xlfn.VALUETOTEXT('FY2025'!C191)</f>
        <v>EG</v>
      </c>
      <c r="D189" s="5" t="str">
        <f>IF('FY2025'!A191&lt;&gt;"",_xlfn.VALUETOTEXT('FY2025'!D191),"")</f>
        <v>CIMB Islamic Bank Berhad</v>
      </c>
      <c r="E189" s="6">
        <f>IF('FY2025'!A191&lt;&gt;"",VALUE('FY2025'!E191),"")</f>
        <v>250000</v>
      </c>
      <c r="F189" s="6">
        <f>IF('FY2025'!A191&lt;&gt;"",VALUE('FY2025'!F191),"")</f>
        <v>65</v>
      </c>
      <c r="G189" s="6">
        <f>IF('FY2025'!A191&lt;&gt;"",VALUE('FY2025'!G191),"")</f>
        <v>50</v>
      </c>
      <c r="H189" s="6">
        <f>IF('FY2025'!A191&lt;&gt;"",VALUE('FY2025'!H191),"")</f>
        <v>2.21</v>
      </c>
      <c r="I189" s="6">
        <f>IF('FY2025'!A191&lt;&gt;"",VALUE('FY2025'!I191),"")</f>
        <v>0.26</v>
      </c>
      <c r="J189" s="6">
        <f>IF('FY2025'!A191&lt;&gt;"",VALUE('FY2025'!J191),"")</f>
        <v>1.95</v>
      </c>
      <c r="K189" s="7" t="e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>#VALUE!</v>
      </c>
      <c r="L189" s="7" t="e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>#VALUE!</v>
      </c>
      <c r="M189" s="7" t="e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>#VALUE!</v>
      </c>
      <c r="N189" s="7" t="e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>#VALUE!</v>
      </c>
      <c r="O189" s="5" t="e">
        <f t="shared" si="2"/>
        <v>#VALUE!</v>
      </c>
      <c r="P189" s="10" t="e">
        <f>IF('FY2025'!$A191&lt;&gt;"",IF(AND(MONTH($K189) &lt;= 1, MONTH($L189) &gt;= 1), IF($O189 &lt;&gt; "", $E189/$O189, ""), ""),"")</f>
        <v>#VALUE!</v>
      </c>
      <c r="Q189" s="10" t="e">
        <f>IF('FY2025'!$A191&lt;&gt;"",IF(AND(MONTH($K189) &lt;= 2, MONTH($L189) &gt;= 2), IF($O189 &lt;&gt; "", $E189/$O189, ""), ""),"")</f>
        <v>#VALUE!</v>
      </c>
      <c r="R189" s="10" t="e">
        <f>IF('FY2025'!$A191&lt;&gt;"",IF(AND(MONTH($K189) &lt;= 3, MONTH($L189) &gt;= 3), IF($O189 &lt;&gt; "", $E189/$O189, ""), ""),"")</f>
        <v>#VALUE!</v>
      </c>
      <c r="S189" s="10" t="e">
        <f>IF('FY2025'!$A191&lt;&gt;"",IF(AND(MONTH($K189) &lt;= 4, MONTH($L189) &gt;= 4), IF($O189 &lt;&gt; "", $E189/$O189, ""), ""),"")</f>
        <v>#VALUE!</v>
      </c>
      <c r="T189" s="10" t="e">
        <f>IF('FY2025'!$A191&lt;&gt;"",IF(AND(MONTH($K189) &lt;= 5, MONTH($L189) &gt;= 5), IF($O189 &lt;&gt; "", $E189/$O189, ""), ""),"")</f>
        <v>#VALUE!</v>
      </c>
      <c r="U189" s="10" t="e">
        <f>IF('FY2025'!$A191&lt;&gt;"",IF(AND(MONTH($K189) &lt;= 6, MONTH($L189) &gt;= 6), IF($O189 &lt;&gt; "", $E189/$O189, ""), ""),"")</f>
        <v>#VALUE!</v>
      </c>
      <c r="V189" s="10" t="e">
        <f>IF('FY2025'!$A191&lt;&gt;"",IF(AND(MONTH($K189) &lt;= 7, MONTH($L189) &gt;= 7 ), IF($O189 &lt;&gt; "", $E189/$O189, ""), ""),"")</f>
        <v>#VALUE!</v>
      </c>
      <c r="W189" s="10" t="e">
        <f>IF('FY2025'!$A191&lt;&gt;"",IF(AND(MONTH($K189) &lt;= 8, MONTH($L189) &gt;= 8), IF($O189 &lt;&gt; "", $E189/$O189, ""), ""),"")</f>
        <v>#VALUE!</v>
      </c>
      <c r="X189" s="10" t="e">
        <f>IF('FY2025'!$A191&lt;&gt;"",IF(AND(MONTH($K189) &lt;= 9, MONTH($L189) &gt;= 9), IF($O189 &lt;&gt; "", $E189/$O189, ""), ""),"")</f>
        <v>#VALUE!</v>
      </c>
      <c r="Y189" s="10" t="e">
        <f>IF('FY2025'!$A191&lt;&gt;"",IF(AND(MONTH($K189) &lt;= 10, MONTH($L189) &gt;= 10), IF($O189 &lt;&gt; "", $E189/$O189, ""), ""),"")</f>
        <v>#VALUE!</v>
      </c>
      <c r="Z189" s="10" t="e">
        <f>IF('FY2025'!$A191&lt;&gt;"",IF(AND(MONTH($K189) &lt;= 11, MONTH($L189) &gt;= 11), IF($O189 &lt;&gt; "", $E189/$O189, ""), ""),"")</f>
        <v>#VALUE!</v>
      </c>
      <c r="AA189" s="10" t="e">
        <f>IF('FY2025'!$A191&lt;&gt;"",IF(AND(MONTH($K189) &lt;= 12, MONTH($L189) &gt;= 12), IF($O189 &lt;&gt; "", $E189/$O189, ""), ""),"")</f>
        <v>#VALUE!</v>
      </c>
    </row>
    <row r="190" spans="1:27" x14ac:dyDescent="0.25">
      <c r="A190" s="8">
        <f>IF('FY2025'!A192&lt;&gt;"", VALUE('FY2025'!A192), "")</f>
        <v>189</v>
      </c>
      <c r="B190" s="5" t="str">
        <f>IF('FY2025'!A192&lt;&gt;"",_xlfn.VALUETOTEXT('FY2025'!B192),"")</f>
        <v>25-1407-0108-25ANZB-PS-HZ-189</v>
      </c>
      <c r="C190" s="5" t="str">
        <f>_xlfn.VALUETOTEXT('FY2025'!C192)</f>
        <v>HZ</v>
      </c>
      <c r="D190" s="5" t="str">
        <f>IF('FY2025'!A192&lt;&gt;"",_xlfn.VALUETOTEXT('FY2025'!D192),"")</f>
        <v>Australia And New Zealand Banking Group Limited</v>
      </c>
      <c r="E190" s="6">
        <f>IF('FY2025'!A192&lt;&gt;"",VALUE('FY2025'!E192),"")</f>
        <v>250000</v>
      </c>
      <c r="F190" s="6">
        <f>IF('FY2025'!A192&lt;&gt;"",VALUE('FY2025'!F192),"")</f>
        <v>65</v>
      </c>
      <c r="G190" s="6">
        <f>IF('FY2025'!A192&lt;&gt;"",VALUE('FY2025'!G192),"")</f>
        <v>50</v>
      </c>
      <c r="H190" s="6">
        <f>IF('FY2025'!A192&lt;&gt;"",VALUE('FY2025'!H192),"")</f>
        <v>2.0499999999999998</v>
      </c>
      <c r="I190" s="6">
        <f>IF('FY2025'!A192&lt;&gt;"",VALUE('FY2025'!I192),"")</f>
        <v>0.16</v>
      </c>
      <c r="J190" s="6">
        <f>IF('FY2025'!A192&lt;&gt;"",VALUE('FY2025'!J192),"")</f>
        <v>1.89</v>
      </c>
      <c r="K190" s="7" t="e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>#VALUE!</v>
      </c>
      <c r="L190" s="7" t="e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>#VALUE!</v>
      </c>
      <c r="M190" s="7" t="e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>#VALUE!</v>
      </c>
      <c r="N190" s="7" t="e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>#VALUE!</v>
      </c>
      <c r="O190" s="5" t="e">
        <f t="shared" si="2"/>
        <v>#VALUE!</v>
      </c>
      <c r="P190" s="10" t="e">
        <f>IF('FY2025'!$A192&lt;&gt;"",IF(AND(MONTH($K190) &lt;= 1, MONTH($L190) &gt;= 1), IF($O190 &lt;&gt; "", $E190/$O190, ""), ""),"")</f>
        <v>#VALUE!</v>
      </c>
      <c r="Q190" s="10" t="e">
        <f>IF('FY2025'!$A192&lt;&gt;"",IF(AND(MONTH($K190) &lt;= 2, MONTH($L190) &gt;= 2), IF($O190 &lt;&gt; "", $E190/$O190, ""), ""),"")</f>
        <v>#VALUE!</v>
      </c>
      <c r="R190" s="10" t="e">
        <f>IF('FY2025'!$A192&lt;&gt;"",IF(AND(MONTH($K190) &lt;= 3, MONTH($L190) &gt;= 3), IF($O190 &lt;&gt; "", $E190/$O190, ""), ""),"")</f>
        <v>#VALUE!</v>
      </c>
      <c r="S190" s="10" t="e">
        <f>IF('FY2025'!$A192&lt;&gt;"",IF(AND(MONTH($K190) &lt;= 4, MONTH($L190) &gt;= 4), IF($O190 &lt;&gt; "", $E190/$O190, ""), ""),"")</f>
        <v>#VALUE!</v>
      </c>
      <c r="T190" s="10" t="e">
        <f>IF('FY2025'!$A192&lt;&gt;"",IF(AND(MONTH($K190) &lt;= 5, MONTH($L190) &gt;= 5), IF($O190 &lt;&gt; "", $E190/$O190, ""), ""),"")</f>
        <v>#VALUE!</v>
      </c>
      <c r="U190" s="10" t="e">
        <f>IF('FY2025'!$A192&lt;&gt;"",IF(AND(MONTH($K190) &lt;= 6, MONTH($L190) &gt;= 6), IF($O190 &lt;&gt; "", $E190/$O190, ""), ""),"")</f>
        <v>#VALUE!</v>
      </c>
      <c r="V190" s="10" t="e">
        <f>IF('FY2025'!$A192&lt;&gt;"",IF(AND(MONTH($K190) &lt;= 7, MONTH($L190) &gt;= 7 ), IF($O190 &lt;&gt; "", $E190/$O190, ""), ""),"")</f>
        <v>#VALUE!</v>
      </c>
      <c r="W190" s="10" t="e">
        <f>IF('FY2025'!$A192&lt;&gt;"",IF(AND(MONTH($K190) &lt;= 8, MONTH($L190) &gt;= 8), IF($O190 &lt;&gt; "", $E190/$O190, ""), ""),"")</f>
        <v>#VALUE!</v>
      </c>
      <c r="X190" s="10" t="e">
        <f>IF('FY2025'!$A192&lt;&gt;"",IF(AND(MONTH($K190) &lt;= 9, MONTH($L190) &gt;= 9), IF($O190 &lt;&gt; "", $E190/$O190, ""), ""),"")</f>
        <v>#VALUE!</v>
      </c>
      <c r="Y190" s="10" t="e">
        <f>IF('FY2025'!$A192&lt;&gt;"",IF(AND(MONTH($K190) &lt;= 10, MONTH($L190) &gt;= 10), IF($O190 &lt;&gt; "", $E190/$O190, ""), ""),"")</f>
        <v>#VALUE!</v>
      </c>
      <c r="Z190" s="10" t="e">
        <f>IF('FY2025'!$A192&lt;&gt;"",IF(AND(MONTH($K190) &lt;= 11, MONTH($L190) &gt;= 11), IF($O190 &lt;&gt; "", $E190/$O190, ""), ""),"")</f>
        <v>#VALUE!</v>
      </c>
      <c r="AA190" s="10" t="e">
        <f>IF('FY2025'!$A192&lt;&gt;"",IF(AND(MONTH($K190) &lt;= 12, MONTH($L190) &gt;= 12), IF($O190 &lt;&gt; "", $E190/$O190, ""), ""),"")</f>
        <v>#VALUE!</v>
      </c>
    </row>
    <row r="191" spans="1:27" x14ac:dyDescent="0.25">
      <c r="A191" s="8">
        <f>IF('FY2025'!A193&lt;&gt;"", VALUE('FY2025'!A193), "")</f>
        <v>190</v>
      </c>
      <c r="B191" s="5" t="str">
        <f>IF('FY2025'!A193&lt;&gt;"",_xlfn.VALUETOTEXT('FY2025'!B193),"")</f>
        <v>25-1407-0108-25MACQ-PS-HZ-190</v>
      </c>
      <c r="C191" s="5" t="str">
        <f>_xlfn.VALUETOTEXT('FY2025'!C193)</f>
        <v>HZ</v>
      </c>
      <c r="D191" s="5" t="str">
        <f>IF('FY2025'!A193&lt;&gt;"",_xlfn.VALUETOTEXT('FY2025'!D193),"")</f>
        <v>Macquarie Bank Ltd</v>
      </c>
      <c r="E191" s="6">
        <f>IF('FY2025'!A193&lt;&gt;"",VALUE('FY2025'!E193),"")</f>
        <v>250000</v>
      </c>
      <c r="F191" s="6">
        <f>IF('FY2025'!A193&lt;&gt;"",VALUE('FY2025'!F193),"")</f>
        <v>65</v>
      </c>
      <c r="G191" s="6">
        <f>IF('FY2025'!A193&lt;&gt;"",VALUE('FY2025'!G193),"")</f>
        <v>50</v>
      </c>
      <c r="H191" s="6">
        <f>IF('FY2025'!A193&lt;&gt;"",VALUE('FY2025'!H193),"")</f>
        <v>2.02</v>
      </c>
      <c r="I191" s="6">
        <f>IF('FY2025'!A193&lt;&gt;"",VALUE('FY2025'!I193),"")</f>
        <v>0.13</v>
      </c>
      <c r="J191" s="6">
        <f>IF('FY2025'!A193&lt;&gt;"",VALUE('FY2025'!J193),"")</f>
        <v>1.89</v>
      </c>
      <c r="K191" s="7" t="e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>#VALUE!</v>
      </c>
      <c r="L191" s="7" t="e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>#VALUE!</v>
      </c>
      <c r="M191" s="7" t="e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>#VALUE!</v>
      </c>
      <c r="N191" s="7" t="e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>#VALUE!</v>
      </c>
      <c r="O191" s="5" t="e">
        <f t="shared" si="2"/>
        <v>#VALUE!</v>
      </c>
      <c r="P191" s="10" t="e">
        <f>IF('FY2025'!$A193&lt;&gt;"",IF(AND(MONTH($K191) &lt;= 1, MONTH($L191) &gt;= 1), IF($O191 &lt;&gt; "", $E191/$O191, ""), ""),"")</f>
        <v>#VALUE!</v>
      </c>
      <c r="Q191" s="10" t="e">
        <f>IF('FY2025'!$A193&lt;&gt;"",IF(AND(MONTH($K191) &lt;= 2, MONTH($L191) &gt;= 2), IF($O191 &lt;&gt; "", $E191/$O191, ""), ""),"")</f>
        <v>#VALUE!</v>
      </c>
      <c r="R191" s="10" t="e">
        <f>IF('FY2025'!$A193&lt;&gt;"",IF(AND(MONTH($K191) &lt;= 3, MONTH($L191) &gt;= 3), IF($O191 &lt;&gt; "", $E191/$O191, ""), ""),"")</f>
        <v>#VALUE!</v>
      </c>
      <c r="S191" s="10" t="e">
        <f>IF('FY2025'!$A193&lt;&gt;"",IF(AND(MONTH($K191) &lt;= 4, MONTH($L191) &gt;= 4), IF($O191 &lt;&gt; "", $E191/$O191, ""), ""),"")</f>
        <v>#VALUE!</v>
      </c>
      <c r="T191" s="10" t="e">
        <f>IF('FY2025'!$A193&lt;&gt;"",IF(AND(MONTH($K191) &lt;= 5, MONTH($L191) &gt;= 5), IF($O191 &lt;&gt; "", $E191/$O191, ""), ""),"")</f>
        <v>#VALUE!</v>
      </c>
      <c r="U191" s="10" t="e">
        <f>IF('FY2025'!$A193&lt;&gt;"",IF(AND(MONTH($K191) &lt;= 6, MONTH($L191) &gt;= 6), IF($O191 &lt;&gt; "", $E191/$O191, ""), ""),"")</f>
        <v>#VALUE!</v>
      </c>
      <c r="V191" s="10" t="e">
        <f>IF('FY2025'!$A193&lt;&gt;"",IF(AND(MONTH($K191) &lt;= 7, MONTH($L191) &gt;= 7 ), IF($O191 &lt;&gt; "", $E191/$O191, ""), ""),"")</f>
        <v>#VALUE!</v>
      </c>
      <c r="W191" s="10" t="e">
        <f>IF('FY2025'!$A193&lt;&gt;"",IF(AND(MONTH($K191) &lt;= 8, MONTH($L191) &gt;= 8), IF($O191 &lt;&gt; "", $E191/$O191, ""), ""),"")</f>
        <v>#VALUE!</v>
      </c>
      <c r="X191" s="10" t="e">
        <f>IF('FY2025'!$A193&lt;&gt;"",IF(AND(MONTH($K191) &lt;= 9, MONTH($L191) &gt;= 9), IF($O191 &lt;&gt; "", $E191/$O191, ""), ""),"")</f>
        <v>#VALUE!</v>
      </c>
      <c r="Y191" s="10" t="e">
        <f>IF('FY2025'!$A193&lt;&gt;"",IF(AND(MONTH($K191) &lt;= 10, MONTH($L191) &gt;= 10), IF($O191 &lt;&gt; "", $E191/$O191, ""), ""),"")</f>
        <v>#VALUE!</v>
      </c>
      <c r="Z191" s="10" t="e">
        <f>IF('FY2025'!$A193&lt;&gt;"",IF(AND(MONTH($K191) &lt;= 11, MONTH($L191) &gt;= 11), IF($O191 &lt;&gt; "", $E191/$O191, ""), ""),"")</f>
        <v>#VALUE!</v>
      </c>
      <c r="AA191" s="10" t="e">
        <f>IF('FY2025'!$A193&lt;&gt;"",IF(AND(MONTH($K191) &lt;= 12, MONTH($L191) &gt;= 12), IF($O191 &lt;&gt; "", $E191/$O191, ""), ""),"")</f>
        <v>#VALUE!</v>
      </c>
    </row>
    <row r="192" spans="1:27" x14ac:dyDescent="0.25">
      <c r="A192" s="8">
        <f>IF('FY2025'!A194&lt;&gt;"", VALUE('FY2025'!A194), "")</f>
        <v>191</v>
      </c>
      <c r="B192" s="5" t="str">
        <f>IF('FY2025'!A194&lt;&gt;"",_xlfn.VALUETOTEXT('FY2025'!B194),"")</f>
        <v>25-1407-0108-25TOTS-PS-HZ-191</v>
      </c>
      <c r="C192" s="5" t="str">
        <f>_xlfn.VALUETOTEXT('FY2025'!C194)</f>
        <v>HZ</v>
      </c>
      <c r="D192" s="5" t="str">
        <f>IF('FY2025'!A194&lt;&gt;"",_xlfn.VALUETOTEXT('FY2025'!D194),"")</f>
        <v>TOTSA TotalEnergies Trading SA</v>
      </c>
      <c r="E192" s="6">
        <f>IF('FY2025'!A194&lt;&gt;"",VALUE('FY2025'!E194),"")</f>
        <v>250000</v>
      </c>
      <c r="F192" s="6">
        <f>IF('FY2025'!A194&lt;&gt;"",VALUE('FY2025'!F194),"")</f>
        <v>65</v>
      </c>
      <c r="G192" s="6">
        <f>IF('FY2025'!A194&lt;&gt;"",VALUE('FY2025'!G194),"")</f>
        <v>50</v>
      </c>
      <c r="H192" s="6">
        <f>IF('FY2025'!A194&lt;&gt;"",VALUE('FY2025'!H194),"")</f>
        <v>2</v>
      </c>
      <c r="I192" s="6">
        <f>IF('FY2025'!A194&lt;&gt;"",VALUE('FY2025'!I194),"")</f>
        <v>0.13</v>
      </c>
      <c r="J192" s="6">
        <f>IF('FY2025'!A194&lt;&gt;"",VALUE('FY2025'!J194),"")</f>
        <v>1.87</v>
      </c>
      <c r="K192" s="7" t="e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>#VALUE!</v>
      </c>
      <c r="L192" s="7" t="e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>#VALUE!</v>
      </c>
      <c r="M192" s="7" t="e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>#VALUE!</v>
      </c>
      <c r="N192" s="7" t="e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>#VALUE!</v>
      </c>
      <c r="O192" s="5" t="e">
        <f t="shared" si="2"/>
        <v>#VALUE!</v>
      </c>
      <c r="P192" s="10" t="e">
        <f>IF('FY2025'!$A194&lt;&gt;"",IF(AND(MONTH($K192) &lt;= 1, MONTH($L192) &gt;= 1), IF($O192 &lt;&gt; "", $E192/$O192, ""), ""),"")</f>
        <v>#VALUE!</v>
      </c>
      <c r="Q192" s="10" t="e">
        <f>IF('FY2025'!$A194&lt;&gt;"",IF(AND(MONTH($K192) &lt;= 2, MONTH($L192) &gt;= 2), IF($O192 &lt;&gt; "", $E192/$O192, ""), ""),"")</f>
        <v>#VALUE!</v>
      </c>
      <c r="R192" s="10" t="e">
        <f>IF('FY2025'!$A194&lt;&gt;"",IF(AND(MONTH($K192) &lt;= 3, MONTH($L192) &gt;= 3), IF($O192 &lt;&gt; "", $E192/$O192, ""), ""),"")</f>
        <v>#VALUE!</v>
      </c>
      <c r="S192" s="10" t="e">
        <f>IF('FY2025'!$A194&lt;&gt;"",IF(AND(MONTH($K192) &lt;= 4, MONTH($L192) &gt;= 4), IF($O192 &lt;&gt; "", $E192/$O192, ""), ""),"")</f>
        <v>#VALUE!</v>
      </c>
      <c r="T192" s="10" t="e">
        <f>IF('FY2025'!$A194&lt;&gt;"",IF(AND(MONTH($K192) &lt;= 5, MONTH($L192) &gt;= 5), IF($O192 &lt;&gt; "", $E192/$O192, ""), ""),"")</f>
        <v>#VALUE!</v>
      </c>
      <c r="U192" s="10" t="e">
        <f>IF('FY2025'!$A194&lt;&gt;"",IF(AND(MONTH($K192) &lt;= 6, MONTH($L192) &gt;= 6), IF($O192 &lt;&gt; "", $E192/$O192, ""), ""),"")</f>
        <v>#VALUE!</v>
      </c>
      <c r="V192" s="10" t="e">
        <f>IF('FY2025'!$A194&lt;&gt;"",IF(AND(MONTH($K192) &lt;= 7, MONTH($L192) &gt;= 7 ), IF($O192 &lt;&gt; "", $E192/$O192, ""), ""),"")</f>
        <v>#VALUE!</v>
      </c>
      <c r="W192" s="10" t="e">
        <f>IF('FY2025'!$A194&lt;&gt;"",IF(AND(MONTH($K192) &lt;= 8, MONTH($L192) &gt;= 8), IF($O192 &lt;&gt; "", $E192/$O192, ""), ""),"")</f>
        <v>#VALUE!</v>
      </c>
      <c r="X192" s="10" t="e">
        <f>IF('FY2025'!$A194&lt;&gt;"",IF(AND(MONTH($K192) &lt;= 9, MONTH($L192) &gt;= 9), IF($O192 &lt;&gt; "", $E192/$O192, ""), ""),"")</f>
        <v>#VALUE!</v>
      </c>
      <c r="Y192" s="10" t="e">
        <f>IF('FY2025'!$A194&lt;&gt;"",IF(AND(MONTH($K192) &lt;= 10, MONTH($L192) &gt;= 10), IF($O192 &lt;&gt; "", $E192/$O192, ""), ""),"")</f>
        <v>#VALUE!</v>
      </c>
      <c r="Z192" s="10" t="e">
        <f>IF('FY2025'!$A194&lt;&gt;"",IF(AND(MONTH($K192) &lt;= 11, MONTH($L192) &gt;= 11), IF($O192 &lt;&gt; "", $E192/$O192, ""), ""),"")</f>
        <v>#VALUE!</v>
      </c>
      <c r="AA192" s="10" t="e">
        <f>IF('FY2025'!$A194&lt;&gt;"",IF(AND(MONTH($K192) &lt;= 12, MONTH($L192) &gt;= 12), IF($O192 &lt;&gt; "", $E192/$O192, ""), ""),"")</f>
        <v>#VALUE!</v>
      </c>
    </row>
    <row r="193" spans="1:27" x14ac:dyDescent="0.25">
      <c r="A193" s="8">
        <f>IF('FY2025'!A195&lt;&gt;"", VALUE('FY2025'!A195), "")</f>
        <v>192</v>
      </c>
      <c r="B193" s="5" t="str">
        <f>IF('FY2025'!A195&lt;&gt;"",_xlfn.VALUETOTEXT('FY2025'!B195),"")</f>
        <v>25-1407-0108-25BNPP-PS-HZ-192</v>
      </c>
      <c r="C193" s="5" t="str">
        <f>_xlfn.VALUETOTEXT('FY2025'!C195)</f>
        <v>HZ</v>
      </c>
      <c r="D193" s="5" t="str">
        <f>IF('FY2025'!A195&lt;&gt;"",_xlfn.VALUETOTEXT('FY2025'!D195),"")</f>
        <v>BNP Paribas SA</v>
      </c>
      <c r="E193" s="6">
        <f>IF('FY2025'!A195&lt;&gt;"",VALUE('FY2025'!E195),"")</f>
        <v>250000</v>
      </c>
      <c r="F193" s="6">
        <f>IF('FY2025'!A195&lt;&gt;"",VALUE('FY2025'!F195),"")</f>
        <v>65</v>
      </c>
      <c r="G193" s="6">
        <f>IF('FY2025'!A195&lt;&gt;"",VALUE('FY2025'!G195),"")</f>
        <v>50</v>
      </c>
      <c r="H193" s="6">
        <f>IF('FY2025'!A195&lt;&gt;"",VALUE('FY2025'!H195),"")</f>
        <v>2.1</v>
      </c>
      <c r="I193" s="6">
        <f>IF('FY2025'!A195&lt;&gt;"",VALUE('FY2025'!I195),"")</f>
        <v>0.2</v>
      </c>
      <c r="J193" s="6">
        <f>IF('FY2025'!A195&lt;&gt;"",VALUE('FY2025'!J195),"")</f>
        <v>1.9</v>
      </c>
      <c r="K193" s="7" t="e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>#VALUE!</v>
      </c>
      <c r="L193" s="7" t="e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>#VALUE!</v>
      </c>
      <c r="M193" s="7" t="e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>#VALUE!</v>
      </c>
      <c r="N193" s="7" t="e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>#VALUE!</v>
      </c>
      <c r="O193" s="5" t="e">
        <f t="shared" si="2"/>
        <v>#VALUE!</v>
      </c>
      <c r="P193" s="10" t="e">
        <f>IF('FY2025'!$A195&lt;&gt;"",IF(AND(MONTH($K193) &lt;= 1, MONTH($L193) &gt;= 1), IF($O193 &lt;&gt; "", $E193/$O193, ""), ""),"")</f>
        <v>#VALUE!</v>
      </c>
      <c r="Q193" s="10" t="e">
        <f>IF('FY2025'!$A195&lt;&gt;"",IF(AND(MONTH($K193) &lt;= 2, MONTH($L193) &gt;= 2), IF($O193 &lt;&gt; "", $E193/$O193, ""), ""),"")</f>
        <v>#VALUE!</v>
      </c>
      <c r="R193" s="10" t="e">
        <f>IF('FY2025'!$A195&lt;&gt;"",IF(AND(MONTH($K193) &lt;= 3, MONTH($L193) &gt;= 3), IF($O193 &lt;&gt; "", $E193/$O193, ""), ""),"")</f>
        <v>#VALUE!</v>
      </c>
      <c r="S193" s="10" t="e">
        <f>IF('FY2025'!$A195&lt;&gt;"",IF(AND(MONTH($K193) &lt;= 4, MONTH($L193) &gt;= 4), IF($O193 &lt;&gt; "", $E193/$O193, ""), ""),"")</f>
        <v>#VALUE!</v>
      </c>
      <c r="T193" s="10" t="e">
        <f>IF('FY2025'!$A195&lt;&gt;"",IF(AND(MONTH($K193) &lt;= 5, MONTH($L193) &gt;= 5), IF($O193 &lt;&gt; "", $E193/$O193, ""), ""),"")</f>
        <v>#VALUE!</v>
      </c>
      <c r="U193" s="10" t="e">
        <f>IF('FY2025'!$A195&lt;&gt;"",IF(AND(MONTH($K193) &lt;= 6, MONTH($L193) &gt;= 6), IF($O193 &lt;&gt; "", $E193/$O193, ""), ""),"")</f>
        <v>#VALUE!</v>
      </c>
      <c r="V193" s="10" t="e">
        <f>IF('FY2025'!$A195&lt;&gt;"",IF(AND(MONTH($K193) &lt;= 7, MONTH($L193) &gt;= 7 ), IF($O193 &lt;&gt; "", $E193/$O193, ""), ""),"")</f>
        <v>#VALUE!</v>
      </c>
      <c r="W193" s="10" t="e">
        <f>IF('FY2025'!$A195&lt;&gt;"",IF(AND(MONTH($K193) &lt;= 8, MONTH($L193) &gt;= 8), IF($O193 &lt;&gt; "", $E193/$O193, ""), ""),"")</f>
        <v>#VALUE!</v>
      </c>
      <c r="X193" s="10" t="e">
        <f>IF('FY2025'!$A195&lt;&gt;"",IF(AND(MONTH($K193) &lt;= 9, MONTH($L193) &gt;= 9), IF($O193 &lt;&gt; "", $E193/$O193, ""), ""),"")</f>
        <v>#VALUE!</v>
      </c>
      <c r="Y193" s="10" t="e">
        <f>IF('FY2025'!$A195&lt;&gt;"",IF(AND(MONTH($K193) &lt;= 10, MONTH($L193) &gt;= 10), IF($O193 &lt;&gt; "", $E193/$O193, ""), ""),"")</f>
        <v>#VALUE!</v>
      </c>
      <c r="Z193" s="10" t="e">
        <f>IF('FY2025'!$A195&lt;&gt;"",IF(AND(MONTH($K193) &lt;= 11, MONTH($L193) &gt;= 11), IF($O193 &lt;&gt; "", $E193/$O193, ""), ""),"")</f>
        <v>#VALUE!</v>
      </c>
      <c r="AA193" s="10" t="e">
        <f>IF('FY2025'!$A195&lt;&gt;"",IF(AND(MONTH($K193) &lt;= 12, MONTH($L193) &gt;= 12), IF($O193 &lt;&gt; "", $E193/$O193, ""), ""),"")</f>
        <v>#VALUE!</v>
      </c>
    </row>
    <row r="194" spans="1:27" x14ac:dyDescent="0.25">
      <c r="A194" s="8">
        <f>IF('FY2025'!A196&lt;&gt;"", VALUE('FY2025'!A196), "")</f>
        <v>193</v>
      </c>
      <c r="B194" s="5" t="str">
        <f>IF('FY2025'!A196&lt;&gt;"",_xlfn.VALUETOTEXT('FY2025'!B196),"")</f>
        <v>25-1707-0608-25JPMC-PS-DS-193</v>
      </c>
      <c r="C194" s="5" t="str">
        <f>_xlfn.VALUETOTEXT('FY2025'!C196)</f>
        <v>DS</v>
      </c>
      <c r="D194" s="5" t="str">
        <f>IF('FY2025'!A196&lt;&gt;"",_xlfn.VALUETOTEXT('FY2025'!D196),"")</f>
        <v>JP Morgan Chase Bank NA</v>
      </c>
      <c r="E194" s="6">
        <f>IF('FY2025'!A196&lt;&gt;"",VALUE('FY2025'!E196),"")</f>
        <v>500000</v>
      </c>
      <c r="F194" s="6">
        <f>IF('FY2025'!A196&lt;&gt;"",VALUE('FY2025'!F196),"")</f>
        <v>65</v>
      </c>
      <c r="G194" s="6">
        <f>IF('FY2025'!A196&lt;&gt;"",VALUE('FY2025'!G196),"")</f>
        <v>50</v>
      </c>
      <c r="H194" s="6">
        <f>IF('FY2025'!A196&lt;&gt;"",VALUE('FY2025'!H196),"")</f>
        <v>2.0499999999999998</v>
      </c>
      <c r="I194" s="6">
        <f>IF('FY2025'!A196&lt;&gt;"",VALUE('FY2025'!I196),"")</f>
        <v>0.12</v>
      </c>
      <c r="J194" s="6">
        <f>IF('FY2025'!A196&lt;&gt;"",VALUE('FY2025'!J196),"")</f>
        <v>1.93</v>
      </c>
      <c r="K194" s="7" t="e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>#VALUE!</v>
      </c>
      <c r="L194" s="7" t="e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>#VALUE!</v>
      </c>
      <c r="M194" s="7" t="e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>#VALUE!</v>
      </c>
      <c r="N194" s="7" t="e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>#VALUE!</v>
      </c>
      <c r="O194" s="5" t="e">
        <f t="shared" si="2"/>
        <v>#VALUE!</v>
      </c>
      <c r="P194" s="10" t="e">
        <f>IF('FY2025'!$A196&lt;&gt;"",IF(AND(MONTH($K194) &lt;= 1, MONTH($L194) &gt;= 1), IF($O194 &lt;&gt; "", $E194/$O194, ""), ""),"")</f>
        <v>#VALUE!</v>
      </c>
      <c r="Q194" s="10" t="e">
        <f>IF('FY2025'!$A196&lt;&gt;"",IF(AND(MONTH($K194) &lt;= 2, MONTH($L194) &gt;= 2), IF($O194 &lt;&gt; "", $E194/$O194, ""), ""),"")</f>
        <v>#VALUE!</v>
      </c>
      <c r="R194" s="10" t="e">
        <f>IF('FY2025'!$A196&lt;&gt;"",IF(AND(MONTH($K194) &lt;= 3, MONTH($L194) &gt;= 3), IF($O194 &lt;&gt; "", $E194/$O194, ""), ""),"")</f>
        <v>#VALUE!</v>
      </c>
      <c r="S194" s="10" t="e">
        <f>IF('FY2025'!$A196&lt;&gt;"",IF(AND(MONTH($K194) &lt;= 4, MONTH($L194) &gt;= 4), IF($O194 &lt;&gt; "", $E194/$O194, ""), ""),"")</f>
        <v>#VALUE!</v>
      </c>
      <c r="T194" s="10" t="e">
        <f>IF('FY2025'!$A196&lt;&gt;"",IF(AND(MONTH($K194) &lt;= 5, MONTH($L194) &gt;= 5), IF($O194 &lt;&gt; "", $E194/$O194, ""), ""),"")</f>
        <v>#VALUE!</v>
      </c>
      <c r="U194" s="10" t="e">
        <f>IF('FY2025'!$A196&lt;&gt;"",IF(AND(MONTH($K194) &lt;= 6, MONTH($L194) &gt;= 6), IF($O194 &lt;&gt; "", $E194/$O194, ""), ""),"")</f>
        <v>#VALUE!</v>
      </c>
      <c r="V194" s="10" t="e">
        <f>IF('FY2025'!$A196&lt;&gt;"",IF(AND(MONTH($K194) &lt;= 7, MONTH($L194) &gt;= 7 ), IF($O194 &lt;&gt; "", $E194/$O194, ""), ""),"")</f>
        <v>#VALUE!</v>
      </c>
      <c r="W194" s="10" t="e">
        <f>IF('FY2025'!$A196&lt;&gt;"",IF(AND(MONTH($K194) &lt;= 8, MONTH($L194) &gt;= 8), IF($O194 &lt;&gt; "", $E194/$O194, ""), ""),"")</f>
        <v>#VALUE!</v>
      </c>
      <c r="X194" s="10" t="e">
        <f>IF('FY2025'!$A196&lt;&gt;"",IF(AND(MONTH($K194) &lt;= 9, MONTH($L194) &gt;= 9), IF($O194 &lt;&gt; "", $E194/$O194, ""), ""),"")</f>
        <v>#VALUE!</v>
      </c>
      <c r="Y194" s="10" t="e">
        <f>IF('FY2025'!$A196&lt;&gt;"",IF(AND(MONTH($K194) &lt;= 10, MONTH($L194) &gt;= 10), IF($O194 &lt;&gt; "", $E194/$O194, ""), ""),"")</f>
        <v>#VALUE!</v>
      </c>
      <c r="Z194" s="10" t="e">
        <f>IF('FY2025'!$A196&lt;&gt;"",IF(AND(MONTH($K194) &lt;= 11, MONTH($L194) &gt;= 11), IF($O194 &lt;&gt; "", $E194/$O194, ""), ""),"")</f>
        <v>#VALUE!</v>
      </c>
      <c r="AA194" s="10" t="e">
        <f>IF('FY2025'!$A196&lt;&gt;"",IF(AND(MONTH($K194) &lt;= 12, MONTH($L194) &gt;= 12), IF($O194 &lt;&gt; "", $E194/$O194, ""), ""),"")</f>
        <v>#VALUE!</v>
      </c>
    </row>
    <row r="195" spans="1:27" x14ac:dyDescent="0.25">
      <c r="A195" s="8">
        <f>IF('FY2025'!A197&lt;&gt;"", VALUE('FY2025'!A197), "")</f>
        <v>194</v>
      </c>
      <c r="B195" s="5" t="str">
        <f>IF('FY2025'!A197&lt;&gt;"",_xlfn.VALUETOTEXT('FY2025'!B197),"")</f>
        <v>25-1707-0608-25MLIL-PS-DS-194</v>
      </c>
      <c r="C195" s="5" t="str">
        <f>_xlfn.VALUETOTEXT('FY2025'!C197)</f>
        <v>DS</v>
      </c>
      <c r="D195" s="5" t="str">
        <f>IF('FY2025'!A197&lt;&gt;"",_xlfn.VALUETOTEXT('FY2025'!D197),"")</f>
        <v>Merrill Lynch International</v>
      </c>
      <c r="E195" s="6">
        <f>IF('FY2025'!A197&lt;&gt;"",VALUE('FY2025'!E197),"")</f>
        <v>500000</v>
      </c>
      <c r="F195" s="6">
        <f>IF('FY2025'!A197&lt;&gt;"",VALUE('FY2025'!F197),"")</f>
        <v>65</v>
      </c>
      <c r="G195" s="6">
        <f>IF('FY2025'!A197&lt;&gt;"",VALUE('FY2025'!G197),"")</f>
        <v>50</v>
      </c>
      <c r="H195" s="6">
        <f>IF('FY2025'!A197&lt;&gt;"",VALUE('FY2025'!H197),"")</f>
        <v>2</v>
      </c>
      <c r="I195" s="6">
        <f>IF('FY2025'!A197&lt;&gt;"",VALUE('FY2025'!I197),"")</f>
        <v>0.1</v>
      </c>
      <c r="J195" s="6">
        <f>IF('FY2025'!A197&lt;&gt;"",VALUE('FY2025'!J197),"")</f>
        <v>1.9</v>
      </c>
      <c r="K195" s="7" t="e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>#VALUE!</v>
      </c>
      <c r="L195" s="7" t="e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>#VALUE!</v>
      </c>
      <c r="M195" s="7" t="e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>#VALUE!</v>
      </c>
      <c r="N195" s="7" t="e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IF('FY2025'!$A197&lt;&gt;"",IF(AND(MONTH($K195) &lt;= 1, MONTH($L195) &gt;= 1), IF($O195 &lt;&gt; "", $E195/$O195, ""), ""),"")</f>
        <v>#VALUE!</v>
      </c>
      <c r="Q195" s="10" t="e">
        <f>IF('FY2025'!$A197&lt;&gt;"",IF(AND(MONTH($K195) &lt;= 2, MONTH($L195) &gt;= 2), IF($O195 &lt;&gt; "", $E195/$O195, ""), ""),"")</f>
        <v>#VALUE!</v>
      </c>
      <c r="R195" s="10" t="e">
        <f>IF('FY2025'!$A197&lt;&gt;"",IF(AND(MONTH($K195) &lt;= 3, MONTH($L195) &gt;= 3), IF($O195 &lt;&gt; "", $E195/$O195, ""), ""),"")</f>
        <v>#VALUE!</v>
      </c>
      <c r="S195" s="10" t="e">
        <f>IF('FY2025'!$A197&lt;&gt;"",IF(AND(MONTH($K195) &lt;= 4, MONTH($L195) &gt;= 4), IF($O195 &lt;&gt; "", $E195/$O195, ""), ""),"")</f>
        <v>#VALUE!</v>
      </c>
      <c r="T195" s="10" t="e">
        <f>IF('FY2025'!$A197&lt;&gt;"",IF(AND(MONTH($K195) &lt;= 5, MONTH($L195) &gt;= 5), IF($O195 &lt;&gt; "", $E195/$O195, ""), ""),"")</f>
        <v>#VALUE!</v>
      </c>
      <c r="U195" s="10" t="e">
        <f>IF('FY2025'!$A197&lt;&gt;"",IF(AND(MONTH($K195) &lt;= 6, MONTH($L195) &gt;= 6), IF($O195 &lt;&gt; "", $E195/$O195, ""), ""),"")</f>
        <v>#VALUE!</v>
      </c>
      <c r="V195" s="10" t="e">
        <f>IF('FY2025'!$A197&lt;&gt;"",IF(AND(MONTH($K195) &lt;= 7, MONTH($L195) &gt;= 7 ), IF($O195 &lt;&gt; "", $E195/$O195, ""), ""),"")</f>
        <v>#VALUE!</v>
      </c>
      <c r="W195" s="10" t="e">
        <f>IF('FY2025'!$A197&lt;&gt;"",IF(AND(MONTH($K195) &lt;= 8, MONTH($L195) &gt;= 8), IF($O195 &lt;&gt; "", $E195/$O195, ""), ""),"")</f>
        <v>#VALUE!</v>
      </c>
      <c r="X195" s="10" t="e">
        <f>IF('FY2025'!$A197&lt;&gt;"",IF(AND(MONTH($K195) &lt;= 9, MONTH($L195) &gt;= 9), IF($O195 &lt;&gt; "", $E195/$O195, ""), ""),"")</f>
        <v>#VALUE!</v>
      </c>
      <c r="Y195" s="10" t="e">
        <f>IF('FY2025'!$A197&lt;&gt;"",IF(AND(MONTH($K195) &lt;= 10, MONTH($L195) &gt;= 10), IF($O195 &lt;&gt; "", $E195/$O195, ""), ""),"")</f>
        <v>#VALUE!</v>
      </c>
      <c r="Z195" s="10" t="e">
        <f>IF('FY2025'!$A197&lt;&gt;"",IF(AND(MONTH($K195) &lt;= 11, MONTH($L195) &gt;= 11), IF($O195 &lt;&gt; "", $E195/$O195, ""), ""),"")</f>
        <v>#VALUE!</v>
      </c>
      <c r="AA195" s="10" t="e">
        <f>IF('FY2025'!$A197&lt;&gt;"",IF(AND(MONTH($K195) &lt;= 12, MONTH($L195) &gt;= 12), IF($O195 &lt;&gt; "", $E195/$O195, ""), ""),"")</f>
        <v>#VALUE!</v>
      </c>
    </row>
    <row r="196" spans="1:27" x14ac:dyDescent="0.25">
      <c r="A196" s="8">
        <f>IF('FY2025'!A198&lt;&gt;"", VALUE('FY2025'!A198), "")</f>
        <v>195</v>
      </c>
      <c r="B196" s="5" t="str">
        <f>IF('FY2025'!A198&lt;&gt;"",_xlfn.VALUETOTEXT('FY2025'!B198),"")</f>
        <v>25-1807-0708-25CITI-PS-DS-195</v>
      </c>
      <c r="C196" s="5" t="str">
        <f>_xlfn.VALUETOTEXT('FY2025'!C198)</f>
        <v>DS</v>
      </c>
      <c r="D196" s="5" t="str">
        <f>IF('FY2025'!A198&lt;&gt;"",_xlfn.VALUETOTEXT('FY2025'!D198),"")</f>
        <v>Citibank Bhd</v>
      </c>
      <c r="E196" s="6">
        <f>IF('FY2025'!A198&lt;&gt;"",VALUE('FY2025'!E198),"")</f>
        <v>500000</v>
      </c>
      <c r="F196" s="6">
        <f>IF('FY2025'!A198&lt;&gt;"",VALUE('FY2025'!F198),"")</f>
        <v>65</v>
      </c>
      <c r="G196" s="6">
        <f>IF('FY2025'!A198&lt;&gt;"",VALUE('FY2025'!G198),"")</f>
        <v>50</v>
      </c>
      <c r="H196" s="6">
        <f>IF('FY2025'!A198&lt;&gt;"",VALUE('FY2025'!H198),"")</f>
        <v>1.61</v>
      </c>
      <c r="I196" s="6">
        <f>IF('FY2025'!A198&lt;&gt;"",VALUE('FY2025'!I198),"")</f>
        <v>7.0000000000000007E-2</v>
      </c>
      <c r="J196" s="6">
        <f>IF('FY2025'!A198&lt;&gt;"",VALUE('FY2025'!J198),"")</f>
        <v>1.54</v>
      </c>
      <c r="K196" s="7" t="e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>#VALUE!</v>
      </c>
      <c r="L196" s="7" t="e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>#VALUE!</v>
      </c>
      <c r="M196" s="7" t="e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>#VALUE!</v>
      </c>
      <c r="N196" s="7" t="e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>#VALUE!</v>
      </c>
      <c r="O196" s="5" t="e">
        <f t="shared" si="3"/>
        <v>#VALUE!</v>
      </c>
      <c r="P196" s="10" t="e">
        <f>IF('FY2025'!$A198&lt;&gt;"",IF(AND(MONTH($K196) &lt;= 1, MONTH($L196) &gt;= 1), IF($O196 &lt;&gt; "", $E196/$O196, ""), ""),"")</f>
        <v>#VALUE!</v>
      </c>
      <c r="Q196" s="10" t="e">
        <f>IF('FY2025'!$A198&lt;&gt;"",IF(AND(MONTH($K196) &lt;= 2, MONTH($L196) &gt;= 2), IF($O196 &lt;&gt; "", $E196/$O196, ""), ""),"")</f>
        <v>#VALUE!</v>
      </c>
      <c r="R196" s="10" t="e">
        <f>IF('FY2025'!$A198&lt;&gt;"",IF(AND(MONTH($K196) &lt;= 3, MONTH($L196) &gt;= 3), IF($O196 &lt;&gt; "", $E196/$O196, ""), ""),"")</f>
        <v>#VALUE!</v>
      </c>
      <c r="S196" s="10" t="e">
        <f>IF('FY2025'!$A198&lt;&gt;"",IF(AND(MONTH($K196) &lt;= 4, MONTH($L196) &gt;= 4), IF($O196 &lt;&gt; "", $E196/$O196, ""), ""),"")</f>
        <v>#VALUE!</v>
      </c>
      <c r="T196" s="10" t="e">
        <f>IF('FY2025'!$A198&lt;&gt;"",IF(AND(MONTH($K196) &lt;= 5, MONTH($L196) &gt;= 5), IF($O196 &lt;&gt; "", $E196/$O196, ""), ""),"")</f>
        <v>#VALUE!</v>
      </c>
      <c r="U196" s="10" t="e">
        <f>IF('FY2025'!$A198&lt;&gt;"",IF(AND(MONTH($K196) &lt;= 6, MONTH($L196) &gt;= 6), IF($O196 &lt;&gt; "", $E196/$O196, ""), ""),"")</f>
        <v>#VALUE!</v>
      </c>
      <c r="V196" s="10" t="e">
        <f>IF('FY2025'!$A198&lt;&gt;"",IF(AND(MONTH($K196) &lt;= 7, MONTH($L196) &gt;= 7 ), IF($O196 &lt;&gt; "", $E196/$O196, ""), ""),"")</f>
        <v>#VALUE!</v>
      </c>
      <c r="W196" s="10" t="e">
        <f>IF('FY2025'!$A198&lt;&gt;"",IF(AND(MONTH($K196) &lt;= 8, MONTH($L196) &gt;= 8), IF($O196 &lt;&gt; "", $E196/$O196, ""), ""),"")</f>
        <v>#VALUE!</v>
      </c>
      <c r="X196" s="10" t="e">
        <f>IF('FY2025'!$A198&lt;&gt;"",IF(AND(MONTH($K196) &lt;= 9, MONTH($L196) &gt;= 9), IF($O196 &lt;&gt; "", $E196/$O196, ""), ""),"")</f>
        <v>#VALUE!</v>
      </c>
      <c r="Y196" s="10" t="e">
        <f>IF('FY2025'!$A198&lt;&gt;"",IF(AND(MONTH($K196) &lt;= 10, MONTH($L196) &gt;= 10), IF($O196 &lt;&gt; "", $E196/$O196, ""), ""),"")</f>
        <v>#VALUE!</v>
      </c>
      <c r="Z196" s="10" t="e">
        <f>IF('FY2025'!$A198&lt;&gt;"",IF(AND(MONTH($K196) &lt;= 11, MONTH($L196) &gt;= 11), IF($O196 &lt;&gt; "", $E196/$O196, ""), ""),"")</f>
        <v>#VALUE!</v>
      </c>
      <c r="AA196" s="10" t="e">
        <f>IF('FY2025'!$A198&lt;&gt;"",IF(AND(MONTH($K196) &lt;= 12, MONTH($L196) &gt;= 12), IF($O196 &lt;&gt; "", $E196/$O196, ""), ""),"")</f>
        <v>#VALUE!</v>
      </c>
    </row>
    <row r="197" spans="1:27" x14ac:dyDescent="0.25">
      <c r="A197" s="8">
        <f>IF('FY2025'!A199&lt;&gt;"", VALUE('FY2025'!A199), "")</f>
        <v>196</v>
      </c>
      <c r="B197" s="5" t="str">
        <f>IF('FY2025'!A199&lt;&gt;"",_xlfn.VALUETOTEXT('FY2025'!B199),"")</f>
        <v>25-1807-0708-25SCBS-PS-EG-196</v>
      </c>
      <c r="C197" s="5" t="str">
        <f>_xlfn.VALUETOTEXT('FY2025'!C199)</f>
        <v>EG</v>
      </c>
      <c r="D197" s="5" t="str">
        <f>IF('FY2025'!A199&lt;&gt;"",_xlfn.VALUETOTEXT('FY2025'!D199),"")</f>
        <v>Standard Chartered Saadiq Berhad</v>
      </c>
      <c r="E197" s="6">
        <f>IF('FY2025'!A199&lt;&gt;"",VALUE('FY2025'!E199),"")</f>
        <v>500000</v>
      </c>
      <c r="F197" s="6">
        <f>IF('FY2025'!A199&lt;&gt;"",VALUE('FY2025'!F199),"")</f>
        <v>64</v>
      </c>
      <c r="G197" s="6">
        <f>IF('FY2025'!A199&lt;&gt;"",VALUE('FY2025'!G199),"")</f>
        <v>50</v>
      </c>
      <c r="H197" s="6">
        <f>IF('FY2025'!A199&lt;&gt;"",VALUE('FY2025'!H199),"")</f>
        <v>2.1</v>
      </c>
      <c r="I197" s="6">
        <f>IF('FY2025'!A199&lt;&gt;"",VALUE('FY2025'!I199),"")</f>
        <v>0.22</v>
      </c>
      <c r="J197" s="6">
        <f>IF('FY2025'!A199&lt;&gt;"",VALUE('FY2025'!J199),"")</f>
        <v>1.88</v>
      </c>
      <c r="K197" s="7" t="e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>#VALUE!</v>
      </c>
      <c r="L197" s="7" t="e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>#VALUE!</v>
      </c>
      <c r="M197" s="7" t="e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>#VALUE!</v>
      </c>
      <c r="N197" s="7" t="e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>#VALUE!</v>
      </c>
      <c r="O197" s="5" t="e">
        <f t="shared" si="3"/>
        <v>#VALUE!</v>
      </c>
      <c r="P197" s="10" t="e">
        <f>IF('FY2025'!$A199&lt;&gt;"",IF(AND(MONTH($K197) &lt;= 1, MONTH($L197) &gt;= 1), IF($O197 &lt;&gt; "", $E197/$O197, ""), ""),"")</f>
        <v>#VALUE!</v>
      </c>
      <c r="Q197" s="10" t="e">
        <f>IF('FY2025'!$A199&lt;&gt;"",IF(AND(MONTH($K197) &lt;= 2, MONTH($L197) &gt;= 2), IF($O197 &lt;&gt; "", $E197/$O197, ""), ""),"")</f>
        <v>#VALUE!</v>
      </c>
      <c r="R197" s="10" t="e">
        <f>IF('FY2025'!$A199&lt;&gt;"",IF(AND(MONTH($K197) &lt;= 3, MONTH($L197) &gt;= 3), IF($O197 &lt;&gt; "", $E197/$O197, ""), ""),"")</f>
        <v>#VALUE!</v>
      </c>
      <c r="S197" s="10" t="e">
        <f>IF('FY2025'!$A199&lt;&gt;"",IF(AND(MONTH($K197) &lt;= 4, MONTH($L197) &gt;= 4), IF($O197 &lt;&gt; "", $E197/$O197, ""), ""),"")</f>
        <v>#VALUE!</v>
      </c>
      <c r="T197" s="10" t="e">
        <f>IF('FY2025'!$A199&lt;&gt;"",IF(AND(MONTH($K197) &lt;= 5, MONTH($L197) &gt;= 5), IF($O197 &lt;&gt; "", $E197/$O197, ""), ""),"")</f>
        <v>#VALUE!</v>
      </c>
      <c r="U197" s="10" t="e">
        <f>IF('FY2025'!$A199&lt;&gt;"",IF(AND(MONTH($K197) &lt;= 6, MONTH($L197) &gt;= 6), IF($O197 &lt;&gt; "", $E197/$O197, ""), ""),"")</f>
        <v>#VALUE!</v>
      </c>
      <c r="V197" s="10" t="e">
        <f>IF('FY2025'!$A199&lt;&gt;"",IF(AND(MONTH($K197) &lt;= 7, MONTH($L197) &gt;= 7 ), IF($O197 &lt;&gt; "", $E197/$O197, ""), ""),"")</f>
        <v>#VALUE!</v>
      </c>
      <c r="W197" s="10" t="e">
        <f>IF('FY2025'!$A199&lt;&gt;"",IF(AND(MONTH($K197) &lt;= 8, MONTH($L197) &gt;= 8), IF($O197 &lt;&gt; "", $E197/$O197, ""), ""),"")</f>
        <v>#VALUE!</v>
      </c>
      <c r="X197" s="10" t="e">
        <f>IF('FY2025'!$A199&lt;&gt;"",IF(AND(MONTH($K197) &lt;= 9, MONTH($L197) &gt;= 9), IF($O197 &lt;&gt; "", $E197/$O197, ""), ""),"")</f>
        <v>#VALUE!</v>
      </c>
      <c r="Y197" s="10" t="e">
        <f>IF('FY2025'!$A199&lt;&gt;"",IF(AND(MONTH($K197) &lt;= 10, MONTH($L197) &gt;= 10), IF($O197 &lt;&gt; "", $E197/$O197, ""), ""),"")</f>
        <v>#VALUE!</v>
      </c>
      <c r="Z197" s="10" t="e">
        <f>IF('FY2025'!$A199&lt;&gt;"",IF(AND(MONTH($K197) &lt;= 11, MONTH($L197) &gt;= 11), IF($O197 &lt;&gt; "", $E197/$O197, ""), ""),"")</f>
        <v>#VALUE!</v>
      </c>
      <c r="AA197" s="10" t="e">
        <f>IF('FY2025'!$A199&lt;&gt;"",IF(AND(MONTH($K197) &lt;= 12, MONTH($L197) &gt;= 12), IF($O197 &lt;&gt; "", $E197/$O197, ""), ""),"")</f>
        <v>#VALUE!</v>
      </c>
    </row>
    <row r="198" spans="1:27" x14ac:dyDescent="0.25">
      <c r="A198" s="8">
        <f>IF('FY2025'!A200&lt;&gt;"", VALUE('FY2025'!A200), "")</f>
        <v>197</v>
      </c>
      <c r="B198" s="5" t="str">
        <f>IF('FY2025'!A200&lt;&gt;"",_xlfn.VALUETOTEXT('FY2025'!B200),"")</f>
        <v>25-1807-0708-25CIMI-PS-DS-197</v>
      </c>
      <c r="C198" s="5" t="str">
        <f>_xlfn.VALUETOTEXT('FY2025'!C200)</f>
        <v>DS</v>
      </c>
      <c r="D198" s="5" t="str">
        <f>IF('FY2025'!A200&lt;&gt;"",_xlfn.VALUETOTEXT('FY2025'!D200),"")</f>
        <v>CIMB Islamic Bank Berhad</v>
      </c>
      <c r="E198" s="6">
        <f>IF('FY2025'!A200&lt;&gt;"",VALUE('FY2025'!E200),"")</f>
        <v>500000</v>
      </c>
      <c r="F198" s="6">
        <f>IF('FY2025'!A200&lt;&gt;"",VALUE('FY2025'!F200),"")</f>
        <v>65</v>
      </c>
      <c r="G198" s="6">
        <f>IF('FY2025'!A200&lt;&gt;"",VALUE('FY2025'!G200),"")</f>
        <v>50</v>
      </c>
      <c r="H198" s="6">
        <f>IF('FY2025'!A200&lt;&gt;"",VALUE('FY2025'!H200),"")</f>
        <v>1.63</v>
      </c>
      <c r="I198" s="6">
        <f>IF('FY2025'!A200&lt;&gt;"",VALUE('FY2025'!I200),"")</f>
        <v>0.09</v>
      </c>
      <c r="J198" s="6">
        <f>IF('FY2025'!A200&lt;&gt;"",VALUE('FY2025'!J200),"")</f>
        <v>1.54</v>
      </c>
      <c r="K198" s="7" t="e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>#VALUE!</v>
      </c>
      <c r="L198" s="7" t="e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>#VALUE!</v>
      </c>
      <c r="M198" s="7" t="e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>#VALUE!</v>
      </c>
      <c r="N198" s="7" t="e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>#VALUE!</v>
      </c>
      <c r="O198" s="5" t="e">
        <f t="shared" si="3"/>
        <v>#VALUE!</v>
      </c>
      <c r="P198" s="10" t="e">
        <f>IF('FY2025'!$A200&lt;&gt;"",IF(AND(MONTH($K198) &lt;= 1, MONTH($L198) &gt;= 1), IF($O198 &lt;&gt; "", $E198/$O198, ""), ""),"")</f>
        <v>#VALUE!</v>
      </c>
      <c r="Q198" s="10" t="e">
        <f>IF('FY2025'!$A200&lt;&gt;"",IF(AND(MONTH($K198) &lt;= 2, MONTH($L198) &gt;= 2), IF($O198 &lt;&gt; "", $E198/$O198, ""), ""),"")</f>
        <v>#VALUE!</v>
      </c>
      <c r="R198" s="10" t="e">
        <f>IF('FY2025'!$A200&lt;&gt;"",IF(AND(MONTH($K198) &lt;= 3, MONTH($L198) &gt;= 3), IF($O198 &lt;&gt; "", $E198/$O198, ""), ""),"")</f>
        <v>#VALUE!</v>
      </c>
      <c r="S198" s="10" t="e">
        <f>IF('FY2025'!$A200&lt;&gt;"",IF(AND(MONTH($K198) &lt;= 4, MONTH($L198) &gt;= 4), IF($O198 &lt;&gt; "", $E198/$O198, ""), ""),"")</f>
        <v>#VALUE!</v>
      </c>
      <c r="T198" s="10" t="e">
        <f>IF('FY2025'!$A200&lt;&gt;"",IF(AND(MONTH($K198) &lt;= 5, MONTH($L198) &gt;= 5), IF($O198 &lt;&gt; "", $E198/$O198, ""), ""),"")</f>
        <v>#VALUE!</v>
      </c>
      <c r="U198" s="10" t="e">
        <f>IF('FY2025'!$A200&lt;&gt;"",IF(AND(MONTH($K198) &lt;= 6, MONTH($L198) &gt;= 6), IF($O198 &lt;&gt; "", $E198/$O198, ""), ""),"")</f>
        <v>#VALUE!</v>
      </c>
      <c r="V198" s="10" t="e">
        <f>IF('FY2025'!$A200&lt;&gt;"",IF(AND(MONTH($K198) &lt;= 7, MONTH($L198) &gt;= 7 ), IF($O198 &lt;&gt; "", $E198/$O198, ""), ""),"")</f>
        <v>#VALUE!</v>
      </c>
      <c r="W198" s="10" t="e">
        <f>IF('FY2025'!$A200&lt;&gt;"",IF(AND(MONTH($K198) &lt;= 8, MONTH($L198) &gt;= 8), IF($O198 &lt;&gt; "", $E198/$O198, ""), ""),"")</f>
        <v>#VALUE!</v>
      </c>
      <c r="X198" s="10" t="e">
        <f>IF('FY2025'!$A200&lt;&gt;"",IF(AND(MONTH($K198) &lt;= 9, MONTH($L198) &gt;= 9), IF($O198 &lt;&gt; "", $E198/$O198, ""), ""),"")</f>
        <v>#VALUE!</v>
      </c>
      <c r="Y198" s="10" t="e">
        <f>IF('FY2025'!$A200&lt;&gt;"",IF(AND(MONTH($K198) &lt;= 10, MONTH($L198) &gt;= 10), IF($O198 &lt;&gt; "", $E198/$O198, ""), ""),"")</f>
        <v>#VALUE!</v>
      </c>
      <c r="Z198" s="10" t="e">
        <f>IF('FY2025'!$A200&lt;&gt;"",IF(AND(MONTH($K198) &lt;= 11, MONTH($L198) &gt;= 11), IF($O198 &lt;&gt; "", $E198/$O198, ""), ""),"")</f>
        <v>#VALUE!</v>
      </c>
      <c r="AA198" s="10" t="e">
        <f>IF('FY2025'!$A200&lt;&gt;"",IF(AND(MONTH($K198) &lt;= 12, MONTH($L198) &gt;= 12), IF($O198 &lt;&gt; "", $E198/$O198, ""), ""),"")</f>
        <v>#VALUE!</v>
      </c>
    </row>
    <row r="199" spans="1:27" x14ac:dyDescent="0.25">
      <c r="A199" s="8">
        <f>IF('FY2025'!A201&lt;&gt;"", VALUE('FY2025'!A201), "")</f>
        <v>198</v>
      </c>
      <c r="B199" s="5" t="str">
        <f>IF('FY2025'!A201&lt;&gt;"",_xlfn.VALUETOTEXT('FY2025'!B201),"")</f>
        <v>25-2407-1308-25SCBS-PS-HZ-198</v>
      </c>
      <c r="C199" s="5" t="str">
        <f>_xlfn.VALUETOTEXT('FY2025'!C201)</f>
        <v>HZ</v>
      </c>
      <c r="D199" s="5" t="str">
        <f>IF('FY2025'!A201&lt;&gt;"",_xlfn.VALUETOTEXT('FY2025'!D201),"")</f>
        <v>Standard Chartered Saadiq Berhad</v>
      </c>
      <c r="E199" s="6">
        <f>IF('FY2025'!A201&lt;&gt;"",VALUE('FY2025'!E201),"")</f>
        <v>250000</v>
      </c>
      <c r="F199" s="6">
        <f>IF('FY2025'!A201&lt;&gt;"",VALUE('FY2025'!F201),"")</f>
        <v>67</v>
      </c>
      <c r="G199" s="6">
        <f>IF('FY2025'!A201&lt;&gt;"",VALUE('FY2025'!G201),"")</f>
        <v>50</v>
      </c>
      <c r="H199" s="6">
        <f>IF('FY2025'!A201&lt;&gt;"",VALUE('FY2025'!H201),"")</f>
        <v>2.2999999999999998</v>
      </c>
      <c r="I199" s="6">
        <f>IF('FY2025'!A201&lt;&gt;"",VALUE('FY2025'!I201),"")</f>
        <v>0.04</v>
      </c>
      <c r="J199" s="6">
        <f>IF('FY2025'!A201&lt;&gt;"",VALUE('FY2025'!J201),"")</f>
        <v>2.2599999999999998</v>
      </c>
      <c r="K199" s="7" t="e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>#VALUE!</v>
      </c>
      <c r="L199" s="7" t="e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>#VALUE!</v>
      </c>
      <c r="M199" s="7" t="e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>#VALUE!</v>
      </c>
      <c r="N199" s="7" t="e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>#VALUE!</v>
      </c>
      <c r="O199" s="5" t="e">
        <f t="shared" si="3"/>
        <v>#VALUE!</v>
      </c>
      <c r="P199" s="10" t="e">
        <f>IF('FY2025'!$A201&lt;&gt;"",IF(AND(MONTH($K199) &lt;= 1, MONTH($L199) &gt;= 1), IF($O199 &lt;&gt; "", $E199/$O199, ""), ""),"")</f>
        <v>#VALUE!</v>
      </c>
      <c r="Q199" s="10" t="e">
        <f>IF('FY2025'!$A201&lt;&gt;"",IF(AND(MONTH($K199) &lt;= 2, MONTH($L199) &gt;= 2), IF($O199 &lt;&gt; "", $E199/$O199, ""), ""),"")</f>
        <v>#VALUE!</v>
      </c>
      <c r="R199" s="10" t="e">
        <f>IF('FY2025'!$A201&lt;&gt;"",IF(AND(MONTH($K199) &lt;= 3, MONTH($L199) &gt;= 3), IF($O199 &lt;&gt; "", $E199/$O199, ""), ""),"")</f>
        <v>#VALUE!</v>
      </c>
      <c r="S199" s="10" t="e">
        <f>IF('FY2025'!$A201&lt;&gt;"",IF(AND(MONTH($K199) &lt;= 4, MONTH($L199) &gt;= 4), IF($O199 &lt;&gt; "", $E199/$O199, ""), ""),"")</f>
        <v>#VALUE!</v>
      </c>
      <c r="T199" s="10" t="e">
        <f>IF('FY2025'!$A201&lt;&gt;"",IF(AND(MONTH($K199) &lt;= 5, MONTH($L199) &gt;= 5), IF($O199 &lt;&gt; "", $E199/$O199, ""), ""),"")</f>
        <v>#VALUE!</v>
      </c>
      <c r="U199" s="10" t="e">
        <f>IF('FY2025'!$A201&lt;&gt;"",IF(AND(MONTH($K199) &lt;= 6, MONTH($L199) &gt;= 6), IF($O199 &lt;&gt; "", $E199/$O199, ""), ""),"")</f>
        <v>#VALUE!</v>
      </c>
      <c r="V199" s="10" t="e">
        <f>IF('FY2025'!$A201&lt;&gt;"",IF(AND(MONTH($K199) &lt;= 7, MONTH($L199) &gt;= 7 ), IF($O199 &lt;&gt; "", $E199/$O199, ""), ""),"")</f>
        <v>#VALUE!</v>
      </c>
      <c r="W199" s="10" t="e">
        <f>IF('FY2025'!$A201&lt;&gt;"",IF(AND(MONTH($K199) &lt;= 8, MONTH($L199) &gt;= 8), IF($O199 &lt;&gt; "", $E199/$O199, ""), ""),"")</f>
        <v>#VALUE!</v>
      </c>
      <c r="X199" s="10" t="e">
        <f>IF('FY2025'!$A201&lt;&gt;"",IF(AND(MONTH($K199) &lt;= 9, MONTH($L199) &gt;= 9), IF($O199 &lt;&gt; "", $E199/$O199, ""), ""),"")</f>
        <v>#VALUE!</v>
      </c>
      <c r="Y199" s="10" t="e">
        <f>IF('FY2025'!$A201&lt;&gt;"",IF(AND(MONTH($K199) &lt;= 10, MONTH($L199) &gt;= 10), IF($O199 &lt;&gt; "", $E199/$O199, ""), ""),"")</f>
        <v>#VALUE!</v>
      </c>
      <c r="Z199" s="10" t="e">
        <f>IF('FY2025'!$A201&lt;&gt;"",IF(AND(MONTH($K199) &lt;= 11, MONTH($L199) &gt;= 11), IF($O199 &lt;&gt; "", $E199/$O199, ""), ""),"")</f>
        <v>#VALUE!</v>
      </c>
      <c r="AA199" s="10" t="e">
        <f>IF('FY2025'!$A201&lt;&gt;"",IF(AND(MONTH($K199) &lt;= 12, MONTH($L199) &gt;= 12), IF($O199 &lt;&gt; "", $E199/$O199, ""), ""),"")</f>
        <v>#VALUE!</v>
      </c>
    </row>
    <row r="200" spans="1:27" x14ac:dyDescent="0.25">
      <c r="A200" s="8">
        <f>IF('FY2025'!A202&lt;&gt;"", VALUE('FY2025'!A202), "")</f>
        <v>199</v>
      </c>
      <c r="B200" s="5" t="str">
        <f>IF('FY2025'!A202&lt;&gt;"",_xlfn.VALUETOTEXT('FY2025'!B202),"")</f>
        <v>25-2407-3107-25PTLCL-PS-DS-199</v>
      </c>
      <c r="C200" s="5" t="str">
        <f>_xlfn.VALUETOTEXT('FY2025'!C202)</f>
        <v>DS</v>
      </c>
      <c r="D200" s="5" t="str">
        <f>IF('FY2025'!A202&lt;&gt;"",_xlfn.VALUETOTEXT('FY2025'!D202),"")</f>
        <v>PETCO Trading Labuan Co. Ltd</v>
      </c>
      <c r="E200" s="6">
        <f>IF('FY2025'!A202&lt;&gt;"",VALUE('FY2025'!E202),"")</f>
        <v>250000</v>
      </c>
      <c r="F200" s="6">
        <f>IF('FY2025'!A202&lt;&gt;"",VALUE('FY2025'!F202),"")</f>
        <v>67</v>
      </c>
      <c r="G200" s="6">
        <f>IF('FY2025'!A202&lt;&gt;"",VALUE('FY2025'!G202),"")</f>
        <v>50</v>
      </c>
      <c r="H200" s="6">
        <f>IF('FY2025'!A202&lt;&gt;"",VALUE('FY2025'!H202),"")</f>
        <v>2.42</v>
      </c>
      <c r="I200" s="6">
        <f>IF('FY2025'!A202&lt;&gt;"",VALUE('FY2025'!I202),"")</f>
        <v>0.11</v>
      </c>
      <c r="J200" s="6">
        <f>IF('FY2025'!A202&lt;&gt;"",VALUE('FY2025'!J202),"")</f>
        <v>2.31</v>
      </c>
      <c r="K200" s="7" t="e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>#VALUE!</v>
      </c>
      <c r="L200" s="7" t="e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>#VALUE!</v>
      </c>
      <c r="M200" s="7" t="e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>#VALUE!</v>
      </c>
      <c r="N200" s="7" t="e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>#VALUE!</v>
      </c>
      <c r="O200" s="5" t="e">
        <f t="shared" si="3"/>
        <v>#VALUE!</v>
      </c>
      <c r="P200" s="10" t="e">
        <f>IF('FY2025'!$A202&lt;&gt;"",IF(AND(MONTH($K200) &lt;= 1, MONTH($L200) &gt;= 1), IF($O200 &lt;&gt; "", $E200/$O200, ""), ""),"")</f>
        <v>#VALUE!</v>
      </c>
      <c r="Q200" s="10" t="e">
        <f>IF('FY2025'!$A202&lt;&gt;"",IF(AND(MONTH($K200) &lt;= 2, MONTH($L200) &gt;= 2), IF($O200 &lt;&gt; "", $E200/$O200, ""), ""),"")</f>
        <v>#VALUE!</v>
      </c>
      <c r="R200" s="10" t="e">
        <f>IF('FY2025'!$A202&lt;&gt;"",IF(AND(MONTH($K200) &lt;= 3, MONTH($L200) &gt;= 3), IF($O200 &lt;&gt; "", $E200/$O200, ""), ""),"")</f>
        <v>#VALUE!</v>
      </c>
      <c r="S200" s="10" t="e">
        <f>IF('FY2025'!$A202&lt;&gt;"",IF(AND(MONTH($K200) &lt;= 4, MONTH($L200) &gt;= 4), IF($O200 &lt;&gt; "", $E200/$O200, ""), ""),"")</f>
        <v>#VALUE!</v>
      </c>
      <c r="T200" s="10" t="e">
        <f>IF('FY2025'!$A202&lt;&gt;"",IF(AND(MONTH($K200) &lt;= 5, MONTH($L200) &gt;= 5), IF($O200 &lt;&gt; "", $E200/$O200, ""), ""),"")</f>
        <v>#VALUE!</v>
      </c>
      <c r="U200" s="10" t="e">
        <f>IF('FY2025'!$A202&lt;&gt;"",IF(AND(MONTH($K200) &lt;= 6, MONTH($L200) &gt;= 6), IF($O200 &lt;&gt; "", $E200/$O200, ""), ""),"")</f>
        <v>#VALUE!</v>
      </c>
      <c r="V200" s="10" t="e">
        <f>IF('FY2025'!$A202&lt;&gt;"",IF(AND(MONTH($K200) &lt;= 7, MONTH($L200) &gt;= 7 ), IF($O200 &lt;&gt; "", $E200/$O200, ""), ""),"")</f>
        <v>#VALUE!</v>
      </c>
      <c r="W200" s="10" t="e">
        <f>IF('FY2025'!$A202&lt;&gt;"",IF(AND(MONTH($K200) &lt;= 8, MONTH($L200) &gt;= 8), IF($O200 &lt;&gt; "", $E200/$O200, ""), ""),"")</f>
        <v>#VALUE!</v>
      </c>
      <c r="X200" s="10" t="e">
        <f>IF('FY2025'!$A202&lt;&gt;"",IF(AND(MONTH($K200) &lt;= 9, MONTH($L200) &gt;= 9), IF($O200 &lt;&gt; "", $E200/$O200, ""), ""),"")</f>
        <v>#VALUE!</v>
      </c>
      <c r="Y200" s="10" t="e">
        <f>IF('FY2025'!$A202&lt;&gt;"",IF(AND(MONTH($K200) &lt;= 10, MONTH($L200) &gt;= 10), IF($O200 &lt;&gt; "", $E200/$O200, ""), ""),"")</f>
        <v>#VALUE!</v>
      </c>
      <c r="Z200" s="10" t="e">
        <f>IF('FY2025'!$A202&lt;&gt;"",IF(AND(MONTH($K200) &lt;= 11, MONTH($L200) &gt;= 11), IF($O200 &lt;&gt; "", $E200/$O200, ""), ""),"")</f>
        <v>#VALUE!</v>
      </c>
      <c r="AA200" s="10" t="e">
        <f>IF('FY2025'!$A202&lt;&gt;"",IF(AND(MONTH($K200) &lt;= 12, MONTH($L200) &gt;= 12), IF($O200 &lt;&gt; "", $E200/$O200, ""), ""),"")</f>
        <v>#VALUE!</v>
      </c>
    </row>
    <row r="201" spans="1:27" x14ac:dyDescent="0.25">
      <c r="A201" s="8">
        <f>IF('FY2025'!A203&lt;&gt;"", VALUE('FY2025'!A203), "")</f>
        <v>200</v>
      </c>
      <c r="B201" s="5" t="str">
        <f>IF('FY2025'!A203&lt;&gt;"",_xlfn.VALUETOTEXT('FY2025'!B203),"")</f>
        <v>25-2407-1308-25MLIL-PS-DS-200</v>
      </c>
      <c r="C201" s="5" t="str">
        <f>_xlfn.VALUETOTEXT('FY2025'!C203)</f>
        <v>DS</v>
      </c>
      <c r="D201" s="5" t="str">
        <f>IF('FY2025'!A203&lt;&gt;"",_xlfn.VALUETOTEXT('FY2025'!D203),"")</f>
        <v>Merrill Lynch International</v>
      </c>
      <c r="E201" s="6">
        <f>IF('FY2025'!A203&lt;&gt;"",VALUE('FY2025'!E203),"")</f>
        <v>250000</v>
      </c>
      <c r="F201" s="6">
        <f>IF('FY2025'!A203&lt;&gt;"",VALUE('FY2025'!F203),"")</f>
        <v>67</v>
      </c>
      <c r="G201" s="6">
        <f>IF('FY2025'!A203&lt;&gt;"",VALUE('FY2025'!G203),"")</f>
        <v>50</v>
      </c>
      <c r="H201" s="6">
        <f>IF('FY2025'!A203&lt;&gt;"",VALUE('FY2025'!H203),"")</f>
        <v>2.39</v>
      </c>
      <c r="I201" s="6">
        <f>IF('FY2025'!A203&lt;&gt;"",VALUE('FY2025'!I203),"")</f>
        <v>0.1</v>
      </c>
      <c r="J201" s="6">
        <f>IF('FY2025'!A203&lt;&gt;"",VALUE('FY2025'!J203),"")</f>
        <v>2.29</v>
      </c>
      <c r="K201" s="7" t="e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>#VALUE!</v>
      </c>
      <c r="L201" s="7" t="e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>#VALUE!</v>
      </c>
      <c r="M201" s="7" t="e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>#VALUE!</v>
      </c>
      <c r="N201" s="7" t="e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>#VALUE!</v>
      </c>
      <c r="O201" s="5" t="e">
        <f t="shared" si="3"/>
        <v>#VALUE!</v>
      </c>
      <c r="P201" s="10" t="e">
        <f>IF('FY2025'!$A203&lt;&gt;"",IF(AND(MONTH($K201) &lt;= 1, MONTH($L201) &gt;= 1), IF($O201 &lt;&gt; "", $E201/$O201, ""), ""),"")</f>
        <v>#VALUE!</v>
      </c>
      <c r="Q201" s="10" t="e">
        <f>IF('FY2025'!$A203&lt;&gt;"",IF(AND(MONTH($K201) &lt;= 2, MONTH($L201) &gt;= 2), IF($O201 &lt;&gt; "", $E201/$O201, ""), ""),"")</f>
        <v>#VALUE!</v>
      </c>
      <c r="R201" s="10" t="e">
        <f>IF('FY2025'!$A203&lt;&gt;"",IF(AND(MONTH($K201) &lt;= 3, MONTH($L201) &gt;= 3), IF($O201 &lt;&gt; "", $E201/$O201, ""), ""),"")</f>
        <v>#VALUE!</v>
      </c>
      <c r="S201" s="10" t="e">
        <f>IF('FY2025'!$A203&lt;&gt;"",IF(AND(MONTH($K201) &lt;= 4, MONTH($L201) &gt;= 4), IF($O201 &lt;&gt; "", $E201/$O201, ""), ""),"")</f>
        <v>#VALUE!</v>
      </c>
      <c r="T201" s="10" t="e">
        <f>IF('FY2025'!$A203&lt;&gt;"",IF(AND(MONTH($K201) &lt;= 5, MONTH($L201) &gt;= 5), IF($O201 &lt;&gt; "", $E201/$O201, ""), ""),"")</f>
        <v>#VALUE!</v>
      </c>
      <c r="U201" s="10" t="e">
        <f>IF('FY2025'!$A203&lt;&gt;"",IF(AND(MONTH($K201) &lt;= 6, MONTH($L201) &gt;= 6), IF($O201 &lt;&gt; "", $E201/$O201, ""), ""),"")</f>
        <v>#VALUE!</v>
      </c>
      <c r="V201" s="10" t="e">
        <f>IF('FY2025'!$A203&lt;&gt;"",IF(AND(MONTH($K201) &lt;= 7, MONTH($L201) &gt;= 7 ), IF($O201 &lt;&gt; "", $E201/$O201, ""), ""),"")</f>
        <v>#VALUE!</v>
      </c>
      <c r="W201" s="10" t="e">
        <f>IF('FY2025'!$A203&lt;&gt;"",IF(AND(MONTH($K201) &lt;= 8, MONTH($L201) &gt;= 8), IF($O201 &lt;&gt; "", $E201/$O201, ""), ""),"")</f>
        <v>#VALUE!</v>
      </c>
      <c r="X201" s="10" t="e">
        <f>IF('FY2025'!$A203&lt;&gt;"",IF(AND(MONTH($K201) &lt;= 9, MONTH($L201) &gt;= 9), IF($O201 &lt;&gt; "", $E201/$O201, ""), ""),"")</f>
        <v>#VALUE!</v>
      </c>
      <c r="Y201" s="10" t="e">
        <f>IF('FY2025'!$A203&lt;&gt;"",IF(AND(MONTH($K201) &lt;= 10, MONTH($L201) &gt;= 10), IF($O201 &lt;&gt; "", $E201/$O201, ""), ""),"")</f>
        <v>#VALUE!</v>
      </c>
      <c r="Z201" s="10" t="e">
        <f>IF('FY2025'!$A203&lt;&gt;"",IF(AND(MONTH($K201) &lt;= 11, MONTH($L201) &gt;= 11), IF($O201 &lt;&gt; "", $E201/$O201, ""), ""),"")</f>
        <v>#VALUE!</v>
      </c>
      <c r="AA201" s="10" t="e">
        <f>IF('FY2025'!$A203&lt;&gt;"",IF(AND(MONTH($K201) &lt;= 12, MONTH($L201) &gt;= 12), IF($O201 &lt;&gt; "", $E201/$O201, ""), ""),"")</f>
        <v>#VALUE!</v>
      </c>
    </row>
    <row r="202" spans="1:27" x14ac:dyDescent="0.25">
      <c r="A202" s="8">
        <f>IF('FY2025'!A204&lt;&gt;"", VALUE('FY2025'!A204), "")</f>
        <v>201</v>
      </c>
      <c r="B202" s="5" t="str">
        <f>IF('FY2025'!A204&lt;&gt;"",_xlfn.VALUETOTEXT('FY2025'!B204),"")</f>
        <v>25-2407-1308-25MSCG-PS-HZ-201</v>
      </c>
      <c r="C202" s="5" t="str">
        <f>_xlfn.VALUETOTEXT('FY2025'!C204)</f>
        <v>HZ</v>
      </c>
      <c r="D202" s="5" t="str">
        <f>IF('FY2025'!A204&lt;&gt;"",_xlfn.VALUETOTEXT('FY2025'!D204),"")</f>
        <v>Morgan Stanley Capital Group (Singapore) Pte</v>
      </c>
      <c r="E202" s="6">
        <f>IF('FY2025'!A204&lt;&gt;"",VALUE('FY2025'!E204),"")</f>
        <v>250000</v>
      </c>
      <c r="F202" s="6">
        <f>IF('FY2025'!A204&lt;&gt;"",VALUE('FY2025'!F204),"")</f>
        <v>67</v>
      </c>
      <c r="G202" s="6">
        <f>IF('FY2025'!A204&lt;&gt;"",VALUE('FY2025'!G204),"")</f>
        <v>50</v>
      </c>
      <c r="H202" s="6">
        <f>IF('FY2025'!A204&lt;&gt;"",VALUE('FY2025'!H204),"")</f>
        <v>2.41</v>
      </c>
      <c r="I202" s="6">
        <f>IF('FY2025'!A204&lt;&gt;"",VALUE('FY2025'!I204),"")</f>
        <v>0.1</v>
      </c>
      <c r="J202" s="6">
        <f>IF('FY2025'!A204&lt;&gt;"",VALUE('FY2025'!J204),"")</f>
        <v>2.31</v>
      </c>
      <c r="K202" s="7" t="e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>#VALUE!</v>
      </c>
      <c r="L202" s="7" t="e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>#VALUE!</v>
      </c>
      <c r="M202" s="7" t="e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>#VALUE!</v>
      </c>
      <c r="N202" s="7" t="e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>#VALUE!</v>
      </c>
      <c r="O202" s="5" t="e">
        <f t="shared" si="3"/>
        <v>#VALUE!</v>
      </c>
      <c r="P202" s="10" t="e">
        <f>IF('FY2025'!$A204&lt;&gt;"",IF(AND(MONTH($K202) &lt;= 1, MONTH($L202) &gt;= 1), IF($O202 &lt;&gt; "", $E202/$O202, ""), ""),"")</f>
        <v>#VALUE!</v>
      </c>
      <c r="Q202" s="10" t="e">
        <f>IF('FY2025'!$A204&lt;&gt;"",IF(AND(MONTH($K202) &lt;= 2, MONTH($L202) &gt;= 2), IF($O202 &lt;&gt; "", $E202/$O202, ""), ""),"")</f>
        <v>#VALUE!</v>
      </c>
      <c r="R202" s="10" t="e">
        <f>IF('FY2025'!$A204&lt;&gt;"",IF(AND(MONTH($K202) &lt;= 3, MONTH($L202) &gt;= 3), IF($O202 &lt;&gt; "", $E202/$O202, ""), ""),"")</f>
        <v>#VALUE!</v>
      </c>
      <c r="S202" s="10" t="e">
        <f>IF('FY2025'!$A204&lt;&gt;"",IF(AND(MONTH($K202) &lt;= 4, MONTH($L202) &gt;= 4), IF($O202 &lt;&gt; "", $E202/$O202, ""), ""),"")</f>
        <v>#VALUE!</v>
      </c>
      <c r="T202" s="10" t="e">
        <f>IF('FY2025'!$A204&lt;&gt;"",IF(AND(MONTH($K202) &lt;= 5, MONTH($L202) &gt;= 5), IF($O202 &lt;&gt; "", $E202/$O202, ""), ""),"")</f>
        <v>#VALUE!</v>
      </c>
      <c r="U202" s="10" t="e">
        <f>IF('FY2025'!$A204&lt;&gt;"",IF(AND(MONTH($K202) &lt;= 6, MONTH($L202) &gt;= 6), IF($O202 &lt;&gt; "", $E202/$O202, ""), ""),"")</f>
        <v>#VALUE!</v>
      </c>
      <c r="V202" s="10" t="e">
        <f>IF('FY2025'!$A204&lt;&gt;"",IF(AND(MONTH($K202) &lt;= 7, MONTH($L202) &gt;= 7 ), IF($O202 &lt;&gt; "", $E202/$O202, ""), ""),"")</f>
        <v>#VALUE!</v>
      </c>
      <c r="W202" s="10" t="e">
        <f>IF('FY2025'!$A204&lt;&gt;"",IF(AND(MONTH($K202) &lt;= 8, MONTH($L202) &gt;= 8), IF($O202 &lt;&gt; "", $E202/$O202, ""), ""),"")</f>
        <v>#VALUE!</v>
      </c>
      <c r="X202" s="10" t="e">
        <f>IF('FY2025'!$A204&lt;&gt;"",IF(AND(MONTH($K202) &lt;= 9, MONTH($L202) &gt;= 9), IF($O202 &lt;&gt; "", $E202/$O202, ""), ""),"")</f>
        <v>#VALUE!</v>
      </c>
      <c r="Y202" s="10" t="e">
        <f>IF('FY2025'!$A204&lt;&gt;"",IF(AND(MONTH($K202) &lt;= 10, MONTH($L202) &gt;= 10), IF($O202 &lt;&gt; "", $E202/$O202, ""), ""),"")</f>
        <v>#VALUE!</v>
      </c>
      <c r="Z202" s="10" t="e">
        <f>IF('FY2025'!$A204&lt;&gt;"",IF(AND(MONTH($K202) &lt;= 11, MONTH($L202) &gt;= 11), IF($O202 &lt;&gt; "", $E202/$O202, ""), ""),"")</f>
        <v>#VALUE!</v>
      </c>
      <c r="AA202" s="10" t="e">
        <f>IF('FY2025'!$A204&lt;&gt;"",IF(AND(MONTH($K202) &lt;= 12, MONTH($L202) &gt;= 12), IF($O202 &lt;&gt; "", $E202/$O202, ""), ""),"")</f>
        <v>#VALUE!</v>
      </c>
    </row>
    <row r="203" spans="1:27" x14ac:dyDescent="0.25">
      <c r="A203" s="8">
        <f>IF('FY2025'!A205&lt;&gt;"", VALUE('FY2025'!A205), "")</f>
        <v>202</v>
      </c>
      <c r="B203" s="5" t="str">
        <f>IF('FY2025'!A205&lt;&gt;"",_xlfn.VALUETOTEXT('FY2025'!B205),"")</f>
        <v>25-2407-1308-25CIMI-PS-HZ-202</v>
      </c>
      <c r="C203" s="5" t="str">
        <f>_xlfn.VALUETOTEXT('FY2025'!C205)</f>
        <v>HZ</v>
      </c>
      <c r="D203" s="5" t="str">
        <f>IF('FY2025'!A205&lt;&gt;"",_xlfn.VALUETOTEXT('FY2025'!D205),"")</f>
        <v>CIMB Islamic Bank Berhad</v>
      </c>
      <c r="E203" s="6">
        <f>IF('FY2025'!A205&lt;&gt;"",VALUE('FY2025'!E205),"")</f>
        <v>500000</v>
      </c>
      <c r="F203" s="6">
        <f>IF('FY2025'!A205&lt;&gt;"",VALUE('FY2025'!F205),"")</f>
        <v>65</v>
      </c>
      <c r="G203" s="6">
        <f>IF('FY2025'!A205&lt;&gt;"",VALUE('FY2025'!G205),"")</f>
        <v>50</v>
      </c>
      <c r="H203" s="6">
        <f>IF('FY2025'!A205&lt;&gt;"",VALUE('FY2025'!H205),"")</f>
        <v>2.5099999999999998</v>
      </c>
      <c r="I203" s="6">
        <f>IF('FY2025'!A205&lt;&gt;"",VALUE('FY2025'!I205),"")</f>
        <v>0.25</v>
      </c>
      <c r="J203" s="6">
        <f>IF('FY2025'!A205&lt;&gt;"",VALUE('FY2025'!J205),"")</f>
        <v>2.2599999999999998</v>
      </c>
      <c r="K203" s="7" t="e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>#VALUE!</v>
      </c>
      <c r="L203" s="7" t="e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>#VALUE!</v>
      </c>
      <c r="M203" s="7" t="e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>#VALUE!</v>
      </c>
      <c r="N203" s="7" t="e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>#VALUE!</v>
      </c>
      <c r="O203" s="5" t="e">
        <f t="shared" si="3"/>
        <v>#VALUE!</v>
      </c>
      <c r="P203" s="10" t="e">
        <f>IF('FY2025'!$A205&lt;&gt;"",IF(AND(MONTH($K203) &lt;= 1, MONTH($L203) &gt;= 1), IF($O203 &lt;&gt; "", $E203/$O203, ""), ""),"")</f>
        <v>#VALUE!</v>
      </c>
      <c r="Q203" s="10" t="e">
        <f>IF('FY2025'!$A205&lt;&gt;"",IF(AND(MONTH($K203) &lt;= 2, MONTH($L203) &gt;= 2), IF($O203 &lt;&gt; "", $E203/$O203, ""), ""),"")</f>
        <v>#VALUE!</v>
      </c>
      <c r="R203" s="10" t="e">
        <f>IF('FY2025'!$A205&lt;&gt;"",IF(AND(MONTH($K203) &lt;= 3, MONTH($L203) &gt;= 3), IF($O203 &lt;&gt; "", $E203/$O203, ""), ""),"")</f>
        <v>#VALUE!</v>
      </c>
      <c r="S203" s="10" t="e">
        <f>IF('FY2025'!$A205&lt;&gt;"",IF(AND(MONTH($K203) &lt;= 4, MONTH($L203) &gt;= 4), IF($O203 &lt;&gt; "", $E203/$O203, ""), ""),"")</f>
        <v>#VALUE!</v>
      </c>
      <c r="T203" s="10" t="e">
        <f>IF('FY2025'!$A205&lt;&gt;"",IF(AND(MONTH($K203) &lt;= 5, MONTH($L203) &gt;= 5), IF($O203 &lt;&gt; "", $E203/$O203, ""), ""),"")</f>
        <v>#VALUE!</v>
      </c>
      <c r="U203" s="10" t="e">
        <f>IF('FY2025'!$A205&lt;&gt;"",IF(AND(MONTH($K203) &lt;= 6, MONTH($L203) &gt;= 6), IF($O203 &lt;&gt; "", $E203/$O203, ""), ""),"")</f>
        <v>#VALUE!</v>
      </c>
      <c r="V203" s="10" t="e">
        <f>IF('FY2025'!$A205&lt;&gt;"",IF(AND(MONTH($K203) &lt;= 7, MONTH($L203) &gt;= 7 ), IF($O203 &lt;&gt; "", $E203/$O203, ""), ""),"")</f>
        <v>#VALUE!</v>
      </c>
      <c r="W203" s="10" t="e">
        <f>IF('FY2025'!$A205&lt;&gt;"",IF(AND(MONTH($K203) &lt;= 8, MONTH($L203) &gt;= 8), IF($O203 &lt;&gt; "", $E203/$O203, ""), ""),"")</f>
        <v>#VALUE!</v>
      </c>
      <c r="X203" s="10" t="e">
        <f>IF('FY2025'!$A205&lt;&gt;"",IF(AND(MONTH($K203) &lt;= 9, MONTH($L203) &gt;= 9), IF($O203 &lt;&gt; "", $E203/$O203, ""), ""),"")</f>
        <v>#VALUE!</v>
      </c>
      <c r="Y203" s="10" t="e">
        <f>IF('FY2025'!$A205&lt;&gt;"",IF(AND(MONTH($K203) &lt;= 10, MONTH($L203) &gt;= 10), IF($O203 &lt;&gt; "", $E203/$O203, ""), ""),"")</f>
        <v>#VALUE!</v>
      </c>
      <c r="Z203" s="10" t="e">
        <f>IF('FY2025'!$A205&lt;&gt;"",IF(AND(MONTH($K203) &lt;= 11, MONTH($L203) &gt;= 11), IF($O203 &lt;&gt; "", $E203/$O203, ""), ""),"")</f>
        <v>#VALUE!</v>
      </c>
      <c r="AA203" s="10" t="e">
        <f>IF('FY2025'!$A205&lt;&gt;"",IF(AND(MONTH($K203) &lt;= 12, MONTH($L203) &gt;= 12), IF($O203 &lt;&gt; "", $E203/$O203, ""), ""),"")</f>
        <v>#VALUE!</v>
      </c>
    </row>
    <row r="204" spans="1:27" x14ac:dyDescent="0.25">
      <c r="A204" s="8">
        <f>IF('FY2025'!A206&lt;&gt;"", VALUE('FY2025'!A206), "")</f>
        <v>203</v>
      </c>
      <c r="B204" s="5" t="str">
        <f>IF('FY2025'!A206&lt;&gt;"",_xlfn.VALUETOTEXT('FY2025'!B206),"")</f>
        <v>25-2407-3107-25PTLCL-PS-DS-203</v>
      </c>
      <c r="C204" s="5" t="str">
        <f>_xlfn.VALUETOTEXT('FY2025'!C206)</f>
        <v>DS</v>
      </c>
      <c r="D204" s="5" t="str">
        <f>IF('FY2025'!A206&lt;&gt;"",_xlfn.VALUETOTEXT('FY2025'!D206),"")</f>
        <v>PETCO Trading Labuan Co. Ltd</v>
      </c>
      <c r="E204" s="6">
        <f>IF('FY2025'!A206&lt;&gt;"",VALUE('FY2025'!E206),"")</f>
        <v>500000</v>
      </c>
      <c r="F204" s="6">
        <f>IF('FY2025'!A206&lt;&gt;"",VALUE('FY2025'!F206),"")</f>
        <v>65</v>
      </c>
      <c r="G204" s="6">
        <f>IF('FY2025'!A206&lt;&gt;"",VALUE('FY2025'!G206),"")</f>
        <v>50</v>
      </c>
      <c r="H204" s="6">
        <f>IF('FY2025'!A206&lt;&gt;"",VALUE('FY2025'!H206),"")</f>
        <v>2.54</v>
      </c>
      <c r="I204" s="6">
        <f>IF('FY2025'!A206&lt;&gt;"",VALUE('FY2025'!I206),"")</f>
        <v>0.25</v>
      </c>
      <c r="J204" s="6">
        <f>IF('FY2025'!A206&lt;&gt;"",VALUE('FY2025'!J206),"")</f>
        <v>2.29</v>
      </c>
      <c r="K204" s="7" t="e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>#VALUE!</v>
      </c>
      <c r="L204" s="7" t="e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>#VALUE!</v>
      </c>
      <c r="M204" s="7" t="e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>#VALUE!</v>
      </c>
      <c r="N204" s="7" t="e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>#VALUE!</v>
      </c>
      <c r="O204" s="5" t="e">
        <f t="shared" si="3"/>
        <v>#VALUE!</v>
      </c>
      <c r="P204" s="10" t="e">
        <f>IF('FY2025'!$A206&lt;&gt;"",IF(AND(MONTH($K204) &lt;= 1, MONTH($L204) &gt;= 1), IF($O204 &lt;&gt; "", $E204/$O204, ""), ""),"")</f>
        <v>#VALUE!</v>
      </c>
      <c r="Q204" s="10" t="e">
        <f>IF('FY2025'!$A206&lt;&gt;"",IF(AND(MONTH($K204) &lt;= 2, MONTH($L204) &gt;= 2), IF($O204 &lt;&gt; "", $E204/$O204, ""), ""),"")</f>
        <v>#VALUE!</v>
      </c>
      <c r="R204" s="10" t="e">
        <f>IF('FY2025'!$A206&lt;&gt;"",IF(AND(MONTH($K204) &lt;= 3, MONTH($L204) &gt;= 3), IF($O204 &lt;&gt; "", $E204/$O204, ""), ""),"")</f>
        <v>#VALUE!</v>
      </c>
      <c r="S204" s="10" t="e">
        <f>IF('FY2025'!$A206&lt;&gt;"",IF(AND(MONTH($K204) &lt;= 4, MONTH($L204) &gt;= 4), IF($O204 &lt;&gt; "", $E204/$O204, ""), ""),"")</f>
        <v>#VALUE!</v>
      </c>
      <c r="T204" s="10" t="e">
        <f>IF('FY2025'!$A206&lt;&gt;"",IF(AND(MONTH($K204) &lt;= 5, MONTH($L204) &gt;= 5), IF($O204 &lt;&gt; "", $E204/$O204, ""), ""),"")</f>
        <v>#VALUE!</v>
      </c>
      <c r="U204" s="10" t="e">
        <f>IF('FY2025'!$A206&lt;&gt;"",IF(AND(MONTH($K204) &lt;= 6, MONTH($L204) &gt;= 6), IF($O204 &lt;&gt; "", $E204/$O204, ""), ""),"")</f>
        <v>#VALUE!</v>
      </c>
      <c r="V204" s="10" t="e">
        <f>IF('FY2025'!$A206&lt;&gt;"",IF(AND(MONTH($K204) &lt;= 7, MONTH($L204) &gt;= 7 ), IF($O204 &lt;&gt; "", $E204/$O204, ""), ""),"")</f>
        <v>#VALUE!</v>
      </c>
      <c r="W204" s="10" t="e">
        <f>IF('FY2025'!$A206&lt;&gt;"",IF(AND(MONTH($K204) &lt;= 8, MONTH($L204) &gt;= 8), IF($O204 &lt;&gt; "", $E204/$O204, ""), ""),"")</f>
        <v>#VALUE!</v>
      </c>
      <c r="X204" s="10" t="e">
        <f>IF('FY2025'!$A206&lt;&gt;"",IF(AND(MONTH($K204) &lt;= 9, MONTH($L204) &gt;= 9), IF($O204 &lt;&gt; "", $E204/$O204, ""), ""),"")</f>
        <v>#VALUE!</v>
      </c>
      <c r="Y204" s="10" t="e">
        <f>IF('FY2025'!$A206&lt;&gt;"",IF(AND(MONTH($K204) &lt;= 10, MONTH($L204) &gt;= 10), IF($O204 &lt;&gt; "", $E204/$O204, ""), ""),"")</f>
        <v>#VALUE!</v>
      </c>
      <c r="Z204" s="10" t="e">
        <f>IF('FY2025'!$A206&lt;&gt;"",IF(AND(MONTH($K204) &lt;= 11, MONTH($L204) &gt;= 11), IF($O204 &lt;&gt; "", $E204/$O204, ""), ""),"")</f>
        <v>#VALUE!</v>
      </c>
      <c r="AA204" s="10" t="e">
        <f>IF('FY2025'!$A206&lt;&gt;"",IF(AND(MONTH($K204) &lt;= 12, MONTH($L204) &gt;= 12), IF($O204 &lt;&gt; "", $E204/$O204, ""), ""),"")</f>
        <v>#VALUE!</v>
      </c>
    </row>
    <row r="205" spans="1:27" x14ac:dyDescent="0.25">
      <c r="A205" s="8">
        <f>IF('FY2025'!A207&lt;&gt;"", VALUE('FY2025'!A207), "")</f>
        <v>204</v>
      </c>
      <c r="B205" s="5" t="str">
        <f>IF('FY2025'!A207&lt;&gt;"",_xlfn.VALUETOTEXT('FY2025'!B207),"")</f>
        <v>25-2507-1408-25JPMC-PS-EG-204</v>
      </c>
      <c r="C205" s="5" t="str">
        <f>_xlfn.VALUETOTEXT('FY2025'!C207)</f>
        <v>EG</v>
      </c>
      <c r="D205" s="5" t="str">
        <f>IF('FY2025'!A207&lt;&gt;"",_xlfn.VALUETOTEXT('FY2025'!D207),"")</f>
        <v>JP Morgan Chase Bank NA</v>
      </c>
      <c r="E205" s="6">
        <f>IF('FY2025'!A207&lt;&gt;"",VALUE('FY2025'!E207),"")</f>
        <v>250000</v>
      </c>
      <c r="F205" s="6">
        <f>IF('FY2025'!A207&lt;&gt;"",VALUE('FY2025'!F207),"")</f>
        <v>67</v>
      </c>
      <c r="G205" s="6">
        <f>IF('FY2025'!A207&lt;&gt;"",VALUE('FY2025'!G207),"")</f>
        <v>55</v>
      </c>
      <c r="H205" s="6">
        <f>IF('FY2025'!A207&lt;&gt;"",VALUE('FY2025'!H207),"")</f>
        <v>3.16</v>
      </c>
      <c r="I205" s="6">
        <f>IF('FY2025'!A207&lt;&gt;"",VALUE('FY2025'!I207),"")</f>
        <v>0.4</v>
      </c>
      <c r="J205" s="6">
        <f>IF('FY2025'!A207&lt;&gt;"",VALUE('FY2025'!J207),"")</f>
        <v>2.76</v>
      </c>
      <c r="K205" s="7" t="e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>#VALUE!</v>
      </c>
      <c r="L205" s="7" t="e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>#VALUE!</v>
      </c>
      <c r="M205" s="7" t="e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>#VALUE!</v>
      </c>
      <c r="N205" s="7" t="e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>#VALUE!</v>
      </c>
      <c r="O205" s="5" t="e">
        <f t="shared" si="3"/>
        <v>#VALUE!</v>
      </c>
      <c r="P205" s="10" t="e">
        <f>IF('FY2025'!$A207&lt;&gt;"",IF(AND(MONTH($K205) &lt;= 1, MONTH($L205) &gt;= 1), IF($O205 &lt;&gt; "", $E205/$O205, ""), ""),"")</f>
        <v>#VALUE!</v>
      </c>
      <c r="Q205" s="10" t="e">
        <f>IF('FY2025'!$A207&lt;&gt;"",IF(AND(MONTH($K205) &lt;= 2, MONTH($L205) &gt;= 2), IF($O205 &lt;&gt; "", $E205/$O205, ""), ""),"")</f>
        <v>#VALUE!</v>
      </c>
      <c r="R205" s="10" t="e">
        <f>IF('FY2025'!$A207&lt;&gt;"",IF(AND(MONTH($K205) &lt;= 3, MONTH($L205) &gt;= 3), IF($O205 &lt;&gt; "", $E205/$O205, ""), ""),"")</f>
        <v>#VALUE!</v>
      </c>
      <c r="S205" s="10" t="e">
        <f>IF('FY2025'!$A207&lt;&gt;"",IF(AND(MONTH($K205) &lt;= 4, MONTH($L205) &gt;= 4), IF($O205 &lt;&gt; "", $E205/$O205, ""), ""),"")</f>
        <v>#VALUE!</v>
      </c>
      <c r="T205" s="10" t="e">
        <f>IF('FY2025'!$A207&lt;&gt;"",IF(AND(MONTH($K205) &lt;= 5, MONTH($L205) &gt;= 5), IF($O205 &lt;&gt; "", $E205/$O205, ""), ""),"")</f>
        <v>#VALUE!</v>
      </c>
      <c r="U205" s="10" t="e">
        <f>IF('FY2025'!$A207&lt;&gt;"",IF(AND(MONTH($K205) &lt;= 6, MONTH($L205) &gt;= 6), IF($O205 &lt;&gt; "", $E205/$O205, ""), ""),"")</f>
        <v>#VALUE!</v>
      </c>
      <c r="V205" s="10" t="e">
        <f>IF('FY2025'!$A207&lt;&gt;"",IF(AND(MONTH($K205) &lt;= 7, MONTH($L205) &gt;= 7 ), IF($O205 &lt;&gt; "", $E205/$O205, ""), ""),"")</f>
        <v>#VALUE!</v>
      </c>
      <c r="W205" s="10" t="e">
        <f>IF('FY2025'!$A207&lt;&gt;"",IF(AND(MONTH($K205) &lt;= 8, MONTH($L205) &gt;= 8), IF($O205 &lt;&gt; "", $E205/$O205, ""), ""),"")</f>
        <v>#VALUE!</v>
      </c>
      <c r="X205" s="10" t="e">
        <f>IF('FY2025'!$A207&lt;&gt;"",IF(AND(MONTH($K205) &lt;= 9, MONTH($L205) &gt;= 9), IF($O205 &lt;&gt; "", $E205/$O205, ""), ""),"")</f>
        <v>#VALUE!</v>
      </c>
      <c r="Y205" s="10" t="e">
        <f>IF('FY2025'!$A207&lt;&gt;"",IF(AND(MONTH($K205) &lt;= 10, MONTH($L205) &gt;= 10), IF($O205 &lt;&gt; "", $E205/$O205, ""), ""),"")</f>
        <v>#VALUE!</v>
      </c>
      <c r="Z205" s="10" t="e">
        <f>IF('FY2025'!$A207&lt;&gt;"",IF(AND(MONTH($K205) &lt;= 11, MONTH($L205) &gt;= 11), IF($O205 &lt;&gt; "", $E205/$O205, ""), ""),"")</f>
        <v>#VALUE!</v>
      </c>
      <c r="AA205" s="10" t="e">
        <f>IF('FY2025'!$A207&lt;&gt;"",IF(AND(MONTH($K205) &lt;= 12, MONTH($L205) &gt;= 12), IF($O205 &lt;&gt; "", $E205/$O205, ""), ""),"")</f>
        <v>#VALUE!</v>
      </c>
    </row>
    <row r="206" spans="1:27" x14ac:dyDescent="0.25">
      <c r="A206" s="8">
        <f>IF('FY2025'!A208&lt;&gt;"", VALUE('FY2025'!A208), "")</f>
        <v>205</v>
      </c>
      <c r="B206" s="5" t="str">
        <f>IF('FY2025'!A208&lt;&gt;"",_xlfn.VALUETOTEXT('FY2025'!B208),"")</f>
        <v>25-2507-1408-25CIMB-PS-DS-205</v>
      </c>
      <c r="C206" s="5" t="str">
        <f>_xlfn.VALUETOTEXT('FY2025'!C208)</f>
        <v>DS</v>
      </c>
      <c r="D206" s="5" t="str">
        <f>IF('FY2025'!A208&lt;&gt;"",_xlfn.VALUETOTEXT('FY2025'!D208),"")</f>
        <v>CIMB Bank Bhd</v>
      </c>
      <c r="E206" s="6">
        <f>IF('FY2025'!A208&lt;&gt;"",VALUE('FY2025'!E208),"")</f>
        <v>250000</v>
      </c>
      <c r="F206" s="6">
        <f>IF('FY2025'!A208&lt;&gt;"",VALUE('FY2025'!F208),"")</f>
        <v>67</v>
      </c>
      <c r="G206" s="6">
        <f>IF('FY2025'!A208&lt;&gt;"",VALUE('FY2025'!G208),"")</f>
        <v>55</v>
      </c>
      <c r="H206" s="6">
        <f>IF('FY2025'!A208&lt;&gt;"",VALUE('FY2025'!H208),"")</f>
        <v>3.24</v>
      </c>
      <c r="I206" s="6">
        <f>IF('FY2025'!A208&lt;&gt;"",VALUE('FY2025'!I208),"")</f>
        <v>0.47</v>
      </c>
      <c r="J206" s="6">
        <f>IF('FY2025'!A208&lt;&gt;"",VALUE('FY2025'!J208),"")</f>
        <v>2.77</v>
      </c>
      <c r="K206" s="7" t="e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>#VALUE!</v>
      </c>
      <c r="L206" s="7" t="e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>#VALUE!</v>
      </c>
      <c r="M206" s="7" t="e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>#VALUE!</v>
      </c>
      <c r="N206" s="7" t="e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>#VALUE!</v>
      </c>
      <c r="O206" s="5" t="e">
        <f t="shared" si="3"/>
        <v>#VALUE!</v>
      </c>
      <c r="P206" s="10" t="e">
        <f>IF('FY2025'!$A208&lt;&gt;"",IF(AND(MONTH($K206) &lt;= 1, MONTH($L206) &gt;= 1), IF($O206 &lt;&gt; "", $E206/$O206, ""), ""),"")</f>
        <v>#VALUE!</v>
      </c>
      <c r="Q206" s="10" t="e">
        <f>IF('FY2025'!$A208&lt;&gt;"",IF(AND(MONTH($K206) &lt;= 2, MONTH($L206) &gt;= 2), IF($O206 &lt;&gt; "", $E206/$O206, ""), ""),"")</f>
        <v>#VALUE!</v>
      </c>
      <c r="R206" s="10" t="e">
        <f>IF('FY2025'!$A208&lt;&gt;"",IF(AND(MONTH($K206) &lt;= 3, MONTH($L206) &gt;= 3), IF($O206 &lt;&gt; "", $E206/$O206, ""), ""),"")</f>
        <v>#VALUE!</v>
      </c>
      <c r="S206" s="10" t="e">
        <f>IF('FY2025'!$A208&lt;&gt;"",IF(AND(MONTH($K206) &lt;= 4, MONTH($L206) &gt;= 4), IF($O206 &lt;&gt; "", $E206/$O206, ""), ""),"")</f>
        <v>#VALUE!</v>
      </c>
      <c r="T206" s="10" t="e">
        <f>IF('FY2025'!$A208&lt;&gt;"",IF(AND(MONTH($K206) &lt;= 5, MONTH($L206) &gt;= 5), IF($O206 &lt;&gt; "", $E206/$O206, ""), ""),"")</f>
        <v>#VALUE!</v>
      </c>
      <c r="U206" s="10" t="e">
        <f>IF('FY2025'!$A208&lt;&gt;"",IF(AND(MONTH($K206) &lt;= 6, MONTH($L206) &gt;= 6), IF($O206 &lt;&gt; "", $E206/$O206, ""), ""),"")</f>
        <v>#VALUE!</v>
      </c>
      <c r="V206" s="10" t="e">
        <f>IF('FY2025'!$A208&lt;&gt;"",IF(AND(MONTH($K206) &lt;= 7, MONTH($L206) &gt;= 7 ), IF($O206 &lt;&gt; "", $E206/$O206, ""), ""),"")</f>
        <v>#VALUE!</v>
      </c>
      <c r="W206" s="10" t="e">
        <f>IF('FY2025'!$A208&lt;&gt;"",IF(AND(MONTH($K206) &lt;= 8, MONTH($L206) &gt;= 8), IF($O206 &lt;&gt; "", $E206/$O206, ""), ""),"")</f>
        <v>#VALUE!</v>
      </c>
      <c r="X206" s="10" t="e">
        <f>IF('FY2025'!$A208&lt;&gt;"",IF(AND(MONTH($K206) &lt;= 9, MONTH($L206) &gt;= 9), IF($O206 &lt;&gt; "", $E206/$O206, ""), ""),"")</f>
        <v>#VALUE!</v>
      </c>
      <c r="Y206" s="10" t="e">
        <f>IF('FY2025'!$A208&lt;&gt;"",IF(AND(MONTH($K206) &lt;= 10, MONTH($L206) &gt;= 10), IF($O206 &lt;&gt; "", $E206/$O206, ""), ""),"")</f>
        <v>#VALUE!</v>
      </c>
      <c r="Z206" s="10" t="e">
        <f>IF('FY2025'!$A208&lt;&gt;"",IF(AND(MONTH($K206) &lt;= 11, MONTH($L206) &gt;= 11), IF($O206 &lt;&gt; "", $E206/$O206, ""), ""),"")</f>
        <v>#VALUE!</v>
      </c>
      <c r="AA206" s="10" t="e">
        <f>IF('FY2025'!$A208&lt;&gt;"",IF(AND(MONTH($K206) &lt;= 12, MONTH($L206) &gt;= 12), IF($O206 &lt;&gt; "", $E206/$O206, ""), ""),"")</f>
        <v>#VALUE!</v>
      </c>
    </row>
    <row r="207" spans="1:27" x14ac:dyDescent="0.25">
      <c r="A207" s="8">
        <f>IF('FY2025'!A209&lt;&gt;"", VALUE('FY2025'!A209), "")</f>
        <v>206</v>
      </c>
      <c r="B207" s="5" t="str">
        <f>IF('FY2025'!A209&lt;&gt;"",_xlfn.VALUETOTEXT('FY2025'!B209),"")</f>
        <v>25-2507-0108-25PTLCL-PS-HZ-206</v>
      </c>
      <c r="C207" s="5" t="str">
        <f>_xlfn.VALUETOTEXT('FY2025'!C209)</f>
        <v>HZ</v>
      </c>
      <c r="D207" s="5" t="str">
        <f>IF('FY2025'!A209&lt;&gt;"",_xlfn.VALUETOTEXT('FY2025'!D209),"")</f>
        <v>PETCO Trading Labuan Co. Ltd</v>
      </c>
      <c r="E207" s="6">
        <f>IF('FY2025'!A209&lt;&gt;"",VALUE('FY2025'!E209),"")</f>
        <v>250000</v>
      </c>
      <c r="F207" s="6">
        <f>IF('FY2025'!A209&lt;&gt;"",VALUE('FY2025'!F209),"")</f>
        <v>67</v>
      </c>
      <c r="G207" s="6">
        <f>IF('FY2025'!A209&lt;&gt;"",VALUE('FY2025'!G209),"")</f>
        <v>55</v>
      </c>
      <c r="H207" s="6">
        <f>IF('FY2025'!A209&lt;&gt;"",VALUE('FY2025'!H209),"")</f>
        <v>3.25</v>
      </c>
      <c r="I207" s="6">
        <f>IF('FY2025'!A209&lt;&gt;"",VALUE('FY2025'!I209),"")</f>
        <v>0.47</v>
      </c>
      <c r="J207" s="6">
        <f>IF('FY2025'!A209&lt;&gt;"",VALUE('FY2025'!J209),"")</f>
        <v>2.78</v>
      </c>
      <c r="K207" s="7" t="e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>#VALUE!</v>
      </c>
      <c r="L207" s="7" t="e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>#VALUE!</v>
      </c>
      <c r="M207" s="7" t="e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>#VALUE!</v>
      </c>
      <c r="N207" s="7" t="e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>#VALUE!</v>
      </c>
      <c r="O207" s="5" t="e">
        <f t="shared" si="3"/>
        <v>#VALUE!</v>
      </c>
      <c r="P207" s="10" t="e">
        <f>IF('FY2025'!$A209&lt;&gt;"",IF(AND(MONTH($K207) &lt;= 1, MONTH($L207) &gt;= 1), IF($O207 &lt;&gt; "", $E207/$O207, ""), ""),"")</f>
        <v>#VALUE!</v>
      </c>
      <c r="Q207" s="10" t="e">
        <f>IF('FY2025'!$A209&lt;&gt;"",IF(AND(MONTH($K207) &lt;= 2, MONTH($L207) &gt;= 2), IF($O207 &lt;&gt; "", $E207/$O207, ""), ""),"")</f>
        <v>#VALUE!</v>
      </c>
      <c r="R207" s="10" t="e">
        <f>IF('FY2025'!$A209&lt;&gt;"",IF(AND(MONTH($K207) &lt;= 3, MONTH($L207) &gt;= 3), IF($O207 &lt;&gt; "", $E207/$O207, ""), ""),"")</f>
        <v>#VALUE!</v>
      </c>
      <c r="S207" s="10" t="e">
        <f>IF('FY2025'!$A209&lt;&gt;"",IF(AND(MONTH($K207) &lt;= 4, MONTH($L207) &gt;= 4), IF($O207 &lt;&gt; "", $E207/$O207, ""), ""),"")</f>
        <v>#VALUE!</v>
      </c>
      <c r="T207" s="10" t="e">
        <f>IF('FY2025'!$A209&lt;&gt;"",IF(AND(MONTH($K207) &lt;= 5, MONTH($L207) &gt;= 5), IF($O207 &lt;&gt; "", $E207/$O207, ""), ""),"")</f>
        <v>#VALUE!</v>
      </c>
      <c r="U207" s="10" t="e">
        <f>IF('FY2025'!$A209&lt;&gt;"",IF(AND(MONTH($K207) &lt;= 6, MONTH($L207) &gt;= 6), IF($O207 &lt;&gt; "", $E207/$O207, ""), ""),"")</f>
        <v>#VALUE!</v>
      </c>
      <c r="V207" s="10" t="e">
        <f>IF('FY2025'!$A209&lt;&gt;"",IF(AND(MONTH($K207) &lt;= 7, MONTH($L207) &gt;= 7 ), IF($O207 &lt;&gt; "", $E207/$O207, ""), ""),"")</f>
        <v>#VALUE!</v>
      </c>
      <c r="W207" s="10" t="e">
        <f>IF('FY2025'!$A209&lt;&gt;"",IF(AND(MONTH($K207) &lt;= 8, MONTH($L207) &gt;= 8), IF($O207 &lt;&gt; "", $E207/$O207, ""), ""),"")</f>
        <v>#VALUE!</v>
      </c>
      <c r="X207" s="10" t="e">
        <f>IF('FY2025'!$A209&lt;&gt;"",IF(AND(MONTH($K207) &lt;= 9, MONTH($L207) &gt;= 9), IF($O207 &lt;&gt; "", $E207/$O207, ""), ""),"")</f>
        <v>#VALUE!</v>
      </c>
      <c r="Y207" s="10" t="e">
        <f>IF('FY2025'!$A209&lt;&gt;"",IF(AND(MONTH($K207) &lt;= 10, MONTH($L207) &gt;= 10), IF($O207 &lt;&gt; "", $E207/$O207, ""), ""),"")</f>
        <v>#VALUE!</v>
      </c>
      <c r="Z207" s="10" t="e">
        <f>IF('FY2025'!$A209&lt;&gt;"",IF(AND(MONTH($K207) &lt;= 11, MONTH($L207) &gt;= 11), IF($O207 &lt;&gt; "", $E207/$O207, ""), ""),"")</f>
        <v>#VALUE!</v>
      </c>
      <c r="AA207" s="10" t="e">
        <f>IF('FY2025'!$A209&lt;&gt;"",IF(AND(MONTH($K207) &lt;= 12, MONTH($L207) &gt;= 12), IF($O207 &lt;&gt; "", $E207/$O207, ""), ""),"")</f>
        <v>#VALUE!</v>
      </c>
    </row>
    <row r="208" spans="1:27" x14ac:dyDescent="0.25">
      <c r="A208" s="8">
        <f>IF('FY2025'!A210&lt;&gt;"", VALUE('FY2025'!A210), "")</f>
        <v>207</v>
      </c>
      <c r="B208" s="5" t="str">
        <f>IF('FY2025'!A210&lt;&gt;"",_xlfn.VALUETOTEXT('FY2025'!B210),"")</f>
        <v>25-2507-1408-25BNPP-PS-HZ-207</v>
      </c>
      <c r="C208" s="5" t="str">
        <f>_xlfn.VALUETOTEXT('FY2025'!C210)</f>
        <v>HZ</v>
      </c>
      <c r="D208" s="5" t="str">
        <f>IF('FY2025'!A210&lt;&gt;"",_xlfn.VALUETOTEXT('FY2025'!D210),"")</f>
        <v>BNP Paribas SA</v>
      </c>
      <c r="E208" s="6">
        <f>IF('FY2025'!A210&lt;&gt;"",VALUE('FY2025'!E210),"")</f>
        <v>250000</v>
      </c>
      <c r="F208" s="6">
        <f>IF('FY2025'!A210&lt;&gt;"",VALUE('FY2025'!F210),"")</f>
        <v>67</v>
      </c>
      <c r="G208" s="6">
        <f>IF('FY2025'!A210&lt;&gt;"",VALUE('FY2025'!G210),"")</f>
        <v>55</v>
      </c>
      <c r="H208" s="6">
        <f>IF('FY2025'!A210&lt;&gt;"",VALUE('FY2025'!H210),"")</f>
        <v>3.3</v>
      </c>
      <c r="I208" s="6">
        <f>IF('FY2025'!A210&lt;&gt;"",VALUE('FY2025'!I210),"")</f>
        <v>0.54</v>
      </c>
      <c r="J208" s="6">
        <f>IF('FY2025'!A210&lt;&gt;"",VALUE('FY2025'!J210),"")</f>
        <v>2.76</v>
      </c>
      <c r="K208" s="7" t="e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>#VALUE!</v>
      </c>
      <c r="L208" s="7" t="e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>#VALUE!</v>
      </c>
      <c r="M208" s="7" t="e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>#VALUE!</v>
      </c>
      <c r="N208" s="7" t="e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>#VALUE!</v>
      </c>
      <c r="O208" s="5" t="e">
        <f t="shared" si="3"/>
        <v>#VALUE!</v>
      </c>
      <c r="P208" s="10" t="e">
        <f>IF('FY2025'!$A210&lt;&gt;"",IF(AND(MONTH($K208) &lt;= 1, MONTH($L208) &gt;= 1), IF($O208 &lt;&gt; "", $E208/$O208, ""), ""),"")</f>
        <v>#VALUE!</v>
      </c>
      <c r="Q208" s="10" t="e">
        <f>IF('FY2025'!$A210&lt;&gt;"",IF(AND(MONTH($K208) &lt;= 2, MONTH($L208) &gt;= 2), IF($O208 &lt;&gt; "", $E208/$O208, ""), ""),"")</f>
        <v>#VALUE!</v>
      </c>
      <c r="R208" s="10" t="e">
        <f>IF('FY2025'!$A210&lt;&gt;"",IF(AND(MONTH($K208) &lt;= 3, MONTH($L208) &gt;= 3), IF($O208 &lt;&gt; "", $E208/$O208, ""), ""),"")</f>
        <v>#VALUE!</v>
      </c>
      <c r="S208" s="10" t="e">
        <f>IF('FY2025'!$A210&lt;&gt;"",IF(AND(MONTH($K208) &lt;= 4, MONTH($L208) &gt;= 4), IF($O208 &lt;&gt; "", $E208/$O208, ""), ""),"")</f>
        <v>#VALUE!</v>
      </c>
      <c r="T208" s="10" t="e">
        <f>IF('FY2025'!$A210&lt;&gt;"",IF(AND(MONTH($K208) &lt;= 5, MONTH($L208) &gt;= 5), IF($O208 &lt;&gt; "", $E208/$O208, ""), ""),"")</f>
        <v>#VALUE!</v>
      </c>
      <c r="U208" s="10" t="e">
        <f>IF('FY2025'!$A210&lt;&gt;"",IF(AND(MONTH($K208) &lt;= 6, MONTH($L208) &gt;= 6), IF($O208 &lt;&gt; "", $E208/$O208, ""), ""),"")</f>
        <v>#VALUE!</v>
      </c>
      <c r="V208" s="10" t="e">
        <f>IF('FY2025'!$A210&lt;&gt;"",IF(AND(MONTH($K208) &lt;= 7, MONTH($L208) &gt;= 7 ), IF($O208 &lt;&gt; "", $E208/$O208, ""), ""),"")</f>
        <v>#VALUE!</v>
      </c>
      <c r="W208" s="10" t="e">
        <f>IF('FY2025'!$A210&lt;&gt;"",IF(AND(MONTH($K208) &lt;= 8, MONTH($L208) &gt;= 8), IF($O208 &lt;&gt; "", $E208/$O208, ""), ""),"")</f>
        <v>#VALUE!</v>
      </c>
      <c r="X208" s="10" t="e">
        <f>IF('FY2025'!$A210&lt;&gt;"",IF(AND(MONTH($K208) &lt;= 9, MONTH($L208) &gt;= 9), IF($O208 &lt;&gt; "", $E208/$O208, ""), ""),"")</f>
        <v>#VALUE!</v>
      </c>
      <c r="Y208" s="10" t="e">
        <f>IF('FY2025'!$A210&lt;&gt;"",IF(AND(MONTH($K208) &lt;= 10, MONTH($L208) &gt;= 10), IF($O208 &lt;&gt; "", $E208/$O208, ""), ""),"")</f>
        <v>#VALUE!</v>
      </c>
      <c r="Z208" s="10" t="e">
        <f>IF('FY2025'!$A210&lt;&gt;"",IF(AND(MONTH($K208) &lt;= 11, MONTH($L208) &gt;= 11), IF($O208 &lt;&gt; "", $E208/$O208, ""), ""),"")</f>
        <v>#VALUE!</v>
      </c>
      <c r="AA208" s="10" t="e">
        <f>IF('FY2025'!$A210&lt;&gt;"",IF(AND(MONTH($K208) &lt;= 12, MONTH($L208) &gt;= 12), IF($O208 &lt;&gt; "", $E208/$O208, ""), ""),"")</f>
        <v>#VALUE!</v>
      </c>
    </row>
    <row r="209" spans="1:27" x14ac:dyDescent="0.25">
      <c r="A209" s="8">
        <f>IF('FY2025'!A211&lt;&gt;"", VALUE('FY2025'!A211), "")</f>
        <v>208</v>
      </c>
      <c r="B209" s="5" t="str">
        <f>IF('FY2025'!A211&lt;&gt;"",_xlfn.VALUETOTEXT('FY2025'!B211),"")</f>
        <v>25-2807-0408-25PTLCL-PS-EG-208</v>
      </c>
      <c r="C209" s="5" t="str">
        <f>_xlfn.VALUETOTEXT('FY2025'!C211)</f>
        <v>EG</v>
      </c>
      <c r="D209" s="5" t="str">
        <f>IF('FY2025'!A211&lt;&gt;"",_xlfn.VALUETOTEXT('FY2025'!D211),"")</f>
        <v>PETCO Trading Labuan Co. Ltd</v>
      </c>
      <c r="E209" s="6">
        <f>IF('FY2025'!A211&lt;&gt;"",VALUE('FY2025'!E211),"")</f>
        <v>250000</v>
      </c>
      <c r="F209" s="6">
        <f>IF('FY2025'!A211&lt;&gt;"",VALUE('FY2025'!F211),"")</f>
        <v>65</v>
      </c>
      <c r="G209" s="6">
        <f>IF('FY2025'!A211&lt;&gt;"",VALUE('FY2025'!G211),"")</f>
        <v>55</v>
      </c>
      <c r="H209" s="6">
        <f>IF('FY2025'!A211&lt;&gt;"",VALUE('FY2025'!H211),"")</f>
        <v>3.3</v>
      </c>
      <c r="I209" s="6">
        <f>IF('FY2025'!A211&lt;&gt;"",VALUE('FY2025'!I211),"")</f>
        <v>0.79</v>
      </c>
      <c r="J209" s="6">
        <f>IF('FY2025'!A211&lt;&gt;"",VALUE('FY2025'!J211),"")</f>
        <v>2.5099999999999998</v>
      </c>
      <c r="K209" s="7" t="e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>#VALUE!</v>
      </c>
      <c r="L209" s="7" t="e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>#VALUE!</v>
      </c>
      <c r="M209" s="7" t="e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>#VALUE!</v>
      </c>
      <c r="N209" s="7" t="e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>#VALUE!</v>
      </c>
      <c r="O209" s="5" t="e">
        <f t="shared" si="3"/>
        <v>#VALUE!</v>
      </c>
      <c r="P209" s="10" t="e">
        <f>IF('FY2025'!$A211&lt;&gt;"",IF(AND(MONTH($K209) &lt;= 1, MONTH($L209) &gt;= 1), IF($O209 &lt;&gt; "", $E209/$O209, ""), ""),"")</f>
        <v>#VALUE!</v>
      </c>
      <c r="Q209" s="10" t="e">
        <f>IF('FY2025'!$A211&lt;&gt;"",IF(AND(MONTH($K209) &lt;= 2, MONTH($L209) &gt;= 2), IF($O209 &lt;&gt; "", $E209/$O209, ""), ""),"")</f>
        <v>#VALUE!</v>
      </c>
      <c r="R209" s="10" t="e">
        <f>IF('FY2025'!$A211&lt;&gt;"",IF(AND(MONTH($K209) &lt;= 3, MONTH($L209) &gt;= 3), IF($O209 &lt;&gt; "", $E209/$O209, ""), ""),"")</f>
        <v>#VALUE!</v>
      </c>
      <c r="S209" s="10" t="e">
        <f>IF('FY2025'!$A211&lt;&gt;"",IF(AND(MONTH($K209) &lt;= 4, MONTH($L209) &gt;= 4), IF($O209 &lt;&gt; "", $E209/$O209, ""), ""),"")</f>
        <v>#VALUE!</v>
      </c>
      <c r="T209" s="10" t="e">
        <f>IF('FY2025'!$A211&lt;&gt;"",IF(AND(MONTH($K209) &lt;= 5, MONTH($L209) &gt;= 5), IF($O209 &lt;&gt; "", $E209/$O209, ""), ""),"")</f>
        <v>#VALUE!</v>
      </c>
      <c r="U209" s="10" t="e">
        <f>IF('FY2025'!$A211&lt;&gt;"",IF(AND(MONTH($K209) &lt;= 6, MONTH($L209) &gt;= 6), IF($O209 &lt;&gt; "", $E209/$O209, ""), ""),"")</f>
        <v>#VALUE!</v>
      </c>
      <c r="V209" s="10" t="e">
        <f>IF('FY2025'!$A211&lt;&gt;"",IF(AND(MONTH($K209) &lt;= 7, MONTH($L209) &gt;= 7 ), IF($O209 &lt;&gt; "", $E209/$O209, ""), ""),"")</f>
        <v>#VALUE!</v>
      </c>
      <c r="W209" s="10" t="e">
        <f>IF('FY2025'!$A211&lt;&gt;"",IF(AND(MONTH($K209) &lt;= 8, MONTH($L209) &gt;= 8), IF($O209 &lt;&gt; "", $E209/$O209, ""), ""),"")</f>
        <v>#VALUE!</v>
      </c>
      <c r="X209" s="10" t="e">
        <f>IF('FY2025'!$A211&lt;&gt;"",IF(AND(MONTH($K209) &lt;= 9, MONTH($L209) &gt;= 9), IF($O209 &lt;&gt; "", $E209/$O209, ""), ""),"")</f>
        <v>#VALUE!</v>
      </c>
      <c r="Y209" s="10" t="e">
        <f>IF('FY2025'!$A211&lt;&gt;"",IF(AND(MONTH($K209) &lt;= 10, MONTH($L209) &gt;= 10), IF($O209 &lt;&gt; "", $E209/$O209, ""), ""),"")</f>
        <v>#VALUE!</v>
      </c>
      <c r="Z209" s="10" t="e">
        <f>IF('FY2025'!$A211&lt;&gt;"",IF(AND(MONTH($K209) &lt;= 11, MONTH($L209) &gt;= 11), IF($O209 &lt;&gt; "", $E209/$O209, ""), ""),"")</f>
        <v>#VALUE!</v>
      </c>
      <c r="AA209" s="10" t="e">
        <f>IF('FY2025'!$A211&lt;&gt;"",IF(AND(MONTH($K209) &lt;= 12, MONTH($L209) &gt;= 12), IF($O209 &lt;&gt; "", $E209/$O209, ""), ""),"")</f>
        <v>#VALUE!</v>
      </c>
    </row>
    <row r="210" spans="1:27" x14ac:dyDescent="0.25">
      <c r="A210" s="8">
        <f>IF('FY2025'!A212&lt;&gt;"", VALUE('FY2025'!A212), "")</f>
        <v>209</v>
      </c>
      <c r="B210" s="5" t="str">
        <f>IF('FY2025'!A212&lt;&gt;"",_xlfn.VALUETOTEXT('FY2025'!B212),"")</f>
        <v>25-2807-1508-25BNPP-PS-HZ-209</v>
      </c>
      <c r="C210" s="5" t="str">
        <f>_xlfn.VALUETOTEXT('FY2025'!C212)</f>
        <v>HZ</v>
      </c>
      <c r="D210" s="5" t="str">
        <f>IF('FY2025'!A212&lt;&gt;"",_xlfn.VALUETOTEXT('FY2025'!D212),"")</f>
        <v>BNP Paribas SA</v>
      </c>
      <c r="E210" s="6">
        <f>IF('FY2025'!A212&lt;&gt;"",VALUE('FY2025'!E212),"")</f>
        <v>250000</v>
      </c>
      <c r="F210" s="6">
        <f>IF('FY2025'!A212&lt;&gt;"",VALUE('FY2025'!F212),"")</f>
        <v>65</v>
      </c>
      <c r="G210" s="6">
        <f>IF('FY2025'!A212&lt;&gt;"",VALUE('FY2025'!G212),"")</f>
        <v>55</v>
      </c>
      <c r="H210" s="6">
        <f>IF('FY2025'!A212&lt;&gt;"",VALUE('FY2025'!H212),"")</f>
        <v>3.28</v>
      </c>
      <c r="I210" s="6">
        <f>IF('FY2025'!A212&lt;&gt;"",VALUE('FY2025'!I212),"")</f>
        <v>0.8</v>
      </c>
      <c r="J210" s="6">
        <f>IF('FY2025'!A212&lt;&gt;"",VALUE('FY2025'!J212),"")</f>
        <v>2.48</v>
      </c>
      <c r="K210" s="7" t="e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>#VALUE!</v>
      </c>
      <c r="L210" s="7" t="e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>#VALUE!</v>
      </c>
      <c r="M210" s="7" t="e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>#VALUE!</v>
      </c>
      <c r="N210" s="7" t="e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>#VALUE!</v>
      </c>
      <c r="O210" s="5" t="e">
        <f t="shared" si="3"/>
        <v>#VALUE!</v>
      </c>
      <c r="P210" s="10" t="e">
        <f>IF('FY2025'!$A212&lt;&gt;"",IF(AND(MONTH($K210) &lt;= 1, MONTH($L210) &gt;= 1), IF($O210 &lt;&gt; "", $E210/$O210, ""), ""),"")</f>
        <v>#VALUE!</v>
      </c>
      <c r="Q210" s="10" t="e">
        <f>IF('FY2025'!$A212&lt;&gt;"",IF(AND(MONTH($K210) &lt;= 2, MONTH($L210) &gt;= 2), IF($O210 &lt;&gt; "", $E210/$O210, ""), ""),"")</f>
        <v>#VALUE!</v>
      </c>
      <c r="R210" s="10" t="e">
        <f>IF('FY2025'!$A212&lt;&gt;"",IF(AND(MONTH($K210) &lt;= 3, MONTH($L210) &gt;= 3), IF($O210 &lt;&gt; "", $E210/$O210, ""), ""),"")</f>
        <v>#VALUE!</v>
      </c>
      <c r="S210" s="10" t="e">
        <f>IF('FY2025'!$A212&lt;&gt;"",IF(AND(MONTH($K210) &lt;= 4, MONTH($L210) &gt;= 4), IF($O210 &lt;&gt; "", $E210/$O210, ""), ""),"")</f>
        <v>#VALUE!</v>
      </c>
      <c r="T210" s="10" t="e">
        <f>IF('FY2025'!$A212&lt;&gt;"",IF(AND(MONTH($K210) &lt;= 5, MONTH($L210) &gt;= 5), IF($O210 &lt;&gt; "", $E210/$O210, ""), ""),"")</f>
        <v>#VALUE!</v>
      </c>
      <c r="U210" s="10" t="e">
        <f>IF('FY2025'!$A212&lt;&gt;"",IF(AND(MONTH($K210) &lt;= 6, MONTH($L210) &gt;= 6), IF($O210 &lt;&gt; "", $E210/$O210, ""), ""),"")</f>
        <v>#VALUE!</v>
      </c>
      <c r="V210" s="10" t="e">
        <f>IF('FY2025'!$A212&lt;&gt;"",IF(AND(MONTH($K210) &lt;= 7, MONTH($L210) &gt;= 7 ), IF($O210 &lt;&gt; "", $E210/$O210, ""), ""),"")</f>
        <v>#VALUE!</v>
      </c>
      <c r="W210" s="10" t="e">
        <f>IF('FY2025'!$A212&lt;&gt;"",IF(AND(MONTH($K210) &lt;= 8, MONTH($L210) &gt;= 8), IF($O210 &lt;&gt; "", $E210/$O210, ""), ""),"")</f>
        <v>#VALUE!</v>
      </c>
      <c r="X210" s="10" t="e">
        <f>IF('FY2025'!$A212&lt;&gt;"",IF(AND(MONTH($K210) &lt;= 9, MONTH($L210) &gt;= 9), IF($O210 &lt;&gt; "", $E210/$O210, ""), ""),"")</f>
        <v>#VALUE!</v>
      </c>
      <c r="Y210" s="10" t="e">
        <f>IF('FY2025'!$A212&lt;&gt;"",IF(AND(MONTH($K210) &lt;= 10, MONTH($L210) &gt;= 10), IF($O210 &lt;&gt; "", $E210/$O210, ""), ""),"")</f>
        <v>#VALUE!</v>
      </c>
      <c r="Z210" s="10" t="e">
        <f>IF('FY2025'!$A212&lt;&gt;"",IF(AND(MONTH($K210) &lt;= 11, MONTH($L210) &gt;= 11), IF($O210 &lt;&gt; "", $E210/$O210, ""), ""),"")</f>
        <v>#VALUE!</v>
      </c>
      <c r="AA210" s="10" t="e">
        <f>IF('FY2025'!$A212&lt;&gt;"",IF(AND(MONTH($K210) &lt;= 12, MONTH($L210) &gt;= 12), IF($O210 &lt;&gt; "", $E210/$O210, ""), ""),"")</f>
        <v>#VALUE!</v>
      </c>
    </row>
    <row r="211" spans="1:27" x14ac:dyDescent="0.25">
      <c r="A211" s="8">
        <f>IF('FY2025'!A213&lt;&gt;"", VALUE('FY2025'!A213), "")</f>
        <v>210</v>
      </c>
      <c r="B211" s="5" t="str">
        <f>IF('FY2025'!A213&lt;&gt;"",_xlfn.VALUETOTEXT('FY2025'!B213),"")</f>
        <v>25-2807-1508-25CIMB-PS-DS-210</v>
      </c>
      <c r="C211" s="5" t="str">
        <f>_xlfn.VALUETOTEXT('FY2025'!C213)</f>
        <v>DS</v>
      </c>
      <c r="D211" s="5" t="str">
        <f>IF('FY2025'!A213&lt;&gt;"",_xlfn.VALUETOTEXT('FY2025'!D213),"")</f>
        <v>CIMB Bank Bhd</v>
      </c>
      <c r="E211" s="6">
        <f>IF('FY2025'!A213&lt;&gt;"",VALUE('FY2025'!E213),"")</f>
        <v>250000</v>
      </c>
      <c r="F211" s="6">
        <f>IF('FY2025'!A213&lt;&gt;"",VALUE('FY2025'!F213),"")</f>
        <v>65</v>
      </c>
      <c r="G211" s="6">
        <f>IF('FY2025'!A213&lt;&gt;"",VALUE('FY2025'!G213),"")</f>
        <v>55</v>
      </c>
      <c r="H211" s="6">
        <f>IF('FY2025'!A213&lt;&gt;"",VALUE('FY2025'!H213),"")</f>
        <v>3.23</v>
      </c>
      <c r="I211" s="6">
        <f>IF('FY2025'!A213&lt;&gt;"",VALUE('FY2025'!I213),"")</f>
        <v>0.72</v>
      </c>
      <c r="J211" s="6">
        <f>IF('FY2025'!A213&lt;&gt;"",VALUE('FY2025'!J213),"")</f>
        <v>2.5099999999999998</v>
      </c>
      <c r="K211" s="7" t="e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>#VALUE!</v>
      </c>
      <c r="L211" s="7" t="e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>#VALUE!</v>
      </c>
      <c r="M211" s="7" t="e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>#VALUE!</v>
      </c>
      <c r="N211" s="7" t="e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>#VALUE!</v>
      </c>
      <c r="O211" s="5" t="e">
        <f t="shared" si="3"/>
        <v>#VALUE!</v>
      </c>
      <c r="P211" s="10" t="e">
        <f>IF('FY2025'!$A213&lt;&gt;"",IF(AND(MONTH($K211) &lt;= 1, MONTH($L211) &gt;= 1), IF($O211 &lt;&gt; "", $E211/$O211, ""), ""),"")</f>
        <v>#VALUE!</v>
      </c>
      <c r="Q211" s="10" t="e">
        <f>IF('FY2025'!$A213&lt;&gt;"",IF(AND(MONTH($K211) &lt;= 2, MONTH($L211) &gt;= 2), IF($O211 &lt;&gt; "", $E211/$O211, ""), ""),"")</f>
        <v>#VALUE!</v>
      </c>
      <c r="R211" s="10" t="e">
        <f>IF('FY2025'!$A213&lt;&gt;"",IF(AND(MONTH($K211) &lt;= 3, MONTH($L211) &gt;= 3), IF($O211 &lt;&gt; "", $E211/$O211, ""), ""),"")</f>
        <v>#VALUE!</v>
      </c>
      <c r="S211" s="10" t="e">
        <f>IF('FY2025'!$A213&lt;&gt;"",IF(AND(MONTH($K211) &lt;= 4, MONTH($L211) &gt;= 4), IF($O211 &lt;&gt; "", $E211/$O211, ""), ""),"")</f>
        <v>#VALUE!</v>
      </c>
      <c r="T211" s="10" t="e">
        <f>IF('FY2025'!$A213&lt;&gt;"",IF(AND(MONTH($K211) &lt;= 5, MONTH($L211) &gt;= 5), IF($O211 &lt;&gt; "", $E211/$O211, ""), ""),"")</f>
        <v>#VALUE!</v>
      </c>
      <c r="U211" s="10" t="e">
        <f>IF('FY2025'!$A213&lt;&gt;"",IF(AND(MONTH($K211) &lt;= 6, MONTH($L211) &gt;= 6), IF($O211 &lt;&gt; "", $E211/$O211, ""), ""),"")</f>
        <v>#VALUE!</v>
      </c>
      <c r="V211" s="10" t="e">
        <f>IF('FY2025'!$A213&lt;&gt;"",IF(AND(MONTH($K211) &lt;= 7, MONTH($L211) &gt;= 7 ), IF($O211 &lt;&gt; "", $E211/$O211, ""), ""),"")</f>
        <v>#VALUE!</v>
      </c>
      <c r="W211" s="10" t="e">
        <f>IF('FY2025'!$A213&lt;&gt;"",IF(AND(MONTH($K211) &lt;= 8, MONTH($L211) &gt;= 8), IF($O211 &lt;&gt; "", $E211/$O211, ""), ""),"")</f>
        <v>#VALUE!</v>
      </c>
      <c r="X211" s="10" t="e">
        <f>IF('FY2025'!$A213&lt;&gt;"",IF(AND(MONTH($K211) &lt;= 9, MONTH($L211) &gt;= 9), IF($O211 &lt;&gt; "", $E211/$O211, ""), ""),"")</f>
        <v>#VALUE!</v>
      </c>
      <c r="Y211" s="10" t="e">
        <f>IF('FY2025'!$A213&lt;&gt;"",IF(AND(MONTH($K211) &lt;= 10, MONTH($L211) &gt;= 10), IF($O211 &lt;&gt; "", $E211/$O211, ""), ""),"")</f>
        <v>#VALUE!</v>
      </c>
      <c r="Z211" s="10" t="e">
        <f>IF('FY2025'!$A213&lt;&gt;"",IF(AND(MONTH($K211) &lt;= 11, MONTH($L211) &gt;= 11), IF($O211 &lt;&gt; "", $E211/$O211, ""), ""),"")</f>
        <v>#VALUE!</v>
      </c>
      <c r="AA211" s="10" t="e">
        <f>IF('FY2025'!$A213&lt;&gt;"",IF(AND(MONTH($K211) &lt;= 12, MONTH($L211) &gt;= 12), IF($O211 &lt;&gt; "", $E211/$O211, ""), ""),"")</f>
        <v>#VALUE!</v>
      </c>
    </row>
    <row r="212" spans="1:27" x14ac:dyDescent="0.25">
      <c r="A212" s="8">
        <f>IF('FY2025'!A214&lt;&gt;"", VALUE('FY2025'!A214), "")</f>
        <v>211</v>
      </c>
      <c r="B212" s="5" t="str">
        <f>IF('FY2025'!A214&lt;&gt;"",_xlfn.VALUETOTEXT('FY2025'!B214),"")</f>
        <v>25-2807-1508-25CITI-PS-HZ-211</v>
      </c>
      <c r="C212" s="5" t="str">
        <f>_xlfn.VALUETOTEXT('FY2025'!C214)</f>
        <v>HZ</v>
      </c>
      <c r="D212" s="5" t="str">
        <f>IF('FY2025'!A214&lt;&gt;"",_xlfn.VALUETOTEXT('FY2025'!D214),"")</f>
        <v>Citibank Bhd</v>
      </c>
      <c r="E212" s="6">
        <f>IF('FY2025'!A214&lt;&gt;"",VALUE('FY2025'!E214),"")</f>
        <v>250000</v>
      </c>
      <c r="F212" s="6">
        <f>IF('FY2025'!A214&lt;&gt;"",VALUE('FY2025'!F214),"")</f>
        <v>65</v>
      </c>
      <c r="G212" s="6">
        <f>IF('FY2025'!A214&lt;&gt;"",VALUE('FY2025'!G214),"")</f>
        <v>55</v>
      </c>
      <c r="H212" s="6">
        <f>IF('FY2025'!A214&lt;&gt;"",VALUE('FY2025'!H214),"")</f>
        <v>3.35</v>
      </c>
      <c r="I212" s="6">
        <f>IF('FY2025'!A214&lt;&gt;"",VALUE('FY2025'!I214),"")</f>
        <v>0.84</v>
      </c>
      <c r="J212" s="6">
        <f>IF('FY2025'!A214&lt;&gt;"",VALUE('FY2025'!J214),"")</f>
        <v>2.5099999999999998</v>
      </c>
      <c r="K212" s="7" t="e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>#VALUE!</v>
      </c>
      <c r="L212" s="7" t="e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>#VALUE!</v>
      </c>
      <c r="M212" s="7" t="e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>#VALUE!</v>
      </c>
      <c r="N212" s="7" t="e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>#VALUE!</v>
      </c>
      <c r="O212" s="5" t="e">
        <f t="shared" si="3"/>
        <v>#VALUE!</v>
      </c>
      <c r="P212" s="10" t="e">
        <f>IF('FY2025'!$A214&lt;&gt;"",IF(AND(MONTH($K212) &lt;= 1, MONTH($L212) &gt;= 1), IF($O212 &lt;&gt; "", $E212/$O212, ""), ""),"")</f>
        <v>#VALUE!</v>
      </c>
      <c r="Q212" s="10" t="e">
        <f>IF('FY2025'!$A214&lt;&gt;"",IF(AND(MONTH($K212) &lt;= 2, MONTH($L212) &gt;= 2), IF($O212 &lt;&gt; "", $E212/$O212, ""), ""),"")</f>
        <v>#VALUE!</v>
      </c>
      <c r="R212" s="10" t="e">
        <f>IF('FY2025'!$A214&lt;&gt;"",IF(AND(MONTH($K212) &lt;= 3, MONTH($L212) &gt;= 3), IF($O212 &lt;&gt; "", $E212/$O212, ""), ""),"")</f>
        <v>#VALUE!</v>
      </c>
      <c r="S212" s="10" t="e">
        <f>IF('FY2025'!$A214&lt;&gt;"",IF(AND(MONTH($K212) &lt;= 4, MONTH($L212) &gt;= 4), IF($O212 &lt;&gt; "", $E212/$O212, ""), ""),"")</f>
        <v>#VALUE!</v>
      </c>
      <c r="T212" s="10" t="e">
        <f>IF('FY2025'!$A214&lt;&gt;"",IF(AND(MONTH($K212) &lt;= 5, MONTH($L212) &gt;= 5), IF($O212 &lt;&gt; "", $E212/$O212, ""), ""),"")</f>
        <v>#VALUE!</v>
      </c>
      <c r="U212" s="10" t="e">
        <f>IF('FY2025'!$A214&lt;&gt;"",IF(AND(MONTH($K212) &lt;= 6, MONTH($L212) &gt;= 6), IF($O212 &lt;&gt; "", $E212/$O212, ""), ""),"")</f>
        <v>#VALUE!</v>
      </c>
      <c r="V212" s="10" t="e">
        <f>IF('FY2025'!$A214&lt;&gt;"",IF(AND(MONTH($K212) &lt;= 7, MONTH($L212) &gt;= 7 ), IF($O212 &lt;&gt; "", $E212/$O212, ""), ""),"")</f>
        <v>#VALUE!</v>
      </c>
      <c r="W212" s="10" t="e">
        <f>IF('FY2025'!$A214&lt;&gt;"",IF(AND(MONTH($K212) &lt;= 8, MONTH($L212) &gt;= 8), IF($O212 &lt;&gt; "", $E212/$O212, ""), ""),"")</f>
        <v>#VALUE!</v>
      </c>
      <c r="X212" s="10" t="e">
        <f>IF('FY2025'!$A214&lt;&gt;"",IF(AND(MONTH($K212) &lt;= 9, MONTH($L212) &gt;= 9), IF($O212 &lt;&gt; "", $E212/$O212, ""), ""),"")</f>
        <v>#VALUE!</v>
      </c>
      <c r="Y212" s="10" t="e">
        <f>IF('FY2025'!$A214&lt;&gt;"",IF(AND(MONTH($K212) &lt;= 10, MONTH($L212) &gt;= 10), IF($O212 &lt;&gt; "", $E212/$O212, ""), ""),"")</f>
        <v>#VALUE!</v>
      </c>
      <c r="Z212" s="10" t="e">
        <f>IF('FY2025'!$A214&lt;&gt;"",IF(AND(MONTH($K212) &lt;= 11, MONTH($L212) &gt;= 11), IF($O212 &lt;&gt; "", $E212/$O212, ""), ""),"")</f>
        <v>#VALUE!</v>
      </c>
      <c r="AA212" s="10" t="e">
        <f>IF('FY2025'!$A214&lt;&gt;"",IF(AND(MONTH($K212) &lt;= 12, MONTH($L212) &gt;= 12), IF($O212 &lt;&gt; "", $E212/$O212, ""), ""),"")</f>
        <v>#VALUE!</v>
      </c>
    </row>
    <row r="213" spans="1:27" x14ac:dyDescent="0.25">
      <c r="A213" s="8">
        <f>IF('FY2025'!A215&lt;&gt;"", VALUE('FY2025'!A215), "")</f>
        <v>212</v>
      </c>
      <c r="B213" s="5" t="str">
        <f>IF('FY2025'!A215&lt;&gt;"",_xlfn.VALUETOTEXT('FY2025'!B215),"")</f>
        <v>25-2807-1508-25SCBB-PS-DS-212</v>
      </c>
      <c r="C213" s="5" t="str">
        <f>_xlfn.VALUETOTEXT('FY2025'!C215)</f>
        <v>DS</v>
      </c>
      <c r="D213" s="5" t="str">
        <f>IF('FY2025'!A215&lt;&gt;"",_xlfn.VALUETOTEXT('FY2025'!D215),"")</f>
        <v>Standard Chartered Bank (M) Bhd</v>
      </c>
      <c r="E213" s="6">
        <f>IF('FY2025'!A215&lt;&gt;"",VALUE('FY2025'!E215),"")</f>
        <v>500000</v>
      </c>
      <c r="F213" s="6">
        <f>IF('FY2025'!A215&lt;&gt;"",VALUE('FY2025'!F215),"")</f>
        <v>66</v>
      </c>
      <c r="G213" s="6">
        <f>IF('FY2025'!A215&lt;&gt;"",VALUE('FY2025'!G215),"")</f>
        <v>53</v>
      </c>
      <c r="H213" s="6">
        <f>IF('FY2025'!A215&lt;&gt;"",VALUE('FY2025'!H215),"")</f>
        <v>2.92</v>
      </c>
      <c r="I213" s="6">
        <f>IF('FY2025'!A215&lt;&gt;"",VALUE('FY2025'!I215),"")</f>
        <v>0.38</v>
      </c>
      <c r="J213" s="6">
        <f>IF('FY2025'!A215&lt;&gt;"",VALUE('FY2025'!J215),"")</f>
        <v>2.54</v>
      </c>
      <c r="K213" s="7" t="e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>#VALUE!</v>
      </c>
      <c r="L213" s="7" t="e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>#VALUE!</v>
      </c>
      <c r="M213" s="7" t="e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>#VALUE!</v>
      </c>
      <c r="N213" s="7" t="e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>#VALUE!</v>
      </c>
      <c r="O213" s="5" t="e">
        <f t="shared" si="3"/>
        <v>#VALUE!</v>
      </c>
      <c r="P213" s="10" t="e">
        <f>IF('FY2025'!$A215&lt;&gt;"",IF(AND(MONTH($K213) &lt;= 1, MONTH($L213) &gt;= 1), IF($O213 &lt;&gt; "", $E213/$O213, ""), ""),"")</f>
        <v>#VALUE!</v>
      </c>
      <c r="Q213" s="10" t="e">
        <f>IF('FY2025'!$A215&lt;&gt;"",IF(AND(MONTH($K213) &lt;= 2, MONTH($L213) &gt;= 2), IF($O213 &lt;&gt; "", $E213/$O213, ""), ""),"")</f>
        <v>#VALUE!</v>
      </c>
      <c r="R213" s="10" t="e">
        <f>IF('FY2025'!$A215&lt;&gt;"",IF(AND(MONTH($K213) &lt;= 3, MONTH($L213) &gt;= 3), IF($O213 &lt;&gt; "", $E213/$O213, ""), ""),"")</f>
        <v>#VALUE!</v>
      </c>
      <c r="S213" s="10" t="e">
        <f>IF('FY2025'!$A215&lt;&gt;"",IF(AND(MONTH($K213) &lt;= 4, MONTH($L213) &gt;= 4), IF($O213 &lt;&gt; "", $E213/$O213, ""), ""),"")</f>
        <v>#VALUE!</v>
      </c>
      <c r="T213" s="10" t="e">
        <f>IF('FY2025'!$A215&lt;&gt;"",IF(AND(MONTH($K213) &lt;= 5, MONTH($L213) &gt;= 5), IF($O213 &lt;&gt; "", $E213/$O213, ""), ""),"")</f>
        <v>#VALUE!</v>
      </c>
      <c r="U213" s="10" t="e">
        <f>IF('FY2025'!$A215&lt;&gt;"",IF(AND(MONTH($K213) &lt;= 6, MONTH($L213) &gt;= 6), IF($O213 &lt;&gt; "", $E213/$O213, ""), ""),"")</f>
        <v>#VALUE!</v>
      </c>
      <c r="V213" s="10" t="e">
        <f>IF('FY2025'!$A215&lt;&gt;"",IF(AND(MONTH($K213) &lt;= 7, MONTH($L213) &gt;= 7 ), IF($O213 &lt;&gt; "", $E213/$O213, ""), ""),"")</f>
        <v>#VALUE!</v>
      </c>
      <c r="W213" s="10" t="e">
        <f>IF('FY2025'!$A215&lt;&gt;"",IF(AND(MONTH($K213) &lt;= 8, MONTH($L213) &gt;= 8), IF($O213 &lt;&gt; "", $E213/$O213, ""), ""),"")</f>
        <v>#VALUE!</v>
      </c>
      <c r="X213" s="10" t="e">
        <f>IF('FY2025'!$A215&lt;&gt;"",IF(AND(MONTH($K213) &lt;= 9, MONTH($L213) &gt;= 9), IF($O213 &lt;&gt; "", $E213/$O213, ""), ""),"")</f>
        <v>#VALUE!</v>
      </c>
      <c r="Y213" s="10" t="e">
        <f>IF('FY2025'!$A215&lt;&gt;"",IF(AND(MONTH($K213) &lt;= 10, MONTH($L213) &gt;= 10), IF($O213 &lt;&gt; "", $E213/$O213, ""), ""),"")</f>
        <v>#VALUE!</v>
      </c>
      <c r="Z213" s="10" t="e">
        <f>IF('FY2025'!$A215&lt;&gt;"",IF(AND(MONTH($K213) &lt;= 11, MONTH($L213) &gt;= 11), IF($O213 &lt;&gt; "", $E213/$O213, ""), ""),"")</f>
        <v>#VALUE!</v>
      </c>
      <c r="AA213" s="10" t="e">
        <f>IF('FY2025'!$A215&lt;&gt;"",IF(AND(MONTH($K213) &lt;= 12, MONTH($L213) &gt;= 12), IF($O213 &lt;&gt; "", $E213/$O213, ""), ""),"")</f>
        <v>#VALUE!</v>
      </c>
    </row>
    <row r="214" spans="1:27" x14ac:dyDescent="0.25">
      <c r="A214" s="8">
        <f>IF('FY2025'!A216&lt;&gt;"", VALUE('FY2025'!A216), "")</f>
        <v>213</v>
      </c>
      <c r="B214" s="5" t="str">
        <f>IF('FY2025'!A216&lt;&gt;"",_xlfn.VALUETOTEXT('FY2025'!B216),"")</f>
        <v>25-2807-1508-25MSCG-PS-DS-213</v>
      </c>
      <c r="C214" s="5" t="str">
        <f>_xlfn.VALUETOTEXT('FY2025'!C216)</f>
        <v>DS</v>
      </c>
      <c r="D214" s="5" t="str">
        <f>IF('FY2025'!A216&lt;&gt;"",_xlfn.VALUETOTEXT('FY2025'!D216),"")</f>
        <v>Morgan Stanley Capital Group (Singapore) Pte</v>
      </c>
      <c r="E214" s="6">
        <f>IF('FY2025'!A216&lt;&gt;"",VALUE('FY2025'!E216),"")</f>
        <v>500000</v>
      </c>
      <c r="F214" s="6">
        <f>IF('FY2025'!A216&lt;&gt;"",VALUE('FY2025'!F216),"")</f>
        <v>66</v>
      </c>
      <c r="G214" s="6">
        <f>IF('FY2025'!A216&lt;&gt;"",VALUE('FY2025'!G216),"")</f>
        <v>53</v>
      </c>
      <c r="H214" s="6">
        <f>IF('FY2025'!A216&lt;&gt;"",VALUE('FY2025'!H216),"")</f>
        <v>2.94</v>
      </c>
      <c r="I214" s="6">
        <f>IF('FY2025'!A216&lt;&gt;"",VALUE('FY2025'!I216),"")</f>
        <v>0.37</v>
      </c>
      <c r="J214" s="6">
        <f>IF('FY2025'!A216&lt;&gt;"",VALUE('FY2025'!J216),"")</f>
        <v>2.57</v>
      </c>
      <c r="K214" s="7" t="e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>#VALUE!</v>
      </c>
      <c r="L214" s="7" t="e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>#VALUE!</v>
      </c>
      <c r="M214" s="7" t="e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>#VALUE!</v>
      </c>
      <c r="N214" s="7" t="e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>#VALUE!</v>
      </c>
      <c r="O214" s="5" t="e">
        <f t="shared" si="3"/>
        <v>#VALUE!</v>
      </c>
      <c r="P214" s="10" t="e">
        <f>IF('FY2025'!$A216&lt;&gt;"",IF(AND(MONTH($K214) &lt;= 1, MONTH($L214) &gt;= 1), IF($O214 &lt;&gt; "", $E214/$O214, ""), ""),"")</f>
        <v>#VALUE!</v>
      </c>
      <c r="Q214" s="10" t="e">
        <f>IF('FY2025'!$A216&lt;&gt;"",IF(AND(MONTH($K214) &lt;= 2, MONTH($L214) &gt;= 2), IF($O214 &lt;&gt; "", $E214/$O214, ""), ""),"")</f>
        <v>#VALUE!</v>
      </c>
      <c r="R214" s="10" t="e">
        <f>IF('FY2025'!$A216&lt;&gt;"",IF(AND(MONTH($K214) &lt;= 3, MONTH($L214) &gt;= 3), IF($O214 &lt;&gt; "", $E214/$O214, ""), ""),"")</f>
        <v>#VALUE!</v>
      </c>
      <c r="S214" s="10" t="e">
        <f>IF('FY2025'!$A216&lt;&gt;"",IF(AND(MONTH($K214) &lt;= 4, MONTH($L214) &gt;= 4), IF($O214 &lt;&gt; "", $E214/$O214, ""), ""),"")</f>
        <v>#VALUE!</v>
      </c>
      <c r="T214" s="10" t="e">
        <f>IF('FY2025'!$A216&lt;&gt;"",IF(AND(MONTH($K214) &lt;= 5, MONTH($L214) &gt;= 5), IF($O214 &lt;&gt; "", $E214/$O214, ""), ""),"")</f>
        <v>#VALUE!</v>
      </c>
      <c r="U214" s="10" t="e">
        <f>IF('FY2025'!$A216&lt;&gt;"",IF(AND(MONTH($K214) &lt;= 6, MONTH($L214) &gt;= 6), IF($O214 &lt;&gt; "", $E214/$O214, ""), ""),"")</f>
        <v>#VALUE!</v>
      </c>
      <c r="V214" s="10" t="e">
        <f>IF('FY2025'!$A216&lt;&gt;"",IF(AND(MONTH($K214) &lt;= 7, MONTH($L214) &gt;= 7 ), IF($O214 &lt;&gt; "", $E214/$O214, ""), ""),"")</f>
        <v>#VALUE!</v>
      </c>
      <c r="W214" s="10" t="e">
        <f>IF('FY2025'!$A216&lt;&gt;"",IF(AND(MONTH($K214) &lt;= 8, MONTH($L214) &gt;= 8), IF($O214 &lt;&gt; "", $E214/$O214, ""), ""),"")</f>
        <v>#VALUE!</v>
      </c>
      <c r="X214" s="10" t="e">
        <f>IF('FY2025'!$A216&lt;&gt;"",IF(AND(MONTH($K214) &lt;= 9, MONTH($L214) &gt;= 9), IF($O214 &lt;&gt; "", $E214/$O214, ""), ""),"")</f>
        <v>#VALUE!</v>
      </c>
      <c r="Y214" s="10" t="e">
        <f>IF('FY2025'!$A216&lt;&gt;"",IF(AND(MONTH($K214) &lt;= 10, MONTH($L214) &gt;= 10), IF($O214 &lt;&gt; "", $E214/$O214, ""), ""),"")</f>
        <v>#VALUE!</v>
      </c>
      <c r="Z214" s="10" t="e">
        <f>IF('FY2025'!$A216&lt;&gt;"",IF(AND(MONTH($K214) &lt;= 11, MONTH($L214) &gt;= 11), IF($O214 &lt;&gt; "", $E214/$O214, ""), ""),"")</f>
        <v>#VALUE!</v>
      </c>
      <c r="AA214" s="10" t="e">
        <f>IF('FY2025'!$A216&lt;&gt;"",IF(AND(MONTH($K214) &lt;= 12, MONTH($L214) &gt;= 12), IF($O214 &lt;&gt; "", $E214/$O214, ""), ""),"")</f>
        <v>#VALUE!</v>
      </c>
    </row>
    <row r="215" spans="1:27" x14ac:dyDescent="0.25">
      <c r="A215" s="8">
        <f>IF('FY2025'!A217&lt;&gt;"", VALUE('FY2025'!A217), "")</f>
        <v>214</v>
      </c>
      <c r="B215" s="5" t="str">
        <f>IF('FY2025'!A217&lt;&gt;"",_xlfn.VALUETOTEXT('FY2025'!B217),"")</f>
        <v>25-2807-1508-25JPMC-PS-DS-214</v>
      </c>
      <c r="C215" s="5" t="str">
        <f>_xlfn.VALUETOTEXT('FY2025'!C217)</f>
        <v>DS</v>
      </c>
      <c r="D215" s="5" t="str">
        <f>IF('FY2025'!A217&lt;&gt;"",_xlfn.VALUETOTEXT('FY2025'!D217),"")</f>
        <v>JP Morgan Chase Bank NA</v>
      </c>
      <c r="E215" s="6">
        <f>IF('FY2025'!A217&lt;&gt;"",VALUE('FY2025'!E217),"")</f>
        <v>500000</v>
      </c>
      <c r="F215" s="6">
        <f>IF('FY2025'!A217&lt;&gt;"",VALUE('FY2025'!F217),"")</f>
        <v>67</v>
      </c>
      <c r="G215" s="6">
        <f>IF('FY2025'!A217&lt;&gt;"",VALUE('FY2025'!G217),"")</f>
        <v>53</v>
      </c>
      <c r="H215" s="6">
        <f>IF('FY2025'!A217&lt;&gt;"",VALUE('FY2025'!H217),"")</f>
        <v>3.05</v>
      </c>
      <c r="I215" s="6">
        <f>IF('FY2025'!A217&lt;&gt;"",VALUE('FY2025'!I217),"")</f>
        <v>0.27</v>
      </c>
      <c r="J215" s="6">
        <f>IF('FY2025'!A217&lt;&gt;"",VALUE('FY2025'!J217),"")</f>
        <v>2.78</v>
      </c>
      <c r="K215" s="7" t="e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>#VALUE!</v>
      </c>
      <c r="L215" s="7" t="e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>#VALUE!</v>
      </c>
      <c r="M215" s="7" t="e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>#VALUE!</v>
      </c>
      <c r="N215" s="7" t="e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>#VALUE!</v>
      </c>
      <c r="O215" s="5" t="e">
        <f t="shared" si="3"/>
        <v>#VALUE!</v>
      </c>
      <c r="P215" s="10" t="e">
        <f>IF('FY2025'!$A217&lt;&gt;"",IF(AND(MONTH($K215) &lt;= 1, MONTH($L215) &gt;= 1), IF($O215 &lt;&gt; "", $E215/$O215, ""), ""),"")</f>
        <v>#VALUE!</v>
      </c>
      <c r="Q215" s="10" t="e">
        <f>IF('FY2025'!$A217&lt;&gt;"",IF(AND(MONTH($K215) &lt;= 2, MONTH($L215) &gt;= 2), IF($O215 &lt;&gt; "", $E215/$O215, ""), ""),"")</f>
        <v>#VALUE!</v>
      </c>
      <c r="R215" s="10" t="e">
        <f>IF('FY2025'!$A217&lt;&gt;"",IF(AND(MONTH($K215) &lt;= 3, MONTH($L215) &gt;= 3), IF($O215 &lt;&gt; "", $E215/$O215, ""), ""),"")</f>
        <v>#VALUE!</v>
      </c>
      <c r="S215" s="10" t="e">
        <f>IF('FY2025'!$A217&lt;&gt;"",IF(AND(MONTH($K215) &lt;= 4, MONTH($L215) &gt;= 4), IF($O215 &lt;&gt; "", $E215/$O215, ""), ""),"")</f>
        <v>#VALUE!</v>
      </c>
      <c r="T215" s="10" t="e">
        <f>IF('FY2025'!$A217&lt;&gt;"",IF(AND(MONTH($K215) &lt;= 5, MONTH($L215) &gt;= 5), IF($O215 &lt;&gt; "", $E215/$O215, ""), ""),"")</f>
        <v>#VALUE!</v>
      </c>
      <c r="U215" s="10" t="e">
        <f>IF('FY2025'!$A217&lt;&gt;"",IF(AND(MONTH($K215) &lt;= 6, MONTH($L215) &gt;= 6), IF($O215 &lt;&gt; "", $E215/$O215, ""), ""),"")</f>
        <v>#VALUE!</v>
      </c>
      <c r="V215" s="10" t="e">
        <f>IF('FY2025'!$A217&lt;&gt;"",IF(AND(MONTH($K215) &lt;= 7, MONTH($L215) &gt;= 7 ), IF($O215 &lt;&gt; "", $E215/$O215, ""), ""),"")</f>
        <v>#VALUE!</v>
      </c>
      <c r="W215" s="10" t="e">
        <f>IF('FY2025'!$A217&lt;&gt;"",IF(AND(MONTH($K215) &lt;= 8, MONTH($L215) &gt;= 8), IF($O215 &lt;&gt; "", $E215/$O215, ""), ""),"")</f>
        <v>#VALUE!</v>
      </c>
      <c r="X215" s="10" t="e">
        <f>IF('FY2025'!$A217&lt;&gt;"",IF(AND(MONTH($K215) &lt;= 9, MONTH($L215) &gt;= 9), IF($O215 &lt;&gt; "", $E215/$O215, ""), ""),"")</f>
        <v>#VALUE!</v>
      </c>
      <c r="Y215" s="10" t="e">
        <f>IF('FY2025'!$A217&lt;&gt;"",IF(AND(MONTH($K215) &lt;= 10, MONTH($L215) &gt;= 10), IF($O215 &lt;&gt; "", $E215/$O215, ""), ""),"")</f>
        <v>#VALUE!</v>
      </c>
      <c r="Z215" s="10" t="e">
        <f>IF('FY2025'!$A217&lt;&gt;"",IF(AND(MONTH($K215) &lt;= 11, MONTH($L215) &gt;= 11), IF($O215 &lt;&gt; "", $E215/$O215, ""), ""),"")</f>
        <v>#VALUE!</v>
      </c>
      <c r="AA215" s="10" t="e">
        <f>IF('FY2025'!$A217&lt;&gt;"",IF(AND(MONTH($K215) &lt;= 12, MONTH($L215) &gt;= 12), IF($O215 &lt;&gt; "", $E215/$O215, ""), ""),"")</f>
        <v>#VALUE!</v>
      </c>
    </row>
    <row r="216" spans="1:27" x14ac:dyDescent="0.25">
      <c r="A216" s="8">
        <f>IF('FY2025'!A218&lt;&gt;"", VALUE('FY2025'!A218), "")</f>
        <v>215</v>
      </c>
      <c r="B216" s="5" t="str">
        <f>IF('FY2025'!A218&lt;&gt;"",_xlfn.VALUETOTEXT('FY2025'!B218),"")</f>
        <v>25-2807-1508-25BNPP-PS-DS-215</v>
      </c>
      <c r="C216" s="5" t="str">
        <f>_xlfn.VALUETOTEXT('FY2025'!C218)</f>
        <v>DS</v>
      </c>
      <c r="D216" s="5" t="str">
        <f>IF('FY2025'!A218&lt;&gt;"",_xlfn.VALUETOTEXT('FY2025'!D218),"")</f>
        <v>BNP Paribas SA</v>
      </c>
      <c r="E216" s="6">
        <f>IF('FY2025'!A218&lt;&gt;"",VALUE('FY2025'!E218),"")</f>
        <v>500000</v>
      </c>
      <c r="F216" s="6">
        <f>IF('FY2025'!A218&lt;&gt;"",VALUE('FY2025'!F218),"")</f>
        <v>67</v>
      </c>
      <c r="G216" s="6">
        <f>IF('FY2025'!A218&lt;&gt;"",VALUE('FY2025'!G218),"")</f>
        <v>53</v>
      </c>
      <c r="H216" s="6">
        <f>IF('FY2025'!A218&lt;&gt;"",VALUE('FY2025'!H218),"")</f>
        <v>3.03</v>
      </c>
      <c r="I216" s="6">
        <f>IF('FY2025'!A218&lt;&gt;"",VALUE('FY2025'!I218),"")</f>
        <v>0.3</v>
      </c>
      <c r="J216" s="6">
        <f>IF('FY2025'!A218&lt;&gt;"",VALUE('FY2025'!J218),"")</f>
        <v>2.73</v>
      </c>
      <c r="K216" s="7" t="e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>#VALUE!</v>
      </c>
      <c r="L216" s="7" t="e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>#VALUE!</v>
      </c>
      <c r="M216" s="7" t="e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>#VALUE!</v>
      </c>
      <c r="N216" s="7" t="e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>#VALUE!</v>
      </c>
      <c r="O216" s="5" t="e">
        <f t="shared" si="3"/>
        <v>#VALUE!</v>
      </c>
      <c r="P216" s="10" t="e">
        <f>IF('FY2025'!$A218&lt;&gt;"",IF(AND(MONTH($K216) &lt;= 1, MONTH($L216) &gt;= 1), IF($O216 &lt;&gt; "", $E216/$O216, ""), ""),"")</f>
        <v>#VALUE!</v>
      </c>
      <c r="Q216" s="10" t="e">
        <f>IF('FY2025'!$A218&lt;&gt;"",IF(AND(MONTH($K216) &lt;= 2, MONTH($L216) &gt;= 2), IF($O216 &lt;&gt; "", $E216/$O216, ""), ""),"")</f>
        <v>#VALUE!</v>
      </c>
      <c r="R216" s="10" t="e">
        <f>IF('FY2025'!$A218&lt;&gt;"",IF(AND(MONTH($K216) &lt;= 3, MONTH($L216) &gt;= 3), IF($O216 &lt;&gt; "", $E216/$O216, ""), ""),"")</f>
        <v>#VALUE!</v>
      </c>
      <c r="S216" s="10" t="e">
        <f>IF('FY2025'!$A218&lt;&gt;"",IF(AND(MONTH($K216) &lt;= 4, MONTH($L216) &gt;= 4), IF($O216 &lt;&gt; "", $E216/$O216, ""), ""),"")</f>
        <v>#VALUE!</v>
      </c>
      <c r="T216" s="10" t="e">
        <f>IF('FY2025'!$A218&lt;&gt;"",IF(AND(MONTH($K216) &lt;= 5, MONTH($L216) &gt;= 5), IF($O216 &lt;&gt; "", $E216/$O216, ""), ""),"")</f>
        <v>#VALUE!</v>
      </c>
      <c r="U216" s="10" t="e">
        <f>IF('FY2025'!$A218&lt;&gt;"",IF(AND(MONTH($K216) &lt;= 6, MONTH($L216) &gt;= 6), IF($O216 &lt;&gt; "", $E216/$O216, ""), ""),"")</f>
        <v>#VALUE!</v>
      </c>
      <c r="V216" s="10" t="e">
        <f>IF('FY2025'!$A218&lt;&gt;"",IF(AND(MONTH($K216) &lt;= 7, MONTH($L216) &gt;= 7 ), IF($O216 &lt;&gt; "", $E216/$O216, ""), ""),"")</f>
        <v>#VALUE!</v>
      </c>
      <c r="W216" s="10" t="e">
        <f>IF('FY2025'!$A218&lt;&gt;"",IF(AND(MONTH($K216) &lt;= 8, MONTH($L216) &gt;= 8), IF($O216 &lt;&gt; "", $E216/$O216, ""), ""),"")</f>
        <v>#VALUE!</v>
      </c>
      <c r="X216" s="10" t="e">
        <f>IF('FY2025'!$A218&lt;&gt;"",IF(AND(MONTH($K216) &lt;= 9, MONTH($L216) &gt;= 9), IF($O216 &lt;&gt; "", $E216/$O216, ""), ""),"")</f>
        <v>#VALUE!</v>
      </c>
      <c r="Y216" s="10" t="e">
        <f>IF('FY2025'!$A218&lt;&gt;"",IF(AND(MONTH($K216) &lt;= 10, MONTH($L216) &gt;= 10), IF($O216 &lt;&gt; "", $E216/$O216, ""), ""),"")</f>
        <v>#VALUE!</v>
      </c>
      <c r="Z216" s="10" t="e">
        <f>IF('FY2025'!$A218&lt;&gt;"",IF(AND(MONTH($K216) &lt;= 11, MONTH($L216) &gt;= 11), IF($O216 &lt;&gt; "", $E216/$O216, ""), ""),"")</f>
        <v>#VALUE!</v>
      </c>
      <c r="AA216" s="10" t="e">
        <f>IF('FY2025'!$A218&lt;&gt;"",IF(AND(MONTH($K216) &lt;= 12, MONTH($L216) &gt;= 12), IF($O216 &lt;&gt; "", $E216/$O216, ""), ""),"")</f>
        <v>#VALUE!</v>
      </c>
    </row>
    <row r="217" spans="1:27" x14ac:dyDescent="0.25">
      <c r="A217" s="8">
        <f>IF('FY2025'!A219&lt;&gt;"", VALUE('FY2025'!A219), "")</f>
        <v>216</v>
      </c>
      <c r="B217" s="5" t="str">
        <f>IF('FY2025'!A219&lt;&gt;"",_xlfn.VALUETOTEXT('FY2025'!B219),"")</f>
        <v>25-2907-1808-25BNPP-PS-HZ-216</v>
      </c>
      <c r="C217" s="5" t="str">
        <f>_xlfn.VALUETOTEXT('FY2025'!C219)</f>
        <v>HZ</v>
      </c>
      <c r="D217" s="5" t="str">
        <f>IF('FY2025'!A219&lt;&gt;"",_xlfn.VALUETOTEXT('FY2025'!D219),"")</f>
        <v>BNP Paribas SA</v>
      </c>
      <c r="E217" s="6">
        <f>IF('FY2025'!A219&lt;&gt;"",VALUE('FY2025'!E219),"")</f>
        <v>500000</v>
      </c>
      <c r="F217" s="6">
        <f>IF('FY2025'!A219&lt;&gt;"",VALUE('FY2025'!F219),"")</f>
        <v>67</v>
      </c>
      <c r="G217" s="6">
        <f>IF('FY2025'!A219&lt;&gt;"",VALUE('FY2025'!G219),"")</f>
        <v>53</v>
      </c>
      <c r="H217" s="6">
        <f>IF('FY2025'!A219&lt;&gt;"",VALUE('FY2025'!H219),"")</f>
        <v>2.92</v>
      </c>
      <c r="I217" s="6">
        <f>IF('FY2025'!A219&lt;&gt;"",VALUE('FY2025'!I219),"")</f>
        <v>0.3</v>
      </c>
      <c r="J217" s="6">
        <f>IF('FY2025'!A219&lt;&gt;"",VALUE('FY2025'!J219),"")</f>
        <v>2.62</v>
      </c>
      <c r="K217" s="7" t="e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>#VALUE!</v>
      </c>
      <c r="L217" s="7" t="e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>#VALUE!</v>
      </c>
      <c r="M217" s="7" t="e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>#VALUE!</v>
      </c>
      <c r="N217" s="7" t="e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>#VALUE!</v>
      </c>
      <c r="O217" s="5" t="e">
        <f t="shared" si="3"/>
        <v>#VALUE!</v>
      </c>
      <c r="P217" s="10" t="e">
        <f>IF('FY2025'!$A219&lt;&gt;"",IF(AND(MONTH($K217) &lt;= 1, MONTH($L217) &gt;= 1), IF($O217 &lt;&gt; "", $E217/$O217, ""), ""),"")</f>
        <v>#VALUE!</v>
      </c>
      <c r="Q217" s="10" t="e">
        <f>IF('FY2025'!$A219&lt;&gt;"",IF(AND(MONTH($K217) &lt;= 2, MONTH($L217) &gt;= 2), IF($O217 &lt;&gt; "", $E217/$O217, ""), ""),"")</f>
        <v>#VALUE!</v>
      </c>
      <c r="R217" s="10" t="e">
        <f>IF('FY2025'!$A219&lt;&gt;"",IF(AND(MONTH($K217) &lt;= 3, MONTH($L217) &gt;= 3), IF($O217 &lt;&gt; "", $E217/$O217, ""), ""),"")</f>
        <v>#VALUE!</v>
      </c>
      <c r="S217" s="10" t="e">
        <f>IF('FY2025'!$A219&lt;&gt;"",IF(AND(MONTH($K217) &lt;= 4, MONTH($L217) &gt;= 4), IF($O217 &lt;&gt; "", $E217/$O217, ""), ""),"")</f>
        <v>#VALUE!</v>
      </c>
      <c r="T217" s="10" t="e">
        <f>IF('FY2025'!$A219&lt;&gt;"",IF(AND(MONTH($K217) &lt;= 5, MONTH($L217) &gt;= 5), IF($O217 &lt;&gt; "", $E217/$O217, ""), ""),"")</f>
        <v>#VALUE!</v>
      </c>
      <c r="U217" s="10" t="e">
        <f>IF('FY2025'!$A219&lt;&gt;"",IF(AND(MONTH($K217) &lt;= 6, MONTH($L217) &gt;= 6), IF($O217 &lt;&gt; "", $E217/$O217, ""), ""),"")</f>
        <v>#VALUE!</v>
      </c>
      <c r="V217" s="10" t="e">
        <f>IF('FY2025'!$A219&lt;&gt;"",IF(AND(MONTH($K217) &lt;= 7, MONTH($L217) &gt;= 7 ), IF($O217 &lt;&gt; "", $E217/$O217, ""), ""),"")</f>
        <v>#VALUE!</v>
      </c>
      <c r="W217" s="10" t="e">
        <f>IF('FY2025'!$A219&lt;&gt;"",IF(AND(MONTH($K217) &lt;= 8, MONTH($L217) &gt;= 8), IF($O217 &lt;&gt; "", $E217/$O217, ""), ""),"")</f>
        <v>#VALUE!</v>
      </c>
      <c r="X217" s="10" t="e">
        <f>IF('FY2025'!$A219&lt;&gt;"",IF(AND(MONTH($K217) &lt;= 9, MONTH($L217) &gt;= 9), IF($O217 &lt;&gt; "", $E217/$O217, ""), ""),"")</f>
        <v>#VALUE!</v>
      </c>
      <c r="Y217" s="10" t="e">
        <f>IF('FY2025'!$A219&lt;&gt;"",IF(AND(MONTH($K217) &lt;= 10, MONTH($L217) &gt;= 10), IF($O217 &lt;&gt; "", $E217/$O217, ""), ""),"")</f>
        <v>#VALUE!</v>
      </c>
      <c r="Z217" s="10" t="e">
        <f>IF('FY2025'!$A219&lt;&gt;"",IF(AND(MONTH($K217) &lt;= 11, MONTH($L217) &gt;= 11), IF($O217 &lt;&gt; "", $E217/$O217, ""), ""),"")</f>
        <v>#VALUE!</v>
      </c>
      <c r="AA217" s="10" t="e">
        <f>IF('FY2025'!$A219&lt;&gt;"",IF(AND(MONTH($K217) &lt;= 12, MONTH($L217) &gt;= 12), IF($O217 &lt;&gt; "", $E217/$O217, ""), ""),"")</f>
        <v>#VALUE!</v>
      </c>
    </row>
    <row r="218" spans="1:27" x14ac:dyDescent="0.25">
      <c r="A218" s="8">
        <f>IF('FY2025'!A220&lt;&gt;"", VALUE('FY2025'!A220), "")</f>
        <v>217</v>
      </c>
      <c r="B218" s="5" t="str">
        <f>IF('FY2025'!A220&lt;&gt;"",_xlfn.VALUETOTEXT('FY2025'!B220),"")</f>
        <v>25-2907-1808-25CITI-PS-HZ-217</v>
      </c>
      <c r="C218" s="5" t="str">
        <f>_xlfn.VALUETOTEXT('FY2025'!C220)</f>
        <v>HZ</v>
      </c>
      <c r="D218" s="5" t="str">
        <f>IF('FY2025'!A220&lt;&gt;"",_xlfn.VALUETOTEXT('FY2025'!D220),"")</f>
        <v>Citibank Bhd</v>
      </c>
      <c r="E218" s="6">
        <f>IF('FY2025'!A220&lt;&gt;"",VALUE('FY2025'!E220),"")</f>
        <v>500000</v>
      </c>
      <c r="F218" s="6">
        <f>IF('FY2025'!A220&lt;&gt;"",VALUE('FY2025'!F220),"")</f>
        <v>67</v>
      </c>
      <c r="G218" s="6">
        <f>IF('FY2025'!A220&lt;&gt;"",VALUE('FY2025'!G220),"")</f>
        <v>53</v>
      </c>
      <c r="H218" s="6">
        <f>IF('FY2025'!A220&lt;&gt;"",VALUE('FY2025'!H220),"")</f>
        <v>2.98</v>
      </c>
      <c r="I218" s="6">
        <f>IF('FY2025'!A220&lt;&gt;"",VALUE('FY2025'!I220),"")</f>
        <v>0.28999999999999998</v>
      </c>
      <c r="J218" s="6">
        <f>IF('FY2025'!A220&lt;&gt;"",VALUE('FY2025'!J220),"")</f>
        <v>2.69</v>
      </c>
      <c r="K218" s="7" t="e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>#VALUE!</v>
      </c>
      <c r="L218" s="7" t="e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>#VALUE!</v>
      </c>
      <c r="M218" s="7" t="e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>#VALUE!</v>
      </c>
      <c r="N218" s="7" t="e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>#VALUE!</v>
      </c>
      <c r="O218" s="5" t="e">
        <f t="shared" si="3"/>
        <v>#VALUE!</v>
      </c>
      <c r="P218" s="10" t="e">
        <f>IF('FY2025'!$A220&lt;&gt;"",IF(AND(MONTH($K218) &lt;= 1, MONTH($L218) &gt;= 1), IF($O218 &lt;&gt; "", $E218/$O218, ""), ""),"")</f>
        <v>#VALUE!</v>
      </c>
      <c r="Q218" s="10" t="e">
        <f>IF('FY2025'!$A220&lt;&gt;"",IF(AND(MONTH($K218) &lt;= 2, MONTH($L218) &gt;= 2), IF($O218 &lt;&gt; "", $E218/$O218, ""), ""),"")</f>
        <v>#VALUE!</v>
      </c>
      <c r="R218" s="10" t="e">
        <f>IF('FY2025'!$A220&lt;&gt;"",IF(AND(MONTH($K218) &lt;= 3, MONTH($L218) &gt;= 3), IF($O218 &lt;&gt; "", $E218/$O218, ""), ""),"")</f>
        <v>#VALUE!</v>
      </c>
      <c r="S218" s="10" t="e">
        <f>IF('FY2025'!$A220&lt;&gt;"",IF(AND(MONTH($K218) &lt;= 4, MONTH($L218) &gt;= 4), IF($O218 &lt;&gt; "", $E218/$O218, ""), ""),"")</f>
        <v>#VALUE!</v>
      </c>
      <c r="T218" s="10" t="e">
        <f>IF('FY2025'!$A220&lt;&gt;"",IF(AND(MONTH($K218) &lt;= 5, MONTH($L218) &gt;= 5), IF($O218 &lt;&gt; "", $E218/$O218, ""), ""),"")</f>
        <v>#VALUE!</v>
      </c>
      <c r="U218" s="10" t="e">
        <f>IF('FY2025'!$A220&lt;&gt;"",IF(AND(MONTH($K218) &lt;= 6, MONTH($L218) &gt;= 6), IF($O218 &lt;&gt; "", $E218/$O218, ""), ""),"")</f>
        <v>#VALUE!</v>
      </c>
      <c r="V218" s="10" t="e">
        <f>IF('FY2025'!$A220&lt;&gt;"",IF(AND(MONTH($K218) &lt;= 7, MONTH($L218) &gt;= 7 ), IF($O218 &lt;&gt; "", $E218/$O218, ""), ""),"")</f>
        <v>#VALUE!</v>
      </c>
      <c r="W218" s="10" t="e">
        <f>IF('FY2025'!$A220&lt;&gt;"",IF(AND(MONTH($K218) &lt;= 8, MONTH($L218) &gt;= 8), IF($O218 &lt;&gt; "", $E218/$O218, ""), ""),"")</f>
        <v>#VALUE!</v>
      </c>
      <c r="X218" s="10" t="e">
        <f>IF('FY2025'!$A220&lt;&gt;"",IF(AND(MONTH($K218) &lt;= 9, MONTH($L218) &gt;= 9), IF($O218 &lt;&gt; "", $E218/$O218, ""), ""),"")</f>
        <v>#VALUE!</v>
      </c>
      <c r="Y218" s="10" t="e">
        <f>IF('FY2025'!$A220&lt;&gt;"",IF(AND(MONTH($K218) &lt;= 10, MONTH($L218) &gt;= 10), IF($O218 &lt;&gt; "", $E218/$O218, ""), ""),"")</f>
        <v>#VALUE!</v>
      </c>
      <c r="Z218" s="10" t="e">
        <f>IF('FY2025'!$A220&lt;&gt;"",IF(AND(MONTH($K218) &lt;= 11, MONTH($L218) &gt;= 11), IF($O218 &lt;&gt; "", $E218/$O218, ""), ""),"")</f>
        <v>#VALUE!</v>
      </c>
      <c r="AA218" s="10" t="e">
        <f>IF('FY2025'!$A220&lt;&gt;"",IF(AND(MONTH($K218) &lt;= 12, MONTH($L218) &gt;= 12), IF($O218 &lt;&gt; "", $E218/$O218, ""), ""),"")</f>
        <v>#VALUE!</v>
      </c>
    </row>
    <row r="219" spans="1:27" x14ac:dyDescent="0.25">
      <c r="A219" s="8">
        <f>IF('FY2025'!A221&lt;&gt;"", VALUE('FY2025'!A221), "")</f>
        <v>218</v>
      </c>
      <c r="B219" s="5" t="str">
        <f>IF('FY2025'!A221&lt;&gt;"",_xlfn.VALUETOTEXT('FY2025'!B221),"")</f>
        <v>25-2907-1808-25TOTS-PS-DS-218</v>
      </c>
      <c r="C219" s="5" t="str">
        <f>_xlfn.VALUETOTEXT('FY2025'!C221)</f>
        <v>DS</v>
      </c>
      <c r="D219" s="5" t="str">
        <f>IF('FY2025'!A221&lt;&gt;"",_xlfn.VALUETOTEXT('FY2025'!D221),"")</f>
        <v>TOTSA TotalEnergies Trading SA</v>
      </c>
      <c r="E219" s="6">
        <f>IF('FY2025'!A221&lt;&gt;"",VALUE('FY2025'!E221),"")</f>
        <v>500000</v>
      </c>
      <c r="F219" s="6">
        <f>IF('FY2025'!A221&lt;&gt;"",VALUE('FY2025'!F221),"")</f>
        <v>67</v>
      </c>
      <c r="G219" s="6">
        <f>IF('FY2025'!A221&lt;&gt;"",VALUE('FY2025'!G221),"")</f>
        <v>53</v>
      </c>
      <c r="H219" s="6">
        <f>IF('FY2025'!A221&lt;&gt;"",VALUE('FY2025'!H221),"")</f>
        <v>2.94</v>
      </c>
      <c r="I219" s="6">
        <f>IF('FY2025'!A221&lt;&gt;"",VALUE('FY2025'!I221),"")</f>
        <v>0.25</v>
      </c>
      <c r="J219" s="6">
        <f>IF('FY2025'!A221&lt;&gt;"",VALUE('FY2025'!J221),"")</f>
        <v>2.69</v>
      </c>
      <c r="K219" s="7" t="e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>#VALUE!</v>
      </c>
      <c r="L219" s="7" t="e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>#VALUE!</v>
      </c>
      <c r="M219" s="7" t="e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>#VALUE!</v>
      </c>
      <c r="N219" s="7" t="e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>#VALUE!</v>
      </c>
      <c r="O219" s="5" t="e">
        <f t="shared" si="3"/>
        <v>#VALUE!</v>
      </c>
      <c r="P219" s="10" t="e">
        <f>IF('FY2025'!$A221&lt;&gt;"",IF(AND(MONTH($K219) &lt;= 1, MONTH($L219) &gt;= 1), IF($O219 &lt;&gt; "", $E219/$O219, ""), ""),"")</f>
        <v>#VALUE!</v>
      </c>
      <c r="Q219" s="10" t="e">
        <f>IF('FY2025'!$A221&lt;&gt;"",IF(AND(MONTH($K219) &lt;= 2, MONTH($L219) &gt;= 2), IF($O219 &lt;&gt; "", $E219/$O219, ""), ""),"")</f>
        <v>#VALUE!</v>
      </c>
      <c r="R219" s="10" t="e">
        <f>IF('FY2025'!$A221&lt;&gt;"",IF(AND(MONTH($K219) &lt;= 3, MONTH($L219) &gt;= 3), IF($O219 &lt;&gt; "", $E219/$O219, ""), ""),"")</f>
        <v>#VALUE!</v>
      </c>
      <c r="S219" s="10" t="e">
        <f>IF('FY2025'!$A221&lt;&gt;"",IF(AND(MONTH($K219) &lt;= 4, MONTH($L219) &gt;= 4), IF($O219 &lt;&gt; "", $E219/$O219, ""), ""),"")</f>
        <v>#VALUE!</v>
      </c>
      <c r="T219" s="10" t="e">
        <f>IF('FY2025'!$A221&lt;&gt;"",IF(AND(MONTH($K219) &lt;= 5, MONTH($L219) &gt;= 5), IF($O219 &lt;&gt; "", $E219/$O219, ""), ""),"")</f>
        <v>#VALUE!</v>
      </c>
      <c r="U219" s="10" t="e">
        <f>IF('FY2025'!$A221&lt;&gt;"",IF(AND(MONTH($K219) &lt;= 6, MONTH($L219) &gt;= 6), IF($O219 &lt;&gt; "", $E219/$O219, ""), ""),"")</f>
        <v>#VALUE!</v>
      </c>
      <c r="V219" s="10" t="e">
        <f>IF('FY2025'!$A221&lt;&gt;"",IF(AND(MONTH($K219) &lt;= 7, MONTH($L219) &gt;= 7 ), IF($O219 &lt;&gt; "", $E219/$O219, ""), ""),"")</f>
        <v>#VALUE!</v>
      </c>
      <c r="W219" s="10" t="e">
        <f>IF('FY2025'!$A221&lt;&gt;"",IF(AND(MONTH($K219) &lt;= 8, MONTH($L219) &gt;= 8), IF($O219 &lt;&gt; "", $E219/$O219, ""), ""),"")</f>
        <v>#VALUE!</v>
      </c>
      <c r="X219" s="10" t="e">
        <f>IF('FY2025'!$A221&lt;&gt;"",IF(AND(MONTH($K219) &lt;= 9, MONTH($L219) &gt;= 9), IF($O219 &lt;&gt; "", $E219/$O219, ""), ""),"")</f>
        <v>#VALUE!</v>
      </c>
      <c r="Y219" s="10" t="e">
        <f>IF('FY2025'!$A221&lt;&gt;"",IF(AND(MONTH($K219) &lt;= 10, MONTH($L219) &gt;= 10), IF($O219 &lt;&gt; "", $E219/$O219, ""), ""),"")</f>
        <v>#VALUE!</v>
      </c>
      <c r="Z219" s="10" t="e">
        <f>IF('FY2025'!$A221&lt;&gt;"",IF(AND(MONTH($K219) &lt;= 11, MONTH($L219) &gt;= 11), IF($O219 &lt;&gt; "", $E219/$O219, ""), ""),"")</f>
        <v>#VALUE!</v>
      </c>
      <c r="AA219" s="10" t="e">
        <f>IF('FY2025'!$A221&lt;&gt;"",IF(AND(MONTH($K219) &lt;= 12, MONTH($L219) &gt;= 12), IF($O219 &lt;&gt; "", $E219/$O219, ""), ""),"")</f>
        <v>#VALUE!</v>
      </c>
    </row>
    <row r="220" spans="1:27" x14ac:dyDescent="0.25">
      <c r="A220" s="8">
        <f>IF('FY2025'!A222&lt;&gt;"", VALUE('FY2025'!A222), "")</f>
        <v>219</v>
      </c>
      <c r="B220" s="5" t="str">
        <f>IF('FY2025'!A222&lt;&gt;"",_xlfn.VALUETOTEXT('FY2025'!B222),"")</f>
        <v>25-3007-1908-25BNPP-PS-HZ-219</v>
      </c>
      <c r="C220" s="5" t="str">
        <f>_xlfn.VALUETOTEXT('FY2025'!C222)</f>
        <v>HZ</v>
      </c>
      <c r="D220" s="5" t="str">
        <f>IF('FY2025'!A222&lt;&gt;"",_xlfn.VALUETOTEXT('FY2025'!D222),"")</f>
        <v>BNP Paribas SA</v>
      </c>
      <c r="E220" s="6">
        <f>IF('FY2025'!A222&lt;&gt;"",VALUE('FY2025'!E222),"")</f>
        <v>500000</v>
      </c>
      <c r="F220" s="6">
        <f>IF('FY2025'!A222&lt;&gt;"",VALUE('FY2025'!F222),"")</f>
        <v>67</v>
      </c>
      <c r="G220" s="6">
        <f>IF('FY2025'!A222&lt;&gt;"",VALUE('FY2025'!G222),"")</f>
        <v>55</v>
      </c>
      <c r="H220" s="6">
        <f>IF('FY2025'!A222&lt;&gt;"",VALUE('FY2025'!H222),"")</f>
        <v>2.95</v>
      </c>
      <c r="I220" s="6">
        <f>IF('FY2025'!A222&lt;&gt;"",VALUE('FY2025'!I222),"")</f>
        <v>0.3</v>
      </c>
      <c r="J220" s="6">
        <f>IF('FY2025'!A222&lt;&gt;"",VALUE('FY2025'!J222),"")</f>
        <v>2.65</v>
      </c>
      <c r="K220" s="7" t="e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>#VALUE!</v>
      </c>
      <c r="L220" s="7" t="e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>#VALUE!</v>
      </c>
      <c r="M220" s="7" t="e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>#VALUE!</v>
      </c>
      <c r="N220" s="7" t="e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>#VALUE!</v>
      </c>
      <c r="O220" s="5" t="e">
        <f t="shared" si="3"/>
        <v>#VALUE!</v>
      </c>
      <c r="P220" s="10" t="e">
        <f>IF('FY2025'!$A222&lt;&gt;"",IF(AND(MONTH($K220) &lt;= 1, MONTH($L220) &gt;= 1), IF($O220 &lt;&gt; "", $E220/$O220, ""), ""),"")</f>
        <v>#VALUE!</v>
      </c>
      <c r="Q220" s="10" t="e">
        <f>IF('FY2025'!$A222&lt;&gt;"",IF(AND(MONTH($K220) &lt;= 2, MONTH($L220) &gt;= 2), IF($O220 &lt;&gt; "", $E220/$O220, ""), ""),"")</f>
        <v>#VALUE!</v>
      </c>
      <c r="R220" s="10" t="e">
        <f>IF('FY2025'!$A222&lt;&gt;"",IF(AND(MONTH($K220) &lt;= 3, MONTH($L220) &gt;= 3), IF($O220 &lt;&gt; "", $E220/$O220, ""), ""),"")</f>
        <v>#VALUE!</v>
      </c>
      <c r="S220" s="10" t="e">
        <f>IF('FY2025'!$A222&lt;&gt;"",IF(AND(MONTH($K220) &lt;= 4, MONTH($L220) &gt;= 4), IF($O220 &lt;&gt; "", $E220/$O220, ""), ""),"")</f>
        <v>#VALUE!</v>
      </c>
      <c r="T220" s="10" t="e">
        <f>IF('FY2025'!$A222&lt;&gt;"",IF(AND(MONTH($K220) &lt;= 5, MONTH($L220) &gt;= 5), IF($O220 &lt;&gt; "", $E220/$O220, ""), ""),"")</f>
        <v>#VALUE!</v>
      </c>
      <c r="U220" s="10" t="e">
        <f>IF('FY2025'!$A222&lt;&gt;"",IF(AND(MONTH($K220) &lt;= 6, MONTH($L220) &gt;= 6), IF($O220 &lt;&gt; "", $E220/$O220, ""), ""),"")</f>
        <v>#VALUE!</v>
      </c>
      <c r="V220" s="10" t="e">
        <f>IF('FY2025'!$A222&lt;&gt;"",IF(AND(MONTH($K220) &lt;= 7, MONTH($L220) &gt;= 7 ), IF($O220 &lt;&gt; "", $E220/$O220, ""), ""),"")</f>
        <v>#VALUE!</v>
      </c>
      <c r="W220" s="10" t="e">
        <f>IF('FY2025'!$A222&lt;&gt;"",IF(AND(MONTH($K220) &lt;= 8, MONTH($L220) &gt;= 8), IF($O220 &lt;&gt; "", $E220/$O220, ""), ""),"")</f>
        <v>#VALUE!</v>
      </c>
      <c r="X220" s="10" t="e">
        <f>IF('FY2025'!$A222&lt;&gt;"",IF(AND(MONTH($K220) &lt;= 9, MONTH($L220) &gt;= 9), IF($O220 &lt;&gt; "", $E220/$O220, ""), ""),"")</f>
        <v>#VALUE!</v>
      </c>
      <c r="Y220" s="10" t="e">
        <f>IF('FY2025'!$A222&lt;&gt;"",IF(AND(MONTH($K220) &lt;= 10, MONTH($L220) &gt;= 10), IF($O220 &lt;&gt; "", $E220/$O220, ""), ""),"")</f>
        <v>#VALUE!</v>
      </c>
      <c r="Z220" s="10" t="e">
        <f>IF('FY2025'!$A222&lt;&gt;"",IF(AND(MONTH($K220) &lt;= 11, MONTH($L220) &gt;= 11), IF($O220 &lt;&gt; "", $E220/$O220, ""), ""),"")</f>
        <v>#VALUE!</v>
      </c>
      <c r="AA220" s="10" t="e">
        <f>IF('FY2025'!$A222&lt;&gt;"",IF(AND(MONTH($K220) &lt;= 12, MONTH($L220) &gt;= 12), IF($O220 &lt;&gt; "", $E220/$O220, ""), ""),"")</f>
        <v>#VALUE!</v>
      </c>
    </row>
    <row r="221" spans="1:27" x14ac:dyDescent="0.25">
      <c r="A221" s="8">
        <f>IF('FY2025'!A223&lt;&gt;"", VALUE('FY2025'!A223), "")</f>
        <v>220</v>
      </c>
      <c r="B221" s="5" t="str">
        <f>IF('FY2025'!A223&lt;&gt;"",_xlfn.VALUETOTEXT('FY2025'!B223),"")</f>
        <v>25-3007-1908-25CIMI-PS-HZ-220</v>
      </c>
      <c r="C221" s="5" t="str">
        <f>_xlfn.VALUETOTEXT('FY2025'!C223)</f>
        <v>HZ</v>
      </c>
      <c r="D221" s="5" t="str">
        <f>IF('FY2025'!A223&lt;&gt;"",_xlfn.VALUETOTEXT('FY2025'!D223),"")</f>
        <v>CIMB Islamic Bank Berhad</v>
      </c>
      <c r="E221" s="6">
        <f>IF('FY2025'!A223&lt;&gt;"",VALUE('FY2025'!E223),"")</f>
        <v>500000</v>
      </c>
      <c r="F221" s="6">
        <f>IF('FY2025'!A223&lt;&gt;"",VALUE('FY2025'!F223),"")</f>
        <v>67</v>
      </c>
      <c r="G221" s="6">
        <f>IF('FY2025'!A223&lt;&gt;"",VALUE('FY2025'!G223),"")</f>
        <v>55</v>
      </c>
      <c r="H221" s="6">
        <f>IF('FY2025'!A223&lt;&gt;"",VALUE('FY2025'!H223),"")</f>
        <v>3.15</v>
      </c>
      <c r="I221" s="6">
        <f>IF('FY2025'!A223&lt;&gt;"",VALUE('FY2025'!I223),"")</f>
        <v>0.5</v>
      </c>
      <c r="J221" s="6">
        <f>IF('FY2025'!A223&lt;&gt;"",VALUE('FY2025'!J223),"")</f>
        <v>2.65</v>
      </c>
      <c r="K221" s="7" t="e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>#VALUE!</v>
      </c>
      <c r="L221" s="7" t="e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>#VALUE!</v>
      </c>
      <c r="M221" s="7" t="e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>#VALUE!</v>
      </c>
      <c r="N221" s="7" t="e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>#VALUE!</v>
      </c>
      <c r="O221" s="5" t="e">
        <f t="shared" si="3"/>
        <v>#VALUE!</v>
      </c>
      <c r="P221" s="10" t="e">
        <f>IF('FY2025'!$A223&lt;&gt;"",IF(AND(MONTH($K221) &lt;= 1, MONTH($L221) &gt;= 1), IF($O221 &lt;&gt; "", $E221/$O221, ""), ""),"")</f>
        <v>#VALUE!</v>
      </c>
      <c r="Q221" s="10" t="e">
        <f>IF('FY2025'!$A223&lt;&gt;"",IF(AND(MONTH($K221) &lt;= 2, MONTH($L221) &gt;= 2), IF($O221 &lt;&gt; "", $E221/$O221, ""), ""),"")</f>
        <v>#VALUE!</v>
      </c>
      <c r="R221" s="10" t="e">
        <f>IF('FY2025'!$A223&lt;&gt;"",IF(AND(MONTH($K221) &lt;= 3, MONTH($L221) &gt;= 3), IF($O221 &lt;&gt; "", $E221/$O221, ""), ""),"")</f>
        <v>#VALUE!</v>
      </c>
      <c r="S221" s="10" t="e">
        <f>IF('FY2025'!$A223&lt;&gt;"",IF(AND(MONTH($K221) &lt;= 4, MONTH($L221) &gt;= 4), IF($O221 &lt;&gt; "", $E221/$O221, ""), ""),"")</f>
        <v>#VALUE!</v>
      </c>
      <c r="T221" s="10" t="e">
        <f>IF('FY2025'!$A223&lt;&gt;"",IF(AND(MONTH($K221) &lt;= 5, MONTH($L221) &gt;= 5), IF($O221 &lt;&gt; "", $E221/$O221, ""), ""),"")</f>
        <v>#VALUE!</v>
      </c>
      <c r="U221" s="10" t="e">
        <f>IF('FY2025'!$A223&lt;&gt;"",IF(AND(MONTH($K221) &lt;= 6, MONTH($L221) &gt;= 6), IF($O221 &lt;&gt; "", $E221/$O221, ""), ""),"")</f>
        <v>#VALUE!</v>
      </c>
      <c r="V221" s="10" t="e">
        <f>IF('FY2025'!$A223&lt;&gt;"",IF(AND(MONTH($K221) &lt;= 7, MONTH($L221) &gt;= 7 ), IF($O221 &lt;&gt; "", $E221/$O221, ""), ""),"")</f>
        <v>#VALUE!</v>
      </c>
      <c r="W221" s="10" t="e">
        <f>IF('FY2025'!$A223&lt;&gt;"",IF(AND(MONTH($K221) &lt;= 8, MONTH($L221) &gt;= 8), IF($O221 &lt;&gt; "", $E221/$O221, ""), ""),"")</f>
        <v>#VALUE!</v>
      </c>
      <c r="X221" s="10" t="e">
        <f>IF('FY2025'!$A223&lt;&gt;"",IF(AND(MONTH($K221) &lt;= 9, MONTH($L221) &gt;= 9), IF($O221 &lt;&gt; "", $E221/$O221, ""), ""),"")</f>
        <v>#VALUE!</v>
      </c>
      <c r="Y221" s="10" t="e">
        <f>IF('FY2025'!$A223&lt;&gt;"",IF(AND(MONTH($K221) &lt;= 10, MONTH($L221) &gt;= 10), IF($O221 &lt;&gt; "", $E221/$O221, ""), ""),"")</f>
        <v>#VALUE!</v>
      </c>
      <c r="Z221" s="10" t="e">
        <f>IF('FY2025'!$A223&lt;&gt;"",IF(AND(MONTH($K221) &lt;= 11, MONTH($L221) &gt;= 11), IF($O221 &lt;&gt; "", $E221/$O221, ""), ""),"")</f>
        <v>#VALUE!</v>
      </c>
      <c r="AA221" s="10" t="e">
        <f>IF('FY2025'!$A223&lt;&gt;"",IF(AND(MONTH($K221) &lt;= 12, MONTH($L221) &gt;= 12), IF($O221 &lt;&gt; "", $E221/$O221, ""), ""),"")</f>
        <v>#VALUE!</v>
      </c>
    </row>
    <row r="222" spans="1:27" x14ac:dyDescent="0.25">
      <c r="A222" s="8">
        <f>IF('FY2025'!A224&lt;&gt;"", VALUE('FY2025'!A224), "")</f>
        <v>221</v>
      </c>
      <c r="B222" s="5" t="str">
        <f>IF('FY2025'!A224&lt;&gt;"",_xlfn.VALUETOTEXT('FY2025'!B224),"")</f>
        <v>25-3107-0708-25PTLCL-PS-EG-221</v>
      </c>
      <c r="C222" s="5" t="str">
        <f>_xlfn.VALUETOTEXT('FY2025'!C224)</f>
        <v>EG</v>
      </c>
      <c r="D222" s="5" t="str">
        <f>IF('FY2025'!A224&lt;&gt;"",_xlfn.VALUETOTEXT('FY2025'!D224),"")</f>
        <v>PETCO Trading Labuan Co. Ltd</v>
      </c>
      <c r="E222" s="6">
        <f>IF('FY2025'!A224&lt;&gt;"",VALUE('FY2025'!E224),"")</f>
        <v>250000</v>
      </c>
      <c r="F222" s="6">
        <f>IF('FY2025'!A224&lt;&gt;"",VALUE('FY2025'!F224),"")</f>
        <v>67</v>
      </c>
      <c r="G222" s="6">
        <f>IF('FY2025'!A224&lt;&gt;"",VALUE('FY2025'!G224),"")</f>
        <v>55</v>
      </c>
      <c r="H222" s="6">
        <f>IF('FY2025'!A224&lt;&gt;"",VALUE('FY2025'!H224),"")</f>
        <v>3.65</v>
      </c>
      <c r="I222" s="6">
        <f>IF('FY2025'!A224&lt;&gt;"",VALUE('FY2025'!I224),"")</f>
        <v>0.8</v>
      </c>
      <c r="J222" s="6">
        <f>IF('FY2025'!A224&lt;&gt;"",VALUE('FY2025'!J224),"")</f>
        <v>2.85</v>
      </c>
      <c r="K222" s="7" t="e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>#VALUE!</v>
      </c>
      <c r="L222" s="7" t="e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>#VALUE!</v>
      </c>
      <c r="M222" s="7" t="e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>#VALUE!</v>
      </c>
      <c r="N222" s="7" t="e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>#VALUE!</v>
      </c>
      <c r="O222" s="5" t="e">
        <f t="shared" si="3"/>
        <v>#VALUE!</v>
      </c>
      <c r="P222" s="10" t="e">
        <f>IF('FY2025'!$A224&lt;&gt;"",IF(AND(MONTH($K222) &lt;= 1, MONTH($L222) &gt;= 1), IF($O222 &lt;&gt; "", $E222/$O222, ""), ""),"")</f>
        <v>#VALUE!</v>
      </c>
      <c r="Q222" s="10" t="e">
        <f>IF('FY2025'!$A224&lt;&gt;"",IF(AND(MONTH($K222) &lt;= 2, MONTH($L222) &gt;= 2), IF($O222 &lt;&gt; "", $E222/$O222, ""), ""),"")</f>
        <v>#VALUE!</v>
      </c>
      <c r="R222" s="10" t="e">
        <f>IF('FY2025'!$A224&lt;&gt;"",IF(AND(MONTH($K222) &lt;= 3, MONTH($L222) &gt;= 3), IF($O222 &lt;&gt; "", $E222/$O222, ""), ""),"")</f>
        <v>#VALUE!</v>
      </c>
      <c r="S222" s="10" t="e">
        <f>IF('FY2025'!$A224&lt;&gt;"",IF(AND(MONTH($K222) &lt;= 4, MONTH($L222) &gt;= 4), IF($O222 &lt;&gt; "", $E222/$O222, ""), ""),"")</f>
        <v>#VALUE!</v>
      </c>
      <c r="T222" s="10" t="e">
        <f>IF('FY2025'!$A224&lt;&gt;"",IF(AND(MONTH($K222) &lt;= 5, MONTH($L222) &gt;= 5), IF($O222 &lt;&gt; "", $E222/$O222, ""), ""),"")</f>
        <v>#VALUE!</v>
      </c>
      <c r="U222" s="10" t="e">
        <f>IF('FY2025'!$A224&lt;&gt;"",IF(AND(MONTH($K222) &lt;= 6, MONTH($L222) &gt;= 6), IF($O222 &lt;&gt; "", $E222/$O222, ""), ""),"")</f>
        <v>#VALUE!</v>
      </c>
      <c r="V222" s="10" t="e">
        <f>IF('FY2025'!$A224&lt;&gt;"",IF(AND(MONTH($K222) &lt;= 7, MONTH($L222) &gt;= 7 ), IF($O222 &lt;&gt; "", $E222/$O222, ""), ""),"")</f>
        <v>#VALUE!</v>
      </c>
      <c r="W222" s="10" t="e">
        <f>IF('FY2025'!$A224&lt;&gt;"",IF(AND(MONTH($K222) &lt;= 8, MONTH($L222) &gt;= 8), IF($O222 &lt;&gt; "", $E222/$O222, ""), ""),"")</f>
        <v>#VALUE!</v>
      </c>
      <c r="X222" s="10" t="e">
        <f>IF('FY2025'!$A224&lt;&gt;"",IF(AND(MONTH($K222) &lt;= 9, MONTH($L222) &gt;= 9), IF($O222 &lt;&gt; "", $E222/$O222, ""), ""),"")</f>
        <v>#VALUE!</v>
      </c>
      <c r="Y222" s="10" t="e">
        <f>IF('FY2025'!$A224&lt;&gt;"",IF(AND(MONTH($K222) &lt;= 10, MONTH($L222) &gt;= 10), IF($O222 &lt;&gt; "", $E222/$O222, ""), ""),"")</f>
        <v>#VALUE!</v>
      </c>
      <c r="Z222" s="10" t="e">
        <f>IF('FY2025'!$A224&lt;&gt;"",IF(AND(MONTH($K222) &lt;= 11, MONTH($L222) &gt;= 11), IF($O222 &lt;&gt; "", $E222/$O222, ""), ""),"")</f>
        <v>#VALUE!</v>
      </c>
      <c r="AA222" s="10" t="e">
        <f>IF('FY2025'!$A224&lt;&gt;"",IF(AND(MONTH($K222) &lt;= 12, MONTH($L222) &gt;= 12), IF($O222 &lt;&gt; "", $E222/$O222, ""), ""),"")</f>
        <v>#VALUE!</v>
      </c>
    </row>
    <row r="223" spans="1:27" x14ac:dyDescent="0.25">
      <c r="A223" s="8">
        <f>IF('FY2025'!A225&lt;&gt;"", VALUE('FY2025'!A225), "")</f>
        <v>222</v>
      </c>
      <c r="B223" s="5" t="str">
        <f>IF('FY2025'!A225&lt;&gt;"",_xlfn.VALUETOTEXT('FY2025'!B225),"")</f>
        <v>25-3107-2008-25BNPP-PS-EG-222</v>
      </c>
      <c r="C223" s="5" t="str">
        <f>_xlfn.VALUETOTEXT('FY2025'!C225)</f>
        <v>EG</v>
      </c>
      <c r="D223" s="5" t="str">
        <f>IF('FY2025'!A225&lt;&gt;"",_xlfn.VALUETOTEXT('FY2025'!D225),"")</f>
        <v>BNP Paribas SA</v>
      </c>
      <c r="E223" s="6">
        <f>IF('FY2025'!A225&lt;&gt;"",VALUE('FY2025'!E225),"")</f>
        <v>250000</v>
      </c>
      <c r="F223" s="6">
        <f>IF('FY2025'!A225&lt;&gt;"",VALUE('FY2025'!F225),"")</f>
        <v>67</v>
      </c>
      <c r="G223" s="6">
        <f>IF('FY2025'!A225&lt;&gt;"",VALUE('FY2025'!G225),"")</f>
        <v>55</v>
      </c>
      <c r="H223" s="6">
        <f>IF('FY2025'!A225&lt;&gt;"",VALUE('FY2025'!H225),"")</f>
        <v>3.62</v>
      </c>
      <c r="I223" s="6">
        <f>IF('FY2025'!A225&lt;&gt;"",VALUE('FY2025'!I225),"")</f>
        <v>0.8</v>
      </c>
      <c r="J223" s="6">
        <f>IF('FY2025'!A225&lt;&gt;"",VALUE('FY2025'!J225),"")</f>
        <v>2.82</v>
      </c>
      <c r="K223" s="7" t="e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>#VALUE!</v>
      </c>
      <c r="L223" s="7" t="e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>#VALUE!</v>
      </c>
      <c r="M223" s="7" t="e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>#VALUE!</v>
      </c>
      <c r="N223" s="7" t="e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>#VALUE!</v>
      </c>
      <c r="O223" s="5" t="e">
        <f t="shared" si="3"/>
        <v>#VALUE!</v>
      </c>
      <c r="P223" s="10" t="e">
        <f>IF('FY2025'!$A225&lt;&gt;"",IF(AND(MONTH($K223) &lt;= 1, MONTH($L223) &gt;= 1), IF($O223 &lt;&gt; "", $E223/$O223, ""), ""),"")</f>
        <v>#VALUE!</v>
      </c>
      <c r="Q223" s="10" t="e">
        <f>IF('FY2025'!$A225&lt;&gt;"",IF(AND(MONTH($K223) &lt;= 2, MONTH($L223) &gt;= 2), IF($O223 &lt;&gt; "", $E223/$O223, ""), ""),"")</f>
        <v>#VALUE!</v>
      </c>
      <c r="R223" s="10" t="e">
        <f>IF('FY2025'!$A225&lt;&gt;"",IF(AND(MONTH($K223) &lt;= 3, MONTH($L223) &gt;= 3), IF($O223 &lt;&gt; "", $E223/$O223, ""), ""),"")</f>
        <v>#VALUE!</v>
      </c>
      <c r="S223" s="10" t="e">
        <f>IF('FY2025'!$A225&lt;&gt;"",IF(AND(MONTH($K223) &lt;= 4, MONTH($L223) &gt;= 4), IF($O223 &lt;&gt; "", $E223/$O223, ""), ""),"")</f>
        <v>#VALUE!</v>
      </c>
      <c r="T223" s="10" t="e">
        <f>IF('FY2025'!$A225&lt;&gt;"",IF(AND(MONTH($K223) &lt;= 5, MONTH($L223) &gt;= 5), IF($O223 &lt;&gt; "", $E223/$O223, ""), ""),"")</f>
        <v>#VALUE!</v>
      </c>
      <c r="U223" s="10" t="e">
        <f>IF('FY2025'!$A225&lt;&gt;"",IF(AND(MONTH($K223) &lt;= 6, MONTH($L223) &gt;= 6), IF($O223 &lt;&gt; "", $E223/$O223, ""), ""),"")</f>
        <v>#VALUE!</v>
      </c>
      <c r="V223" s="10" t="e">
        <f>IF('FY2025'!$A225&lt;&gt;"",IF(AND(MONTH($K223) &lt;= 7, MONTH($L223) &gt;= 7 ), IF($O223 &lt;&gt; "", $E223/$O223, ""), ""),"")</f>
        <v>#VALUE!</v>
      </c>
      <c r="W223" s="10" t="e">
        <f>IF('FY2025'!$A225&lt;&gt;"",IF(AND(MONTH($K223) &lt;= 8, MONTH($L223) &gt;= 8), IF($O223 &lt;&gt; "", $E223/$O223, ""), ""),"")</f>
        <v>#VALUE!</v>
      </c>
      <c r="X223" s="10" t="e">
        <f>IF('FY2025'!$A225&lt;&gt;"",IF(AND(MONTH($K223) &lt;= 9, MONTH($L223) &gt;= 9), IF($O223 &lt;&gt; "", $E223/$O223, ""), ""),"")</f>
        <v>#VALUE!</v>
      </c>
      <c r="Y223" s="10" t="e">
        <f>IF('FY2025'!$A225&lt;&gt;"",IF(AND(MONTH($K223) &lt;= 10, MONTH($L223) &gt;= 10), IF($O223 &lt;&gt; "", $E223/$O223, ""), ""),"")</f>
        <v>#VALUE!</v>
      </c>
      <c r="Z223" s="10" t="e">
        <f>IF('FY2025'!$A225&lt;&gt;"",IF(AND(MONTH($K223) &lt;= 11, MONTH($L223) &gt;= 11), IF($O223 &lt;&gt; "", $E223/$O223, ""), ""),"")</f>
        <v>#VALUE!</v>
      </c>
      <c r="AA223" s="10" t="e">
        <f>IF('FY2025'!$A225&lt;&gt;"",IF(AND(MONTH($K223) &lt;= 12, MONTH($L223) &gt;= 12), IF($O223 &lt;&gt; "", $E223/$O223, ""), ""),"")</f>
        <v>#VALUE!</v>
      </c>
    </row>
    <row r="224" spans="1:27" x14ac:dyDescent="0.25">
      <c r="A224" s="8">
        <f>IF('FY2025'!A226&lt;&gt;"", VALUE('FY2025'!A226), "")</f>
        <v>223</v>
      </c>
      <c r="B224" s="5" t="str">
        <f>IF('FY2025'!A226&lt;&gt;"",_xlfn.VALUETOTEXT('FY2025'!B226),"")</f>
        <v>25-3107-2008-25MLIL-PS-HZ-223</v>
      </c>
      <c r="C224" s="5" t="str">
        <f>_xlfn.VALUETOTEXT('FY2025'!C226)</f>
        <v>HZ</v>
      </c>
      <c r="D224" s="5" t="str">
        <f>IF('FY2025'!A226&lt;&gt;"",_xlfn.VALUETOTEXT('FY2025'!D226),"")</f>
        <v>Merrill Lynch International</v>
      </c>
      <c r="E224" s="6">
        <f>IF('FY2025'!A226&lt;&gt;"",VALUE('FY2025'!E226),"")</f>
        <v>250000</v>
      </c>
      <c r="F224" s="6">
        <f>IF('FY2025'!A226&lt;&gt;"",VALUE('FY2025'!F226),"")</f>
        <v>67</v>
      </c>
      <c r="G224" s="6">
        <f>IF('FY2025'!A226&lt;&gt;"",VALUE('FY2025'!G226),"")</f>
        <v>55</v>
      </c>
      <c r="H224" s="6">
        <f>IF('FY2025'!A226&lt;&gt;"",VALUE('FY2025'!H226),"")</f>
        <v>3.65</v>
      </c>
      <c r="I224" s="6">
        <f>IF('FY2025'!A226&lt;&gt;"",VALUE('FY2025'!I226),"")</f>
        <v>0.8</v>
      </c>
      <c r="J224" s="6">
        <f>IF('FY2025'!A226&lt;&gt;"",VALUE('FY2025'!J226),"")</f>
        <v>2.85</v>
      </c>
      <c r="K224" s="7" t="e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>#VALUE!</v>
      </c>
      <c r="L224" s="7" t="e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>#VALUE!</v>
      </c>
      <c r="M224" s="7" t="e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>#VALUE!</v>
      </c>
      <c r="N224" s="7" t="e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>#VALUE!</v>
      </c>
      <c r="O224" s="5" t="e">
        <f t="shared" si="3"/>
        <v>#VALUE!</v>
      </c>
      <c r="P224" s="10" t="e">
        <f>IF('FY2025'!$A226&lt;&gt;"",IF(AND(MONTH($K224) &lt;= 1, MONTH($L224) &gt;= 1), IF($O224 &lt;&gt; "", $E224/$O224, ""), ""),"")</f>
        <v>#VALUE!</v>
      </c>
      <c r="Q224" s="10" t="e">
        <f>IF('FY2025'!$A226&lt;&gt;"",IF(AND(MONTH($K224) &lt;= 2, MONTH($L224) &gt;= 2), IF($O224 &lt;&gt; "", $E224/$O224, ""), ""),"")</f>
        <v>#VALUE!</v>
      </c>
      <c r="R224" s="10" t="e">
        <f>IF('FY2025'!$A226&lt;&gt;"",IF(AND(MONTH($K224) &lt;= 3, MONTH($L224) &gt;= 3), IF($O224 &lt;&gt; "", $E224/$O224, ""), ""),"")</f>
        <v>#VALUE!</v>
      </c>
      <c r="S224" s="10" t="e">
        <f>IF('FY2025'!$A226&lt;&gt;"",IF(AND(MONTH($K224) &lt;= 4, MONTH($L224) &gt;= 4), IF($O224 &lt;&gt; "", $E224/$O224, ""), ""),"")</f>
        <v>#VALUE!</v>
      </c>
      <c r="T224" s="10" t="e">
        <f>IF('FY2025'!$A226&lt;&gt;"",IF(AND(MONTH($K224) &lt;= 5, MONTH($L224) &gt;= 5), IF($O224 &lt;&gt; "", $E224/$O224, ""), ""),"")</f>
        <v>#VALUE!</v>
      </c>
      <c r="U224" s="10" t="e">
        <f>IF('FY2025'!$A226&lt;&gt;"",IF(AND(MONTH($K224) &lt;= 6, MONTH($L224) &gt;= 6), IF($O224 &lt;&gt; "", $E224/$O224, ""), ""),"")</f>
        <v>#VALUE!</v>
      </c>
      <c r="V224" s="10" t="e">
        <f>IF('FY2025'!$A226&lt;&gt;"",IF(AND(MONTH($K224) &lt;= 7, MONTH($L224) &gt;= 7 ), IF($O224 &lt;&gt; "", $E224/$O224, ""), ""),"")</f>
        <v>#VALUE!</v>
      </c>
      <c r="W224" s="10" t="e">
        <f>IF('FY2025'!$A226&lt;&gt;"",IF(AND(MONTH($K224) &lt;= 8, MONTH($L224) &gt;= 8), IF($O224 &lt;&gt; "", $E224/$O224, ""), ""),"")</f>
        <v>#VALUE!</v>
      </c>
      <c r="X224" s="10" t="e">
        <f>IF('FY2025'!$A226&lt;&gt;"",IF(AND(MONTH($K224) &lt;= 9, MONTH($L224) &gt;= 9), IF($O224 &lt;&gt; "", $E224/$O224, ""), ""),"")</f>
        <v>#VALUE!</v>
      </c>
      <c r="Y224" s="10" t="e">
        <f>IF('FY2025'!$A226&lt;&gt;"",IF(AND(MONTH($K224) &lt;= 10, MONTH($L224) &gt;= 10), IF($O224 &lt;&gt; "", $E224/$O224, ""), ""),"")</f>
        <v>#VALUE!</v>
      </c>
      <c r="Z224" s="10" t="e">
        <f>IF('FY2025'!$A226&lt;&gt;"",IF(AND(MONTH($K224) &lt;= 11, MONTH($L224) &gt;= 11), IF($O224 &lt;&gt; "", $E224/$O224, ""), ""),"")</f>
        <v>#VALUE!</v>
      </c>
      <c r="AA224" s="10" t="e">
        <f>IF('FY2025'!$A226&lt;&gt;"",IF(AND(MONTH($K224) &lt;= 12, MONTH($L224) &gt;= 12), IF($O224 &lt;&gt; "", $E224/$O224, ""), ""),"")</f>
        <v>#VALUE!</v>
      </c>
    </row>
    <row r="225" spans="1:27" x14ac:dyDescent="0.25">
      <c r="A225" s="8">
        <f>IF('FY2025'!A227&lt;&gt;"", VALUE('FY2025'!A227), "")</f>
        <v>224</v>
      </c>
      <c r="B225" s="5" t="str">
        <f>IF('FY2025'!A227&lt;&gt;"",_xlfn.VALUETOTEXT('FY2025'!B227),"")</f>
        <v>25-3107-2008-25SCBB-PS-HZ-224</v>
      </c>
      <c r="C225" s="5" t="str">
        <f>_xlfn.VALUETOTEXT('FY2025'!C227)</f>
        <v>HZ</v>
      </c>
      <c r="D225" s="5" t="str">
        <f>IF('FY2025'!A227&lt;&gt;"",_xlfn.VALUETOTEXT('FY2025'!D227),"")</f>
        <v>Standard Chartered Bank (M) Bhd</v>
      </c>
      <c r="E225" s="6">
        <f>IF('FY2025'!A227&lt;&gt;"",VALUE('FY2025'!E227),"")</f>
        <v>250000</v>
      </c>
      <c r="F225" s="6">
        <f>IF('FY2025'!A227&lt;&gt;"",VALUE('FY2025'!F227),"")</f>
        <v>67</v>
      </c>
      <c r="G225" s="6">
        <f>IF('FY2025'!A227&lt;&gt;"",VALUE('FY2025'!G227),"")</f>
        <v>55</v>
      </c>
      <c r="H225" s="6">
        <f>IF('FY2025'!A227&lt;&gt;"",VALUE('FY2025'!H227),"")</f>
        <v>3.6</v>
      </c>
      <c r="I225" s="6">
        <f>IF('FY2025'!A227&lt;&gt;"",VALUE('FY2025'!I227),"")</f>
        <v>0.77</v>
      </c>
      <c r="J225" s="6">
        <f>IF('FY2025'!A227&lt;&gt;"",VALUE('FY2025'!J227),"")</f>
        <v>2.83</v>
      </c>
      <c r="K225" s="7" t="e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>#VALUE!</v>
      </c>
      <c r="L225" s="7" t="e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>#VALUE!</v>
      </c>
      <c r="M225" s="7" t="e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>#VALUE!</v>
      </c>
      <c r="N225" s="7" t="e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>#VALUE!</v>
      </c>
      <c r="O225" s="5" t="e">
        <f t="shared" si="3"/>
        <v>#VALUE!</v>
      </c>
      <c r="P225" s="10" t="e">
        <f>IF('FY2025'!$A227&lt;&gt;"",IF(AND(MONTH($K225) &lt;= 1, MONTH($L225) &gt;= 1), IF($O225 &lt;&gt; "", $E225/$O225, ""), ""),"")</f>
        <v>#VALUE!</v>
      </c>
      <c r="Q225" s="10" t="e">
        <f>IF('FY2025'!$A227&lt;&gt;"",IF(AND(MONTH($K225) &lt;= 2, MONTH($L225) &gt;= 2), IF($O225 &lt;&gt; "", $E225/$O225, ""), ""),"")</f>
        <v>#VALUE!</v>
      </c>
      <c r="R225" s="10" t="e">
        <f>IF('FY2025'!$A227&lt;&gt;"",IF(AND(MONTH($K225) &lt;= 3, MONTH($L225) &gt;= 3), IF($O225 &lt;&gt; "", $E225/$O225, ""), ""),"")</f>
        <v>#VALUE!</v>
      </c>
      <c r="S225" s="10" t="e">
        <f>IF('FY2025'!$A227&lt;&gt;"",IF(AND(MONTH($K225) &lt;= 4, MONTH($L225) &gt;= 4), IF($O225 &lt;&gt; "", $E225/$O225, ""), ""),"")</f>
        <v>#VALUE!</v>
      </c>
      <c r="T225" s="10" t="e">
        <f>IF('FY2025'!$A227&lt;&gt;"",IF(AND(MONTH($K225) &lt;= 5, MONTH($L225) &gt;= 5), IF($O225 &lt;&gt; "", $E225/$O225, ""), ""),"")</f>
        <v>#VALUE!</v>
      </c>
      <c r="U225" s="10" t="e">
        <f>IF('FY2025'!$A227&lt;&gt;"",IF(AND(MONTH($K225) &lt;= 6, MONTH($L225) &gt;= 6), IF($O225 &lt;&gt; "", $E225/$O225, ""), ""),"")</f>
        <v>#VALUE!</v>
      </c>
      <c r="V225" s="10" t="e">
        <f>IF('FY2025'!$A227&lt;&gt;"",IF(AND(MONTH($K225) &lt;= 7, MONTH($L225) &gt;= 7 ), IF($O225 &lt;&gt; "", $E225/$O225, ""), ""),"")</f>
        <v>#VALUE!</v>
      </c>
      <c r="W225" s="10" t="e">
        <f>IF('FY2025'!$A227&lt;&gt;"",IF(AND(MONTH($K225) &lt;= 8, MONTH($L225) &gt;= 8), IF($O225 &lt;&gt; "", $E225/$O225, ""), ""),"")</f>
        <v>#VALUE!</v>
      </c>
      <c r="X225" s="10" t="e">
        <f>IF('FY2025'!$A227&lt;&gt;"",IF(AND(MONTH($K225) &lt;= 9, MONTH($L225) &gt;= 9), IF($O225 &lt;&gt; "", $E225/$O225, ""), ""),"")</f>
        <v>#VALUE!</v>
      </c>
      <c r="Y225" s="10" t="e">
        <f>IF('FY2025'!$A227&lt;&gt;"",IF(AND(MONTH($K225) &lt;= 10, MONTH($L225) &gt;= 10), IF($O225 &lt;&gt; "", $E225/$O225, ""), ""),"")</f>
        <v>#VALUE!</v>
      </c>
      <c r="Z225" s="10" t="e">
        <f>IF('FY2025'!$A227&lt;&gt;"",IF(AND(MONTH($K225) &lt;= 11, MONTH($L225) &gt;= 11), IF($O225 &lt;&gt; "", $E225/$O225, ""), ""),"")</f>
        <v>#VALUE!</v>
      </c>
      <c r="AA225" s="10" t="e">
        <f>IF('FY2025'!$A227&lt;&gt;"",IF(AND(MONTH($K225) &lt;= 12, MONTH($L225) &gt;= 12), IF($O225 &lt;&gt; "", $E225/$O225, ""), ""),"")</f>
        <v>#VALUE!</v>
      </c>
    </row>
    <row r="226" spans="1:27" x14ac:dyDescent="0.25">
      <c r="A226" s="8">
        <f>IF('FY2025'!A228&lt;&gt;"", VALUE('FY2025'!A228), "")</f>
        <v>225</v>
      </c>
      <c r="B226" s="5" t="str">
        <f>IF('FY2025'!A228&lt;&gt;"",_xlfn.VALUETOTEXT('FY2025'!B228),"")</f>
        <v>25-3107-2008-25CITI-PS-HZ-225</v>
      </c>
      <c r="C226" s="5" t="str">
        <f>_xlfn.VALUETOTEXT('FY2025'!C228)</f>
        <v>HZ</v>
      </c>
      <c r="D226" s="5" t="str">
        <f>IF('FY2025'!A228&lt;&gt;"",_xlfn.VALUETOTEXT('FY2025'!D228),"")</f>
        <v>Citibank Bhd</v>
      </c>
      <c r="E226" s="6">
        <f>IF('FY2025'!A228&lt;&gt;"",VALUE('FY2025'!E228),"")</f>
        <v>500000</v>
      </c>
      <c r="F226" s="6">
        <f>IF('FY2025'!A228&lt;&gt;"",VALUE('FY2025'!F228),"")</f>
        <v>68</v>
      </c>
      <c r="G226" s="6">
        <f>IF('FY2025'!A228&lt;&gt;"",VALUE('FY2025'!G228),"")</f>
        <v>55</v>
      </c>
      <c r="H226" s="6">
        <f>IF('FY2025'!A228&lt;&gt;"",VALUE('FY2025'!H228),"")</f>
        <v>3.5</v>
      </c>
      <c r="I226" s="6">
        <f>IF('FY2025'!A228&lt;&gt;"",VALUE('FY2025'!I228),"")</f>
        <v>0.55000000000000004</v>
      </c>
      <c r="J226" s="6">
        <f>IF('FY2025'!A228&lt;&gt;"",VALUE('FY2025'!J228),"")</f>
        <v>2.95</v>
      </c>
      <c r="K226" s="7" t="e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>#VALUE!</v>
      </c>
      <c r="L226" s="7" t="e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>#VALUE!</v>
      </c>
      <c r="M226" s="7" t="e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>#VALUE!</v>
      </c>
      <c r="N226" s="7" t="e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>#VALUE!</v>
      </c>
      <c r="O226" s="5" t="e">
        <f t="shared" si="3"/>
        <v>#VALUE!</v>
      </c>
      <c r="P226" s="10" t="e">
        <f>IF('FY2025'!$A228&lt;&gt;"",IF(AND(MONTH($K226) &lt;= 1, MONTH($L226) &gt;= 1), IF($O226 &lt;&gt; "", $E226/$O226, ""), ""),"")</f>
        <v>#VALUE!</v>
      </c>
      <c r="Q226" s="10" t="e">
        <f>IF('FY2025'!$A228&lt;&gt;"",IF(AND(MONTH($K226) &lt;= 2, MONTH($L226) &gt;= 2), IF($O226 &lt;&gt; "", $E226/$O226, ""), ""),"")</f>
        <v>#VALUE!</v>
      </c>
      <c r="R226" s="10" t="e">
        <f>IF('FY2025'!$A228&lt;&gt;"",IF(AND(MONTH($K226) &lt;= 3, MONTH($L226) &gt;= 3), IF($O226 &lt;&gt; "", $E226/$O226, ""), ""),"")</f>
        <v>#VALUE!</v>
      </c>
      <c r="S226" s="10" t="e">
        <f>IF('FY2025'!$A228&lt;&gt;"",IF(AND(MONTH($K226) &lt;= 4, MONTH($L226) &gt;= 4), IF($O226 &lt;&gt; "", $E226/$O226, ""), ""),"")</f>
        <v>#VALUE!</v>
      </c>
      <c r="T226" s="10" t="e">
        <f>IF('FY2025'!$A228&lt;&gt;"",IF(AND(MONTH($K226) &lt;= 5, MONTH($L226) &gt;= 5), IF($O226 &lt;&gt; "", $E226/$O226, ""), ""),"")</f>
        <v>#VALUE!</v>
      </c>
      <c r="U226" s="10" t="e">
        <f>IF('FY2025'!$A228&lt;&gt;"",IF(AND(MONTH($K226) &lt;= 6, MONTH($L226) &gt;= 6), IF($O226 &lt;&gt; "", $E226/$O226, ""), ""),"")</f>
        <v>#VALUE!</v>
      </c>
      <c r="V226" s="10" t="e">
        <f>IF('FY2025'!$A228&lt;&gt;"",IF(AND(MONTH($K226) &lt;= 7, MONTH($L226) &gt;= 7 ), IF($O226 &lt;&gt; "", $E226/$O226, ""), ""),"")</f>
        <v>#VALUE!</v>
      </c>
      <c r="W226" s="10" t="e">
        <f>IF('FY2025'!$A228&lt;&gt;"",IF(AND(MONTH($K226) &lt;= 8, MONTH($L226) &gt;= 8), IF($O226 &lt;&gt; "", $E226/$O226, ""), ""),"")</f>
        <v>#VALUE!</v>
      </c>
      <c r="X226" s="10" t="e">
        <f>IF('FY2025'!$A228&lt;&gt;"",IF(AND(MONTH($K226) &lt;= 9, MONTH($L226) &gt;= 9), IF($O226 &lt;&gt; "", $E226/$O226, ""), ""),"")</f>
        <v>#VALUE!</v>
      </c>
      <c r="Y226" s="10" t="e">
        <f>IF('FY2025'!$A228&lt;&gt;"",IF(AND(MONTH($K226) &lt;= 10, MONTH($L226) &gt;= 10), IF($O226 &lt;&gt; "", $E226/$O226, ""), ""),"")</f>
        <v>#VALUE!</v>
      </c>
      <c r="Z226" s="10" t="e">
        <f>IF('FY2025'!$A228&lt;&gt;"",IF(AND(MONTH($K226) &lt;= 11, MONTH($L226) &gt;= 11), IF($O226 &lt;&gt; "", $E226/$O226, ""), ""),"")</f>
        <v>#VALUE!</v>
      </c>
      <c r="AA226" s="10" t="e">
        <f>IF('FY2025'!$A228&lt;&gt;"",IF(AND(MONTH($K226) &lt;= 12, MONTH($L226) &gt;= 12), IF($O226 &lt;&gt; "", $E226/$O226, ""), ""),"")</f>
        <v>#VALUE!</v>
      </c>
    </row>
    <row r="227" spans="1:27" x14ac:dyDescent="0.25">
      <c r="A227" s="8">
        <f>IF('FY2025'!A229&lt;&gt;"", VALUE('FY2025'!A229), "")</f>
        <v>226</v>
      </c>
      <c r="B227" s="5" t="str">
        <f>IF('FY2025'!A229&lt;&gt;"",_xlfn.VALUETOTEXT('FY2025'!B229),"")</f>
        <v>25-0108-2108-25JPMC-PS-DS-226</v>
      </c>
      <c r="C227" s="5" t="str">
        <f>_xlfn.VALUETOTEXT('FY2025'!C229)</f>
        <v>DS</v>
      </c>
      <c r="D227" s="5" t="str">
        <f>IF('FY2025'!A229&lt;&gt;"",_xlfn.VALUETOTEXT('FY2025'!D229),"")</f>
        <v>JP Morgan Chase Bank NA</v>
      </c>
      <c r="E227" s="6">
        <f>IF('FY2025'!A229&lt;&gt;"",VALUE('FY2025'!E229),"")</f>
        <v>500000</v>
      </c>
      <c r="F227" s="6">
        <f>IF('FY2025'!A229&lt;&gt;"",VALUE('FY2025'!F229),"")</f>
        <v>68</v>
      </c>
      <c r="G227" s="6">
        <f>IF('FY2025'!A229&lt;&gt;"",VALUE('FY2025'!G229),"")</f>
        <v>55</v>
      </c>
      <c r="H227" s="6">
        <f>IF('FY2025'!A229&lt;&gt;"",VALUE('FY2025'!H229),"")</f>
        <v>3.83</v>
      </c>
      <c r="I227" s="6">
        <f>IF('FY2025'!A229&lt;&gt;"",VALUE('FY2025'!I229),"")</f>
        <v>0.6</v>
      </c>
      <c r="J227" s="6">
        <f>IF('FY2025'!A229&lt;&gt;"",VALUE('FY2025'!J229),"")</f>
        <v>3.23</v>
      </c>
      <c r="K227" s="7" t="e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>#VALUE!</v>
      </c>
      <c r="L227" s="7" t="e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>#VALUE!</v>
      </c>
      <c r="M227" s="7" t="e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>#VALUE!</v>
      </c>
      <c r="N227" s="7" t="e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>#VALUE!</v>
      </c>
      <c r="O227" s="5" t="e">
        <f t="shared" si="3"/>
        <v>#VALUE!</v>
      </c>
      <c r="P227" s="10" t="e">
        <f>IF('FY2025'!$A229&lt;&gt;"",IF(AND(MONTH($K227) &lt;= 1, MONTH($L227) &gt;= 1), IF($O227 &lt;&gt; "", $E227/$O227, ""), ""),"")</f>
        <v>#VALUE!</v>
      </c>
      <c r="Q227" s="10" t="e">
        <f>IF('FY2025'!$A229&lt;&gt;"",IF(AND(MONTH($K227) &lt;= 2, MONTH($L227) &gt;= 2), IF($O227 &lt;&gt; "", $E227/$O227, ""), ""),"")</f>
        <v>#VALUE!</v>
      </c>
      <c r="R227" s="10" t="e">
        <f>IF('FY2025'!$A229&lt;&gt;"",IF(AND(MONTH($K227) &lt;= 3, MONTH($L227) &gt;= 3), IF($O227 &lt;&gt; "", $E227/$O227, ""), ""),"")</f>
        <v>#VALUE!</v>
      </c>
      <c r="S227" s="10" t="e">
        <f>IF('FY2025'!$A229&lt;&gt;"",IF(AND(MONTH($K227) &lt;= 4, MONTH($L227) &gt;= 4), IF($O227 &lt;&gt; "", $E227/$O227, ""), ""),"")</f>
        <v>#VALUE!</v>
      </c>
      <c r="T227" s="10" t="e">
        <f>IF('FY2025'!$A229&lt;&gt;"",IF(AND(MONTH($K227) &lt;= 5, MONTH($L227) &gt;= 5), IF($O227 &lt;&gt; "", $E227/$O227, ""), ""),"")</f>
        <v>#VALUE!</v>
      </c>
      <c r="U227" s="10" t="e">
        <f>IF('FY2025'!$A229&lt;&gt;"",IF(AND(MONTH($K227) &lt;= 6, MONTH($L227) &gt;= 6), IF($O227 &lt;&gt; "", $E227/$O227, ""), ""),"")</f>
        <v>#VALUE!</v>
      </c>
      <c r="V227" s="10" t="e">
        <f>IF('FY2025'!$A229&lt;&gt;"",IF(AND(MONTH($K227) &lt;= 7, MONTH($L227) &gt;= 7 ), IF($O227 &lt;&gt; "", $E227/$O227, ""), ""),"")</f>
        <v>#VALUE!</v>
      </c>
      <c r="W227" s="10" t="e">
        <f>IF('FY2025'!$A229&lt;&gt;"",IF(AND(MONTH($K227) &lt;= 8, MONTH($L227) &gt;= 8), IF($O227 &lt;&gt; "", $E227/$O227, ""), ""),"")</f>
        <v>#VALUE!</v>
      </c>
      <c r="X227" s="10" t="e">
        <f>IF('FY2025'!$A229&lt;&gt;"",IF(AND(MONTH($K227) &lt;= 9, MONTH($L227) &gt;= 9), IF($O227 &lt;&gt; "", $E227/$O227, ""), ""),"")</f>
        <v>#VALUE!</v>
      </c>
      <c r="Y227" s="10" t="e">
        <f>IF('FY2025'!$A229&lt;&gt;"",IF(AND(MONTH($K227) &lt;= 10, MONTH($L227) &gt;= 10), IF($O227 &lt;&gt; "", $E227/$O227, ""), ""),"")</f>
        <v>#VALUE!</v>
      </c>
      <c r="Z227" s="10" t="e">
        <f>IF('FY2025'!$A229&lt;&gt;"",IF(AND(MONTH($K227) &lt;= 11, MONTH($L227) &gt;= 11), IF($O227 &lt;&gt; "", $E227/$O227, ""), ""),"")</f>
        <v>#VALUE!</v>
      </c>
      <c r="AA227" s="10" t="e">
        <f>IF('FY2025'!$A229&lt;&gt;"",IF(AND(MONTH($K227) &lt;= 12, MONTH($L227) &gt;= 12), IF($O227 &lt;&gt; "", $E227/$O227, ""), ""),"")</f>
        <v>#VALUE!</v>
      </c>
    </row>
    <row r="228" spans="1:27" x14ac:dyDescent="0.25">
      <c r="A228" s="8">
        <f>IF('FY2025'!A230&lt;&gt;"", VALUE('FY2025'!A230), "")</f>
        <v>227</v>
      </c>
      <c r="B228" s="5" t="str">
        <f>IF('FY2025'!A230&lt;&gt;"",_xlfn.VALUETOTEXT('FY2025'!B230),"")</f>
        <v>25-0108-0808-25PTLCL-PS-DS-227</v>
      </c>
      <c r="C228" s="5" t="str">
        <f>_xlfn.VALUETOTEXT('FY2025'!C230)</f>
        <v>DS</v>
      </c>
      <c r="D228" s="5" t="str">
        <f>IF('FY2025'!A230&lt;&gt;"",_xlfn.VALUETOTEXT('FY2025'!D230),"")</f>
        <v>PETCO Trading Labuan Co. Ltd</v>
      </c>
      <c r="E228" s="6">
        <f>IF('FY2025'!A230&lt;&gt;"",VALUE('FY2025'!E230),"")</f>
        <v>500000</v>
      </c>
      <c r="F228" s="6">
        <f>IF('FY2025'!A230&lt;&gt;"",VALUE('FY2025'!F230),"")</f>
        <v>68</v>
      </c>
      <c r="G228" s="6">
        <f>IF('FY2025'!A230&lt;&gt;"",VALUE('FY2025'!G230),"")</f>
        <v>55</v>
      </c>
      <c r="H228" s="6">
        <f>IF('FY2025'!A230&lt;&gt;"",VALUE('FY2025'!H230),"")</f>
        <v>3.92</v>
      </c>
      <c r="I228" s="6">
        <f>IF('FY2025'!A230&lt;&gt;"",VALUE('FY2025'!I230),"")</f>
        <v>0.66</v>
      </c>
      <c r="J228" s="6">
        <f>IF('FY2025'!A230&lt;&gt;"",VALUE('FY2025'!J230),"")</f>
        <v>3.26</v>
      </c>
      <c r="K228" s="7" t="e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>#VALUE!</v>
      </c>
      <c r="L228" s="7" t="e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>#VALUE!</v>
      </c>
      <c r="M228" s="7" t="e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>#VALUE!</v>
      </c>
      <c r="N228" s="7" t="e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>#VALUE!</v>
      </c>
      <c r="O228" s="5" t="e">
        <f t="shared" si="3"/>
        <v>#VALUE!</v>
      </c>
      <c r="P228" s="10" t="e">
        <f>IF('FY2025'!$A230&lt;&gt;"",IF(AND(MONTH($K228) &lt;= 1, MONTH($L228) &gt;= 1), IF($O228 &lt;&gt; "", $E228/$O228, ""), ""),"")</f>
        <v>#VALUE!</v>
      </c>
      <c r="Q228" s="10" t="e">
        <f>IF('FY2025'!$A230&lt;&gt;"",IF(AND(MONTH($K228) &lt;= 2, MONTH($L228) &gt;= 2), IF($O228 &lt;&gt; "", $E228/$O228, ""), ""),"")</f>
        <v>#VALUE!</v>
      </c>
      <c r="R228" s="10" t="e">
        <f>IF('FY2025'!$A230&lt;&gt;"",IF(AND(MONTH($K228) &lt;= 3, MONTH($L228) &gt;= 3), IF($O228 &lt;&gt; "", $E228/$O228, ""), ""),"")</f>
        <v>#VALUE!</v>
      </c>
      <c r="S228" s="10" t="e">
        <f>IF('FY2025'!$A230&lt;&gt;"",IF(AND(MONTH($K228) &lt;= 4, MONTH($L228) &gt;= 4), IF($O228 &lt;&gt; "", $E228/$O228, ""), ""),"")</f>
        <v>#VALUE!</v>
      </c>
      <c r="T228" s="10" t="e">
        <f>IF('FY2025'!$A230&lt;&gt;"",IF(AND(MONTH($K228) &lt;= 5, MONTH($L228) &gt;= 5), IF($O228 &lt;&gt; "", $E228/$O228, ""), ""),"")</f>
        <v>#VALUE!</v>
      </c>
      <c r="U228" s="10" t="e">
        <f>IF('FY2025'!$A230&lt;&gt;"",IF(AND(MONTH($K228) &lt;= 6, MONTH($L228) &gt;= 6), IF($O228 &lt;&gt; "", $E228/$O228, ""), ""),"")</f>
        <v>#VALUE!</v>
      </c>
      <c r="V228" s="10" t="e">
        <f>IF('FY2025'!$A230&lt;&gt;"",IF(AND(MONTH($K228) &lt;= 7, MONTH($L228) &gt;= 7 ), IF($O228 &lt;&gt; "", $E228/$O228, ""), ""),"")</f>
        <v>#VALUE!</v>
      </c>
      <c r="W228" s="10" t="e">
        <f>IF('FY2025'!$A230&lt;&gt;"",IF(AND(MONTH($K228) &lt;= 8, MONTH($L228) &gt;= 8), IF($O228 &lt;&gt; "", $E228/$O228, ""), ""),"")</f>
        <v>#VALUE!</v>
      </c>
      <c r="X228" s="10" t="e">
        <f>IF('FY2025'!$A230&lt;&gt;"",IF(AND(MONTH($K228) &lt;= 9, MONTH($L228) &gt;= 9), IF($O228 &lt;&gt; "", $E228/$O228, ""), ""),"")</f>
        <v>#VALUE!</v>
      </c>
      <c r="Y228" s="10" t="e">
        <f>IF('FY2025'!$A230&lt;&gt;"",IF(AND(MONTH($K228) &lt;= 10, MONTH($L228) &gt;= 10), IF($O228 &lt;&gt; "", $E228/$O228, ""), ""),"")</f>
        <v>#VALUE!</v>
      </c>
      <c r="Z228" s="10" t="e">
        <f>IF('FY2025'!$A230&lt;&gt;"",IF(AND(MONTH($K228) &lt;= 11, MONTH($L228) &gt;= 11), IF($O228 &lt;&gt; "", $E228/$O228, ""), ""),"")</f>
        <v>#VALUE!</v>
      </c>
      <c r="AA228" s="10" t="e">
        <f>IF('FY2025'!$A230&lt;&gt;"",IF(AND(MONTH($K228) &lt;= 12, MONTH($L228) &gt;= 12), IF($O228 &lt;&gt; "", $E228/$O228, ""), ""),"")</f>
        <v>#VALUE!</v>
      </c>
    </row>
    <row r="229" spans="1:27" x14ac:dyDescent="0.25">
      <c r="A229" s="8">
        <f>IF('FY2025'!A231&lt;&gt;"", VALUE('FY2025'!A231), "")</f>
        <v>228</v>
      </c>
      <c r="B229" s="5" t="str">
        <f>IF('FY2025'!A231&lt;&gt;"",_xlfn.VALUETOTEXT('FY2025'!B231),"")</f>
        <v>25-0108-2108-25MSCG-PS-DS-228</v>
      </c>
      <c r="C229" s="5" t="str">
        <f>_xlfn.VALUETOTEXT('FY2025'!C231)</f>
        <v>DS</v>
      </c>
      <c r="D229" s="5" t="str">
        <f>IF('FY2025'!A231&lt;&gt;"",_xlfn.VALUETOTEXT('FY2025'!D231),"")</f>
        <v>Morgan Stanley Capital Group (Singapore) Pte</v>
      </c>
      <c r="E229" s="6">
        <f>IF('FY2025'!A231&lt;&gt;"",VALUE('FY2025'!E231),"")</f>
        <v>500000</v>
      </c>
      <c r="F229" s="6">
        <f>IF('FY2025'!A231&lt;&gt;"",VALUE('FY2025'!F231),"")</f>
        <v>68</v>
      </c>
      <c r="G229" s="6">
        <f>IF('FY2025'!A231&lt;&gt;"",VALUE('FY2025'!G231),"")</f>
        <v>55</v>
      </c>
      <c r="H229" s="6">
        <f>IF('FY2025'!A231&lt;&gt;"",VALUE('FY2025'!H231),"")</f>
        <v>3.89</v>
      </c>
      <c r="I229" s="6">
        <f>IF('FY2025'!A231&lt;&gt;"",VALUE('FY2025'!I231),"")</f>
        <v>0.65</v>
      </c>
      <c r="J229" s="6">
        <f>IF('FY2025'!A231&lt;&gt;"",VALUE('FY2025'!J231),"")</f>
        <v>3.24</v>
      </c>
      <c r="K229" s="7" t="e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>#VALUE!</v>
      </c>
      <c r="L229" s="7" t="e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>#VALUE!</v>
      </c>
      <c r="M229" s="7" t="e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>#VALUE!</v>
      </c>
      <c r="N229" s="7" t="e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>#VALUE!</v>
      </c>
      <c r="O229" s="5" t="e">
        <f t="shared" si="3"/>
        <v>#VALUE!</v>
      </c>
      <c r="P229" s="10" t="e">
        <f>IF('FY2025'!$A231&lt;&gt;"",IF(AND(MONTH($K229) &lt;= 1, MONTH($L229) &gt;= 1), IF($O229 &lt;&gt; "", $E229/$O229, ""), ""),"")</f>
        <v>#VALUE!</v>
      </c>
      <c r="Q229" s="10" t="e">
        <f>IF('FY2025'!$A231&lt;&gt;"",IF(AND(MONTH($K229) &lt;= 2, MONTH($L229) &gt;= 2), IF($O229 &lt;&gt; "", $E229/$O229, ""), ""),"")</f>
        <v>#VALUE!</v>
      </c>
      <c r="R229" s="10" t="e">
        <f>IF('FY2025'!$A231&lt;&gt;"",IF(AND(MONTH($K229) &lt;= 3, MONTH($L229) &gt;= 3), IF($O229 &lt;&gt; "", $E229/$O229, ""), ""),"")</f>
        <v>#VALUE!</v>
      </c>
      <c r="S229" s="10" t="e">
        <f>IF('FY2025'!$A231&lt;&gt;"",IF(AND(MONTH($K229) &lt;= 4, MONTH($L229) &gt;= 4), IF($O229 &lt;&gt; "", $E229/$O229, ""), ""),"")</f>
        <v>#VALUE!</v>
      </c>
      <c r="T229" s="10" t="e">
        <f>IF('FY2025'!$A231&lt;&gt;"",IF(AND(MONTH($K229) &lt;= 5, MONTH($L229) &gt;= 5), IF($O229 &lt;&gt; "", $E229/$O229, ""), ""),"")</f>
        <v>#VALUE!</v>
      </c>
      <c r="U229" s="10" t="e">
        <f>IF('FY2025'!$A231&lt;&gt;"",IF(AND(MONTH($K229) &lt;= 6, MONTH($L229) &gt;= 6), IF($O229 &lt;&gt; "", $E229/$O229, ""), ""),"")</f>
        <v>#VALUE!</v>
      </c>
      <c r="V229" s="10" t="e">
        <f>IF('FY2025'!$A231&lt;&gt;"",IF(AND(MONTH($K229) &lt;= 7, MONTH($L229) &gt;= 7 ), IF($O229 &lt;&gt; "", $E229/$O229, ""), ""),"")</f>
        <v>#VALUE!</v>
      </c>
      <c r="W229" s="10" t="e">
        <f>IF('FY2025'!$A231&lt;&gt;"",IF(AND(MONTH($K229) &lt;= 8, MONTH($L229) &gt;= 8), IF($O229 &lt;&gt; "", $E229/$O229, ""), ""),"")</f>
        <v>#VALUE!</v>
      </c>
      <c r="X229" s="10" t="e">
        <f>IF('FY2025'!$A231&lt;&gt;"",IF(AND(MONTH($K229) &lt;= 9, MONTH($L229) &gt;= 9), IF($O229 &lt;&gt; "", $E229/$O229, ""), ""),"")</f>
        <v>#VALUE!</v>
      </c>
      <c r="Y229" s="10" t="e">
        <f>IF('FY2025'!$A231&lt;&gt;"",IF(AND(MONTH($K229) &lt;= 10, MONTH($L229) &gt;= 10), IF($O229 &lt;&gt; "", $E229/$O229, ""), ""),"")</f>
        <v>#VALUE!</v>
      </c>
      <c r="Z229" s="10" t="e">
        <f>IF('FY2025'!$A231&lt;&gt;"",IF(AND(MONTH($K229) &lt;= 11, MONTH($L229) &gt;= 11), IF($O229 &lt;&gt; "", $E229/$O229, ""), ""),"")</f>
        <v>#VALUE!</v>
      </c>
      <c r="AA229" s="10" t="e">
        <f>IF('FY2025'!$A231&lt;&gt;"",IF(AND(MONTH($K229) &lt;= 12, MONTH($L229) &gt;= 12), IF($O229 &lt;&gt; "", $E229/$O229, ""), ""),"")</f>
        <v>#VALUE!</v>
      </c>
    </row>
    <row r="230" spans="1:27" x14ac:dyDescent="0.25">
      <c r="A230" s="8">
        <f>IF('FY2025'!A232&lt;&gt;"", VALUE('FY2025'!A232), "")</f>
        <v>229</v>
      </c>
      <c r="B230" s="5" t="str">
        <f>IF('FY2025'!A232&lt;&gt;"",_xlfn.VALUETOTEXT('FY2025'!B232),"")</f>
        <v>25-0108-2108-25CIMB-PS-DS-229</v>
      </c>
      <c r="C230" s="5" t="str">
        <f>_xlfn.VALUETOTEXT('FY2025'!C232)</f>
        <v>DS</v>
      </c>
      <c r="D230" s="5" t="str">
        <f>IF('FY2025'!A232&lt;&gt;"",_xlfn.VALUETOTEXT('FY2025'!D232),"")</f>
        <v>CIMB Bank Bhd</v>
      </c>
      <c r="E230" s="6">
        <f>IF('FY2025'!A232&lt;&gt;"",VALUE('FY2025'!E232),"")</f>
        <v>500000</v>
      </c>
      <c r="F230" s="6">
        <f>IF('FY2025'!A232&lt;&gt;"",VALUE('FY2025'!F232),"")</f>
        <v>68</v>
      </c>
      <c r="G230" s="6">
        <f>IF('FY2025'!A232&lt;&gt;"",VALUE('FY2025'!G232),"")</f>
        <v>55</v>
      </c>
      <c r="H230" s="6">
        <f>IF('FY2025'!A232&lt;&gt;"",VALUE('FY2025'!H232),"")</f>
        <v>3.85</v>
      </c>
      <c r="I230" s="6">
        <f>IF('FY2025'!A232&lt;&gt;"",VALUE('FY2025'!I232),"")</f>
        <v>0.62</v>
      </c>
      <c r="J230" s="6">
        <f>IF('FY2025'!A232&lt;&gt;"",VALUE('FY2025'!J232),"")</f>
        <v>3.23</v>
      </c>
      <c r="K230" s="7" t="e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>#VALUE!</v>
      </c>
      <c r="L230" s="7" t="e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>#VALUE!</v>
      </c>
      <c r="M230" s="7" t="e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>#VALUE!</v>
      </c>
      <c r="N230" s="7" t="e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>#VALUE!</v>
      </c>
      <c r="O230" s="5" t="e">
        <f t="shared" si="3"/>
        <v>#VALUE!</v>
      </c>
      <c r="P230" s="10" t="e">
        <f>IF('FY2025'!$A232&lt;&gt;"",IF(AND(MONTH($K230) &lt;= 1, MONTH($L230) &gt;= 1), IF($O230 &lt;&gt; "", $E230/$O230, ""), ""),"")</f>
        <v>#VALUE!</v>
      </c>
      <c r="Q230" s="10" t="e">
        <f>IF('FY2025'!$A232&lt;&gt;"",IF(AND(MONTH($K230) &lt;= 2, MONTH($L230) &gt;= 2), IF($O230 &lt;&gt; "", $E230/$O230, ""), ""),"")</f>
        <v>#VALUE!</v>
      </c>
      <c r="R230" s="10" t="e">
        <f>IF('FY2025'!$A232&lt;&gt;"",IF(AND(MONTH($K230) &lt;= 3, MONTH($L230) &gt;= 3), IF($O230 &lt;&gt; "", $E230/$O230, ""), ""),"")</f>
        <v>#VALUE!</v>
      </c>
      <c r="S230" s="10" t="e">
        <f>IF('FY2025'!$A232&lt;&gt;"",IF(AND(MONTH($K230) &lt;= 4, MONTH($L230) &gt;= 4), IF($O230 &lt;&gt; "", $E230/$O230, ""), ""),"")</f>
        <v>#VALUE!</v>
      </c>
      <c r="T230" s="10" t="e">
        <f>IF('FY2025'!$A232&lt;&gt;"",IF(AND(MONTH($K230) &lt;= 5, MONTH($L230) &gt;= 5), IF($O230 &lt;&gt; "", $E230/$O230, ""), ""),"")</f>
        <v>#VALUE!</v>
      </c>
      <c r="U230" s="10" t="e">
        <f>IF('FY2025'!$A232&lt;&gt;"",IF(AND(MONTH($K230) &lt;= 6, MONTH($L230) &gt;= 6), IF($O230 &lt;&gt; "", $E230/$O230, ""), ""),"")</f>
        <v>#VALUE!</v>
      </c>
      <c r="V230" s="10" t="e">
        <f>IF('FY2025'!$A232&lt;&gt;"",IF(AND(MONTH($K230) &lt;= 7, MONTH($L230) &gt;= 7 ), IF($O230 &lt;&gt; "", $E230/$O230, ""), ""),"")</f>
        <v>#VALUE!</v>
      </c>
      <c r="W230" s="10" t="e">
        <f>IF('FY2025'!$A232&lt;&gt;"",IF(AND(MONTH($K230) &lt;= 8, MONTH($L230) &gt;= 8), IF($O230 &lt;&gt; "", $E230/$O230, ""), ""),"")</f>
        <v>#VALUE!</v>
      </c>
      <c r="X230" s="10" t="e">
        <f>IF('FY2025'!$A232&lt;&gt;"",IF(AND(MONTH($K230) &lt;= 9, MONTH($L230) &gt;= 9), IF($O230 &lt;&gt; "", $E230/$O230, ""), ""),"")</f>
        <v>#VALUE!</v>
      </c>
      <c r="Y230" s="10" t="e">
        <f>IF('FY2025'!$A232&lt;&gt;"",IF(AND(MONTH($K230) &lt;= 10, MONTH($L230) &gt;= 10), IF($O230 &lt;&gt; "", $E230/$O230, ""), ""),"")</f>
        <v>#VALUE!</v>
      </c>
      <c r="Z230" s="10" t="e">
        <f>IF('FY2025'!$A232&lt;&gt;"",IF(AND(MONTH($K230) &lt;= 11, MONTH($L230) &gt;= 11), IF($O230 &lt;&gt; "", $E230/$O230, ""), ""),"")</f>
        <v>#VALUE!</v>
      </c>
      <c r="AA230" s="10" t="e">
        <f>IF('FY2025'!$A232&lt;&gt;"",IF(AND(MONTH($K230) &lt;= 12, MONTH($L230) &gt;= 12), IF($O230 &lt;&gt; "", $E230/$O230, ""), ""),"")</f>
        <v>#VALUE!</v>
      </c>
    </row>
    <row r="231" spans="1:27" x14ac:dyDescent="0.25">
      <c r="A231" s="8">
        <f>IF('FY2025'!A233&lt;&gt;"", VALUE('FY2025'!A233), "")</f>
        <v>230</v>
      </c>
      <c r="B231" s="5" t="str">
        <f>IF('FY2025'!A233&lt;&gt;"",_xlfn.VALUETOTEXT('FY2025'!B233),"")</f>
        <v>25-0108-0808-25PTLCL-PS-DS-230</v>
      </c>
      <c r="C231" s="5" t="str">
        <f>_xlfn.VALUETOTEXT('FY2025'!C233)</f>
        <v>DS</v>
      </c>
      <c r="D231" s="5" t="str">
        <f>IF('FY2025'!A233&lt;&gt;"",_xlfn.VALUETOTEXT('FY2025'!D233),"")</f>
        <v>PETCO Trading Labuan Co. Ltd</v>
      </c>
      <c r="E231" s="6">
        <f>IF('FY2025'!A233&lt;&gt;"",VALUE('FY2025'!E233),"")</f>
        <v>500000</v>
      </c>
      <c r="F231" s="6">
        <f>IF('FY2025'!A233&lt;&gt;"",VALUE('FY2025'!F233),"")</f>
        <v>68</v>
      </c>
      <c r="G231" s="6">
        <f>IF('FY2025'!A233&lt;&gt;"",VALUE('FY2025'!G233),"")</f>
        <v>55</v>
      </c>
      <c r="H231" s="6">
        <f>IF('FY2025'!A233&lt;&gt;"",VALUE('FY2025'!H233),"")</f>
        <v>4.46</v>
      </c>
      <c r="I231" s="6">
        <f>IF('FY2025'!A233&lt;&gt;"",VALUE('FY2025'!I233),"")</f>
        <v>0.9</v>
      </c>
      <c r="J231" s="6">
        <f>IF('FY2025'!A233&lt;&gt;"",VALUE('FY2025'!J233),"")</f>
        <v>3.56</v>
      </c>
      <c r="K231" s="7" t="e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>#VALUE!</v>
      </c>
      <c r="L231" s="7" t="e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>#VALUE!</v>
      </c>
      <c r="M231" s="7" t="e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>#VALUE!</v>
      </c>
      <c r="N231" s="7" t="e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>#VALUE!</v>
      </c>
      <c r="O231" s="5" t="e">
        <f t="shared" si="3"/>
        <v>#VALUE!</v>
      </c>
      <c r="P231" s="10" t="e">
        <f>IF('FY2025'!$A233&lt;&gt;"",IF(AND(MONTH($K231) &lt;= 1, MONTH($L231) &gt;= 1), IF($O231 &lt;&gt; "", $E231/$O231, ""), ""),"")</f>
        <v>#VALUE!</v>
      </c>
      <c r="Q231" s="10" t="e">
        <f>IF('FY2025'!$A233&lt;&gt;"",IF(AND(MONTH($K231) &lt;= 2, MONTH($L231) &gt;= 2), IF($O231 &lt;&gt; "", $E231/$O231, ""), ""),"")</f>
        <v>#VALUE!</v>
      </c>
      <c r="R231" s="10" t="e">
        <f>IF('FY2025'!$A233&lt;&gt;"",IF(AND(MONTH($K231) &lt;= 3, MONTH($L231) &gt;= 3), IF($O231 &lt;&gt; "", $E231/$O231, ""), ""),"")</f>
        <v>#VALUE!</v>
      </c>
      <c r="S231" s="10" t="e">
        <f>IF('FY2025'!$A233&lt;&gt;"",IF(AND(MONTH($K231) &lt;= 4, MONTH($L231) &gt;= 4), IF($O231 &lt;&gt; "", $E231/$O231, ""), ""),"")</f>
        <v>#VALUE!</v>
      </c>
      <c r="T231" s="10" t="e">
        <f>IF('FY2025'!$A233&lt;&gt;"",IF(AND(MONTH($K231) &lt;= 5, MONTH($L231) &gt;= 5), IF($O231 &lt;&gt; "", $E231/$O231, ""), ""),"")</f>
        <v>#VALUE!</v>
      </c>
      <c r="U231" s="10" t="e">
        <f>IF('FY2025'!$A233&lt;&gt;"",IF(AND(MONTH($K231) &lt;= 6, MONTH($L231) &gt;= 6), IF($O231 &lt;&gt; "", $E231/$O231, ""), ""),"")</f>
        <v>#VALUE!</v>
      </c>
      <c r="V231" s="10" t="e">
        <f>IF('FY2025'!$A233&lt;&gt;"",IF(AND(MONTH($K231) &lt;= 7, MONTH($L231) &gt;= 7 ), IF($O231 &lt;&gt; "", $E231/$O231, ""), ""),"")</f>
        <v>#VALUE!</v>
      </c>
      <c r="W231" s="10" t="e">
        <f>IF('FY2025'!$A233&lt;&gt;"",IF(AND(MONTH($K231) &lt;= 8, MONTH($L231) &gt;= 8), IF($O231 &lt;&gt; "", $E231/$O231, ""), ""),"")</f>
        <v>#VALUE!</v>
      </c>
      <c r="X231" s="10" t="e">
        <f>IF('FY2025'!$A233&lt;&gt;"",IF(AND(MONTH($K231) &lt;= 9, MONTH($L231) &gt;= 9), IF($O231 &lt;&gt; "", $E231/$O231, ""), ""),"")</f>
        <v>#VALUE!</v>
      </c>
      <c r="Y231" s="10" t="e">
        <f>IF('FY2025'!$A233&lt;&gt;"",IF(AND(MONTH($K231) &lt;= 10, MONTH($L231) &gt;= 10), IF($O231 &lt;&gt; "", $E231/$O231, ""), ""),"")</f>
        <v>#VALUE!</v>
      </c>
      <c r="Z231" s="10" t="e">
        <f>IF('FY2025'!$A233&lt;&gt;"",IF(AND(MONTH($K231) &lt;= 11, MONTH($L231) &gt;= 11), IF($O231 &lt;&gt; "", $E231/$O231, ""), ""),"")</f>
        <v>#VALUE!</v>
      </c>
      <c r="AA231" s="10" t="e">
        <f>IF('FY2025'!$A233&lt;&gt;"",IF(AND(MONTH($K231) &lt;= 12, MONTH($L231) &gt;= 12), IF($O231 &lt;&gt; "", $E231/$O231, ""), ""),"")</f>
        <v>#VALUE!</v>
      </c>
    </row>
    <row r="232" spans="1:27" x14ac:dyDescent="0.25">
      <c r="A232" s="8">
        <f>IF('FY2025'!A234&lt;&gt;"", VALUE('FY2025'!A234), "")</f>
        <v>231</v>
      </c>
      <c r="B232" s="5" t="str">
        <f>IF('FY2025'!A234&lt;&gt;"",_xlfn.VALUETOTEXT('FY2025'!B234),"")</f>
        <v>25-0108-2108-25BNPP-PS-DS-231</v>
      </c>
      <c r="C232" s="5" t="str">
        <f>_xlfn.VALUETOTEXT('FY2025'!C234)</f>
        <v>DS</v>
      </c>
      <c r="D232" s="5" t="str">
        <f>IF('FY2025'!A234&lt;&gt;"",_xlfn.VALUETOTEXT('FY2025'!D234),"")</f>
        <v>BNP Paribas SA</v>
      </c>
      <c r="E232" s="6">
        <f>IF('FY2025'!A234&lt;&gt;"",VALUE('FY2025'!E234),"")</f>
        <v>500000</v>
      </c>
      <c r="F232" s="6">
        <f>IF('FY2025'!A234&lt;&gt;"",VALUE('FY2025'!F234),"")</f>
        <v>68</v>
      </c>
      <c r="G232" s="6">
        <f>IF('FY2025'!A234&lt;&gt;"",VALUE('FY2025'!G234),"")</f>
        <v>55</v>
      </c>
      <c r="H232" s="6">
        <f>IF('FY2025'!A234&lt;&gt;"",VALUE('FY2025'!H234),"")</f>
        <v>4.4000000000000004</v>
      </c>
      <c r="I232" s="6">
        <f>IF('FY2025'!A234&lt;&gt;"",VALUE('FY2025'!I234),"")</f>
        <v>0.88</v>
      </c>
      <c r="J232" s="6">
        <f>IF('FY2025'!A234&lt;&gt;"",VALUE('FY2025'!J234),"")</f>
        <v>3.52</v>
      </c>
      <c r="K232" s="7" t="e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>#VALUE!</v>
      </c>
      <c r="L232" s="7" t="e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>#VALUE!</v>
      </c>
      <c r="M232" s="7" t="e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>#VALUE!</v>
      </c>
      <c r="N232" s="7" t="e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>#VALUE!</v>
      </c>
      <c r="O232" s="5" t="e">
        <f t="shared" si="3"/>
        <v>#VALUE!</v>
      </c>
      <c r="P232" s="10" t="e">
        <f>IF('FY2025'!$A234&lt;&gt;"",IF(AND(MONTH($K232) &lt;= 1, MONTH($L232) &gt;= 1), IF($O232 &lt;&gt; "", $E232/$O232, ""), ""),"")</f>
        <v>#VALUE!</v>
      </c>
      <c r="Q232" s="10" t="e">
        <f>IF('FY2025'!$A234&lt;&gt;"",IF(AND(MONTH($K232) &lt;= 2, MONTH($L232) &gt;= 2), IF($O232 &lt;&gt; "", $E232/$O232, ""), ""),"")</f>
        <v>#VALUE!</v>
      </c>
      <c r="R232" s="10" t="e">
        <f>IF('FY2025'!$A234&lt;&gt;"",IF(AND(MONTH($K232) &lt;= 3, MONTH($L232) &gt;= 3), IF($O232 &lt;&gt; "", $E232/$O232, ""), ""),"")</f>
        <v>#VALUE!</v>
      </c>
      <c r="S232" s="10" t="e">
        <f>IF('FY2025'!$A234&lt;&gt;"",IF(AND(MONTH($K232) &lt;= 4, MONTH($L232) &gt;= 4), IF($O232 &lt;&gt; "", $E232/$O232, ""), ""),"")</f>
        <v>#VALUE!</v>
      </c>
      <c r="T232" s="10" t="e">
        <f>IF('FY2025'!$A234&lt;&gt;"",IF(AND(MONTH($K232) &lt;= 5, MONTH($L232) &gt;= 5), IF($O232 &lt;&gt; "", $E232/$O232, ""), ""),"")</f>
        <v>#VALUE!</v>
      </c>
      <c r="U232" s="10" t="e">
        <f>IF('FY2025'!$A234&lt;&gt;"",IF(AND(MONTH($K232) &lt;= 6, MONTH($L232) &gt;= 6), IF($O232 &lt;&gt; "", $E232/$O232, ""), ""),"")</f>
        <v>#VALUE!</v>
      </c>
      <c r="V232" s="10" t="e">
        <f>IF('FY2025'!$A234&lt;&gt;"",IF(AND(MONTH($K232) &lt;= 7, MONTH($L232) &gt;= 7 ), IF($O232 &lt;&gt; "", $E232/$O232, ""), ""),"")</f>
        <v>#VALUE!</v>
      </c>
      <c r="W232" s="10" t="e">
        <f>IF('FY2025'!$A234&lt;&gt;"",IF(AND(MONTH($K232) &lt;= 8, MONTH($L232) &gt;= 8), IF($O232 &lt;&gt; "", $E232/$O232, ""), ""),"")</f>
        <v>#VALUE!</v>
      </c>
      <c r="X232" s="10" t="e">
        <f>IF('FY2025'!$A234&lt;&gt;"",IF(AND(MONTH($K232) &lt;= 9, MONTH($L232) &gt;= 9), IF($O232 &lt;&gt; "", $E232/$O232, ""), ""),"")</f>
        <v>#VALUE!</v>
      </c>
      <c r="Y232" s="10" t="e">
        <f>IF('FY2025'!$A234&lt;&gt;"",IF(AND(MONTH($K232) &lt;= 10, MONTH($L232) &gt;= 10), IF($O232 &lt;&gt; "", $E232/$O232, ""), ""),"")</f>
        <v>#VALUE!</v>
      </c>
      <c r="Z232" s="10" t="e">
        <f>IF('FY2025'!$A234&lt;&gt;"",IF(AND(MONTH($K232) &lt;= 11, MONTH($L232) &gt;= 11), IF($O232 &lt;&gt; "", $E232/$O232, ""), ""),"")</f>
        <v>#VALUE!</v>
      </c>
      <c r="AA232" s="10" t="e">
        <f>IF('FY2025'!$A234&lt;&gt;"",IF(AND(MONTH($K232) &lt;= 12, MONTH($L232) &gt;= 12), IF($O232 &lt;&gt; "", $E232/$O232, ""), ""),"")</f>
        <v>#VALUE!</v>
      </c>
    </row>
    <row r="233" spans="1:27" x14ac:dyDescent="0.25">
      <c r="A233" s="8">
        <f>IF('FY2025'!A235&lt;&gt;"", VALUE('FY2025'!A235), "")</f>
        <v>232</v>
      </c>
      <c r="B233" s="5" t="str">
        <f>IF('FY2025'!A235&lt;&gt;"",_xlfn.VALUETOTEXT('FY2025'!B235),"")</f>
        <v>25-0108-2108-25CITI-PS-DS-232</v>
      </c>
      <c r="C233" s="5" t="str">
        <f>_xlfn.VALUETOTEXT('FY2025'!C235)</f>
        <v>DS</v>
      </c>
      <c r="D233" s="5" t="str">
        <f>IF('FY2025'!A235&lt;&gt;"",_xlfn.VALUETOTEXT('FY2025'!D235),"")</f>
        <v>Citibank Bhd</v>
      </c>
      <c r="E233" s="6">
        <f>IF('FY2025'!A235&lt;&gt;"",VALUE('FY2025'!E235),"")</f>
        <v>500000</v>
      </c>
      <c r="F233" s="6">
        <f>IF('FY2025'!A235&lt;&gt;"",VALUE('FY2025'!F235),"")</f>
        <v>68</v>
      </c>
      <c r="G233" s="6">
        <f>IF('FY2025'!A235&lt;&gt;"",VALUE('FY2025'!G235),"")</f>
        <v>55</v>
      </c>
      <c r="H233" s="6">
        <f>IF('FY2025'!A235&lt;&gt;"",VALUE('FY2025'!H235),"")</f>
        <v>4.45</v>
      </c>
      <c r="I233" s="6">
        <f>IF('FY2025'!A235&lt;&gt;"",VALUE('FY2025'!I235),"")</f>
        <v>0.9</v>
      </c>
      <c r="J233" s="6">
        <f>IF('FY2025'!A235&lt;&gt;"",VALUE('FY2025'!J235),"")</f>
        <v>3.55</v>
      </c>
      <c r="K233" s="7" t="e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>#VALUE!</v>
      </c>
      <c r="L233" s="7" t="e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>#VALUE!</v>
      </c>
      <c r="M233" s="7" t="e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>#VALUE!</v>
      </c>
      <c r="N233" s="7" t="e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>#VALUE!</v>
      </c>
      <c r="O233" s="5" t="e">
        <f t="shared" si="3"/>
        <v>#VALUE!</v>
      </c>
      <c r="P233" s="10" t="e">
        <f>IF('FY2025'!$A235&lt;&gt;"",IF(AND(MONTH($K233) &lt;= 1, MONTH($L233) &gt;= 1), IF($O233 &lt;&gt; "", $E233/$O233, ""), ""),"")</f>
        <v>#VALUE!</v>
      </c>
      <c r="Q233" s="10" t="e">
        <f>IF('FY2025'!$A235&lt;&gt;"",IF(AND(MONTH($K233) &lt;= 2, MONTH($L233) &gt;= 2), IF($O233 &lt;&gt; "", $E233/$O233, ""), ""),"")</f>
        <v>#VALUE!</v>
      </c>
      <c r="R233" s="10" t="e">
        <f>IF('FY2025'!$A235&lt;&gt;"",IF(AND(MONTH($K233) &lt;= 3, MONTH($L233) &gt;= 3), IF($O233 &lt;&gt; "", $E233/$O233, ""), ""),"")</f>
        <v>#VALUE!</v>
      </c>
      <c r="S233" s="10" t="e">
        <f>IF('FY2025'!$A235&lt;&gt;"",IF(AND(MONTH($K233) &lt;= 4, MONTH($L233) &gt;= 4), IF($O233 &lt;&gt; "", $E233/$O233, ""), ""),"")</f>
        <v>#VALUE!</v>
      </c>
      <c r="T233" s="10" t="e">
        <f>IF('FY2025'!$A235&lt;&gt;"",IF(AND(MONTH($K233) &lt;= 5, MONTH($L233) &gt;= 5), IF($O233 &lt;&gt; "", $E233/$O233, ""), ""),"")</f>
        <v>#VALUE!</v>
      </c>
      <c r="U233" s="10" t="e">
        <f>IF('FY2025'!$A235&lt;&gt;"",IF(AND(MONTH($K233) &lt;= 6, MONTH($L233) &gt;= 6), IF($O233 &lt;&gt; "", $E233/$O233, ""), ""),"")</f>
        <v>#VALUE!</v>
      </c>
      <c r="V233" s="10" t="e">
        <f>IF('FY2025'!$A235&lt;&gt;"",IF(AND(MONTH($K233) &lt;= 7, MONTH($L233) &gt;= 7 ), IF($O233 &lt;&gt; "", $E233/$O233, ""), ""),"")</f>
        <v>#VALUE!</v>
      </c>
      <c r="W233" s="10" t="e">
        <f>IF('FY2025'!$A235&lt;&gt;"",IF(AND(MONTH($K233) &lt;= 8, MONTH($L233) &gt;= 8), IF($O233 &lt;&gt; "", $E233/$O233, ""), ""),"")</f>
        <v>#VALUE!</v>
      </c>
      <c r="X233" s="10" t="e">
        <f>IF('FY2025'!$A235&lt;&gt;"",IF(AND(MONTH($K233) &lt;= 9, MONTH($L233) &gt;= 9), IF($O233 &lt;&gt; "", $E233/$O233, ""), ""),"")</f>
        <v>#VALUE!</v>
      </c>
      <c r="Y233" s="10" t="e">
        <f>IF('FY2025'!$A235&lt;&gt;"",IF(AND(MONTH($K233) &lt;= 10, MONTH($L233) &gt;= 10), IF($O233 &lt;&gt; "", $E233/$O233, ""), ""),"")</f>
        <v>#VALUE!</v>
      </c>
      <c r="Z233" s="10" t="e">
        <f>IF('FY2025'!$A235&lt;&gt;"",IF(AND(MONTH($K233) &lt;= 11, MONTH($L233) &gt;= 11), IF($O233 &lt;&gt; "", $E233/$O233, ""), ""),"")</f>
        <v>#VALUE!</v>
      </c>
      <c r="AA233" s="10" t="e">
        <f>IF('FY2025'!$A235&lt;&gt;"",IF(AND(MONTH($K233) &lt;= 12, MONTH($L233) &gt;= 12), IF($O233 &lt;&gt; "", $E233/$O233, ""), ""),"")</f>
        <v>#VALUE!</v>
      </c>
    </row>
    <row r="234" spans="1:27" x14ac:dyDescent="0.25">
      <c r="A234" s="8">
        <f>IF('FY2025'!A236&lt;&gt;"", VALUE('FY2025'!A236), "")</f>
        <v>233</v>
      </c>
      <c r="B234" s="5" t="str">
        <f>IF('FY2025'!A236&lt;&gt;"",_xlfn.VALUETOTEXT('FY2025'!B236),"")</f>
        <v>25-0108-2108-25CIMI-PS-DS-233</v>
      </c>
      <c r="C234" s="5" t="str">
        <f>_xlfn.VALUETOTEXT('FY2025'!C236)</f>
        <v>DS</v>
      </c>
      <c r="D234" s="5" t="str">
        <f>IF('FY2025'!A236&lt;&gt;"",_xlfn.VALUETOTEXT('FY2025'!D236),"")</f>
        <v>CIMB Islamic Bank Berhad</v>
      </c>
      <c r="E234" s="6">
        <f>IF('FY2025'!A236&lt;&gt;"",VALUE('FY2025'!E236),"")</f>
        <v>500000</v>
      </c>
      <c r="F234" s="6">
        <f>IF('FY2025'!A236&lt;&gt;"",VALUE('FY2025'!F236),"")</f>
        <v>68</v>
      </c>
      <c r="G234" s="6">
        <f>IF('FY2025'!A236&lt;&gt;"",VALUE('FY2025'!G236),"")</f>
        <v>55</v>
      </c>
      <c r="H234" s="6">
        <f>IF('FY2025'!A236&lt;&gt;"",VALUE('FY2025'!H236),"")</f>
        <v>4.42</v>
      </c>
      <c r="I234" s="6">
        <f>IF('FY2025'!A236&lt;&gt;"",VALUE('FY2025'!I236),"")</f>
        <v>0.89</v>
      </c>
      <c r="J234" s="6">
        <f>IF('FY2025'!A236&lt;&gt;"",VALUE('FY2025'!J236),"")</f>
        <v>3.53</v>
      </c>
      <c r="K234" s="7" t="e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>#VALUE!</v>
      </c>
      <c r="L234" s="7" t="e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>#VALUE!</v>
      </c>
      <c r="M234" s="7" t="e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>#VALUE!</v>
      </c>
      <c r="N234" s="7" t="e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>#VALUE!</v>
      </c>
      <c r="O234" s="5" t="e">
        <f t="shared" si="3"/>
        <v>#VALUE!</v>
      </c>
      <c r="P234" s="10" t="e">
        <f>IF('FY2025'!$A236&lt;&gt;"",IF(AND(MONTH($K234) &lt;= 1, MONTH($L234) &gt;= 1), IF($O234 &lt;&gt; "", $E234/$O234, ""), ""),"")</f>
        <v>#VALUE!</v>
      </c>
      <c r="Q234" s="10" t="e">
        <f>IF('FY2025'!$A236&lt;&gt;"",IF(AND(MONTH($K234) &lt;= 2, MONTH($L234) &gt;= 2), IF($O234 &lt;&gt; "", $E234/$O234, ""), ""),"")</f>
        <v>#VALUE!</v>
      </c>
      <c r="R234" s="10" t="e">
        <f>IF('FY2025'!$A236&lt;&gt;"",IF(AND(MONTH($K234) &lt;= 3, MONTH($L234) &gt;= 3), IF($O234 &lt;&gt; "", $E234/$O234, ""), ""),"")</f>
        <v>#VALUE!</v>
      </c>
      <c r="S234" s="10" t="e">
        <f>IF('FY2025'!$A236&lt;&gt;"",IF(AND(MONTH($K234) &lt;= 4, MONTH($L234) &gt;= 4), IF($O234 &lt;&gt; "", $E234/$O234, ""), ""),"")</f>
        <v>#VALUE!</v>
      </c>
      <c r="T234" s="10" t="e">
        <f>IF('FY2025'!$A236&lt;&gt;"",IF(AND(MONTH($K234) &lt;= 5, MONTH($L234) &gt;= 5), IF($O234 &lt;&gt; "", $E234/$O234, ""), ""),"")</f>
        <v>#VALUE!</v>
      </c>
      <c r="U234" s="10" t="e">
        <f>IF('FY2025'!$A236&lt;&gt;"",IF(AND(MONTH($K234) &lt;= 6, MONTH($L234) &gt;= 6), IF($O234 &lt;&gt; "", $E234/$O234, ""), ""),"")</f>
        <v>#VALUE!</v>
      </c>
      <c r="V234" s="10" t="e">
        <f>IF('FY2025'!$A236&lt;&gt;"",IF(AND(MONTH($K234) &lt;= 7, MONTH($L234) &gt;= 7 ), IF($O234 &lt;&gt; "", $E234/$O234, ""), ""),"")</f>
        <v>#VALUE!</v>
      </c>
      <c r="W234" s="10" t="e">
        <f>IF('FY2025'!$A236&lt;&gt;"",IF(AND(MONTH($K234) &lt;= 8, MONTH($L234) &gt;= 8), IF($O234 &lt;&gt; "", $E234/$O234, ""), ""),"")</f>
        <v>#VALUE!</v>
      </c>
      <c r="X234" s="10" t="e">
        <f>IF('FY2025'!$A236&lt;&gt;"",IF(AND(MONTH($K234) &lt;= 9, MONTH($L234) &gt;= 9), IF($O234 &lt;&gt; "", $E234/$O234, ""), ""),"")</f>
        <v>#VALUE!</v>
      </c>
      <c r="Y234" s="10" t="e">
        <f>IF('FY2025'!$A236&lt;&gt;"",IF(AND(MONTH($K234) &lt;= 10, MONTH($L234) &gt;= 10), IF($O234 &lt;&gt; "", $E234/$O234, ""), ""),"")</f>
        <v>#VALUE!</v>
      </c>
      <c r="Z234" s="10" t="e">
        <f>IF('FY2025'!$A236&lt;&gt;"",IF(AND(MONTH($K234) &lt;= 11, MONTH($L234) &gt;= 11), IF($O234 &lt;&gt; "", $E234/$O234, ""), ""),"")</f>
        <v>#VALUE!</v>
      </c>
      <c r="AA234" s="10" t="e">
        <f>IF('FY2025'!$A236&lt;&gt;"",IF(AND(MONTH($K234) &lt;= 12, MONTH($L234) &gt;= 12), IF($O234 &lt;&gt; "", $E234/$O234, ""), ""),"")</f>
        <v>#VALUE!</v>
      </c>
    </row>
    <row r="235" spans="1:27" x14ac:dyDescent="0.25">
      <c r="A235" s="8">
        <f>IF('FY2025'!A237&lt;&gt;"", VALUE('FY2025'!A237), "")</f>
        <v>234</v>
      </c>
      <c r="B235" s="5" t="str">
        <f>IF('FY2025'!A237&lt;&gt;"",_xlfn.VALUETOTEXT('FY2025'!B237),"")</f>
        <v>25-0108-2108-25SCBS-PS-DS-234</v>
      </c>
      <c r="C235" s="5" t="str">
        <f>_xlfn.VALUETOTEXT('FY2025'!C237)</f>
        <v>DS</v>
      </c>
      <c r="D235" s="5" t="str">
        <f>IF('FY2025'!A237&lt;&gt;"",_xlfn.VALUETOTEXT('FY2025'!D237),"")</f>
        <v>Standard Chartered Saadiq Berhad</v>
      </c>
      <c r="E235" s="6">
        <f>IF('FY2025'!A237&lt;&gt;"",VALUE('FY2025'!E237),"")</f>
        <v>500000</v>
      </c>
      <c r="F235" s="6">
        <f>IF('FY2025'!A237&lt;&gt;"",VALUE('FY2025'!F237),"")</f>
        <v>68</v>
      </c>
      <c r="G235" s="6">
        <f>IF('FY2025'!A237&lt;&gt;"",VALUE('FY2025'!G237),"")</f>
        <v>55</v>
      </c>
      <c r="H235" s="6">
        <f>IF('FY2025'!A237&lt;&gt;"",VALUE('FY2025'!H237),"")</f>
        <v>3.85</v>
      </c>
      <c r="I235" s="6">
        <f>IF('FY2025'!A237&lt;&gt;"",VALUE('FY2025'!I237),"")</f>
        <v>0.65</v>
      </c>
      <c r="J235" s="6">
        <f>IF('FY2025'!A237&lt;&gt;"",VALUE('FY2025'!J237),"")</f>
        <v>3.2</v>
      </c>
      <c r="K235" s="7" t="e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>#VALUE!</v>
      </c>
      <c r="L235" s="7" t="e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>#VALUE!</v>
      </c>
      <c r="M235" s="7" t="e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>#VALUE!</v>
      </c>
      <c r="N235" s="7" t="e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>#VALUE!</v>
      </c>
      <c r="O235" s="5" t="e">
        <f t="shared" si="3"/>
        <v>#VALUE!</v>
      </c>
      <c r="P235" s="10" t="e">
        <f>IF('FY2025'!$A237&lt;&gt;"",IF(AND(MONTH($K235) &lt;= 1, MONTH($L235) &gt;= 1), IF($O235 &lt;&gt; "", $E235/$O235, ""), ""),"")</f>
        <v>#VALUE!</v>
      </c>
      <c r="Q235" s="10" t="e">
        <f>IF('FY2025'!$A237&lt;&gt;"",IF(AND(MONTH($K235) &lt;= 2, MONTH($L235) &gt;= 2), IF($O235 &lt;&gt; "", $E235/$O235, ""), ""),"")</f>
        <v>#VALUE!</v>
      </c>
      <c r="R235" s="10" t="e">
        <f>IF('FY2025'!$A237&lt;&gt;"",IF(AND(MONTH($K235) &lt;= 3, MONTH($L235) &gt;= 3), IF($O235 &lt;&gt; "", $E235/$O235, ""), ""),"")</f>
        <v>#VALUE!</v>
      </c>
      <c r="S235" s="10" t="e">
        <f>IF('FY2025'!$A237&lt;&gt;"",IF(AND(MONTH($K235) &lt;= 4, MONTH($L235) &gt;= 4), IF($O235 &lt;&gt; "", $E235/$O235, ""), ""),"")</f>
        <v>#VALUE!</v>
      </c>
      <c r="T235" s="10" t="e">
        <f>IF('FY2025'!$A237&lt;&gt;"",IF(AND(MONTH($K235) &lt;= 5, MONTH($L235) &gt;= 5), IF($O235 &lt;&gt; "", $E235/$O235, ""), ""),"")</f>
        <v>#VALUE!</v>
      </c>
      <c r="U235" s="10" t="e">
        <f>IF('FY2025'!$A237&lt;&gt;"",IF(AND(MONTH($K235) &lt;= 6, MONTH($L235) &gt;= 6), IF($O235 &lt;&gt; "", $E235/$O235, ""), ""),"")</f>
        <v>#VALUE!</v>
      </c>
      <c r="V235" s="10" t="e">
        <f>IF('FY2025'!$A237&lt;&gt;"",IF(AND(MONTH($K235) &lt;= 7, MONTH($L235) &gt;= 7 ), IF($O235 &lt;&gt; "", $E235/$O235, ""), ""),"")</f>
        <v>#VALUE!</v>
      </c>
      <c r="W235" s="10" t="e">
        <f>IF('FY2025'!$A237&lt;&gt;"",IF(AND(MONTH($K235) &lt;= 8, MONTH($L235) &gt;= 8), IF($O235 &lt;&gt; "", $E235/$O235, ""), ""),"")</f>
        <v>#VALUE!</v>
      </c>
      <c r="X235" s="10" t="e">
        <f>IF('FY2025'!$A237&lt;&gt;"",IF(AND(MONTH($K235) &lt;= 9, MONTH($L235) &gt;= 9), IF($O235 &lt;&gt; "", $E235/$O235, ""), ""),"")</f>
        <v>#VALUE!</v>
      </c>
      <c r="Y235" s="10" t="e">
        <f>IF('FY2025'!$A237&lt;&gt;"",IF(AND(MONTH($K235) &lt;= 10, MONTH($L235) &gt;= 10), IF($O235 &lt;&gt; "", $E235/$O235, ""), ""),"")</f>
        <v>#VALUE!</v>
      </c>
      <c r="Z235" s="10" t="e">
        <f>IF('FY2025'!$A237&lt;&gt;"",IF(AND(MONTH($K235) &lt;= 11, MONTH($L235) &gt;= 11), IF($O235 &lt;&gt; "", $E235/$O235, ""), ""),"")</f>
        <v>#VALUE!</v>
      </c>
      <c r="AA235" s="10" t="e">
        <f>IF('FY2025'!$A237&lt;&gt;"",IF(AND(MONTH($K235) &lt;= 12, MONTH($L235) &gt;= 12), IF($O235 &lt;&gt; "", $E235/$O235, ""), ""),"")</f>
        <v>#VALUE!</v>
      </c>
    </row>
    <row r="236" spans="1:27" x14ac:dyDescent="0.25">
      <c r="A236" s="8">
        <f>IF('FY2025'!A238&lt;&gt;"", VALUE('FY2025'!A238), "")</f>
        <v>235</v>
      </c>
      <c r="B236" s="5" t="str">
        <f>IF('FY2025'!A238&lt;&gt;"",_xlfn.VALUETOTEXT('FY2025'!B238),"")</f>
        <v>25-0808-2808-25BNPP-PS-EG-235</v>
      </c>
      <c r="C236" s="5" t="str">
        <f>_xlfn.VALUETOTEXT('FY2025'!C238)</f>
        <v>EG</v>
      </c>
      <c r="D236" s="5" t="str">
        <f>IF('FY2025'!A238&lt;&gt;"",_xlfn.VALUETOTEXT('FY2025'!D238),"")</f>
        <v>BNP Paribas SA</v>
      </c>
      <c r="E236" s="6">
        <f>IF('FY2025'!A238&lt;&gt;"",VALUE('FY2025'!E238),"")</f>
        <v>500000</v>
      </c>
      <c r="F236" s="6">
        <f>IF('FY2025'!A238&lt;&gt;"",VALUE('FY2025'!F238),"")</f>
        <v>65</v>
      </c>
      <c r="G236" s="6">
        <f>IF('FY2025'!A238&lt;&gt;"",VALUE('FY2025'!G238),"")</f>
        <v>55</v>
      </c>
      <c r="H236" s="6">
        <f>IF('FY2025'!A238&lt;&gt;"",VALUE('FY2025'!H238),"")</f>
        <v>3.75</v>
      </c>
      <c r="I236" s="6">
        <f>IF('FY2025'!A238&lt;&gt;"",VALUE('FY2025'!I238),"")</f>
        <v>0.9</v>
      </c>
      <c r="J236" s="6">
        <f>IF('FY2025'!A238&lt;&gt;"",VALUE('FY2025'!J238),"")</f>
        <v>2.85</v>
      </c>
      <c r="K236" s="7" t="e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>#VALUE!</v>
      </c>
      <c r="L236" s="7" t="e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>#VALUE!</v>
      </c>
      <c r="M236" s="7" t="e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>#VALUE!</v>
      </c>
      <c r="N236" s="7" t="e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>#VALUE!</v>
      </c>
      <c r="O236" s="5" t="e">
        <f t="shared" si="3"/>
        <v>#VALUE!</v>
      </c>
      <c r="P236" s="10" t="e">
        <f>IF('FY2025'!$A238&lt;&gt;"",IF(AND(MONTH($K236) &lt;= 1, MONTH($L236) &gt;= 1), IF($O236 &lt;&gt; "", $E236/$O236, ""), ""),"")</f>
        <v>#VALUE!</v>
      </c>
      <c r="Q236" s="10" t="e">
        <f>IF('FY2025'!$A238&lt;&gt;"",IF(AND(MONTH($K236) &lt;= 2, MONTH($L236) &gt;= 2), IF($O236 &lt;&gt; "", $E236/$O236, ""), ""),"")</f>
        <v>#VALUE!</v>
      </c>
      <c r="R236" s="10" t="e">
        <f>IF('FY2025'!$A238&lt;&gt;"",IF(AND(MONTH($K236) &lt;= 3, MONTH($L236) &gt;= 3), IF($O236 &lt;&gt; "", $E236/$O236, ""), ""),"")</f>
        <v>#VALUE!</v>
      </c>
      <c r="S236" s="10" t="e">
        <f>IF('FY2025'!$A238&lt;&gt;"",IF(AND(MONTH($K236) &lt;= 4, MONTH($L236) &gt;= 4), IF($O236 &lt;&gt; "", $E236/$O236, ""), ""),"")</f>
        <v>#VALUE!</v>
      </c>
      <c r="T236" s="10" t="e">
        <f>IF('FY2025'!$A238&lt;&gt;"",IF(AND(MONTH($K236) &lt;= 5, MONTH($L236) &gt;= 5), IF($O236 &lt;&gt; "", $E236/$O236, ""), ""),"")</f>
        <v>#VALUE!</v>
      </c>
      <c r="U236" s="10" t="e">
        <f>IF('FY2025'!$A238&lt;&gt;"",IF(AND(MONTH($K236) &lt;= 6, MONTH($L236) &gt;= 6), IF($O236 &lt;&gt; "", $E236/$O236, ""), ""),"")</f>
        <v>#VALUE!</v>
      </c>
      <c r="V236" s="10" t="e">
        <f>IF('FY2025'!$A238&lt;&gt;"",IF(AND(MONTH($K236) &lt;= 7, MONTH($L236) &gt;= 7 ), IF($O236 &lt;&gt; "", $E236/$O236, ""), ""),"")</f>
        <v>#VALUE!</v>
      </c>
      <c r="W236" s="10" t="e">
        <f>IF('FY2025'!$A238&lt;&gt;"",IF(AND(MONTH($K236) &lt;= 8, MONTH($L236) &gt;= 8), IF($O236 &lt;&gt; "", $E236/$O236, ""), ""),"")</f>
        <v>#VALUE!</v>
      </c>
      <c r="X236" s="10" t="e">
        <f>IF('FY2025'!$A238&lt;&gt;"",IF(AND(MONTH($K236) &lt;= 9, MONTH($L236) &gt;= 9), IF($O236 &lt;&gt; "", $E236/$O236, ""), ""),"")</f>
        <v>#VALUE!</v>
      </c>
      <c r="Y236" s="10" t="e">
        <f>IF('FY2025'!$A238&lt;&gt;"",IF(AND(MONTH($K236) &lt;= 10, MONTH($L236) &gt;= 10), IF($O236 &lt;&gt; "", $E236/$O236, ""), ""),"")</f>
        <v>#VALUE!</v>
      </c>
      <c r="Z236" s="10" t="e">
        <f>IF('FY2025'!$A238&lt;&gt;"",IF(AND(MONTH($K236) &lt;= 11, MONTH($L236) &gt;= 11), IF($O236 &lt;&gt; "", $E236/$O236, ""), ""),"")</f>
        <v>#VALUE!</v>
      </c>
      <c r="AA236" s="10" t="e">
        <f>IF('FY2025'!$A238&lt;&gt;"",IF(AND(MONTH($K236) &lt;= 12, MONTH($L236) &gt;= 12), IF($O236 &lt;&gt; "", $E236/$O236, ""), ""),"")</f>
        <v>#VALUE!</v>
      </c>
    </row>
    <row r="237" spans="1:27" x14ac:dyDescent="0.25">
      <c r="A237" s="8">
        <f>IF('FY2025'!A239&lt;&gt;"", VALUE('FY2025'!A239), "")</f>
        <v>236</v>
      </c>
      <c r="B237" s="5" t="str">
        <f>IF('FY2025'!A239&lt;&gt;"",_xlfn.VALUETOTEXT('FY2025'!B239),"")</f>
        <v>25-0808-2808-25JPMC-PS-EG-236</v>
      </c>
      <c r="C237" s="5" t="str">
        <f>_xlfn.VALUETOTEXT('FY2025'!C239)</f>
        <v>EG</v>
      </c>
      <c r="D237" s="5" t="str">
        <f>IF('FY2025'!A239&lt;&gt;"",_xlfn.VALUETOTEXT('FY2025'!D239),"")</f>
        <v>JP Morgan Chase Bank NA</v>
      </c>
      <c r="E237" s="6">
        <f>IF('FY2025'!A239&lt;&gt;"",VALUE('FY2025'!E239),"")</f>
        <v>500000</v>
      </c>
      <c r="F237" s="6">
        <f>IF('FY2025'!A239&lt;&gt;"",VALUE('FY2025'!F239),"")</f>
        <v>65</v>
      </c>
      <c r="G237" s="6">
        <f>IF('FY2025'!A239&lt;&gt;"",VALUE('FY2025'!G239),"")</f>
        <v>55</v>
      </c>
      <c r="H237" s="6">
        <f>IF('FY2025'!A239&lt;&gt;"",VALUE('FY2025'!H239),"")</f>
        <v>3.78</v>
      </c>
      <c r="I237" s="6">
        <f>IF('FY2025'!A239&lt;&gt;"",VALUE('FY2025'!I239),"")</f>
        <v>0.9</v>
      </c>
      <c r="J237" s="6">
        <f>IF('FY2025'!A239&lt;&gt;"",VALUE('FY2025'!J239),"")</f>
        <v>2.88</v>
      </c>
      <c r="K237" s="7" t="e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>#VALUE!</v>
      </c>
      <c r="L237" s="7" t="e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>#VALUE!</v>
      </c>
      <c r="M237" s="7" t="e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>#VALUE!</v>
      </c>
      <c r="N237" s="7" t="e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>#VALUE!</v>
      </c>
      <c r="O237" s="5" t="e">
        <f t="shared" si="3"/>
        <v>#VALUE!</v>
      </c>
      <c r="P237" s="10" t="e">
        <f>IF('FY2025'!$A239&lt;&gt;"",IF(AND(MONTH($K237) &lt;= 1, MONTH($L237) &gt;= 1), IF($O237 &lt;&gt; "", $E237/$O237, ""), ""),"")</f>
        <v>#VALUE!</v>
      </c>
      <c r="Q237" s="10" t="e">
        <f>IF('FY2025'!$A239&lt;&gt;"",IF(AND(MONTH($K237) &lt;= 2, MONTH($L237) &gt;= 2), IF($O237 &lt;&gt; "", $E237/$O237, ""), ""),"")</f>
        <v>#VALUE!</v>
      </c>
      <c r="R237" s="10" t="e">
        <f>IF('FY2025'!$A239&lt;&gt;"",IF(AND(MONTH($K237) &lt;= 3, MONTH($L237) &gt;= 3), IF($O237 &lt;&gt; "", $E237/$O237, ""), ""),"")</f>
        <v>#VALUE!</v>
      </c>
      <c r="S237" s="10" t="e">
        <f>IF('FY2025'!$A239&lt;&gt;"",IF(AND(MONTH($K237) &lt;= 4, MONTH($L237) &gt;= 4), IF($O237 &lt;&gt; "", $E237/$O237, ""), ""),"")</f>
        <v>#VALUE!</v>
      </c>
      <c r="T237" s="10" t="e">
        <f>IF('FY2025'!$A239&lt;&gt;"",IF(AND(MONTH($K237) &lt;= 5, MONTH($L237) &gt;= 5), IF($O237 &lt;&gt; "", $E237/$O237, ""), ""),"")</f>
        <v>#VALUE!</v>
      </c>
      <c r="U237" s="10" t="e">
        <f>IF('FY2025'!$A239&lt;&gt;"",IF(AND(MONTH($K237) &lt;= 6, MONTH($L237) &gt;= 6), IF($O237 &lt;&gt; "", $E237/$O237, ""), ""),"")</f>
        <v>#VALUE!</v>
      </c>
      <c r="V237" s="10" t="e">
        <f>IF('FY2025'!$A239&lt;&gt;"",IF(AND(MONTH($K237) &lt;= 7, MONTH($L237) &gt;= 7 ), IF($O237 &lt;&gt; "", $E237/$O237, ""), ""),"")</f>
        <v>#VALUE!</v>
      </c>
      <c r="W237" s="10" t="e">
        <f>IF('FY2025'!$A239&lt;&gt;"",IF(AND(MONTH($K237) &lt;= 8, MONTH($L237) &gt;= 8), IF($O237 &lt;&gt; "", $E237/$O237, ""), ""),"")</f>
        <v>#VALUE!</v>
      </c>
      <c r="X237" s="10" t="e">
        <f>IF('FY2025'!$A239&lt;&gt;"",IF(AND(MONTH($K237) &lt;= 9, MONTH($L237) &gt;= 9), IF($O237 &lt;&gt; "", $E237/$O237, ""), ""),"")</f>
        <v>#VALUE!</v>
      </c>
      <c r="Y237" s="10" t="e">
        <f>IF('FY2025'!$A239&lt;&gt;"",IF(AND(MONTH($K237) &lt;= 10, MONTH($L237) &gt;= 10), IF($O237 &lt;&gt; "", $E237/$O237, ""), ""),"")</f>
        <v>#VALUE!</v>
      </c>
      <c r="Z237" s="10" t="e">
        <f>IF('FY2025'!$A239&lt;&gt;"",IF(AND(MONTH($K237) &lt;= 11, MONTH($L237) &gt;= 11), IF($O237 &lt;&gt; "", $E237/$O237, ""), ""),"")</f>
        <v>#VALUE!</v>
      </c>
      <c r="AA237" s="10" t="e">
        <f>IF('FY2025'!$A239&lt;&gt;"",IF(AND(MONTH($K237) &lt;= 12, MONTH($L237) &gt;= 12), IF($O237 &lt;&gt; "", $E237/$O237, ""), ""),"")</f>
        <v>#VALUE!</v>
      </c>
    </row>
    <row r="238" spans="1:27" x14ac:dyDescent="0.25">
      <c r="A238" s="8">
        <f>IF('FY2025'!A240&lt;&gt;"", VALUE('FY2025'!A240), "")</f>
        <v>237</v>
      </c>
      <c r="B238" s="5" t="str">
        <f>IF('FY2025'!A240&lt;&gt;"",_xlfn.VALUETOTEXT('FY2025'!B240),"")</f>
        <v>25-1108-2908-25JPMC-PS-HZ-237</v>
      </c>
      <c r="C238" s="5" t="str">
        <f>_xlfn.VALUETOTEXT('FY2025'!C240)</f>
        <v>HZ</v>
      </c>
      <c r="D238" s="5" t="str">
        <f>IF('FY2025'!A240&lt;&gt;"",_xlfn.VALUETOTEXT('FY2025'!D240),"")</f>
        <v>JP Morgan Chase Bank NA</v>
      </c>
      <c r="E238" s="6">
        <f>IF('FY2025'!A240&lt;&gt;"",VALUE('FY2025'!E240),"")</f>
        <v>1000000</v>
      </c>
      <c r="F238" s="6">
        <f>IF('FY2025'!A240&lt;&gt;"",VALUE('FY2025'!F240),"")</f>
        <v>65</v>
      </c>
      <c r="G238" s="6">
        <f>IF('FY2025'!A240&lt;&gt;"",VALUE('FY2025'!G240),"")</f>
        <v>55</v>
      </c>
      <c r="H238" s="6">
        <f>IF('FY2025'!A240&lt;&gt;"",VALUE('FY2025'!H240),"")</f>
        <v>4.28</v>
      </c>
      <c r="I238" s="6">
        <f>IF('FY2025'!A240&lt;&gt;"",VALUE('FY2025'!I240),"")</f>
        <v>1.2</v>
      </c>
      <c r="J238" s="6">
        <f>IF('FY2025'!A240&lt;&gt;"",VALUE('FY2025'!J240),"")</f>
        <v>3.08</v>
      </c>
      <c r="K238" s="7" t="e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>#VALUE!</v>
      </c>
      <c r="L238" s="7" t="e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>#VALUE!</v>
      </c>
      <c r="M238" s="7" t="e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>#VALUE!</v>
      </c>
      <c r="N238" s="7" t="e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>#VALUE!</v>
      </c>
      <c r="O238" s="5" t="e">
        <f t="shared" si="3"/>
        <v>#VALUE!</v>
      </c>
      <c r="P238" s="10" t="e">
        <f>IF('FY2025'!$A240&lt;&gt;"",IF(AND(MONTH($K238) &lt;= 1, MONTH($L238) &gt;= 1), IF($O238 &lt;&gt; "", $E238/$O238, ""), ""),"")</f>
        <v>#VALUE!</v>
      </c>
      <c r="Q238" s="10" t="e">
        <f>IF('FY2025'!$A240&lt;&gt;"",IF(AND(MONTH($K238) &lt;= 2, MONTH($L238) &gt;= 2), IF($O238 &lt;&gt; "", $E238/$O238, ""), ""),"")</f>
        <v>#VALUE!</v>
      </c>
      <c r="R238" s="10" t="e">
        <f>IF('FY2025'!$A240&lt;&gt;"",IF(AND(MONTH($K238) &lt;= 3, MONTH($L238) &gt;= 3), IF($O238 &lt;&gt; "", $E238/$O238, ""), ""),"")</f>
        <v>#VALUE!</v>
      </c>
      <c r="S238" s="10" t="e">
        <f>IF('FY2025'!$A240&lt;&gt;"",IF(AND(MONTH($K238) &lt;= 4, MONTH($L238) &gt;= 4), IF($O238 &lt;&gt; "", $E238/$O238, ""), ""),"")</f>
        <v>#VALUE!</v>
      </c>
      <c r="T238" s="10" t="e">
        <f>IF('FY2025'!$A240&lt;&gt;"",IF(AND(MONTH($K238) &lt;= 5, MONTH($L238) &gt;= 5), IF($O238 &lt;&gt; "", $E238/$O238, ""), ""),"")</f>
        <v>#VALUE!</v>
      </c>
      <c r="U238" s="10" t="e">
        <f>IF('FY2025'!$A240&lt;&gt;"",IF(AND(MONTH($K238) &lt;= 6, MONTH($L238) &gt;= 6), IF($O238 &lt;&gt; "", $E238/$O238, ""), ""),"")</f>
        <v>#VALUE!</v>
      </c>
      <c r="V238" s="10" t="e">
        <f>IF('FY2025'!$A240&lt;&gt;"",IF(AND(MONTH($K238) &lt;= 7, MONTH($L238) &gt;= 7 ), IF($O238 &lt;&gt; "", $E238/$O238, ""), ""),"")</f>
        <v>#VALUE!</v>
      </c>
      <c r="W238" s="10" t="e">
        <f>IF('FY2025'!$A240&lt;&gt;"",IF(AND(MONTH($K238) &lt;= 8, MONTH($L238) &gt;= 8), IF($O238 &lt;&gt; "", $E238/$O238, ""), ""),"")</f>
        <v>#VALUE!</v>
      </c>
      <c r="X238" s="10" t="e">
        <f>IF('FY2025'!$A240&lt;&gt;"",IF(AND(MONTH($K238) &lt;= 9, MONTH($L238) &gt;= 9), IF($O238 &lt;&gt; "", $E238/$O238, ""), ""),"")</f>
        <v>#VALUE!</v>
      </c>
      <c r="Y238" s="10" t="e">
        <f>IF('FY2025'!$A240&lt;&gt;"",IF(AND(MONTH($K238) &lt;= 10, MONTH($L238) &gt;= 10), IF($O238 &lt;&gt; "", $E238/$O238, ""), ""),"")</f>
        <v>#VALUE!</v>
      </c>
      <c r="Z238" s="10" t="e">
        <f>IF('FY2025'!$A240&lt;&gt;"",IF(AND(MONTH($K238) &lt;= 11, MONTH($L238) &gt;= 11), IF($O238 &lt;&gt; "", $E238/$O238, ""), ""),"")</f>
        <v>#VALUE!</v>
      </c>
      <c r="AA238" s="10" t="e">
        <f>IF('FY2025'!$A240&lt;&gt;"",IF(AND(MONTH($K238) &lt;= 12, MONTH($L238) &gt;= 12), IF($O238 &lt;&gt; "", $E238/$O238, ""), ""),"")</f>
        <v>#VALUE!</v>
      </c>
    </row>
    <row r="239" spans="1:27" x14ac:dyDescent="0.25">
      <c r="A239" s="8">
        <f>IF('FY2025'!A241&lt;&gt;"", VALUE('FY2025'!A241), "")</f>
        <v>238</v>
      </c>
      <c r="B239" s="5" t="str">
        <f>IF('FY2025'!A241&lt;&gt;"",_xlfn.VALUETOTEXT('FY2025'!B241),"")</f>
        <v>25-1108-2908-25TOTS-PS-HZ-238</v>
      </c>
      <c r="C239" s="5" t="str">
        <f>_xlfn.VALUETOTEXT('FY2025'!C241)</f>
        <v>HZ</v>
      </c>
      <c r="D239" s="5" t="str">
        <f>IF('FY2025'!A241&lt;&gt;"",_xlfn.VALUETOTEXT('FY2025'!D241),"")</f>
        <v>TOTSA TotalEnergies Trading SA</v>
      </c>
      <c r="E239" s="6">
        <f>IF('FY2025'!A241&lt;&gt;"",VALUE('FY2025'!E241),"")</f>
        <v>1000000</v>
      </c>
      <c r="F239" s="6">
        <f>IF('FY2025'!A241&lt;&gt;"",VALUE('FY2025'!F241),"")</f>
        <v>65</v>
      </c>
      <c r="G239" s="6">
        <f>IF('FY2025'!A241&lt;&gt;"",VALUE('FY2025'!G241),"")</f>
        <v>55</v>
      </c>
      <c r="H239" s="6">
        <f>IF('FY2025'!A241&lt;&gt;"",VALUE('FY2025'!H241),"")</f>
        <v>4.3</v>
      </c>
      <c r="I239" s="6">
        <f>IF('FY2025'!A241&lt;&gt;"",VALUE('FY2025'!I241),"")</f>
        <v>1.21</v>
      </c>
      <c r="J239" s="6">
        <f>IF('FY2025'!A241&lt;&gt;"",VALUE('FY2025'!J241),"")</f>
        <v>3.09</v>
      </c>
      <c r="K239" s="7" t="e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>#VALUE!</v>
      </c>
      <c r="L239" s="7" t="e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>#VALUE!</v>
      </c>
      <c r="M239" s="7" t="e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>#VALUE!</v>
      </c>
      <c r="N239" s="7" t="e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>#VALUE!</v>
      </c>
      <c r="O239" s="5" t="e">
        <f t="shared" si="3"/>
        <v>#VALUE!</v>
      </c>
      <c r="P239" s="10" t="e">
        <f>IF('FY2025'!$A241&lt;&gt;"",IF(AND(MONTH($K239) &lt;= 1, MONTH($L239) &gt;= 1), IF($O239 &lt;&gt; "", $E239/$O239, ""), ""),"")</f>
        <v>#VALUE!</v>
      </c>
      <c r="Q239" s="10" t="e">
        <f>IF('FY2025'!$A241&lt;&gt;"",IF(AND(MONTH($K239) &lt;= 2, MONTH($L239) &gt;= 2), IF($O239 &lt;&gt; "", $E239/$O239, ""), ""),"")</f>
        <v>#VALUE!</v>
      </c>
      <c r="R239" s="10" t="e">
        <f>IF('FY2025'!$A241&lt;&gt;"",IF(AND(MONTH($K239) &lt;= 3, MONTH($L239) &gt;= 3), IF($O239 &lt;&gt; "", $E239/$O239, ""), ""),"")</f>
        <v>#VALUE!</v>
      </c>
      <c r="S239" s="10" t="e">
        <f>IF('FY2025'!$A241&lt;&gt;"",IF(AND(MONTH($K239) &lt;= 4, MONTH($L239) &gt;= 4), IF($O239 &lt;&gt; "", $E239/$O239, ""), ""),"")</f>
        <v>#VALUE!</v>
      </c>
      <c r="T239" s="10" t="e">
        <f>IF('FY2025'!$A241&lt;&gt;"",IF(AND(MONTH($K239) &lt;= 5, MONTH($L239) &gt;= 5), IF($O239 &lt;&gt; "", $E239/$O239, ""), ""),"")</f>
        <v>#VALUE!</v>
      </c>
      <c r="U239" s="10" t="e">
        <f>IF('FY2025'!$A241&lt;&gt;"",IF(AND(MONTH($K239) &lt;= 6, MONTH($L239) &gt;= 6), IF($O239 &lt;&gt; "", $E239/$O239, ""), ""),"")</f>
        <v>#VALUE!</v>
      </c>
      <c r="V239" s="10" t="e">
        <f>IF('FY2025'!$A241&lt;&gt;"",IF(AND(MONTH($K239) &lt;= 7, MONTH($L239) &gt;= 7 ), IF($O239 &lt;&gt; "", $E239/$O239, ""), ""),"")</f>
        <v>#VALUE!</v>
      </c>
      <c r="W239" s="10" t="e">
        <f>IF('FY2025'!$A241&lt;&gt;"",IF(AND(MONTH($K239) &lt;= 8, MONTH($L239) &gt;= 8), IF($O239 &lt;&gt; "", $E239/$O239, ""), ""),"")</f>
        <v>#VALUE!</v>
      </c>
      <c r="X239" s="10" t="e">
        <f>IF('FY2025'!$A241&lt;&gt;"",IF(AND(MONTH($K239) &lt;= 9, MONTH($L239) &gt;= 9), IF($O239 &lt;&gt; "", $E239/$O239, ""), ""),"")</f>
        <v>#VALUE!</v>
      </c>
      <c r="Y239" s="10" t="e">
        <f>IF('FY2025'!$A241&lt;&gt;"",IF(AND(MONTH($K239) &lt;= 10, MONTH($L239) &gt;= 10), IF($O239 &lt;&gt; "", $E239/$O239, ""), ""),"")</f>
        <v>#VALUE!</v>
      </c>
      <c r="Z239" s="10" t="e">
        <f>IF('FY2025'!$A241&lt;&gt;"",IF(AND(MONTH($K239) &lt;= 11, MONTH($L239) &gt;= 11), IF($O239 &lt;&gt; "", $E239/$O239, ""), ""),"")</f>
        <v>#VALUE!</v>
      </c>
      <c r="AA239" s="10" t="e">
        <f>IF('FY2025'!$A241&lt;&gt;"",IF(AND(MONTH($K239) &lt;= 12, MONTH($L239) &gt;= 12), IF($O239 &lt;&gt; "", $E239/$O239, ""), ""),"")</f>
        <v>#VALUE!</v>
      </c>
    </row>
    <row r="240" spans="1:27" x14ac:dyDescent="0.25">
      <c r="A240" s="8">
        <f>IF('FY2025'!A242&lt;&gt;"", VALUE('FY2025'!A242), "")</f>
        <v>239</v>
      </c>
      <c r="B240" s="5" t="str">
        <f>IF('FY2025'!A242&lt;&gt;"",_xlfn.VALUETOTEXT('FY2025'!B242),"")</f>
        <v>25-1108-2908-25BNPP-PS-HZ-239</v>
      </c>
      <c r="C240" s="5" t="str">
        <f>_xlfn.VALUETOTEXT('FY2025'!C242)</f>
        <v>HZ</v>
      </c>
      <c r="D240" s="5" t="str">
        <f>IF('FY2025'!A242&lt;&gt;"",_xlfn.VALUETOTEXT('FY2025'!D242),"")</f>
        <v>BNP Paribas SA</v>
      </c>
      <c r="E240" s="6">
        <f>IF('FY2025'!A242&lt;&gt;"",VALUE('FY2025'!E242),"")</f>
        <v>1000000</v>
      </c>
      <c r="F240" s="6">
        <f>IF('FY2025'!A242&lt;&gt;"",VALUE('FY2025'!F242),"")</f>
        <v>65</v>
      </c>
      <c r="G240" s="6">
        <f>IF('FY2025'!A242&lt;&gt;"",VALUE('FY2025'!G242),"")</f>
        <v>55</v>
      </c>
      <c r="H240" s="6">
        <f>IF('FY2025'!A242&lt;&gt;"",VALUE('FY2025'!H242),"")</f>
        <v>4.25</v>
      </c>
      <c r="I240" s="6">
        <f>IF('FY2025'!A242&lt;&gt;"",VALUE('FY2025'!I242),"")</f>
        <v>1.17</v>
      </c>
      <c r="J240" s="6">
        <f>IF('FY2025'!A242&lt;&gt;"",VALUE('FY2025'!J242),"")</f>
        <v>3.08</v>
      </c>
      <c r="K240" s="7" t="e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>#VALUE!</v>
      </c>
      <c r="L240" s="7" t="e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>#VALUE!</v>
      </c>
      <c r="M240" s="7" t="e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>#VALUE!</v>
      </c>
      <c r="N240" s="7" t="e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>#VALUE!</v>
      </c>
      <c r="O240" s="5" t="e">
        <f t="shared" si="3"/>
        <v>#VALUE!</v>
      </c>
      <c r="P240" s="10" t="e">
        <f>IF('FY2025'!$A242&lt;&gt;"",IF(AND(MONTH($K240) &lt;= 1, MONTH($L240) &gt;= 1), IF($O240 &lt;&gt; "", $E240/$O240, ""), ""),"")</f>
        <v>#VALUE!</v>
      </c>
      <c r="Q240" s="10" t="e">
        <f>IF('FY2025'!$A242&lt;&gt;"",IF(AND(MONTH($K240) &lt;= 2, MONTH($L240) &gt;= 2), IF($O240 &lt;&gt; "", $E240/$O240, ""), ""),"")</f>
        <v>#VALUE!</v>
      </c>
      <c r="R240" s="10" t="e">
        <f>IF('FY2025'!$A242&lt;&gt;"",IF(AND(MONTH($K240) &lt;= 3, MONTH($L240) &gt;= 3), IF($O240 &lt;&gt; "", $E240/$O240, ""), ""),"")</f>
        <v>#VALUE!</v>
      </c>
      <c r="S240" s="10" t="e">
        <f>IF('FY2025'!$A242&lt;&gt;"",IF(AND(MONTH($K240) &lt;= 4, MONTH($L240) &gt;= 4), IF($O240 &lt;&gt; "", $E240/$O240, ""), ""),"")</f>
        <v>#VALUE!</v>
      </c>
      <c r="T240" s="10" t="e">
        <f>IF('FY2025'!$A242&lt;&gt;"",IF(AND(MONTH($K240) &lt;= 5, MONTH($L240) &gt;= 5), IF($O240 &lt;&gt; "", $E240/$O240, ""), ""),"")</f>
        <v>#VALUE!</v>
      </c>
      <c r="U240" s="10" t="e">
        <f>IF('FY2025'!$A242&lt;&gt;"",IF(AND(MONTH($K240) &lt;= 6, MONTH($L240) &gt;= 6), IF($O240 &lt;&gt; "", $E240/$O240, ""), ""),"")</f>
        <v>#VALUE!</v>
      </c>
      <c r="V240" s="10" t="e">
        <f>IF('FY2025'!$A242&lt;&gt;"",IF(AND(MONTH($K240) &lt;= 7, MONTH($L240) &gt;= 7 ), IF($O240 &lt;&gt; "", $E240/$O240, ""), ""),"")</f>
        <v>#VALUE!</v>
      </c>
      <c r="W240" s="10" t="e">
        <f>IF('FY2025'!$A242&lt;&gt;"",IF(AND(MONTH($K240) &lt;= 8, MONTH($L240) &gt;= 8), IF($O240 &lt;&gt; "", $E240/$O240, ""), ""),"")</f>
        <v>#VALUE!</v>
      </c>
      <c r="X240" s="10" t="e">
        <f>IF('FY2025'!$A242&lt;&gt;"",IF(AND(MONTH($K240) &lt;= 9, MONTH($L240) &gt;= 9), IF($O240 &lt;&gt; "", $E240/$O240, ""), ""),"")</f>
        <v>#VALUE!</v>
      </c>
      <c r="Y240" s="10" t="e">
        <f>IF('FY2025'!$A242&lt;&gt;"",IF(AND(MONTH($K240) &lt;= 10, MONTH($L240) &gt;= 10), IF($O240 &lt;&gt; "", $E240/$O240, ""), ""),"")</f>
        <v>#VALUE!</v>
      </c>
      <c r="Z240" s="10" t="e">
        <f>IF('FY2025'!$A242&lt;&gt;"",IF(AND(MONTH($K240) &lt;= 11, MONTH($L240) &gt;= 11), IF($O240 &lt;&gt; "", $E240/$O240, ""), ""),"")</f>
        <v>#VALUE!</v>
      </c>
      <c r="AA240" s="10" t="e">
        <f>IF('FY2025'!$A242&lt;&gt;"",IF(AND(MONTH($K240) &lt;= 12, MONTH($L240) &gt;= 12), IF($O240 &lt;&gt; "", $E240/$O240, ""), ""),"")</f>
        <v>#VALUE!</v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2839</v>
      </c>
      <c r="L4" t="s">
        <v>2840</v>
      </c>
      <c r="M4" t="s">
        <v>2841</v>
      </c>
      <c r="N4" t="s">
        <v>2817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2839</v>
      </c>
      <c r="L5" t="s">
        <v>2840</v>
      </c>
      <c r="M5" t="s">
        <v>2841</v>
      </c>
      <c r="N5" t="s">
        <v>2817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2839</v>
      </c>
      <c r="L6" t="s">
        <v>2840</v>
      </c>
      <c r="M6" t="s">
        <v>2842</v>
      </c>
      <c r="N6" t="s">
        <v>2843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2839</v>
      </c>
      <c r="L7" t="s">
        <v>2840</v>
      </c>
      <c r="M7" t="s">
        <v>2842</v>
      </c>
      <c r="N7" t="s">
        <v>2843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2839</v>
      </c>
      <c r="L8" t="s">
        <v>2840</v>
      </c>
      <c r="M8" t="s">
        <v>2842</v>
      </c>
      <c r="N8" t="s">
        <v>2843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2839</v>
      </c>
      <c r="L9" t="s">
        <v>2840</v>
      </c>
      <c r="M9" t="s">
        <v>2842</v>
      </c>
      <c r="N9" t="s">
        <v>2843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2839</v>
      </c>
      <c r="L10" t="s">
        <v>2840</v>
      </c>
      <c r="M10" t="s">
        <v>2842</v>
      </c>
      <c r="N10" t="s">
        <v>2843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2839</v>
      </c>
      <c r="L11" t="s">
        <v>2840</v>
      </c>
      <c r="M11" t="s">
        <v>2842</v>
      </c>
      <c r="N11" t="s">
        <v>2843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2839</v>
      </c>
      <c r="L12" t="s">
        <v>2844</v>
      </c>
      <c r="M12" t="s">
        <v>2845</v>
      </c>
      <c r="N12" t="s">
        <v>2846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2839</v>
      </c>
      <c r="L13" t="s">
        <v>2840</v>
      </c>
      <c r="M13" t="s">
        <v>2845</v>
      </c>
      <c r="N13" t="s">
        <v>2846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2839</v>
      </c>
      <c r="L14" t="s">
        <v>2844</v>
      </c>
      <c r="M14" t="s">
        <v>2845</v>
      </c>
      <c r="N14" t="s">
        <v>2846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2839</v>
      </c>
      <c r="L15" t="s">
        <v>2840</v>
      </c>
      <c r="M15" t="s">
        <v>2845</v>
      </c>
      <c r="N15" t="s">
        <v>2846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2839</v>
      </c>
      <c r="L16" t="s">
        <v>2844</v>
      </c>
      <c r="M16" t="s">
        <v>2845</v>
      </c>
      <c r="N16" t="s">
        <v>2846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2839</v>
      </c>
      <c r="L17" t="s">
        <v>2840</v>
      </c>
      <c r="M17" t="s">
        <v>2847</v>
      </c>
      <c r="N17" t="s">
        <v>2848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2839</v>
      </c>
      <c r="L18" t="s">
        <v>2840</v>
      </c>
      <c r="M18" t="s">
        <v>2847</v>
      </c>
      <c r="N18" t="s">
        <v>2848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2839</v>
      </c>
      <c r="L19" t="s">
        <v>2840</v>
      </c>
      <c r="M19" t="s">
        <v>2847</v>
      </c>
      <c r="N19" t="s">
        <v>2848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2839</v>
      </c>
      <c r="L20" t="s">
        <v>2840</v>
      </c>
      <c r="M20" t="s">
        <v>2847</v>
      </c>
      <c r="N20" t="s">
        <v>2848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2839</v>
      </c>
      <c r="L21" t="s">
        <v>2840</v>
      </c>
      <c r="M21" t="s">
        <v>2847</v>
      </c>
      <c r="N21" t="s">
        <v>2848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2839</v>
      </c>
      <c r="L22" t="s">
        <v>2840</v>
      </c>
      <c r="M22" t="s">
        <v>2847</v>
      </c>
      <c r="N22" t="s">
        <v>2848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2839</v>
      </c>
      <c r="L23" t="s">
        <v>2840</v>
      </c>
      <c r="M23" t="s">
        <v>2849</v>
      </c>
      <c r="N23" t="s">
        <v>2850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2839</v>
      </c>
      <c r="L24" t="s">
        <v>2840</v>
      </c>
      <c r="M24" t="s">
        <v>2849</v>
      </c>
      <c r="N24" t="s">
        <v>2850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2839</v>
      </c>
      <c r="L25" t="s">
        <v>2840</v>
      </c>
      <c r="M25" t="s">
        <v>2851</v>
      </c>
      <c r="N25" t="s">
        <v>2852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2839</v>
      </c>
      <c r="L26" t="s">
        <v>2840</v>
      </c>
      <c r="M26" t="s">
        <v>2851</v>
      </c>
      <c r="N26" t="s">
        <v>2852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2839</v>
      </c>
      <c r="L27" t="s">
        <v>2840</v>
      </c>
      <c r="M27" t="s">
        <v>2851</v>
      </c>
      <c r="N27" t="s">
        <v>2852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2839</v>
      </c>
      <c r="L28" t="s">
        <v>2840</v>
      </c>
      <c r="M28" t="s">
        <v>2851</v>
      </c>
      <c r="N28" t="s">
        <v>2852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2839</v>
      </c>
      <c r="L29" t="s">
        <v>2840</v>
      </c>
      <c r="M29" t="s">
        <v>2853</v>
      </c>
      <c r="N29" t="s">
        <v>2854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2839</v>
      </c>
      <c r="L30" t="s">
        <v>2840</v>
      </c>
      <c r="M30" t="s">
        <v>2853</v>
      </c>
      <c r="N30" t="s">
        <v>2854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2839</v>
      </c>
      <c r="L31" t="s">
        <v>2840</v>
      </c>
      <c r="M31" t="s">
        <v>2853</v>
      </c>
      <c r="N31" t="s">
        <v>2854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2839</v>
      </c>
      <c r="L32" t="s">
        <v>2844</v>
      </c>
      <c r="M32" t="s">
        <v>2855</v>
      </c>
      <c r="N32" t="s">
        <v>2856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2839</v>
      </c>
      <c r="L33" t="s">
        <v>2844</v>
      </c>
      <c r="M33" t="s">
        <v>2855</v>
      </c>
      <c r="N33" t="s">
        <v>2856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2839</v>
      </c>
      <c r="L34" t="s">
        <v>2844</v>
      </c>
      <c r="M34" t="s">
        <v>2855</v>
      </c>
      <c r="N34" t="s">
        <v>2856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2839</v>
      </c>
      <c r="L35" t="s">
        <v>2844</v>
      </c>
      <c r="M35" t="s">
        <v>2855</v>
      </c>
      <c r="N35" t="s">
        <v>2856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2839</v>
      </c>
      <c r="L36" t="s">
        <v>2844</v>
      </c>
      <c r="M36" t="s">
        <v>2855</v>
      </c>
      <c r="N36" t="s">
        <v>2856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2857</v>
      </c>
      <c r="L37" t="s">
        <v>2844</v>
      </c>
      <c r="M37" t="s">
        <v>2855</v>
      </c>
      <c r="N37" t="s">
        <v>2856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2857</v>
      </c>
      <c r="L38" t="s">
        <v>2844</v>
      </c>
      <c r="M38" t="s">
        <v>2855</v>
      </c>
      <c r="N38" t="s">
        <v>2856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2857</v>
      </c>
      <c r="L39" t="s">
        <v>2858</v>
      </c>
      <c r="M39" t="s">
        <v>2855</v>
      </c>
      <c r="N39" t="s">
        <v>2859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2857</v>
      </c>
      <c r="L40" t="s">
        <v>2858</v>
      </c>
      <c r="M40" t="s">
        <v>2855</v>
      </c>
      <c r="N40" t="s">
        <v>2859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2857</v>
      </c>
      <c r="L41" t="s">
        <v>2858</v>
      </c>
      <c r="M41" t="s">
        <v>2855</v>
      </c>
      <c r="N41" t="s">
        <v>2859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2857</v>
      </c>
      <c r="L42" t="s">
        <v>2858</v>
      </c>
      <c r="M42" t="s">
        <v>2855</v>
      </c>
      <c r="N42" t="s">
        <v>2859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2857</v>
      </c>
      <c r="L43" t="s">
        <v>2858</v>
      </c>
      <c r="M43" t="s">
        <v>2855</v>
      </c>
      <c r="N43" t="s">
        <v>2859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2857</v>
      </c>
      <c r="L44" t="s">
        <v>2858</v>
      </c>
      <c r="M44" t="s">
        <v>2855</v>
      </c>
      <c r="N44" t="s">
        <v>2859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2857</v>
      </c>
      <c r="L45" t="s">
        <v>2858</v>
      </c>
      <c r="M45" t="s">
        <v>2855</v>
      </c>
      <c r="N45" t="s">
        <v>2859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2857</v>
      </c>
      <c r="L46" t="s">
        <v>2858</v>
      </c>
      <c r="M46" t="s">
        <v>2855</v>
      </c>
      <c r="N46" t="s">
        <v>2859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2857</v>
      </c>
      <c r="L47" t="s">
        <v>2858</v>
      </c>
      <c r="M47" t="s">
        <v>2855</v>
      </c>
      <c r="N47" t="s">
        <v>2859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2857</v>
      </c>
      <c r="L48" t="s">
        <v>2858</v>
      </c>
      <c r="M48" t="s">
        <v>2860</v>
      </c>
      <c r="N48" t="s">
        <v>2861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2857</v>
      </c>
      <c r="L49" t="s">
        <v>2858</v>
      </c>
      <c r="M49" t="s">
        <v>2860</v>
      </c>
      <c r="N49" t="s">
        <v>2861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2862</v>
      </c>
      <c r="L50" t="s">
        <v>2844</v>
      </c>
      <c r="M50" t="s">
        <v>2860</v>
      </c>
      <c r="N50" t="s">
        <v>2861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2862</v>
      </c>
      <c r="L51" t="s">
        <v>2844</v>
      </c>
      <c r="M51" t="s">
        <v>2860</v>
      </c>
      <c r="N51" t="s">
        <v>2861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2862</v>
      </c>
      <c r="L52" t="s">
        <v>2844</v>
      </c>
      <c r="M52" t="s">
        <v>2860</v>
      </c>
      <c r="N52" t="s">
        <v>2861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2857</v>
      </c>
      <c r="L53" t="s">
        <v>2858</v>
      </c>
      <c r="M53" t="s">
        <v>2860</v>
      </c>
      <c r="N53" t="s">
        <v>2861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2862</v>
      </c>
      <c r="L54" t="s">
        <v>2844</v>
      </c>
      <c r="M54" t="s">
        <v>2863</v>
      </c>
      <c r="N54" t="s">
        <v>2845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2857</v>
      </c>
      <c r="L55" t="s">
        <v>2858</v>
      </c>
      <c r="M55" t="s">
        <v>2863</v>
      </c>
      <c r="N55" t="s">
        <v>2845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2857</v>
      </c>
      <c r="L56" t="s">
        <v>2858</v>
      </c>
      <c r="M56" t="s">
        <v>2863</v>
      </c>
      <c r="N56" t="s">
        <v>2845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2862</v>
      </c>
      <c r="L57" t="s">
        <v>2844</v>
      </c>
      <c r="M57" t="s">
        <v>2863</v>
      </c>
      <c r="N57" t="s">
        <v>2845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2862</v>
      </c>
      <c r="L58" t="s">
        <v>2844</v>
      </c>
      <c r="M58" t="s">
        <v>2863</v>
      </c>
      <c r="N58" t="s">
        <v>2845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2862</v>
      </c>
      <c r="L59" t="s">
        <v>2844</v>
      </c>
      <c r="M59" t="s">
        <v>2863</v>
      </c>
      <c r="N59" t="s">
        <v>2845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2857</v>
      </c>
      <c r="L60" t="s">
        <v>2858</v>
      </c>
      <c r="M60" t="s">
        <v>2863</v>
      </c>
      <c r="N60" t="s">
        <v>2845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2857</v>
      </c>
      <c r="L61" t="s">
        <v>2858</v>
      </c>
      <c r="M61" t="s">
        <v>2863</v>
      </c>
      <c r="N61" t="s">
        <v>2845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2862</v>
      </c>
      <c r="L62" t="s">
        <v>2844</v>
      </c>
      <c r="M62" t="s">
        <v>2863</v>
      </c>
      <c r="N62" t="s">
        <v>2845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2862</v>
      </c>
      <c r="L63" t="s">
        <v>2844</v>
      </c>
      <c r="M63" t="s">
        <v>2863</v>
      </c>
      <c r="N63" t="s">
        <v>2845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2862</v>
      </c>
      <c r="L64" t="s">
        <v>2844</v>
      </c>
      <c r="M64" t="s">
        <v>2863</v>
      </c>
      <c r="N64" t="s">
        <v>2845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2862</v>
      </c>
      <c r="L65" t="s">
        <v>2844</v>
      </c>
      <c r="M65" t="s">
        <v>2863</v>
      </c>
      <c r="N65" t="s">
        <v>2845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2862</v>
      </c>
      <c r="L66" t="s">
        <v>2844</v>
      </c>
      <c r="M66" t="s">
        <v>2863</v>
      </c>
      <c r="N66" t="s">
        <v>2845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2857</v>
      </c>
      <c r="L67" t="s">
        <v>2858</v>
      </c>
      <c r="M67" t="s">
        <v>2864</v>
      </c>
      <c r="N67" t="s">
        <v>2818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2862</v>
      </c>
      <c r="L68" t="s">
        <v>2844</v>
      </c>
      <c r="M68" t="s">
        <v>2864</v>
      </c>
      <c r="N68" t="s">
        <v>2818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2857</v>
      </c>
      <c r="L69" t="s">
        <v>2858</v>
      </c>
      <c r="M69" t="s">
        <v>2864</v>
      </c>
      <c r="N69" t="s">
        <v>2818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2862</v>
      </c>
      <c r="L70" t="s">
        <v>2844</v>
      </c>
      <c r="M70" t="s">
        <v>2864</v>
      </c>
      <c r="N70" t="s">
        <v>2818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2862</v>
      </c>
      <c r="L71" t="s">
        <v>2844</v>
      </c>
      <c r="M71" t="s">
        <v>2864</v>
      </c>
      <c r="N71" t="s">
        <v>2818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2857</v>
      </c>
      <c r="L72" t="s">
        <v>2858</v>
      </c>
      <c r="M72" t="s">
        <v>2864</v>
      </c>
      <c r="N72" t="s">
        <v>2818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2857</v>
      </c>
      <c r="L73" t="s">
        <v>2858</v>
      </c>
      <c r="M73" t="s">
        <v>2864</v>
      </c>
      <c r="N73" t="s">
        <v>2818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2862</v>
      </c>
      <c r="L74" t="s">
        <v>2844</v>
      </c>
      <c r="M74" t="s">
        <v>2864</v>
      </c>
      <c r="N74" t="s">
        <v>2818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2862</v>
      </c>
      <c r="L75" t="s">
        <v>2844</v>
      </c>
      <c r="M75" t="s">
        <v>2865</v>
      </c>
      <c r="N75" t="s">
        <v>2866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2857</v>
      </c>
      <c r="L76" t="s">
        <v>2858</v>
      </c>
      <c r="M76" t="s">
        <v>2865</v>
      </c>
      <c r="N76" t="s">
        <v>2866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2867</v>
      </c>
      <c r="L77" t="s">
        <v>2868</v>
      </c>
      <c r="M77" t="s">
        <v>2869</v>
      </c>
      <c r="N77" t="s">
        <v>2870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2867</v>
      </c>
      <c r="L78" t="s">
        <v>2868</v>
      </c>
      <c r="M78" t="s">
        <v>2869</v>
      </c>
      <c r="N78" t="s">
        <v>2870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2867</v>
      </c>
      <c r="L79" t="s">
        <v>2868</v>
      </c>
      <c r="M79" t="s">
        <v>2869</v>
      </c>
      <c r="N79" t="s">
        <v>2870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2871</v>
      </c>
      <c r="L80" t="s">
        <v>2872</v>
      </c>
      <c r="M80" t="s">
        <v>2869</v>
      </c>
      <c r="N80" t="s">
        <v>2870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2871</v>
      </c>
      <c r="L81" t="s">
        <v>2872</v>
      </c>
      <c r="M81" t="s">
        <v>2869</v>
      </c>
      <c r="N81" t="s">
        <v>2870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2871</v>
      </c>
      <c r="L82" t="s">
        <v>2872</v>
      </c>
      <c r="M82" t="s">
        <v>2869</v>
      </c>
      <c r="N82" t="s">
        <v>2870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2871</v>
      </c>
      <c r="L83" t="s">
        <v>2872</v>
      </c>
      <c r="M83" t="s">
        <v>2869</v>
      </c>
      <c r="N83" t="s">
        <v>2870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2867</v>
      </c>
      <c r="L84" t="s">
        <v>2868</v>
      </c>
      <c r="M84" t="s">
        <v>2869</v>
      </c>
      <c r="N84" t="s">
        <v>2870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2857</v>
      </c>
      <c r="L85" t="s">
        <v>2858</v>
      </c>
      <c r="M85" t="s">
        <v>2873</v>
      </c>
      <c r="N85" t="s">
        <v>2874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2862</v>
      </c>
      <c r="L86" t="s">
        <v>2844</v>
      </c>
      <c r="M86" t="s">
        <v>2873</v>
      </c>
      <c r="N86" t="s">
        <v>2874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2871</v>
      </c>
      <c r="L87" t="s">
        <v>2872</v>
      </c>
      <c r="M87" t="s">
        <v>2873</v>
      </c>
      <c r="N87" t="s">
        <v>2874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2871</v>
      </c>
      <c r="L88" t="s">
        <v>2872</v>
      </c>
      <c r="M88" t="s">
        <v>2873</v>
      </c>
      <c r="N88" t="s">
        <v>2874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2871</v>
      </c>
      <c r="L89" t="s">
        <v>2872</v>
      </c>
      <c r="M89" t="s">
        <v>2873</v>
      </c>
      <c r="N89" t="s">
        <v>2874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2867</v>
      </c>
      <c r="L90" t="s">
        <v>2868</v>
      </c>
      <c r="M90" t="s">
        <v>2873</v>
      </c>
      <c r="N90" t="s">
        <v>2874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2867</v>
      </c>
      <c r="L91" t="s">
        <v>2868</v>
      </c>
      <c r="M91" t="s">
        <v>2873</v>
      </c>
      <c r="N91" t="s">
        <v>2874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2867</v>
      </c>
      <c r="L92" t="s">
        <v>2868</v>
      </c>
      <c r="M92" t="s">
        <v>2873</v>
      </c>
      <c r="N92" t="s">
        <v>2874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2867</v>
      </c>
      <c r="L93" t="s">
        <v>2868</v>
      </c>
      <c r="M93" t="s">
        <v>2873</v>
      </c>
      <c r="N93" t="s">
        <v>2874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2867</v>
      </c>
      <c r="L94" t="s">
        <v>2868</v>
      </c>
      <c r="M94" t="s">
        <v>2873</v>
      </c>
      <c r="N94" t="s">
        <v>2874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2867</v>
      </c>
      <c r="L95" t="s">
        <v>2868</v>
      </c>
      <c r="M95" t="s">
        <v>2875</v>
      </c>
      <c r="N95" t="s">
        <v>2876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2867</v>
      </c>
      <c r="L96" t="s">
        <v>2868</v>
      </c>
      <c r="M96" t="s">
        <v>2875</v>
      </c>
      <c r="N96" t="s">
        <v>2876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2867</v>
      </c>
      <c r="L97" t="s">
        <v>2868</v>
      </c>
      <c r="M97" t="s">
        <v>2875</v>
      </c>
      <c r="N97" t="s">
        <v>2876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2867</v>
      </c>
      <c r="L98" t="s">
        <v>2868</v>
      </c>
      <c r="M98" t="s">
        <v>2875</v>
      </c>
      <c r="N98" t="s">
        <v>2876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2867</v>
      </c>
      <c r="L99" t="s">
        <v>2868</v>
      </c>
      <c r="M99" t="s">
        <v>2875</v>
      </c>
      <c r="N99" t="s">
        <v>2876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2867</v>
      </c>
      <c r="L100" t="s">
        <v>2868</v>
      </c>
      <c r="M100" t="s">
        <v>2875</v>
      </c>
      <c r="N100" t="s">
        <v>2876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2867</v>
      </c>
      <c r="L101" t="s">
        <v>2868</v>
      </c>
      <c r="M101" t="s">
        <v>2875</v>
      </c>
      <c r="N101" t="s">
        <v>2876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2871</v>
      </c>
      <c r="L102" t="s">
        <v>2872</v>
      </c>
      <c r="M102" t="s">
        <v>2877</v>
      </c>
      <c r="N102" t="s">
        <v>2878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2871</v>
      </c>
      <c r="L103" t="s">
        <v>2872</v>
      </c>
      <c r="M103" t="s">
        <v>2877</v>
      </c>
      <c r="N103" t="s">
        <v>2878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2871</v>
      </c>
      <c r="L104" t="s">
        <v>2872</v>
      </c>
      <c r="M104" t="s">
        <v>2877</v>
      </c>
      <c r="N104" t="s">
        <v>2878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2871</v>
      </c>
      <c r="L105" t="s">
        <v>2872</v>
      </c>
      <c r="M105" t="s">
        <v>2877</v>
      </c>
      <c r="N105" t="s">
        <v>2878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2871</v>
      </c>
      <c r="L106" t="s">
        <v>2872</v>
      </c>
      <c r="M106" t="s">
        <v>2877</v>
      </c>
      <c r="N106" t="s">
        <v>2878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2871</v>
      </c>
      <c r="L107" t="s">
        <v>2872</v>
      </c>
      <c r="M107" t="s">
        <v>2877</v>
      </c>
      <c r="N107" t="s">
        <v>2879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2871</v>
      </c>
      <c r="L108" t="s">
        <v>2872</v>
      </c>
      <c r="M108" t="s">
        <v>2877</v>
      </c>
      <c r="N108" t="s">
        <v>2879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2871</v>
      </c>
      <c r="L109" t="s">
        <v>2872</v>
      </c>
      <c r="M109" t="s">
        <v>2877</v>
      </c>
      <c r="N109" t="s">
        <v>2879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2871</v>
      </c>
      <c r="L110" t="s">
        <v>2872</v>
      </c>
      <c r="M110" t="s">
        <v>2880</v>
      </c>
      <c r="N110" t="s">
        <v>2881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2871</v>
      </c>
      <c r="L111" t="s">
        <v>2872</v>
      </c>
      <c r="M111" t="s">
        <v>2880</v>
      </c>
      <c r="N111" t="s">
        <v>2881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2871</v>
      </c>
      <c r="L112" t="s">
        <v>2872</v>
      </c>
      <c r="M112" t="s">
        <v>2880</v>
      </c>
      <c r="N112" t="s">
        <v>2881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2871</v>
      </c>
      <c r="L113" t="s">
        <v>2872</v>
      </c>
      <c r="M113" t="s">
        <v>2880</v>
      </c>
      <c r="N113" t="s">
        <v>2881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2882</v>
      </c>
      <c r="L114" t="s">
        <v>2883</v>
      </c>
      <c r="M114" t="s">
        <v>2884</v>
      </c>
      <c r="N114" t="s">
        <v>2885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2882</v>
      </c>
      <c r="L115" t="s">
        <v>2883</v>
      </c>
      <c r="M115" t="s">
        <v>2884</v>
      </c>
      <c r="N115" t="s">
        <v>2885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2882</v>
      </c>
      <c r="L116" t="s">
        <v>2883</v>
      </c>
      <c r="M116" t="s">
        <v>2884</v>
      </c>
      <c r="N116" t="s">
        <v>2885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2882</v>
      </c>
      <c r="L117" t="s">
        <v>2883</v>
      </c>
      <c r="M117" t="s">
        <v>2884</v>
      </c>
      <c r="N117" t="s">
        <v>2885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2882</v>
      </c>
      <c r="L118" t="s">
        <v>2883</v>
      </c>
      <c r="M118" t="s">
        <v>2886</v>
      </c>
      <c r="N118" t="s">
        <v>2873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2882</v>
      </c>
      <c r="L119" t="s">
        <v>2883</v>
      </c>
      <c r="M119" t="s">
        <v>2886</v>
      </c>
      <c r="N119" t="s">
        <v>2873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2882</v>
      </c>
      <c r="L120" t="s">
        <v>2883</v>
      </c>
      <c r="M120" t="s">
        <v>2886</v>
      </c>
      <c r="N120" t="s">
        <v>2873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2882</v>
      </c>
      <c r="L121" t="s">
        <v>2883</v>
      </c>
      <c r="M121" t="s">
        <v>2886</v>
      </c>
      <c r="N121" t="s">
        <v>2873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2882</v>
      </c>
      <c r="L122" t="s">
        <v>2883</v>
      </c>
      <c r="M122" t="s">
        <v>2886</v>
      </c>
      <c r="N122" t="s">
        <v>2873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2882</v>
      </c>
      <c r="L123" t="s">
        <v>2883</v>
      </c>
      <c r="M123" t="s">
        <v>2887</v>
      </c>
      <c r="N123" t="s">
        <v>2888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2882</v>
      </c>
      <c r="L124" t="s">
        <v>2883</v>
      </c>
      <c r="M124" t="s">
        <v>2889</v>
      </c>
      <c r="N124" t="s">
        <v>2890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2882</v>
      </c>
      <c r="L125" t="s">
        <v>2891</v>
      </c>
      <c r="M125" t="s">
        <v>2892</v>
      </c>
      <c r="N125" t="s">
        <v>2840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2882</v>
      </c>
      <c r="L126" t="s">
        <v>2883</v>
      </c>
      <c r="M126" t="s">
        <v>2892</v>
      </c>
      <c r="N126" t="s">
        <v>2840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2882</v>
      </c>
      <c r="L127" t="s">
        <v>2883</v>
      </c>
      <c r="M127" t="s">
        <v>2892</v>
      </c>
      <c r="N127" t="s">
        <v>2840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2882</v>
      </c>
      <c r="L128" t="s">
        <v>2883</v>
      </c>
      <c r="M128" t="s">
        <v>2892</v>
      </c>
      <c r="N128" t="s">
        <v>2840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2882</v>
      </c>
      <c r="L129" t="s">
        <v>2883</v>
      </c>
      <c r="M129" t="s">
        <v>2892</v>
      </c>
      <c r="N129" t="s">
        <v>2840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2893</v>
      </c>
      <c r="L130" t="s">
        <v>2891</v>
      </c>
      <c r="M130" t="s">
        <v>2894</v>
      </c>
      <c r="N130" t="s">
        <v>2880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2893</v>
      </c>
      <c r="L131" t="s">
        <v>2891</v>
      </c>
      <c r="M131" t="s">
        <v>2894</v>
      </c>
      <c r="N131" t="s">
        <v>2880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2893</v>
      </c>
      <c r="L132" t="s">
        <v>2891</v>
      </c>
      <c r="M132" t="s">
        <v>2894</v>
      </c>
      <c r="N132" t="s">
        <v>2880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2893</v>
      </c>
      <c r="L133" t="s">
        <v>2891</v>
      </c>
      <c r="M133" t="s">
        <v>2894</v>
      </c>
      <c r="N133" t="s">
        <v>2880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2893</v>
      </c>
      <c r="L134" t="s">
        <v>2891</v>
      </c>
      <c r="M134" t="s">
        <v>2895</v>
      </c>
      <c r="N134" t="s">
        <v>2884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2893</v>
      </c>
      <c r="L135" t="s">
        <v>2891</v>
      </c>
      <c r="M135" t="s">
        <v>2896</v>
      </c>
      <c r="N135" t="s">
        <v>2897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2893</v>
      </c>
      <c r="L136" t="s">
        <v>2891</v>
      </c>
      <c r="M136" t="s">
        <v>2896</v>
      </c>
      <c r="N136" t="s">
        <v>2897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2893</v>
      </c>
      <c r="L137" t="s">
        <v>2891</v>
      </c>
      <c r="M137" t="s">
        <v>2896</v>
      </c>
      <c r="N137" t="s">
        <v>2897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2893</v>
      </c>
      <c r="L138" t="s">
        <v>2891</v>
      </c>
      <c r="M138" t="s">
        <v>2898</v>
      </c>
      <c r="N138" t="s">
        <v>2899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2893</v>
      </c>
      <c r="L139" t="s">
        <v>2891</v>
      </c>
      <c r="M139" t="s">
        <v>2898</v>
      </c>
      <c r="N139" t="s">
        <v>2894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2893</v>
      </c>
      <c r="L140" t="s">
        <v>2891</v>
      </c>
      <c r="M140" t="s">
        <v>2898</v>
      </c>
      <c r="N140" t="s">
        <v>2894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2893</v>
      </c>
      <c r="L141" t="s">
        <v>2891</v>
      </c>
      <c r="M141" t="s">
        <v>2898</v>
      </c>
      <c r="N141" t="s">
        <v>2894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2893</v>
      </c>
      <c r="L142" t="s">
        <v>2891</v>
      </c>
      <c r="M142" t="s">
        <v>2867</v>
      </c>
      <c r="N142" t="s">
        <v>2895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2893</v>
      </c>
      <c r="L143" t="s">
        <v>2891</v>
      </c>
      <c r="M143" t="s">
        <v>2867</v>
      </c>
      <c r="N143" t="s">
        <v>2895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2893</v>
      </c>
      <c r="L144" t="s">
        <v>2891</v>
      </c>
      <c r="M144" t="s">
        <v>2867</v>
      </c>
      <c r="N144" t="s">
        <v>2895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2893</v>
      </c>
      <c r="L145" t="s">
        <v>2891</v>
      </c>
      <c r="M145" t="s">
        <v>2867</v>
      </c>
      <c r="N145" t="s">
        <v>2895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2893</v>
      </c>
      <c r="L146" t="s">
        <v>2891</v>
      </c>
      <c r="M146" t="s">
        <v>2900</v>
      </c>
      <c r="N146" t="s">
        <v>2901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2902</v>
      </c>
      <c r="L147" t="s">
        <v>2903</v>
      </c>
      <c r="M147" t="s">
        <v>2900</v>
      </c>
      <c r="N147" t="s">
        <v>2901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2893</v>
      </c>
      <c r="L148" t="s">
        <v>2891</v>
      </c>
      <c r="M148" t="s">
        <v>2900</v>
      </c>
      <c r="N148" t="s">
        <v>2901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2902</v>
      </c>
      <c r="L149" t="s">
        <v>2903</v>
      </c>
      <c r="M149" t="s">
        <v>2900</v>
      </c>
      <c r="N149" t="s">
        <v>2901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2902</v>
      </c>
      <c r="L150" t="s">
        <v>2903</v>
      </c>
      <c r="M150" t="s">
        <v>2900</v>
      </c>
      <c r="N150" t="s">
        <v>2901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2902</v>
      </c>
      <c r="L151" t="s">
        <v>2903</v>
      </c>
      <c r="M151" t="s">
        <v>2904</v>
      </c>
      <c r="N151" t="s">
        <v>2905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2902</v>
      </c>
      <c r="L152" t="s">
        <v>2903</v>
      </c>
      <c r="M152" t="s">
        <v>2904</v>
      </c>
      <c r="N152" t="s">
        <v>2905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2902</v>
      </c>
      <c r="L153" t="s">
        <v>2903</v>
      </c>
      <c r="M153" t="s">
        <v>2904</v>
      </c>
      <c r="N153" t="s">
        <v>2905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2902</v>
      </c>
      <c r="L154" t="s">
        <v>2903</v>
      </c>
      <c r="M154" t="s">
        <v>2904</v>
      </c>
      <c r="N154" t="s">
        <v>2905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2902</v>
      </c>
      <c r="L155" t="s">
        <v>2903</v>
      </c>
      <c r="M155" t="s">
        <v>2904</v>
      </c>
      <c r="N155" t="s">
        <v>2905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2902</v>
      </c>
      <c r="L156" t="s">
        <v>2903</v>
      </c>
      <c r="M156" t="s">
        <v>2904</v>
      </c>
      <c r="N156" t="s">
        <v>2905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2902</v>
      </c>
      <c r="L157" t="s">
        <v>2903</v>
      </c>
      <c r="M157" t="s">
        <v>2906</v>
      </c>
      <c r="N157" t="s">
        <v>2907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2902</v>
      </c>
      <c r="L158" t="s">
        <v>2903</v>
      </c>
      <c r="M158" t="s">
        <v>2906</v>
      </c>
      <c r="N158" t="s">
        <v>2907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2902</v>
      </c>
      <c r="L159" t="s">
        <v>2903</v>
      </c>
      <c r="M159" t="s">
        <v>2906</v>
      </c>
      <c r="N159" t="s">
        <v>2907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2902</v>
      </c>
      <c r="L160" t="s">
        <v>2903</v>
      </c>
      <c r="M160" t="s">
        <v>2906</v>
      </c>
      <c r="N160" t="s">
        <v>2907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2902</v>
      </c>
      <c r="L161" t="s">
        <v>2903</v>
      </c>
      <c r="M161" t="s">
        <v>2906</v>
      </c>
      <c r="N161" t="s">
        <v>2907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2902</v>
      </c>
      <c r="L162" t="s">
        <v>2903</v>
      </c>
      <c r="M162" t="s">
        <v>2908</v>
      </c>
      <c r="N162" t="s">
        <v>2867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2902</v>
      </c>
      <c r="L163" t="s">
        <v>2909</v>
      </c>
      <c r="M163" t="s">
        <v>2910</v>
      </c>
      <c r="N163" t="s">
        <v>2911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2902</v>
      </c>
      <c r="L164" t="s">
        <v>2909</v>
      </c>
      <c r="M164" t="s">
        <v>2910</v>
      </c>
      <c r="N164" t="s">
        <v>2911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2902</v>
      </c>
      <c r="L165" t="s">
        <v>2909</v>
      </c>
      <c r="M165" t="s">
        <v>2910</v>
      </c>
      <c r="N165" t="s">
        <v>2911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2902</v>
      </c>
      <c r="L166" t="s">
        <v>2909</v>
      </c>
      <c r="M166" t="s">
        <v>2910</v>
      </c>
      <c r="N166" t="s">
        <v>2911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2912</v>
      </c>
      <c r="L167" t="s">
        <v>2909</v>
      </c>
      <c r="M167" t="s">
        <v>2913</v>
      </c>
      <c r="N167" t="s">
        <v>2914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2902</v>
      </c>
      <c r="L168" t="s">
        <v>2903</v>
      </c>
      <c r="M168" t="s">
        <v>2913</v>
      </c>
      <c r="N168" t="s">
        <v>2914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2912</v>
      </c>
      <c r="L169" t="s">
        <v>2909</v>
      </c>
      <c r="M169" t="s">
        <v>2913</v>
      </c>
      <c r="N169" t="s">
        <v>2914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2902</v>
      </c>
      <c r="L170" t="s">
        <v>2903</v>
      </c>
      <c r="M170" t="s">
        <v>2913</v>
      </c>
      <c r="N170" t="s">
        <v>2914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2912</v>
      </c>
      <c r="L171" t="s">
        <v>2909</v>
      </c>
      <c r="M171" t="s">
        <v>2913</v>
      </c>
      <c r="N171" t="s">
        <v>2914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2902</v>
      </c>
      <c r="L172" t="s">
        <v>2903</v>
      </c>
      <c r="M172" t="s">
        <v>2913</v>
      </c>
      <c r="N172" t="s">
        <v>2914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2902</v>
      </c>
      <c r="L173" t="s">
        <v>2903</v>
      </c>
      <c r="M173" t="s">
        <v>2913</v>
      </c>
      <c r="N173" t="s">
        <v>2914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2912</v>
      </c>
      <c r="L174" t="s">
        <v>2909</v>
      </c>
      <c r="M174" t="s">
        <v>2913</v>
      </c>
      <c r="N174" t="s">
        <v>2914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2902</v>
      </c>
      <c r="L175" t="s">
        <v>2903</v>
      </c>
      <c r="M175" t="s">
        <v>2913</v>
      </c>
      <c r="N175" t="s">
        <v>2914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2912</v>
      </c>
      <c r="L176" t="s">
        <v>2909</v>
      </c>
      <c r="M176" t="s">
        <v>2913</v>
      </c>
      <c r="N176" t="s">
        <v>2914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2902</v>
      </c>
      <c r="L177" t="s">
        <v>2903</v>
      </c>
      <c r="M177" t="s">
        <v>2915</v>
      </c>
      <c r="N177" t="s">
        <v>2904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2902</v>
      </c>
      <c r="L178" t="s">
        <v>2903</v>
      </c>
      <c r="M178" t="s">
        <v>2915</v>
      </c>
      <c r="N178" t="s">
        <v>2904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2912</v>
      </c>
      <c r="L179" t="s">
        <v>2909</v>
      </c>
      <c r="M179" t="s">
        <v>2915</v>
      </c>
      <c r="N179" t="s">
        <v>2904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2902</v>
      </c>
      <c r="L180" t="s">
        <v>2903</v>
      </c>
      <c r="M180" t="s">
        <v>2915</v>
      </c>
      <c r="N180" t="s">
        <v>2904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2912</v>
      </c>
      <c r="L181" t="s">
        <v>2909</v>
      </c>
      <c r="M181" t="s">
        <v>2915</v>
      </c>
      <c r="N181" t="s">
        <v>2904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2912</v>
      </c>
      <c r="L182" t="s">
        <v>2909</v>
      </c>
      <c r="M182" t="s">
        <v>2915</v>
      </c>
      <c r="N182" t="s">
        <v>2904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2912</v>
      </c>
      <c r="L183" t="s">
        <v>2909</v>
      </c>
      <c r="M183" t="s">
        <v>2915</v>
      </c>
      <c r="N183" t="s">
        <v>2904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2912</v>
      </c>
      <c r="L184" t="s">
        <v>2909</v>
      </c>
      <c r="M184" t="s">
        <v>2915</v>
      </c>
      <c r="N184" t="s">
        <v>2904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2912</v>
      </c>
      <c r="L185" t="s">
        <v>2909</v>
      </c>
      <c r="M185" t="s">
        <v>2868</v>
      </c>
      <c r="N185" t="s">
        <v>2916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2912</v>
      </c>
      <c r="L186" t="s">
        <v>2909</v>
      </c>
      <c r="M186" t="s">
        <v>2917</v>
      </c>
      <c r="N186" t="s">
        <v>2918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2912</v>
      </c>
      <c r="L187" t="s">
        <v>2909</v>
      </c>
      <c r="M187" t="s">
        <v>2917</v>
      </c>
      <c r="N187" t="s">
        <v>2918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2912</v>
      </c>
      <c r="L188" t="s">
        <v>2909</v>
      </c>
      <c r="M188" t="s">
        <v>2917</v>
      </c>
      <c r="N188" t="s">
        <v>2918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2912</v>
      </c>
      <c r="L189" t="s">
        <v>2909</v>
      </c>
      <c r="M189" t="s">
        <v>2917</v>
      </c>
      <c r="N189" t="s">
        <v>2918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2893</v>
      </c>
      <c r="L190" t="s">
        <v>2909</v>
      </c>
      <c r="M190" t="s">
        <v>2919</v>
      </c>
      <c r="N190" t="s">
        <v>2920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2893</v>
      </c>
      <c r="L191" t="s">
        <v>2903</v>
      </c>
      <c r="M191" t="s">
        <v>2921</v>
      </c>
      <c r="N191" t="s">
        <v>2913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2893</v>
      </c>
      <c r="L192" t="s">
        <v>2903</v>
      </c>
      <c r="M192" t="s">
        <v>2921</v>
      </c>
      <c r="N192" t="s">
        <v>2913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2893</v>
      </c>
      <c r="L193" t="s">
        <v>2903</v>
      </c>
      <c r="M193" t="s">
        <v>2921</v>
      </c>
      <c r="N193" t="s">
        <v>2913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2893</v>
      </c>
      <c r="L194" t="s">
        <v>2903</v>
      </c>
      <c r="M194" t="s">
        <v>2921</v>
      </c>
      <c r="N194" t="s">
        <v>2913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2893</v>
      </c>
      <c r="L195" t="s">
        <v>2903</v>
      </c>
      <c r="M195" t="s">
        <v>2921</v>
      </c>
      <c r="N195" t="s">
        <v>2913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2912</v>
      </c>
      <c r="L196" t="s">
        <v>2922</v>
      </c>
      <c r="M196" t="s">
        <v>2921</v>
      </c>
      <c r="N196" t="s">
        <v>2913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2893</v>
      </c>
      <c r="L197" t="s">
        <v>2891</v>
      </c>
      <c r="M197" t="s">
        <v>2921</v>
      </c>
      <c r="N197" t="s">
        <v>2913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2902</v>
      </c>
      <c r="L198" t="s">
        <v>2903</v>
      </c>
      <c r="M198" t="s">
        <v>2921</v>
      </c>
      <c r="N198" t="s">
        <v>2913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2912</v>
      </c>
      <c r="L199" t="s">
        <v>2909</v>
      </c>
      <c r="M199" t="s">
        <v>2923</v>
      </c>
      <c r="N199" t="s">
        <v>2924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2912</v>
      </c>
      <c r="L200" t="s">
        <v>2909</v>
      </c>
      <c r="M200" t="s">
        <v>2925</v>
      </c>
      <c r="N200" t="s">
        <v>2926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2912</v>
      </c>
      <c r="L201" t="s">
        <v>2909</v>
      </c>
      <c r="M201" t="s">
        <v>2925</v>
      </c>
      <c r="N201" t="s">
        <v>2926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2912</v>
      </c>
      <c r="L202" t="s">
        <v>2909</v>
      </c>
      <c r="M202" t="s">
        <v>2925</v>
      </c>
      <c r="N202" t="s">
        <v>2926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2912</v>
      </c>
      <c r="L203" t="s">
        <v>2909</v>
      </c>
      <c r="M203" t="s">
        <v>2925</v>
      </c>
      <c r="N203" t="s">
        <v>2926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2912</v>
      </c>
      <c r="L204" t="s">
        <v>2909</v>
      </c>
      <c r="M204" t="s">
        <v>2872</v>
      </c>
      <c r="N204" t="s">
        <v>2927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2912</v>
      </c>
      <c r="L205" t="s">
        <v>2909</v>
      </c>
      <c r="M205" t="s">
        <v>2872</v>
      </c>
      <c r="N205" t="s">
        <v>2927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2912</v>
      </c>
      <c r="L206" t="s">
        <v>2909</v>
      </c>
      <c r="M206" t="s">
        <v>2872</v>
      </c>
      <c r="N206" t="s">
        <v>2927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2912</v>
      </c>
      <c r="L207" t="s">
        <v>2909</v>
      </c>
      <c r="M207" t="s">
        <v>2872</v>
      </c>
      <c r="N207" t="s">
        <v>2927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2912</v>
      </c>
      <c r="L208" t="s">
        <v>2909</v>
      </c>
      <c r="M208" t="s">
        <v>2928</v>
      </c>
      <c r="N208" t="s">
        <v>2929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2893</v>
      </c>
      <c r="L209" t="s">
        <v>2891</v>
      </c>
      <c r="M209" t="s">
        <v>2930</v>
      </c>
      <c r="N209" t="s">
        <v>2919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2893</v>
      </c>
      <c r="L210" t="s">
        <v>2891</v>
      </c>
      <c r="M210" t="s">
        <v>2930</v>
      </c>
      <c r="N210" t="s">
        <v>2919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2893</v>
      </c>
      <c r="L211" t="s">
        <v>2891</v>
      </c>
      <c r="M211" t="s">
        <v>2930</v>
      </c>
      <c r="N211" t="s">
        <v>2919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2893</v>
      </c>
      <c r="L212" t="s">
        <v>2891</v>
      </c>
      <c r="M212" t="s">
        <v>2930</v>
      </c>
      <c r="N212" t="s">
        <v>2919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2893</v>
      </c>
      <c r="L213" t="s">
        <v>2891</v>
      </c>
      <c r="M213" t="s">
        <v>2931</v>
      </c>
      <c r="N213" t="s">
        <v>2921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2893</v>
      </c>
      <c r="L214" t="s">
        <v>2891</v>
      </c>
      <c r="M214" t="s">
        <v>2931</v>
      </c>
      <c r="N214" t="s">
        <v>2921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2893</v>
      </c>
      <c r="L215" t="s">
        <v>2891</v>
      </c>
      <c r="M215" t="s">
        <v>2931</v>
      </c>
      <c r="N215" t="s">
        <v>2921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2893</v>
      </c>
      <c r="L216" t="s">
        <v>2891</v>
      </c>
      <c r="M216" t="s">
        <v>2931</v>
      </c>
      <c r="N216" t="s">
        <v>2921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2893</v>
      </c>
      <c r="L217" t="s">
        <v>2891</v>
      </c>
      <c r="M217" t="s">
        <v>2931</v>
      </c>
      <c r="N217" t="s">
        <v>2921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2893</v>
      </c>
      <c r="L218" t="s">
        <v>2891</v>
      </c>
      <c r="M218" t="s">
        <v>2931</v>
      </c>
      <c r="N218" t="s">
        <v>2921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2893</v>
      </c>
      <c r="L219" t="s">
        <v>2891</v>
      </c>
      <c r="M219" t="s">
        <v>2931</v>
      </c>
      <c r="N219" t="s">
        <v>2921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2912</v>
      </c>
      <c r="L220" t="s">
        <v>2909</v>
      </c>
      <c r="M220" t="s">
        <v>2932</v>
      </c>
      <c r="N220" t="s">
        <v>2933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2912</v>
      </c>
      <c r="L221" t="s">
        <v>2909</v>
      </c>
      <c r="M221" t="s">
        <v>2932</v>
      </c>
      <c r="N221" t="s">
        <v>2933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2902</v>
      </c>
      <c r="L222" t="s">
        <v>2903</v>
      </c>
      <c r="M222" t="s">
        <v>2932</v>
      </c>
      <c r="N222" t="s">
        <v>2933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2902</v>
      </c>
      <c r="L223" t="s">
        <v>2903</v>
      </c>
      <c r="M223" t="s">
        <v>2932</v>
      </c>
      <c r="N223" t="s">
        <v>2933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2902</v>
      </c>
      <c r="L224" t="s">
        <v>2903</v>
      </c>
      <c r="M224" t="s">
        <v>2932</v>
      </c>
      <c r="N224" t="s">
        <v>2933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2912</v>
      </c>
      <c r="L225" t="s">
        <v>2909</v>
      </c>
      <c r="M225" t="s">
        <v>2932</v>
      </c>
      <c r="N225" t="s">
        <v>2933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2714</v>
      </c>
      <c r="L4" t="s">
        <v>2715</v>
      </c>
      <c r="M4" t="s">
        <v>2716</v>
      </c>
      <c r="N4" t="s">
        <v>2717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2718</v>
      </c>
      <c r="L5" t="s">
        <v>2719</v>
      </c>
      <c r="M5" t="s">
        <v>2716</v>
      </c>
      <c r="N5" t="s">
        <v>2717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2720</v>
      </c>
      <c r="L6" t="s">
        <v>2721</v>
      </c>
      <c r="M6" t="s">
        <v>2716</v>
      </c>
      <c r="N6" t="s">
        <v>2717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2720</v>
      </c>
      <c r="L7" t="s">
        <v>2721</v>
      </c>
      <c r="M7" t="s">
        <v>2716</v>
      </c>
      <c r="N7" t="s">
        <v>2717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2722</v>
      </c>
      <c r="L8" t="s">
        <v>2723</v>
      </c>
      <c r="M8" t="s">
        <v>2716</v>
      </c>
      <c r="N8" t="s">
        <v>2717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2720</v>
      </c>
      <c r="L9" t="s">
        <v>2721</v>
      </c>
      <c r="M9" t="s">
        <v>2716</v>
      </c>
      <c r="N9" t="s">
        <v>2717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2720</v>
      </c>
      <c r="L10" t="s">
        <v>2721</v>
      </c>
      <c r="M10" t="s">
        <v>2716</v>
      </c>
      <c r="N10" t="s">
        <v>2717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2724</v>
      </c>
      <c r="L11" t="s">
        <v>2725</v>
      </c>
      <c r="M11" t="s">
        <v>2716</v>
      </c>
      <c r="N11" t="s">
        <v>2717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2714</v>
      </c>
      <c r="L12" t="s">
        <v>2715</v>
      </c>
      <c r="M12" t="s">
        <v>2716</v>
      </c>
      <c r="N12" t="s">
        <v>2717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2718</v>
      </c>
      <c r="L13" t="s">
        <v>2719</v>
      </c>
      <c r="M13" t="s">
        <v>2716</v>
      </c>
      <c r="N13" t="s">
        <v>2717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2724</v>
      </c>
      <c r="L14" t="s">
        <v>2725</v>
      </c>
      <c r="M14" t="s">
        <v>2716</v>
      </c>
      <c r="N14" t="s">
        <v>2717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2722</v>
      </c>
      <c r="L15" t="s">
        <v>2723</v>
      </c>
      <c r="M15" t="s">
        <v>2716</v>
      </c>
      <c r="N15" t="s">
        <v>2717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2720</v>
      </c>
      <c r="L16" t="s">
        <v>2721</v>
      </c>
      <c r="M16" t="s">
        <v>2726</v>
      </c>
      <c r="N16" t="s">
        <v>2727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2720</v>
      </c>
      <c r="L17" t="s">
        <v>2721</v>
      </c>
      <c r="M17" t="s">
        <v>2726</v>
      </c>
      <c r="N17" t="s">
        <v>2727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2718</v>
      </c>
      <c r="L18" t="s">
        <v>2719</v>
      </c>
      <c r="M18" t="s">
        <v>2726</v>
      </c>
      <c r="N18" t="s">
        <v>2727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2714</v>
      </c>
      <c r="L19" t="s">
        <v>2715</v>
      </c>
      <c r="M19" t="s">
        <v>2726</v>
      </c>
      <c r="N19" t="s">
        <v>2727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2718</v>
      </c>
      <c r="L20" t="s">
        <v>2719</v>
      </c>
      <c r="M20" t="s">
        <v>2726</v>
      </c>
      <c r="N20" t="s">
        <v>2727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2714</v>
      </c>
      <c r="L21" t="s">
        <v>2715</v>
      </c>
      <c r="M21" t="s">
        <v>2728</v>
      </c>
      <c r="N21" t="s">
        <v>2729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2720</v>
      </c>
      <c r="L22" t="s">
        <v>2719</v>
      </c>
      <c r="M22" t="s">
        <v>2728</v>
      </c>
      <c r="N22" t="s">
        <v>2729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2720</v>
      </c>
      <c r="L23" t="s">
        <v>2719</v>
      </c>
      <c r="M23" t="s">
        <v>2728</v>
      </c>
      <c r="N23" t="s">
        <v>2729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2720</v>
      </c>
      <c r="L24" t="s">
        <v>2721</v>
      </c>
      <c r="M24" t="s">
        <v>2728</v>
      </c>
      <c r="N24" t="s">
        <v>2729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2720</v>
      </c>
      <c r="L25" t="s">
        <v>2721</v>
      </c>
      <c r="M25" t="s">
        <v>2728</v>
      </c>
      <c r="N25" t="s">
        <v>2729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2720</v>
      </c>
      <c r="L26" t="s">
        <v>2719</v>
      </c>
      <c r="M26" t="s">
        <v>2728</v>
      </c>
      <c r="N26" t="s">
        <v>2729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2720</v>
      </c>
      <c r="L27" t="s">
        <v>2721</v>
      </c>
      <c r="M27" t="s">
        <v>2730</v>
      </c>
      <c r="N27" t="s">
        <v>2731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2714</v>
      </c>
      <c r="L28" t="s">
        <v>2715</v>
      </c>
      <c r="M28" t="s">
        <v>2730</v>
      </c>
      <c r="N28" t="s">
        <v>2731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2720</v>
      </c>
      <c r="L29" t="s">
        <v>2721</v>
      </c>
      <c r="M29" t="s">
        <v>2730</v>
      </c>
      <c r="N29" t="s">
        <v>2731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2714</v>
      </c>
      <c r="L30" t="s">
        <v>2715</v>
      </c>
      <c r="M30" t="s">
        <v>2730</v>
      </c>
      <c r="N30" t="s">
        <v>2731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2720</v>
      </c>
      <c r="L31" t="s">
        <v>2719</v>
      </c>
      <c r="M31" t="s">
        <v>2730</v>
      </c>
      <c r="N31" t="s">
        <v>2731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2720</v>
      </c>
      <c r="L32" t="s">
        <v>2719</v>
      </c>
      <c r="M32" t="s">
        <v>2730</v>
      </c>
      <c r="N32" t="s">
        <v>2731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2720</v>
      </c>
      <c r="L33" t="s">
        <v>2719</v>
      </c>
      <c r="M33" t="s">
        <v>2730</v>
      </c>
      <c r="N33" t="s">
        <v>2731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2720</v>
      </c>
      <c r="L34" t="s">
        <v>2719</v>
      </c>
      <c r="M34" t="s">
        <v>2730</v>
      </c>
      <c r="N34" t="s">
        <v>2731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2720</v>
      </c>
      <c r="L35" t="s">
        <v>2719</v>
      </c>
      <c r="M35" t="s">
        <v>2730</v>
      </c>
      <c r="N35" t="s">
        <v>2731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2720</v>
      </c>
      <c r="L36" t="s">
        <v>2719</v>
      </c>
      <c r="M36" t="s">
        <v>2730</v>
      </c>
      <c r="N36" t="s">
        <v>2731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2720</v>
      </c>
      <c r="L37" t="s">
        <v>2719</v>
      </c>
      <c r="M37" t="s">
        <v>2730</v>
      </c>
      <c r="N37" t="s">
        <v>2731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2714</v>
      </c>
      <c r="L38" t="s">
        <v>2715</v>
      </c>
      <c r="M38" t="s">
        <v>2732</v>
      </c>
      <c r="N38" t="s">
        <v>2733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2722</v>
      </c>
      <c r="L39" t="s">
        <v>2723</v>
      </c>
      <c r="M39" t="s">
        <v>2732</v>
      </c>
      <c r="N39" t="s">
        <v>2733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2714</v>
      </c>
      <c r="L40" t="s">
        <v>2715</v>
      </c>
      <c r="M40" t="s">
        <v>2734</v>
      </c>
      <c r="N40" t="s">
        <v>2735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2718</v>
      </c>
      <c r="L41" t="s">
        <v>2719</v>
      </c>
      <c r="M41" t="s">
        <v>2734</v>
      </c>
      <c r="N41" t="s">
        <v>2735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2714</v>
      </c>
      <c r="L42" t="s">
        <v>2715</v>
      </c>
      <c r="M42" t="s">
        <v>2734</v>
      </c>
      <c r="N42" t="s">
        <v>2735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2718</v>
      </c>
      <c r="L43" t="s">
        <v>2719</v>
      </c>
      <c r="M43" t="s">
        <v>2734</v>
      </c>
      <c r="N43" t="s">
        <v>2735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2714</v>
      </c>
      <c r="L44" t="s">
        <v>2715</v>
      </c>
      <c r="M44" t="s">
        <v>2734</v>
      </c>
      <c r="N44" t="s">
        <v>2735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2718</v>
      </c>
      <c r="L45" t="s">
        <v>2719</v>
      </c>
      <c r="M45" t="s">
        <v>2734</v>
      </c>
      <c r="N45" t="s">
        <v>2735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2718</v>
      </c>
      <c r="L46" t="s">
        <v>2719</v>
      </c>
      <c r="M46" t="s">
        <v>2734</v>
      </c>
      <c r="N46" t="s">
        <v>2735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2720</v>
      </c>
      <c r="L47" t="s">
        <v>2721</v>
      </c>
      <c r="M47" t="s">
        <v>2736</v>
      </c>
      <c r="N47" t="s">
        <v>2737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2724</v>
      </c>
      <c r="L48" t="s">
        <v>2725</v>
      </c>
      <c r="M48" t="s">
        <v>2736</v>
      </c>
      <c r="N48" t="s">
        <v>2737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2724</v>
      </c>
      <c r="L49" t="s">
        <v>2725</v>
      </c>
      <c r="M49" t="s">
        <v>2736</v>
      </c>
      <c r="N49" t="s">
        <v>2737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2714</v>
      </c>
      <c r="L50" t="s">
        <v>2715</v>
      </c>
      <c r="M50" t="s">
        <v>2736</v>
      </c>
      <c r="N50" t="s">
        <v>2737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2724</v>
      </c>
      <c r="L51" t="s">
        <v>2725</v>
      </c>
      <c r="M51" t="s">
        <v>2736</v>
      </c>
      <c r="N51" t="s">
        <v>2737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2720</v>
      </c>
      <c r="L52" t="s">
        <v>2721</v>
      </c>
      <c r="M52" t="s">
        <v>2736</v>
      </c>
      <c r="N52" t="s">
        <v>2737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2718</v>
      </c>
      <c r="L53" t="s">
        <v>2719</v>
      </c>
      <c r="M53" t="s">
        <v>2736</v>
      </c>
      <c r="N53" t="s">
        <v>2737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2724</v>
      </c>
      <c r="L54" t="s">
        <v>2725</v>
      </c>
      <c r="M54" t="s">
        <v>2736</v>
      </c>
      <c r="N54" t="s">
        <v>2737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2718</v>
      </c>
      <c r="L55" t="s">
        <v>2719</v>
      </c>
      <c r="M55" t="s">
        <v>2738</v>
      </c>
      <c r="N55" t="s">
        <v>2739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2714</v>
      </c>
      <c r="L56" t="s">
        <v>2715</v>
      </c>
      <c r="M56" t="s">
        <v>2738</v>
      </c>
      <c r="N56" t="s">
        <v>2739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2724</v>
      </c>
      <c r="L57" t="s">
        <v>2725</v>
      </c>
      <c r="M57" t="s">
        <v>2738</v>
      </c>
      <c r="N57" t="s">
        <v>2739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2722</v>
      </c>
      <c r="L58" t="s">
        <v>2723</v>
      </c>
      <c r="M58" t="s">
        <v>2738</v>
      </c>
      <c r="N58" t="s">
        <v>2739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2714</v>
      </c>
      <c r="L59" t="s">
        <v>2715</v>
      </c>
      <c r="M59" t="s">
        <v>2738</v>
      </c>
      <c r="N59" t="s">
        <v>2739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2724</v>
      </c>
      <c r="L60" t="s">
        <v>2725</v>
      </c>
      <c r="M60" t="s">
        <v>2738</v>
      </c>
      <c r="N60" t="s">
        <v>2739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2722</v>
      </c>
      <c r="L61" t="s">
        <v>2723</v>
      </c>
      <c r="M61" t="s">
        <v>2738</v>
      </c>
      <c r="N61" t="s">
        <v>2739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2718</v>
      </c>
      <c r="L62" t="s">
        <v>2719</v>
      </c>
      <c r="M62" t="s">
        <v>2738</v>
      </c>
      <c r="N62" t="s">
        <v>2739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2724</v>
      </c>
      <c r="L63" t="s">
        <v>2725</v>
      </c>
      <c r="M63" t="s">
        <v>2738</v>
      </c>
      <c r="N63" t="s">
        <v>2739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2722</v>
      </c>
      <c r="L64" t="s">
        <v>2723</v>
      </c>
      <c r="M64" t="s">
        <v>2738</v>
      </c>
      <c r="N64" t="s">
        <v>2739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2724</v>
      </c>
      <c r="L65" t="s">
        <v>2740</v>
      </c>
      <c r="M65" t="s">
        <v>2741</v>
      </c>
      <c r="N65" t="s">
        <v>2742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2724</v>
      </c>
      <c r="L66" t="s">
        <v>2740</v>
      </c>
      <c r="M66" t="s">
        <v>2741</v>
      </c>
      <c r="N66" t="s">
        <v>2742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2724</v>
      </c>
      <c r="L67" t="s">
        <v>2740</v>
      </c>
      <c r="M67" t="s">
        <v>2741</v>
      </c>
      <c r="N67" t="s">
        <v>2742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2720</v>
      </c>
      <c r="L68" t="s">
        <v>2719</v>
      </c>
      <c r="M68" t="s">
        <v>2741</v>
      </c>
      <c r="N68" t="s">
        <v>2742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2720</v>
      </c>
      <c r="L69" t="s">
        <v>2719</v>
      </c>
      <c r="M69" t="s">
        <v>2741</v>
      </c>
      <c r="N69" t="s">
        <v>2742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2743</v>
      </c>
      <c r="L70" t="s">
        <v>2740</v>
      </c>
      <c r="M70" t="s">
        <v>2744</v>
      </c>
      <c r="N70" t="s">
        <v>2728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2743</v>
      </c>
      <c r="L71" t="s">
        <v>2740</v>
      </c>
      <c r="M71" t="s">
        <v>2744</v>
      </c>
      <c r="N71" t="s">
        <v>2728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2743</v>
      </c>
      <c r="L72" t="s">
        <v>2740</v>
      </c>
      <c r="M72" t="s">
        <v>2745</v>
      </c>
      <c r="N72" t="s">
        <v>2732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2722</v>
      </c>
      <c r="L73" t="s">
        <v>2723</v>
      </c>
      <c r="M73" t="s">
        <v>2746</v>
      </c>
      <c r="N73" t="s">
        <v>2747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2743</v>
      </c>
      <c r="L74" t="s">
        <v>2740</v>
      </c>
      <c r="M74" t="s">
        <v>2746</v>
      </c>
      <c r="N74" t="s">
        <v>2747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2743</v>
      </c>
      <c r="L75" t="s">
        <v>2740</v>
      </c>
      <c r="M75" t="s">
        <v>2746</v>
      </c>
      <c r="N75" t="s">
        <v>2747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2722</v>
      </c>
      <c r="L76" t="s">
        <v>2723</v>
      </c>
      <c r="M76" t="s">
        <v>2746</v>
      </c>
      <c r="N76" t="s">
        <v>2747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2720</v>
      </c>
      <c r="L77" t="s">
        <v>2721</v>
      </c>
      <c r="M77" t="s">
        <v>2748</v>
      </c>
      <c r="N77" t="s">
        <v>2744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2720</v>
      </c>
      <c r="L78" t="s">
        <v>2721</v>
      </c>
      <c r="M78" t="s">
        <v>2748</v>
      </c>
      <c r="N78" t="s">
        <v>2744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2720</v>
      </c>
      <c r="L79" t="s">
        <v>2721</v>
      </c>
      <c r="M79" t="s">
        <v>2749</v>
      </c>
      <c r="N79" t="s">
        <v>2750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2720</v>
      </c>
      <c r="L80" t="s">
        <v>2721</v>
      </c>
      <c r="M80" t="s">
        <v>2749</v>
      </c>
      <c r="N80" t="s">
        <v>2750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2720</v>
      </c>
      <c r="L81" t="s">
        <v>2721</v>
      </c>
      <c r="M81" t="s">
        <v>2749</v>
      </c>
      <c r="N81" t="s">
        <v>2750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2714</v>
      </c>
      <c r="L82" t="s">
        <v>2715</v>
      </c>
      <c r="M82" t="s">
        <v>2751</v>
      </c>
      <c r="N82" t="s">
        <v>2752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2714</v>
      </c>
      <c r="L83" t="s">
        <v>2715</v>
      </c>
      <c r="M83" t="s">
        <v>2751</v>
      </c>
      <c r="N83" t="s">
        <v>2752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2714</v>
      </c>
      <c r="L84" t="s">
        <v>2715</v>
      </c>
      <c r="M84" t="s">
        <v>2751</v>
      </c>
      <c r="N84" t="s">
        <v>2752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2714</v>
      </c>
      <c r="L85" t="s">
        <v>2715</v>
      </c>
      <c r="M85" t="s">
        <v>2753</v>
      </c>
      <c r="N85" t="s">
        <v>2754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2718</v>
      </c>
      <c r="L86" t="s">
        <v>2719</v>
      </c>
      <c r="M86" t="s">
        <v>2755</v>
      </c>
      <c r="N86" t="s">
        <v>2756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2718</v>
      </c>
      <c r="L87" t="s">
        <v>2719</v>
      </c>
      <c r="M87" t="s">
        <v>2755</v>
      </c>
      <c r="N87" t="s">
        <v>2756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2724</v>
      </c>
      <c r="L88" t="s">
        <v>2725</v>
      </c>
      <c r="M88" t="s">
        <v>2757</v>
      </c>
      <c r="N88" t="s">
        <v>2758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2724</v>
      </c>
      <c r="L89" t="s">
        <v>2725</v>
      </c>
      <c r="M89" t="s">
        <v>2757</v>
      </c>
      <c r="N89" t="s">
        <v>2758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2724</v>
      </c>
      <c r="L90" t="s">
        <v>2725</v>
      </c>
      <c r="M90" t="s">
        <v>2757</v>
      </c>
      <c r="N90" t="s">
        <v>2758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2724</v>
      </c>
      <c r="L91" t="s">
        <v>2725</v>
      </c>
      <c r="M91" t="s">
        <v>2757</v>
      </c>
      <c r="N91" t="s">
        <v>2758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2724</v>
      </c>
      <c r="L92" t="s">
        <v>2725</v>
      </c>
      <c r="M92" t="s">
        <v>2759</v>
      </c>
      <c r="N92" t="s">
        <v>2760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2724</v>
      </c>
      <c r="L93" t="s">
        <v>2725</v>
      </c>
      <c r="M93" t="s">
        <v>2759</v>
      </c>
      <c r="N93" t="s">
        <v>2760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2724</v>
      </c>
      <c r="L94" t="s">
        <v>2725</v>
      </c>
      <c r="M94" t="s">
        <v>2759</v>
      </c>
      <c r="N94" t="s">
        <v>2760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2724</v>
      </c>
      <c r="L95" t="s">
        <v>2725</v>
      </c>
      <c r="M95" t="s">
        <v>2759</v>
      </c>
      <c r="N95" t="s">
        <v>2760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2724</v>
      </c>
      <c r="L96" t="s">
        <v>2725</v>
      </c>
      <c r="M96" t="s">
        <v>2759</v>
      </c>
      <c r="N96" t="s">
        <v>2760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2724</v>
      </c>
      <c r="L97" t="s">
        <v>2725</v>
      </c>
      <c r="M97" t="s">
        <v>2759</v>
      </c>
      <c r="N97" t="s">
        <v>2760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2724</v>
      </c>
      <c r="L98" t="s">
        <v>2725</v>
      </c>
      <c r="M98" t="s">
        <v>2759</v>
      </c>
      <c r="N98" t="s">
        <v>2760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2722</v>
      </c>
      <c r="L99" t="s">
        <v>2740</v>
      </c>
      <c r="M99" t="s">
        <v>2761</v>
      </c>
      <c r="N99" t="s">
        <v>2762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2722</v>
      </c>
      <c r="L100" t="s">
        <v>2740</v>
      </c>
      <c r="M100" t="s">
        <v>2761</v>
      </c>
      <c r="N100" t="s">
        <v>2762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2722</v>
      </c>
      <c r="L101" t="s">
        <v>2740</v>
      </c>
      <c r="M101" t="s">
        <v>2761</v>
      </c>
      <c r="N101" t="s">
        <v>2762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2722</v>
      </c>
      <c r="L102" t="s">
        <v>2740</v>
      </c>
      <c r="M102" t="s">
        <v>2761</v>
      </c>
      <c r="N102" t="s">
        <v>2762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2722</v>
      </c>
      <c r="L103" t="s">
        <v>2740</v>
      </c>
      <c r="M103" t="s">
        <v>2761</v>
      </c>
      <c r="N103" t="s">
        <v>2762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2722</v>
      </c>
      <c r="L104" t="s">
        <v>2740</v>
      </c>
      <c r="M104" t="s">
        <v>2763</v>
      </c>
      <c r="N104" t="s">
        <v>2764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2722</v>
      </c>
      <c r="L105" t="s">
        <v>2740</v>
      </c>
      <c r="M105" t="s">
        <v>2763</v>
      </c>
      <c r="N105" t="s">
        <v>2764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2722</v>
      </c>
      <c r="L106" t="s">
        <v>2740</v>
      </c>
      <c r="M106" t="s">
        <v>2763</v>
      </c>
      <c r="N106" t="s">
        <v>2764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2722</v>
      </c>
      <c r="L107" t="s">
        <v>2740</v>
      </c>
      <c r="M107" t="s">
        <v>2763</v>
      </c>
      <c r="N107" t="s">
        <v>2764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2722</v>
      </c>
      <c r="L108" t="s">
        <v>2740</v>
      </c>
      <c r="M108" t="s">
        <v>2763</v>
      </c>
      <c r="N108" t="s">
        <v>2764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2722</v>
      </c>
      <c r="L109" t="s">
        <v>2740</v>
      </c>
      <c r="M109" t="s">
        <v>2763</v>
      </c>
      <c r="N109" t="s">
        <v>2764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2722</v>
      </c>
      <c r="L110" t="s">
        <v>2723</v>
      </c>
      <c r="M110" t="s">
        <v>2765</v>
      </c>
      <c r="N110" t="s">
        <v>2766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2722</v>
      </c>
      <c r="L111" t="s">
        <v>2723</v>
      </c>
      <c r="M111" t="s">
        <v>2765</v>
      </c>
      <c r="N111" t="s">
        <v>2766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2722</v>
      </c>
      <c r="L112" t="s">
        <v>2723</v>
      </c>
      <c r="M112" t="s">
        <v>2765</v>
      </c>
      <c r="N112" t="s">
        <v>2766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2722</v>
      </c>
      <c r="L113" t="s">
        <v>2723</v>
      </c>
      <c r="M113" t="s">
        <v>2765</v>
      </c>
      <c r="N113" t="s">
        <v>2766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2722</v>
      </c>
      <c r="L114" t="s">
        <v>2723</v>
      </c>
      <c r="M114" t="s">
        <v>2767</v>
      </c>
      <c r="N114" t="s">
        <v>2768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2722</v>
      </c>
      <c r="L115" t="s">
        <v>2723</v>
      </c>
      <c r="M115" t="s">
        <v>2767</v>
      </c>
      <c r="N115" t="s">
        <v>2768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2722</v>
      </c>
      <c r="L116" t="s">
        <v>2723</v>
      </c>
      <c r="M116" t="s">
        <v>2767</v>
      </c>
      <c r="N116" t="s">
        <v>2768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2722</v>
      </c>
      <c r="L117" t="s">
        <v>2723</v>
      </c>
      <c r="M117" t="s">
        <v>2767</v>
      </c>
      <c r="N117" t="s">
        <v>2768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2743</v>
      </c>
      <c r="L118" t="s">
        <v>2740</v>
      </c>
      <c r="M118" t="s">
        <v>2769</v>
      </c>
      <c r="N118" t="s">
        <v>2770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2743</v>
      </c>
      <c r="L119" t="s">
        <v>2740</v>
      </c>
      <c r="M119" t="s">
        <v>2769</v>
      </c>
      <c r="N119" t="s">
        <v>2770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2743</v>
      </c>
      <c r="L120" t="s">
        <v>2740</v>
      </c>
      <c r="M120" t="s">
        <v>2769</v>
      </c>
      <c r="N120" t="s">
        <v>2770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2743</v>
      </c>
      <c r="L121" t="s">
        <v>2740</v>
      </c>
      <c r="M121" t="s">
        <v>2769</v>
      </c>
      <c r="N121" t="s">
        <v>2770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2771</v>
      </c>
      <c r="L122" t="s">
        <v>2772</v>
      </c>
      <c r="M122" t="s">
        <v>2773</v>
      </c>
      <c r="N122" t="s">
        <v>2774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2771</v>
      </c>
      <c r="L123" t="s">
        <v>2772</v>
      </c>
      <c r="M123" t="s">
        <v>2775</v>
      </c>
      <c r="N123" t="s">
        <v>2776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2771</v>
      </c>
      <c r="L124" t="s">
        <v>2772</v>
      </c>
      <c r="M124" t="s">
        <v>2775</v>
      </c>
      <c r="N124" t="s">
        <v>2776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2771</v>
      </c>
      <c r="L125" t="s">
        <v>2772</v>
      </c>
      <c r="M125" t="s">
        <v>2775</v>
      </c>
      <c r="N125" t="s">
        <v>2776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2771</v>
      </c>
      <c r="L126" t="s">
        <v>2772</v>
      </c>
      <c r="M126" t="s">
        <v>2775</v>
      </c>
      <c r="N126" t="s">
        <v>2776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2771</v>
      </c>
      <c r="L127" t="s">
        <v>2772</v>
      </c>
      <c r="M127" t="s">
        <v>2777</v>
      </c>
      <c r="N127" t="s">
        <v>2778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2771</v>
      </c>
      <c r="L128" t="s">
        <v>2772</v>
      </c>
      <c r="M128" t="s">
        <v>2777</v>
      </c>
      <c r="N128" t="s">
        <v>2778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2771</v>
      </c>
      <c r="L129" t="s">
        <v>2772</v>
      </c>
      <c r="M129" t="s">
        <v>2777</v>
      </c>
      <c r="N129" t="s">
        <v>2778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2771</v>
      </c>
      <c r="L130" t="s">
        <v>2772</v>
      </c>
      <c r="M130" t="s">
        <v>2777</v>
      </c>
      <c r="N130" t="s">
        <v>2778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2771</v>
      </c>
      <c r="L131" t="s">
        <v>2772</v>
      </c>
      <c r="M131" t="s">
        <v>2718</v>
      </c>
      <c r="N131" t="s">
        <v>2761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2771</v>
      </c>
      <c r="L132" t="s">
        <v>2772</v>
      </c>
      <c r="M132" t="s">
        <v>2718</v>
      </c>
      <c r="N132" t="s">
        <v>2761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2771</v>
      </c>
      <c r="L133" t="s">
        <v>2772</v>
      </c>
      <c r="M133" t="s">
        <v>2779</v>
      </c>
      <c r="N133" t="s">
        <v>2763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2771</v>
      </c>
      <c r="L134" t="s">
        <v>2772</v>
      </c>
      <c r="M134" t="s">
        <v>2779</v>
      </c>
      <c r="N134" t="s">
        <v>2763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2771</v>
      </c>
      <c r="L135" t="s">
        <v>2772</v>
      </c>
      <c r="M135" t="s">
        <v>2779</v>
      </c>
      <c r="N135" t="s">
        <v>2763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2771</v>
      </c>
      <c r="L136" t="s">
        <v>2772</v>
      </c>
      <c r="M136" t="s">
        <v>2780</v>
      </c>
      <c r="N136" t="s">
        <v>2765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2771</v>
      </c>
      <c r="L137" t="s">
        <v>2772</v>
      </c>
      <c r="M137" t="s">
        <v>2780</v>
      </c>
      <c r="N137" t="s">
        <v>2765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2771</v>
      </c>
      <c r="L138" t="s">
        <v>2772</v>
      </c>
      <c r="M138" t="s">
        <v>2780</v>
      </c>
      <c r="N138" t="s">
        <v>2765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2771</v>
      </c>
      <c r="L139" t="s">
        <v>2772</v>
      </c>
      <c r="M139" t="s">
        <v>2781</v>
      </c>
      <c r="N139" t="s">
        <v>2767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2771</v>
      </c>
      <c r="L140" t="s">
        <v>2772</v>
      </c>
      <c r="M140" t="s">
        <v>2781</v>
      </c>
      <c r="N140" t="s">
        <v>2767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2771</v>
      </c>
      <c r="L141" t="s">
        <v>2772</v>
      </c>
      <c r="M141" t="s">
        <v>2781</v>
      </c>
      <c r="N141" t="s">
        <v>2767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2771</v>
      </c>
      <c r="L142" t="s">
        <v>2772</v>
      </c>
      <c r="M142" t="s">
        <v>2781</v>
      </c>
      <c r="N142" t="s">
        <v>2767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2782</v>
      </c>
      <c r="L143" t="s">
        <v>2783</v>
      </c>
      <c r="M143" t="s">
        <v>2784</v>
      </c>
      <c r="N143" t="s">
        <v>2779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2782</v>
      </c>
      <c r="L144" t="s">
        <v>2783</v>
      </c>
      <c r="M144" t="s">
        <v>2784</v>
      </c>
      <c r="N144" t="s">
        <v>2779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2782</v>
      </c>
      <c r="L145" t="s">
        <v>2783</v>
      </c>
      <c r="M145" t="s">
        <v>2784</v>
      </c>
      <c r="N145" t="s">
        <v>2779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2782</v>
      </c>
      <c r="L146" t="s">
        <v>2783</v>
      </c>
      <c r="M146" t="s">
        <v>2785</v>
      </c>
      <c r="N146" t="s">
        <v>2781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2782</v>
      </c>
      <c r="L147" t="s">
        <v>2783</v>
      </c>
      <c r="M147" t="s">
        <v>2785</v>
      </c>
      <c r="N147" t="s">
        <v>2781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2782</v>
      </c>
      <c r="L148" t="s">
        <v>2783</v>
      </c>
      <c r="M148" t="s">
        <v>2785</v>
      </c>
      <c r="N148" t="s">
        <v>2781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2782</v>
      </c>
      <c r="L149" t="s">
        <v>2783</v>
      </c>
      <c r="M149" t="s">
        <v>2786</v>
      </c>
      <c r="N149" t="s">
        <v>2787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2782</v>
      </c>
      <c r="L150" t="s">
        <v>2783</v>
      </c>
      <c r="M150" t="s">
        <v>2786</v>
      </c>
      <c r="N150" t="s">
        <v>2787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2782</v>
      </c>
      <c r="L151" t="s">
        <v>2783</v>
      </c>
      <c r="M151" t="s">
        <v>2786</v>
      </c>
      <c r="N151" t="s">
        <v>2787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2782</v>
      </c>
      <c r="L152" t="s">
        <v>2783</v>
      </c>
      <c r="M152" t="s">
        <v>2788</v>
      </c>
      <c r="N152" t="s">
        <v>2789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2782</v>
      </c>
      <c r="L153" t="s">
        <v>2783</v>
      </c>
      <c r="M153" t="s">
        <v>2788</v>
      </c>
      <c r="N153" t="s">
        <v>2789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2782</v>
      </c>
      <c r="L154" t="s">
        <v>2783</v>
      </c>
      <c r="M154" t="s">
        <v>2788</v>
      </c>
      <c r="N154" t="s">
        <v>2789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2782</v>
      </c>
      <c r="L155" t="s">
        <v>2783</v>
      </c>
      <c r="M155" t="s">
        <v>2788</v>
      </c>
      <c r="N155" t="s">
        <v>2789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2782</v>
      </c>
      <c r="L156" t="s">
        <v>2783</v>
      </c>
      <c r="M156" t="s">
        <v>2788</v>
      </c>
      <c r="N156" t="s">
        <v>2789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2782</v>
      </c>
      <c r="L157" t="s">
        <v>2783</v>
      </c>
      <c r="M157" t="s">
        <v>2788</v>
      </c>
      <c r="N157" t="s">
        <v>2789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2790</v>
      </c>
      <c r="L158" t="s">
        <v>2791</v>
      </c>
      <c r="M158" t="s">
        <v>2792</v>
      </c>
      <c r="N158" t="s">
        <v>2793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2790</v>
      </c>
      <c r="L159" t="s">
        <v>2791</v>
      </c>
      <c r="M159" t="s">
        <v>2794</v>
      </c>
      <c r="N159" t="s">
        <v>2795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2790</v>
      </c>
      <c r="L160" t="s">
        <v>2791</v>
      </c>
      <c r="M160" t="s">
        <v>2796</v>
      </c>
      <c r="N160" t="s">
        <v>2797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2790</v>
      </c>
      <c r="L161" t="s">
        <v>2791</v>
      </c>
      <c r="M161" t="s">
        <v>2796</v>
      </c>
      <c r="N161" t="s">
        <v>2797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2790</v>
      </c>
      <c r="L162" t="s">
        <v>2791</v>
      </c>
      <c r="M162" t="s">
        <v>2796</v>
      </c>
      <c r="N162" t="s">
        <v>2797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2790</v>
      </c>
      <c r="L163" t="s">
        <v>2791</v>
      </c>
      <c r="M163" t="s">
        <v>2796</v>
      </c>
      <c r="N163" t="s">
        <v>2797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2790</v>
      </c>
      <c r="L164" t="s">
        <v>2791</v>
      </c>
      <c r="M164" t="s">
        <v>2798</v>
      </c>
      <c r="N164" t="s">
        <v>2799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2790</v>
      </c>
      <c r="L165" t="s">
        <v>2791</v>
      </c>
      <c r="M165" t="s">
        <v>2798</v>
      </c>
      <c r="N165" t="s">
        <v>2799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2790</v>
      </c>
      <c r="L166" t="s">
        <v>2791</v>
      </c>
      <c r="M166" t="s">
        <v>2798</v>
      </c>
      <c r="N166" t="s">
        <v>2799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2790</v>
      </c>
      <c r="L167" t="s">
        <v>2791</v>
      </c>
      <c r="M167" t="s">
        <v>2798</v>
      </c>
      <c r="N167" t="s">
        <v>2799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2790</v>
      </c>
      <c r="L168" t="s">
        <v>2791</v>
      </c>
      <c r="M168" t="s">
        <v>2798</v>
      </c>
      <c r="N168" t="s">
        <v>2799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2790</v>
      </c>
      <c r="L169" t="s">
        <v>2791</v>
      </c>
      <c r="M169" t="s">
        <v>2798</v>
      </c>
      <c r="N169" t="s">
        <v>2799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2790</v>
      </c>
      <c r="L170" t="s">
        <v>2791</v>
      </c>
      <c r="M170" t="s">
        <v>2800</v>
      </c>
      <c r="N170" t="s">
        <v>2801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2790</v>
      </c>
      <c r="L171" t="s">
        <v>2791</v>
      </c>
      <c r="M171" t="s">
        <v>2800</v>
      </c>
      <c r="N171" t="s">
        <v>2801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2790</v>
      </c>
      <c r="L172" t="s">
        <v>2791</v>
      </c>
      <c r="M172" t="s">
        <v>2800</v>
      </c>
      <c r="N172" t="s">
        <v>2801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2802</v>
      </c>
      <c r="L173" t="s">
        <v>2803</v>
      </c>
      <c r="M173" t="s">
        <v>2804</v>
      </c>
      <c r="N173" t="s">
        <v>2805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2802</v>
      </c>
      <c r="L174" t="s">
        <v>2803</v>
      </c>
      <c r="M174" t="s">
        <v>2804</v>
      </c>
      <c r="N174" t="s">
        <v>2805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2802</v>
      </c>
      <c r="L175" t="s">
        <v>2803</v>
      </c>
      <c r="M175" t="s">
        <v>2804</v>
      </c>
      <c r="N175" t="s">
        <v>2805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2802</v>
      </c>
      <c r="L176" t="s">
        <v>2803</v>
      </c>
      <c r="M176" t="s">
        <v>2804</v>
      </c>
      <c r="N176" t="s">
        <v>2805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2802</v>
      </c>
      <c r="L177" t="s">
        <v>2803</v>
      </c>
      <c r="M177" t="s">
        <v>2806</v>
      </c>
      <c r="N177" t="s">
        <v>2807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2802</v>
      </c>
      <c r="L178" t="s">
        <v>2803</v>
      </c>
      <c r="M178" t="s">
        <v>2806</v>
      </c>
      <c r="N178" t="s">
        <v>2807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2802</v>
      </c>
      <c r="L179" t="s">
        <v>2803</v>
      </c>
      <c r="M179" t="s">
        <v>2806</v>
      </c>
      <c r="N179" t="s">
        <v>2808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2802</v>
      </c>
      <c r="L180" t="s">
        <v>2803</v>
      </c>
      <c r="M180" t="s">
        <v>2806</v>
      </c>
      <c r="N180" t="s">
        <v>2807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2802</v>
      </c>
      <c r="L181" t="s">
        <v>2803</v>
      </c>
      <c r="M181" t="s">
        <v>2809</v>
      </c>
      <c r="N181" t="s">
        <v>2810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2802</v>
      </c>
      <c r="L182" t="s">
        <v>2803</v>
      </c>
      <c r="M182" t="s">
        <v>2809</v>
      </c>
      <c r="N182" t="s">
        <v>2811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2802</v>
      </c>
      <c r="L183" t="s">
        <v>2803</v>
      </c>
      <c r="M183" t="s">
        <v>2809</v>
      </c>
      <c r="N183" t="s">
        <v>2812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2802</v>
      </c>
      <c r="L184" t="s">
        <v>2803</v>
      </c>
      <c r="M184" t="s">
        <v>2809</v>
      </c>
      <c r="N184" t="s">
        <v>2812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2802</v>
      </c>
      <c r="L185" t="s">
        <v>2803</v>
      </c>
      <c r="M185" t="s">
        <v>2813</v>
      </c>
      <c r="N185" t="s">
        <v>2806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2802</v>
      </c>
      <c r="L186" t="s">
        <v>2803</v>
      </c>
      <c r="M186" t="s">
        <v>2814</v>
      </c>
      <c r="N186" t="s">
        <v>2804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2802</v>
      </c>
      <c r="L187" t="s">
        <v>2803</v>
      </c>
      <c r="M187" t="s">
        <v>2814</v>
      </c>
      <c r="N187" t="s">
        <v>2812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2802</v>
      </c>
      <c r="L188" t="s">
        <v>2803</v>
      </c>
      <c r="M188" t="s">
        <v>2814</v>
      </c>
      <c r="N188" t="s">
        <v>2815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2802</v>
      </c>
      <c r="L189" t="s">
        <v>2803</v>
      </c>
      <c r="M189" t="s">
        <v>2814</v>
      </c>
      <c r="N189" t="s">
        <v>2816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2817</v>
      </c>
      <c r="L190" t="s">
        <v>2818</v>
      </c>
      <c r="M190" t="s">
        <v>2819</v>
      </c>
      <c r="N190" t="s">
        <v>2815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2817</v>
      </c>
      <c r="L191" t="s">
        <v>2818</v>
      </c>
      <c r="M191" t="s">
        <v>2819</v>
      </c>
      <c r="N191" t="s">
        <v>2815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2817</v>
      </c>
      <c r="L192" t="s">
        <v>2818</v>
      </c>
      <c r="M192" t="s">
        <v>2819</v>
      </c>
      <c r="N192" t="s">
        <v>2815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2817</v>
      </c>
      <c r="L193" t="s">
        <v>2818</v>
      </c>
      <c r="M193" t="s">
        <v>2819</v>
      </c>
      <c r="N193" t="s">
        <v>2815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2817</v>
      </c>
      <c r="L194" t="s">
        <v>2818</v>
      </c>
      <c r="M194" t="s">
        <v>2820</v>
      </c>
      <c r="N194" t="s">
        <v>2821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2817</v>
      </c>
      <c r="L195" t="s">
        <v>2818</v>
      </c>
      <c r="M195" t="s">
        <v>2820</v>
      </c>
      <c r="N195" t="s">
        <v>2821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2817</v>
      </c>
      <c r="L196" t="s">
        <v>2818</v>
      </c>
      <c r="M196" t="s">
        <v>2822</v>
      </c>
      <c r="N196" t="s">
        <v>2804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2817</v>
      </c>
      <c r="L197" t="s">
        <v>2818</v>
      </c>
      <c r="M197" t="s">
        <v>2822</v>
      </c>
      <c r="N197" t="s">
        <v>2806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2817</v>
      </c>
      <c r="L198" t="s">
        <v>2818</v>
      </c>
      <c r="M198" t="s">
        <v>2823</v>
      </c>
      <c r="N198" t="s">
        <v>2806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2817</v>
      </c>
      <c r="L199" t="s">
        <v>2818</v>
      </c>
      <c r="M199" t="s">
        <v>2823</v>
      </c>
      <c r="N199" t="s">
        <v>2806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2817</v>
      </c>
      <c r="L200" t="s">
        <v>2818</v>
      </c>
      <c r="M200" t="s">
        <v>2824</v>
      </c>
      <c r="N200" t="s">
        <v>2772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2817</v>
      </c>
      <c r="L201" t="s">
        <v>2818</v>
      </c>
      <c r="M201" t="s">
        <v>2824</v>
      </c>
      <c r="N201" t="s">
        <v>2772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2817</v>
      </c>
      <c r="L202" t="s">
        <v>2818</v>
      </c>
      <c r="M202" t="s">
        <v>2824</v>
      </c>
      <c r="N202" t="s">
        <v>2772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2817</v>
      </c>
      <c r="L203" t="s">
        <v>2818</v>
      </c>
      <c r="M203" t="s">
        <v>2824</v>
      </c>
      <c r="N203" t="s">
        <v>2772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2817</v>
      </c>
      <c r="L204" t="s">
        <v>2818</v>
      </c>
      <c r="M204" t="s">
        <v>2825</v>
      </c>
      <c r="N204" t="s">
        <v>2782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2817</v>
      </c>
      <c r="L205" t="s">
        <v>2818</v>
      </c>
      <c r="M205" t="s">
        <v>2826</v>
      </c>
      <c r="N205" t="s">
        <v>2827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2817</v>
      </c>
      <c r="L206" t="s">
        <v>2818</v>
      </c>
      <c r="M206" t="s">
        <v>2826</v>
      </c>
      <c r="N206" t="s">
        <v>2827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2817</v>
      </c>
      <c r="L207" t="s">
        <v>2818</v>
      </c>
      <c r="M207" t="s">
        <v>2828</v>
      </c>
      <c r="N207" t="s">
        <v>2814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2817</v>
      </c>
      <c r="L208" t="s">
        <v>2818</v>
      </c>
      <c r="M208" t="s">
        <v>2828</v>
      </c>
      <c r="N208" t="s">
        <v>2814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2817</v>
      </c>
      <c r="L209" t="s">
        <v>2818</v>
      </c>
      <c r="M209" t="s">
        <v>2828</v>
      </c>
      <c r="N209" t="s">
        <v>2814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2817</v>
      </c>
      <c r="L210" t="s">
        <v>2818</v>
      </c>
      <c r="M210" t="s">
        <v>2828</v>
      </c>
      <c r="N210" t="s">
        <v>2814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2817</v>
      </c>
      <c r="L211" t="s">
        <v>2818</v>
      </c>
      <c r="M211" t="s">
        <v>2828</v>
      </c>
      <c r="N211" t="s">
        <v>2814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2817</v>
      </c>
      <c r="L212" t="s">
        <v>2818</v>
      </c>
      <c r="M212" t="s">
        <v>2829</v>
      </c>
      <c r="N212" t="s">
        <v>2825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2817</v>
      </c>
      <c r="L213" t="s">
        <v>2818</v>
      </c>
      <c r="M213" t="s">
        <v>2829</v>
      </c>
      <c r="N213" t="s">
        <v>2825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2817</v>
      </c>
      <c r="L214" t="s">
        <v>2818</v>
      </c>
      <c r="M214" t="s">
        <v>2829</v>
      </c>
      <c r="N214" t="s">
        <v>2825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2817</v>
      </c>
      <c r="L215" t="s">
        <v>2818</v>
      </c>
      <c r="M215" t="s">
        <v>2829</v>
      </c>
      <c r="N215" t="s">
        <v>2825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2830</v>
      </c>
      <c r="L216" t="s">
        <v>2831</v>
      </c>
      <c r="M216" t="s">
        <v>2832</v>
      </c>
      <c r="N216" t="s">
        <v>2833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2830</v>
      </c>
      <c r="L217" t="s">
        <v>2831</v>
      </c>
      <c r="M217" t="s">
        <v>2832</v>
      </c>
      <c r="N217" t="s">
        <v>2833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2830</v>
      </c>
      <c r="L218" t="s">
        <v>2831</v>
      </c>
      <c r="M218" t="s">
        <v>2832</v>
      </c>
      <c r="N218" t="s">
        <v>2833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2830</v>
      </c>
      <c r="L219" t="s">
        <v>2831</v>
      </c>
      <c r="M219" t="s">
        <v>2832</v>
      </c>
      <c r="N219" t="s">
        <v>2833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2830</v>
      </c>
      <c r="L220" t="s">
        <v>2831</v>
      </c>
      <c r="M220" t="s">
        <v>2832</v>
      </c>
      <c r="N220" t="s">
        <v>2833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2830</v>
      </c>
      <c r="L221" t="s">
        <v>2831</v>
      </c>
      <c r="M221" t="s">
        <v>2832</v>
      </c>
      <c r="N221" t="s">
        <v>2833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2830</v>
      </c>
      <c r="L222" t="s">
        <v>2831</v>
      </c>
      <c r="M222" t="s">
        <v>2834</v>
      </c>
      <c r="N222" t="s">
        <v>2835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2830</v>
      </c>
      <c r="L223" t="s">
        <v>2831</v>
      </c>
      <c r="M223" t="s">
        <v>2834</v>
      </c>
      <c r="N223" t="s">
        <v>2835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2830</v>
      </c>
      <c r="L224" t="s">
        <v>2831</v>
      </c>
      <c r="M224" t="s">
        <v>2834</v>
      </c>
      <c r="N224" t="s">
        <v>2835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2830</v>
      </c>
      <c r="L225" t="s">
        <v>2831</v>
      </c>
      <c r="M225" t="s">
        <v>2834</v>
      </c>
      <c r="N225" t="s">
        <v>2835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2830</v>
      </c>
      <c r="L226" t="s">
        <v>2831</v>
      </c>
      <c r="M226" t="s">
        <v>2834</v>
      </c>
      <c r="N226" t="s">
        <v>2835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2830</v>
      </c>
      <c r="L227" t="s">
        <v>2831</v>
      </c>
      <c r="M227" t="s">
        <v>2834</v>
      </c>
      <c r="N227" t="s">
        <v>2835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2830</v>
      </c>
      <c r="L228" t="s">
        <v>2831</v>
      </c>
      <c r="M228" t="s">
        <v>2834</v>
      </c>
      <c r="N228" t="s">
        <v>2835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2830</v>
      </c>
      <c r="L229" t="s">
        <v>2831</v>
      </c>
      <c r="M229" t="s">
        <v>2834</v>
      </c>
      <c r="N229" t="s">
        <v>2835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2830</v>
      </c>
      <c r="L230" t="s">
        <v>2831</v>
      </c>
      <c r="M230" t="s">
        <v>2834</v>
      </c>
      <c r="N230" t="s">
        <v>2835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2830</v>
      </c>
      <c r="L231" t="s">
        <v>2831</v>
      </c>
      <c r="M231" t="s">
        <v>2834</v>
      </c>
      <c r="N231" t="s">
        <v>2835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2830</v>
      </c>
      <c r="L232" t="s">
        <v>2831</v>
      </c>
      <c r="M232" t="s">
        <v>2836</v>
      </c>
      <c r="N232" t="s">
        <v>2828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2830</v>
      </c>
      <c r="L233" t="s">
        <v>2831</v>
      </c>
      <c r="M233" t="s">
        <v>2836</v>
      </c>
      <c r="N233" t="s">
        <v>2828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2830</v>
      </c>
      <c r="L234" t="s">
        <v>2831</v>
      </c>
      <c r="M234" t="s">
        <v>2836</v>
      </c>
      <c r="N234" t="s">
        <v>2828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2830</v>
      </c>
      <c r="L235" t="s">
        <v>2831</v>
      </c>
      <c r="M235" t="s">
        <v>2836</v>
      </c>
      <c r="N235" t="s">
        <v>2828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2830</v>
      </c>
      <c r="L236" t="s">
        <v>2831</v>
      </c>
      <c r="M236" t="s">
        <v>2836</v>
      </c>
      <c r="N236" t="s">
        <v>2828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2830</v>
      </c>
      <c r="L237" t="s">
        <v>2831</v>
      </c>
      <c r="M237" t="s">
        <v>2836</v>
      </c>
      <c r="N237" t="s">
        <v>2828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2830</v>
      </c>
      <c r="L238" t="s">
        <v>2831</v>
      </c>
      <c r="M238" t="s">
        <v>2836</v>
      </c>
      <c r="N238" t="s">
        <v>2837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2830</v>
      </c>
      <c r="L239" t="s">
        <v>2831</v>
      </c>
      <c r="M239" t="s">
        <v>2836</v>
      </c>
      <c r="N239" t="s">
        <v>2837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2830</v>
      </c>
      <c r="L240" t="s">
        <v>2831</v>
      </c>
      <c r="M240" t="s">
        <v>2838</v>
      </c>
      <c r="N240" t="s">
        <v>2837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2830</v>
      </c>
      <c r="L241" t="s">
        <v>2831</v>
      </c>
      <c r="M241" t="s">
        <v>2838</v>
      </c>
      <c r="N241" t="s">
        <v>2837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2830</v>
      </c>
      <c r="L242" t="s">
        <v>2831</v>
      </c>
      <c r="M242" t="s">
        <v>2838</v>
      </c>
      <c r="N242" t="s">
        <v>2837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2830</v>
      </c>
      <c r="L243" t="s">
        <v>2831</v>
      </c>
      <c r="M243" t="s">
        <v>2838</v>
      </c>
      <c r="N243" t="s">
        <v>2837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2830</v>
      </c>
      <c r="L244" t="s">
        <v>2831</v>
      </c>
      <c r="M244" t="s">
        <v>2838</v>
      </c>
      <c r="N244" t="s">
        <v>2837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2830</v>
      </c>
      <c r="L245" t="s">
        <v>2831</v>
      </c>
      <c r="M245" t="s">
        <v>2838</v>
      </c>
      <c r="N245" t="s">
        <v>2837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2934</v>
      </c>
      <c r="L4" t="s">
        <v>2935</v>
      </c>
      <c r="M4" t="s">
        <v>2936</v>
      </c>
      <c r="N4" t="s">
        <v>2937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2934</v>
      </c>
      <c r="L5" t="s">
        <v>2935</v>
      </c>
      <c r="M5" t="s">
        <v>2936</v>
      </c>
      <c r="N5" t="s">
        <v>2937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2934</v>
      </c>
      <c r="L6" t="s">
        <v>2935</v>
      </c>
      <c r="M6" t="s">
        <v>2936</v>
      </c>
      <c r="N6" t="s">
        <v>2937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2934</v>
      </c>
      <c r="L7" t="s">
        <v>2935</v>
      </c>
      <c r="M7" t="s">
        <v>2936</v>
      </c>
      <c r="N7" t="s">
        <v>2937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2934</v>
      </c>
      <c r="L8" t="s">
        <v>2935</v>
      </c>
      <c r="M8" t="s">
        <v>2936</v>
      </c>
      <c r="N8" t="s">
        <v>2937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2934</v>
      </c>
      <c r="L9" t="s">
        <v>2935</v>
      </c>
      <c r="M9" t="s">
        <v>2936</v>
      </c>
      <c r="N9" t="s">
        <v>2937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2934</v>
      </c>
      <c r="L10" t="s">
        <v>2935</v>
      </c>
      <c r="M10" t="s">
        <v>2936</v>
      </c>
      <c r="N10" t="s">
        <v>2937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2934</v>
      </c>
      <c r="L11" t="s">
        <v>2935</v>
      </c>
      <c r="M11" t="s">
        <v>2936</v>
      </c>
      <c r="N11" t="s">
        <v>2937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2934</v>
      </c>
      <c r="L12" t="s">
        <v>2935</v>
      </c>
      <c r="M12" t="s">
        <v>2936</v>
      </c>
      <c r="N12" t="s">
        <v>2937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2934</v>
      </c>
      <c r="L13" t="s">
        <v>2935</v>
      </c>
      <c r="M13" t="s">
        <v>2936</v>
      </c>
      <c r="N13" t="s">
        <v>2937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2934</v>
      </c>
      <c r="L14" t="s">
        <v>2935</v>
      </c>
      <c r="M14" t="s">
        <v>2936</v>
      </c>
      <c r="N14" t="s">
        <v>2937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2934</v>
      </c>
      <c r="L15" t="s">
        <v>2935</v>
      </c>
      <c r="M15" t="s">
        <v>2936</v>
      </c>
      <c r="N15" t="s">
        <v>2937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2934</v>
      </c>
      <c r="L16" t="s">
        <v>2935</v>
      </c>
      <c r="M16" t="s">
        <v>2936</v>
      </c>
      <c r="N16" t="s">
        <v>2937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2934</v>
      </c>
      <c r="L17" t="s">
        <v>2935</v>
      </c>
      <c r="M17" t="s">
        <v>2936</v>
      </c>
      <c r="N17" t="s">
        <v>2937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2934</v>
      </c>
      <c r="L18" t="s">
        <v>2935</v>
      </c>
      <c r="M18" t="s">
        <v>2936</v>
      </c>
      <c r="N18" t="s">
        <v>2937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2934</v>
      </c>
      <c r="L19" t="s">
        <v>2935</v>
      </c>
      <c r="M19" t="s">
        <v>2936</v>
      </c>
      <c r="N19" t="s">
        <v>2937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2934</v>
      </c>
      <c r="L20" t="s">
        <v>2935</v>
      </c>
      <c r="M20" t="s">
        <v>2938</v>
      </c>
      <c r="N20" t="s">
        <v>2939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2934</v>
      </c>
      <c r="L21" t="s">
        <v>2935</v>
      </c>
      <c r="M21" t="s">
        <v>2938</v>
      </c>
      <c r="N21" t="s">
        <v>2939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2934</v>
      </c>
      <c r="L22" t="s">
        <v>2935</v>
      </c>
      <c r="M22" t="s">
        <v>2938</v>
      </c>
      <c r="N22" t="s">
        <v>2939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2934</v>
      </c>
      <c r="L23" t="s">
        <v>2935</v>
      </c>
      <c r="M23" t="s">
        <v>2938</v>
      </c>
      <c r="N23" t="s">
        <v>2939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2934</v>
      </c>
      <c r="L24" t="s">
        <v>2935</v>
      </c>
      <c r="M24" t="s">
        <v>2938</v>
      </c>
      <c r="N24" t="s">
        <v>2939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2934</v>
      </c>
      <c r="L25" t="s">
        <v>2935</v>
      </c>
      <c r="M25" t="s">
        <v>2938</v>
      </c>
      <c r="N25" t="s">
        <v>2939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2934</v>
      </c>
      <c r="L26" t="s">
        <v>2935</v>
      </c>
      <c r="M26" t="s">
        <v>2938</v>
      </c>
      <c r="N26" t="s">
        <v>2939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2934</v>
      </c>
      <c r="L27" t="s">
        <v>2935</v>
      </c>
      <c r="M27" t="s">
        <v>2938</v>
      </c>
      <c r="N27" t="s">
        <v>2939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2934</v>
      </c>
      <c r="L28" t="s">
        <v>2935</v>
      </c>
      <c r="M28" t="s">
        <v>2938</v>
      </c>
      <c r="N28" t="s">
        <v>2939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2934</v>
      </c>
      <c r="L29" t="s">
        <v>2935</v>
      </c>
      <c r="M29" t="s">
        <v>2938</v>
      </c>
      <c r="N29" t="s">
        <v>2939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2934</v>
      </c>
      <c r="L30" t="s">
        <v>2935</v>
      </c>
      <c r="M30" t="s">
        <v>2938</v>
      </c>
      <c r="N30" t="s">
        <v>2939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2934</v>
      </c>
      <c r="L31" t="s">
        <v>2935</v>
      </c>
      <c r="M31" t="s">
        <v>2938</v>
      </c>
      <c r="N31" t="s">
        <v>2939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2934</v>
      </c>
      <c r="L32" t="s">
        <v>2935</v>
      </c>
      <c r="M32" t="s">
        <v>2938</v>
      </c>
      <c r="N32" t="s">
        <v>2939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2934</v>
      </c>
      <c r="L33" t="s">
        <v>2935</v>
      </c>
      <c r="M33" t="s">
        <v>2938</v>
      </c>
      <c r="N33" t="s">
        <v>2939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2934</v>
      </c>
      <c r="L34" t="s">
        <v>2935</v>
      </c>
      <c r="M34" t="s">
        <v>2938</v>
      </c>
      <c r="N34" t="s">
        <v>2939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2934</v>
      </c>
      <c r="L35" t="s">
        <v>2935</v>
      </c>
      <c r="M35" t="s">
        <v>2938</v>
      </c>
      <c r="N35" t="s">
        <v>2939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2934</v>
      </c>
      <c r="L36" t="s">
        <v>2935</v>
      </c>
      <c r="M36" t="s">
        <v>2938</v>
      </c>
      <c r="N36" t="s">
        <v>2939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2934</v>
      </c>
      <c r="L37" t="s">
        <v>2935</v>
      </c>
      <c r="M37" t="s">
        <v>2938</v>
      </c>
      <c r="N37" t="s">
        <v>2939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2934</v>
      </c>
      <c r="L38" t="s">
        <v>2935</v>
      </c>
      <c r="M38" t="s">
        <v>2938</v>
      </c>
      <c r="N38" t="s">
        <v>2939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2934</v>
      </c>
      <c r="L39" t="s">
        <v>2935</v>
      </c>
      <c r="M39" t="s">
        <v>2938</v>
      </c>
      <c r="N39" t="s">
        <v>2939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2934</v>
      </c>
      <c r="L40" t="s">
        <v>2935</v>
      </c>
      <c r="M40" t="s">
        <v>2938</v>
      </c>
      <c r="N40" t="s">
        <v>2939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2934</v>
      </c>
      <c r="L41" t="s">
        <v>2935</v>
      </c>
      <c r="M41" t="s">
        <v>2938</v>
      </c>
      <c r="N41" t="s">
        <v>2939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2934</v>
      </c>
      <c r="L42" t="s">
        <v>2935</v>
      </c>
      <c r="M42" t="s">
        <v>2938</v>
      </c>
      <c r="N42" t="s">
        <v>2939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2934</v>
      </c>
      <c r="L43" t="s">
        <v>2935</v>
      </c>
      <c r="M43" t="s">
        <v>2938</v>
      </c>
      <c r="N43" t="s">
        <v>2939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2934</v>
      </c>
      <c r="L44" t="s">
        <v>2935</v>
      </c>
      <c r="M44" t="s">
        <v>2940</v>
      </c>
      <c r="N44" t="s">
        <v>2941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2934</v>
      </c>
      <c r="L45" t="s">
        <v>2935</v>
      </c>
      <c r="M45" t="s">
        <v>2940</v>
      </c>
      <c r="N45" t="s">
        <v>2941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2934</v>
      </c>
      <c r="L46" t="s">
        <v>2935</v>
      </c>
      <c r="M46" t="s">
        <v>2940</v>
      </c>
      <c r="N46" t="s">
        <v>2941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2934</v>
      </c>
      <c r="L47" t="s">
        <v>2935</v>
      </c>
      <c r="M47" t="s">
        <v>2940</v>
      </c>
      <c r="N47" t="s">
        <v>2941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2934</v>
      </c>
      <c r="L48" t="s">
        <v>2935</v>
      </c>
      <c r="M48" t="s">
        <v>2940</v>
      </c>
      <c r="N48" t="s">
        <v>2941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2934</v>
      </c>
      <c r="L49" t="s">
        <v>2935</v>
      </c>
      <c r="M49" t="s">
        <v>2940</v>
      </c>
      <c r="N49" t="s">
        <v>2941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2934</v>
      </c>
      <c r="L50" t="s">
        <v>2935</v>
      </c>
      <c r="M50" t="s">
        <v>2940</v>
      </c>
      <c r="N50" t="s">
        <v>2941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2934</v>
      </c>
      <c r="L51" t="s">
        <v>2935</v>
      </c>
      <c r="M51" t="s">
        <v>2940</v>
      </c>
      <c r="N51" t="s">
        <v>2941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2934</v>
      </c>
      <c r="L52" t="s">
        <v>2935</v>
      </c>
      <c r="M52" t="s">
        <v>2940</v>
      </c>
      <c r="N52" t="s">
        <v>2941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2934</v>
      </c>
      <c r="L53" t="s">
        <v>2935</v>
      </c>
      <c r="M53" t="s">
        <v>2940</v>
      </c>
      <c r="N53" t="s">
        <v>2941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2934</v>
      </c>
      <c r="L54" t="s">
        <v>2935</v>
      </c>
      <c r="M54" t="s">
        <v>2940</v>
      </c>
      <c r="N54" t="s">
        <v>2941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2934</v>
      </c>
      <c r="L55" t="s">
        <v>2942</v>
      </c>
      <c r="M55" t="s">
        <v>2940</v>
      </c>
      <c r="N55" t="s">
        <v>2941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2934</v>
      </c>
      <c r="L56" t="s">
        <v>2942</v>
      </c>
      <c r="M56" t="s">
        <v>2943</v>
      </c>
      <c r="N56" t="s">
        <v>2944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2934</v>
      </c>
      <c r="L57" t="s">
        <v>2942</v>
      </c>
      <c r="M57" t="s">
        <v>2943</v>
      </c>
      <c r="N57" t="s">
        <v>2944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2934</v>
      </c>
      <c r="L58" t="s">
        <v>2942</v>
      </c>
      <c r="M58" t="s">
        <v>2943</v>
      </c>
      <c r="N58" t="s">
        <v>2944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2934</v>
      </c>
      <c r="L59" t="s">
        <v>2942</v>
      </c>
      <c r="M59" t="s">
        <v>2943</v>
      </c>
      <c r="N59" t="s">
        <v>2944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2934</v>
      </c>
      <c r="L60" t="s">
        <v>2942</v>
      </c>
      <c r="M60" t="s">
        <v>2943</v>
      </c>
      <c r="N60" t="s">
        <v>2944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2934</v>
      </c>
      <c r="L61" t="s">
        <v>2942</v>
      </c>
      <c r="M61" t="s">
        <v>2943</v>
      </c>
      <c r="N61" t="s">
        <v>2944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2934</v>
      </c>
      <c r="L62" t="s">
        <v>2942</v>
      </c>
      <c r="M62" t="s">
        <v>2943</v>
      </c>
      <c r="N62" t="s">
        <v>2944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2934</v>
      </c>
      <c r="L63" t="s">
        <v>2942</v>
      </c>
      <c r="M63" t="s">
        <v>2943</v>
      </c>
      <c r="N63" t="s">
        <v>2944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2934</v>
      </c>
      <c r="L64" t="s">
        <v>2942</v>
      </c>
      <c r="M64" t="s">
        <v>2943</v>
      </c>
      <c r="N64" t="s">
        <v>2944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2934</v>
      </c>
      <c r="L65" t="s">
        <v>2942</v>
      </c>
      <c r="M65" t="s">
        <v>2943</v>
      </c>
      <c r="N65" t="s">
        <v>2944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2934</v>
      </c>
      <c r="L66" t="s">
        <v>2942</v>
      </c>
      <c r="M66" t="s">
        <v>2943</v>
      </c>
      <c r="N66" t="s">
        <v>2944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2934</v>
      </c>
      <c r="L67" t="s">
        <v>2935</v>
      </c>
      <c r="M67" t="s">
        <v>2945</v>
      </c>
      <c r="N67" t="s">
        <v>2946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2934</v>
      </c>
      <c r="L68" t="s">
        <v>2935</v>
      </c>
      <c r="M68" t="s">
        <v>2945</v>
      </c>
      <c r="N68" t="s">
        <v>2946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2934</v>
      </c>
      <c r="L69" t="s">
        <v>2935</v>
      </c>
      <c r="M69" t="s">
        <v>2947</v>
      </c>
      <c r="N69" t="s">
        <v>2948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2934</v>
      </c>
      <c r="L70" t="s">
        <v>2942</v>
      </c>
      <c r="M70" t="s">
        <v>2947</v>
      </c>
      <c r="N70" t="s">
        <v>2948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2934</v>
      </c>
      <c r="L71" t="s">
        <v>2935</v>
      </c>
      <c r="M71" t="s">
        <v>2947</v>
      </c>
      <c r="N71" t="s">
        <v>2948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2934</v>
      </c>
      <c r="L72" t="s">
        <v>2935</v>
      </c>
      <c r="M72" t="s">
        <v>2947</v>
      </c>
      <c r="N72" t="s">
        <v>2948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2934</v>
      </c>
      <c r="L73" t="s">
        <v>2935</v>
      </c>
      <c r="M73" t="s">
        <v>2947</v>
      </c>
      <c r="N73" t="s">
        <v>2948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2934</v>
      </c>
      <c r="L74" t="s">
        <v>2935</v>
      </c>
      <c r="M74" t="s">
        <v>2947</v>
      </c>
      <c r="N74" t="s">
        <v>2948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2934</v>
      </c>
      <c r="L75" t="s">
        <v>2935</v>
      </c>
      <c r="M75" t="s">
        <v>2947</v>
      </c>
      <c r="N75" t="s">
        <v>2948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2934</v>
      </c>
      <c r="L76" t="s">
        <v>2935</v>
      </c>
      <c r="M76" t="s">
        <v>2949</v>
      </c>
      <c r="N76" t="s">
        <v>2950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2934</v>
      </c>
      <c r="L77" t="s">
        <v>2942</v>
      </c>
      <c r="M77" t="s">
        <v>2949</v>
      </c>
      <c r="N77" t="s">
        <v>2950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2934</v>
      </c>
      <c r="L78" t="s">
        <v>2935</v>
      </c>
      <c r="M78" t="s">
        <v>2949</v>
      </c>
      <c r="N78" t="s">
        <v>2950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2934</v>
      </c>
      <c r="L79" t="s">
        <v>2935</v>
      </c>
      <c r="M79" t="s">
        <v>2949</v>
      </c>
      <c r="N79" t="s">
        <v>2950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2934</v>
      </c>
      <c r="L80" t="s">
        <v>2935</v>
      </c>
      <c r="M80" t="s">
        <v>2949</v>
      </c>
      <c r="N80" t="s">
        <v>2950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2934</v>
      </c>
      <c r="L81" t="s">
        <v>2935</v>
      </c>
      <c r="M81" t="s">
        <v>2949</v>
      </c>
      <c r="N81" t="s">
        <v>2950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2934</v>
      </c>
      <c r="L82" t="s">
        <v>2935</v>
      </c>
      <c r="M82" t="s">
        <v>2949</v>
      </c>
      <c r="N82" t="s">
        <v>2950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2934</v>
      </c>
      <c r="L83" t="s">
        <v>2935</v>
      </c>
      <c r="M83" t="s">
        <v>2949</v>
      </c>
      <c r="N83" t="s">
        <v>2950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2934</v>
      </c>
      <c r="L84" t="s">
        <v>2935</v>
      </c>
      <c r="M84" t="s">
        <v>2949</v>
      </c>
      <c r="N84" t="s">
        <v>2950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2934</v>
      </c>
      <c r="L85" t="s">
        <v>2942</v>
      </c>
      <c r="M85" t="s">
        <v>2949</v>
      </c>
      <c r="N85" t="s">
        <v>2950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2934</v>
      </c>
      <c r="L86" t="s">
        <v>2942</v>
      </c>
      <c r="M86" t="s">
        <v>2949</v>
      </c>
      <c r="N86" t="s">
        <v>2950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2934</v>
      </c>
      <c r="L87" t="s">
        <v>2942</v>
      </c>
      <c r="M87" t="s">
        <v>2949</v>
      </c>
      <c r="N87" t="s">
        <v>2950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2934</v>
      </c>
      <c r="L88" t="s">
        <v>2935</v>
      </c>
      <c r="M88" t="s">
        <v>2951</v>
      </c>
      <c r="N88" t="s">
        <v>2952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2934</v>
      </c>
      <c r="L89" t="s">
        <v>2942</v>
      </c>
      <c r="M89" t="s">
        <v>2951</v>
      </c>
      <c r="N89" t="s">
        <v>2952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2934</v>
      </c>
      <c r="L90" t="s">
        <v>2935</v>
      </c>
      <c r="M90" t="s">
        <v>2951</v>
      </c>
      <c r="N90" t="s">
        <v>2952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2934</v>
      </c>
      <c r="L91" t="s">
        <v>2942</v>
      </c>
      <c r="M91" t="s">
        <v>2951</v>
      </c>
      <c r="N91" t="s">
        <v>2952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2934</v>
      </c>
      <c r="L92" t="s">
        <v>2942</v>
      </c>
      <c r="M92" t="s">
        <v>2951</v>
      </c>
      <c r="N92" t="s">
        <v>2952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2934</v>
      </c>
      <c r="L93" t="s">
        <v>2935</v>
      </c>
      <c r="M93" t="s">
        <v>2953</v>
      </c>
      <c r="N93" t="s">
        <v>2954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2934</v>
      </c>
      <c r="L94" t="s">
        <v>2935</v>
      </c>
      <c r="M94" t="s">
        <v>2953</v>
      </c>
      <c r="N94" t="s">
        <v>2954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2934</v>
      </c>
      <c r="L95" t="s">
        <v>2935</v>
      </c>
      <c r="M95" t="s">
        <v>2953</v>
      </c>
      <c r="N95" t="s">
        <v>2954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2934</v>
      </c>
      <c r="L96" t="s">
        <v>2935</v>
      </c>
      <c r="M96" t="s">
        <v>2953</v>
      </c>
      <c r="N96" t="s">
        <v>2954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2934</v>
      </c>
      <c r="L97" t="s">
        <v>2935</v>
      </c>
      <c r="M97" t="s">
        <v>2953</v>
      </c>
      <c r="N97" t="s">
        <v>2954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2934</v>
      </c>
      <c r="L98" t="s">
        <v>2935</v>
      </c>
      <c r="M98" t="s">
        <v>2953</v>
      </c>
      <c r="N98" t="s">
        <v>2954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2934</v>
      </c>
      <c r="L99" t="s">
        <v>2935</v>
      </c>
      <c r="M99" t="s">
        <v>2955</v>
      </c>
      <c r="N99" t="s">
        <v>2956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2934</v>
      </c>
      <c r="L100" t="s">
        <v>2935</v>
      </c>
      <c r="M100" t="s">
        <v>2955</v>
      </c>
      <c r="N100" t="s">
        <v>2956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2934</v>
      </c>
      <c r="L101" t="s">
        <v>2935</v>
      </c>
      <c r="M101" t="s">
        <v>2955</v>
      </c>
      <c r="N101" t="s">
        <v>2956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2934</v>
      </c>
      <c r="L102" t="s">
        <v>2935</v>
      </c>
      <c r="M102" t="s">
        <v>2955</v>
      </c>
      <c r="N102" t="s">
        <v>2956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2934</v>
      </c>
      <c r="L103" t="s">
        <v>2935</v>
      </c>
      <c r="M103" t="s">
        <v>2955</v>
      </c>
      <c r="N103" t="s">
        <v>2956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2934</v>
      </c>
      <c r="L104" t="s">
        <v>2935</v>
      </c>
      <c r="M104" t="s">
        <v>2955</v>
      </c>
      <c r="N104" t="s">
        <v>2956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2934</v>
      </c>
      <c r="L105" t="s">
        <v>2935</v>
      </c>
      <c r="M105" t="s">
        <v>2955</v>
      </c>
      <c r="N105" t="s">
        <v>2956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2934</v>
      </c>
      <c r="L106" t="s">
        <v>2935</v>
      </c>
      <c r="M106" t="s">
        <v>2955</v>
      </c>
      <c r="N106" t="s">
        <v>2956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2934</v>
      </c>
      <c r="L107" t="s">
        <v>2935</v>
      </c>
      <c r="M107" t="s">
        <v>2955</v>
      </c>
      <c r="N107" t="s">
        <v>2956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2934</v>
      </c>
      <c r="L108" t="s">
        <v>2935</v>
      </c>
      <c r="M108" t="s">
        <v>2955</v>
      </c>
      <c r="N108" t="s">
        <v>2956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2934</v>
      </c>
      <c r="L109" t="s">
        <v>2935</v>
      </c>
      <c r="M109" t="s">
        <v>2955</v>
      </c>
      <c r="N109" t="s">
        <v>2956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2934</v>
      </c>
      <c r="L110" t="s">
        <v>2935</v>
      </c>
      <c r="M110" t="s">
        <v>2955</v>
      </c>
      <c r="N110" t="s">
        <v>2956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2934</v>
      </c>
      <c r="L111" t="s">
        <v>2935</v>
      </c>
      <c r="M111" t="s">
        <v>2955</v>
      </c>
      <c r="N111" t="s">
        <v>2956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2934</v>
      </c>
      <c r="L112" t="s">
        <v>2935</v>
      </c>
      <c r="M112" t="s">
        <v>2955</v>
      </c>
      <c r="N112" t="s">
        <v>2956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2934</v>
      </c>
      <c r="L113" t="s">
        <v>2935</v>
      </c>
      <c r="M113" t="s">
        <v>2955</v>
      </c>
      <c r="N113" t="s">
        <v>2956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2934</v>
      </c>
      <c r="L114" t="s">
        <v>2935</v>
      </c>
      <c r="M114" t="s">
        <v>2955</v>
      </c>
      <c r="N114" t="s">
        <v>2956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2934</v>
      </c>
      <c r="L115" t="s">
        <v>2935</v>
      </c>
      <c r="M115" t="s">
        <v>2957</v>
      </c>
      <c r="N115" t="s">
        <v>2958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2934</v>
      </c>
      <c r="L116" t="s">
        <v>2935</v>
      </c>
      <c r="M116" t="s">
        <v>2957</v>
      </c>
      <c r="N116" t="s">
        <v>2958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2934</v>
      </c>
      <c r="L117" t="s">
        <v>2935</v>
      </c>
      <c r="M117" t="s">
        <v>2957</v>
      </c>
      <c r="N117" t="s">
        <v>2958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2934</v>
      </c>
      <c r="L118" t="s">
        <v>2935</v>
      </c>
      <c r="M118" t="s">
        <v>2957</v>
      </c>
      <c r="N118" t="s">
        <v>2958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2934</v>
      </c>
      <c r="L119" t="s">
        <v>2935</v>
      </c>
      <c r="M119" t="s">
        <v>2959</v>
      </c>
      <c r="N119" t="s">
        <v>2960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2934</v>
      </c>
      <c r="L120" t="s">
        <v>2935</v>
      </c>
      <c r="M120" t="s">
        <v>2959</v>
      </c>
      <c r="N120" t="s">
        <v>2960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2934</v>
      </c>
      <c r="L121" t="s">
        <v>2935</v>
      </c>
      <c r="M121" t="s">
        <v>2959</v>
      </c>
      <c r="N121" t="s">
        <v>2960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2934</v>
      </c>
      <c r="L122" t="s">
        <v>2935</v>
      </c>
      <c r="M122" t="s">
        <v>2959</v>
      </c>
      <c r="N122" t="s">
        <v>2960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2934</v>
      </c>
      <c r="L123" t="s">
        <v>2935</v>
      </c>
      <c r="M123" t="s">
        <v>2959</v>
      </c>
      <c r="N123" t="s">
        <v>2960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2934</v>
      </c>
      <c r="L124" t="s">
        <v>2935</v>
      </c>
      <c r="M124" t="s">
        <v>2959</v>
      </c>
      <c r="N124" t="s">
        <v>2960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2934</v>
      </c>
      <c r="L125" t="s">
        <v>2935</v>
      </c>
      <c r="M125" t="s">
        <v>2959</v>
      </c>
      <c r="N125" t="s">
        <v>2960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2934</v>
      </c>
      <c r="L126" t="s">
        <v>2935</v>
      </c>
      <c r="M126" t="s">
        <v>2959</v>
      </c>
      <c r="N126" t="s">
        <v>2960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2934</v>
      </c>
      <c r="L127" t="s">
        <v>2935</v>
      </c>
      <c r="M127" t="s">
        <v>2959</v>
      </c>
      <c r="N127" t="s">
        <v>2960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2934</v>
      </c>
      <c r="L128" t="s">
        <v>2935</v>
      </c>
      <c r="M128" t="s">
        <v>2959</v>
      </c>
      <c r="N128" t="s">
        <v>2960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2934</v>
      </c>
      <c r="L129" t="s">
        <v>2935</v>
      </c>
      <c r="M129" t="s">
        <v>2959</v>
      </c>
      <c r="N129" t="s">
        <v>2960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2934</v>
      </c>
      <c r="L130" t="s">
        <v>2935</v>
      </c>
      <c r="M130" t="s">
        <v>2961</v>
      </c>
      <c r="N130" t="s">
        <v>2962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2934</v>
      </c>
      <c r="L131" t="s">
        <v>2935</v>
      </c>
      <c r="M131" t="s">
        <v>2961</v>
      </c>
      <c r="N131" t="s">
        <v>2962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2934</v>
      </c>
      <c r="L132" t="s">
        <v>2935</v>
      </c>
      <c r="M132" t="s">
        <v>2961</v>
      </c>
      <c r="N132" t="s">
        <v>2962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2934</v>
      </c>
      <c r="L133" t="s">
        <v>2935</v>
      </c>
      <c r="M133" t="s">
        <v>2961</v>
      </c>
      <c r="N133" t="s">
        <v>2962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2934</v>
      </c>
      <c r="L134" t="s">
        <v>2935</v>
      </c>
      <c r="M134" t="s">
        <v>2961</v>
      </c>
      <c r="N134" t="s">
        <v>2962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2934</v>
      </c>
      <c r="L135" t="s">
        <v>2935</v>
      </c>
      <c r="M135" t="s">
        <v>2961</v>
      </c>
      <c r="N135" t="s">
        <v>2962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2934</v>
      </c>
      <c r="L136" t="s">
        <v>2935</v>
      </c>
      <c r="M136" t="s">
        <v>2961</v>
      </c>
      <c r="N136" t="s">
        <v>2962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2934</v>
      </c>
      <c r="L137" t="s">
        <v>2935</v>
      </c>
      <c r="M137" t="s">
        <v>2961</v>
      </c>
      <c r="N137" t="s">
        <v>2962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2934</v>
      </c>
      <c r="L138" t="s">
        <v>2935</v>
      </c>
      <c r="M138" t="s">
        <v>2963</v>
      </c>
      <c r="N138" t="s">
        <v>2936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2934</v>
      </c>
      <c r="L139" t="s">
        <v>2935</v>
      </c>
      <c r="M139" t="s">
        <v>2963</v>
      </c>
      <c r="N139" t="s">
        <v>2936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2934</v>
      </c>
      <c r="L140" t="s">
        <v>2935</v>
      </c>
      <c r="M140" t="s">
        <v>2963</v>
      </c>
      <c r="N140" t="s">
        <v>2936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2934</v>
      </c>
      <c r="L141" t="s">
        <v>2935</v>
      </c>
      <c r="M141" t="s">
        <v>2963</v>
      </c>
      <c r="N141" t="s">
        <v>2936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2934</v>
      </c>
      <c r="L142" t="s">
        <v>2935</v>
      </c>
      <c r="M142" t="s">
        <v>2963</v>
      </c>
      <c r="N142" t="s">
        <v>2936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2964</v>
      </c>
      <c r="L143" t="s">
        <v>2965</v>
      </c>
      <c r="M143" t="s">
        <v>2966</v>
      </c>
      <c r="N143" t="s">
        <v>2938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2964</v>
      </c>
      <c r="L144" t="s">
        <v>2967</v>
      </c>
      <c r="M144" t="s">
        <v>2966</v>
      </c>
      <c r="N144" t="s">
        <v>2938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2964</v>
      </c>
      <c r="L145" t="s">
        <v>2965</v>
      </c>
      <c r="M145" t="s">
        <v>2966</v>
      </c>
      <c r="N145" t="s">
        <v>2938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2964</v>
      </c>
      <c r="L146" t="s">
        <v>2965</v>
      </c>
      <c r="M146" t="s">
        <v>2966</v>
      </c>
      <c r="N146" t="s">
        <v>2938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2964</v>
      </c>
      <c r="L147" t="s">
        <v>2967</v>
      </c>
      <c r="M147" t="s">
        <v>2966</v>
      </c>
      <c r="N147" t="s">
        <v>2938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2968</v>
      </c>
      <c r="L148" t="s">
        <v>2969</v>
      </c>
      <c r="M148" t="s">
        <v>2970</v>
      </c>
      <c r="N148" t="s">
        <v>2971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2972</v>
      </c>
      <c r="L149" t="s">
        <v>2967</v>
      </c>
      <c r="M149" t="s">
        <v>2970</v>
      </c>
      <c r="N149" t="s">
        <v>2971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2968</v>
      </c>
      <c r="L150" t="s">
        <v>2969</v>
      </c>
      <c r="M150" t="s">
        <v>2970</v>
      </c>
      <c r="N150" t="s">
        <v>2971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2964</v>
      </c>
      <c r="L151" t="s">
        <v>2965</v>
      </c>
      <c r="M151" t="s">
        <v>2970</v>
      </c>
      <c r="N151" t="s">
        <v>2971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2972</v>
      </c>
      <c r="L152" t="s">
        <v>2967</v>
      </c>
      <c r="M152" t="s">
        <v>2970</v>
      </c>
      <c r="N152" t="s">
        <v>2971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2972</v>
      </c>
      <c r="L153" t="s">
        <v>2967</v>
      </c>
      <c r="M153" t="s">
        <v>2970</v>
      </c>
      <c r="N153" t="s">
        <v>2971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2968</v>
      </c>
      <c r="L154" t="s">
        <v>2969</v>
      </c>
      <c r="M154" t="s">
        <v>2970</v>
      </c>
      <c r="N154" t="s">
        <v>2971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2964</v>
      </c>
      <c r="L155" t="s">
        <v>2967</v>
      </c>
      <c r="M155" t="s">
        <v>2973</v>
      </c>
      <c r="N155" t="s">
        <v>2943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2964</v>
      </c>
      <c r="L156" t="s">
        <v>2965</v>
      </c>
      <c r="M156" t="s">
        <v>2973</v>
      </c>
      <c r="N156" t="s">
        <v>2943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2964</v>
      </c>
      <c r="L157" t="s">
        <v>2967</v>
      </c>
      <c r="M157" t="s">
        <v>2973</v>
      </c>
      <c r="N157" t="s">
        <v>2943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2964</v>
      </c>
      <c r="L158" t="s">
        <v>2967</v>
      </c>
      <c r="M158" t="s">
        <v>2973</v>
      </c>
      <c r="N158" t="s">
        <v>2943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2964</v>
      </c>
      <c r="L159" t="s">
        <v>2967</v>
      </c>
      <c r="M159" t="s">
        <v>2973</v>
      </c>
      <c r="N159" t="s">
        <v>2943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2964</v>
      </c>
      <c r="L160" t="s">
        <v>2967</v>
      </c>
      <c r="M160" t="s">
        <v>2973</v>
      </c>
      <c r="N160" t="s">
        <v>2943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2964</v>
      </c>
      <c r="L161" t="s">
        <v>2967</v>
      </c>
      <c r="M161" t="s">
        <v>2973</v>
      </c>
      <c r="N161" t="s">
        <v>2943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2964</v>
      </c>
      <c r="L162" t="s">
        <v>2942</v>
      </c>
      <c r="M162" t="s">
        <v>2973</v>
      </c>
      <c r="N162" t="s">
        <v>2943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2964</v>
      </c>
      <c r="L163" t="s">
        <v>2967</v>
      </c>
      <c r="M163" t="s">
        <v>2973</v>
      </c>
      <c r="N163" t="s">
        <v>2943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2964</v>
      </c>
      <c r="L164" t="s">
        <v>2967</v>
      </c>
      <c r="M164" t="s">
        <v>2973</v>
      </c>
      <c r="N164" t="s">
        <v>2943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2964</v>
      </c>
      <c r="L165" t="s">
        <v>2967</v>
      </c>
      <c r="M165" t="s">
        <v>2973</v>
      </c>
      <c r="N165" t="s">
        <v>2943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2964</v>
      </c>
      <c r="L166" t="s">
        <v>2965</v>
      </c>
      <c r="M166" t="s">
        <v>2974</v>
      </c>
      <c r="N166" t="s">
        <v>2975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2964</v>
      </c>
      <c r="L167" t="s">
        <v>2965</v>
      </c>
      <c r="M167" t="s">
        <v>2974</v>
      </c>
      <c r="N167" t="s">
        <v>2975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2964</v>
      </c>
      <c r="L168" t="s">
        <v>2965</v>
      </c>
      <c r="M168" t="s">
        <v>2974</v>
      </c>
      <c r="N168" t="s">
        <v>2975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2964</v>
      </c>
      <c r="L169" t="s">
        <v>2965</v>
      </c>
      <c r="M169" t="s">
        <v>2974</v>
      </c>
      <c r="N169" t="s">
        <v>2975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2964</v>
      </c>
      <c r="L170" t="s">
        <v>2965</v>
      </c>
      <c r="M170" t="s">
        <v>2974</v>
      </c>
      <c r="N170" t="s">
        <v>2975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2964</v>
      </c>
      <c r="L171" t="s">
        <v>2965</v>
      </c>
      <c r="M171" t="s">
        <v>2974</v>
      </c>
      <c r="N171" t="s">
        <v>2975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2964</v>
      </c>
      <c r="L172" t="s">
        <v>2965</v>
      </c>
      <c r="M172" t="s">
        <v>2974</v>
      </c>
      <c r="N172" t="s">
        <v>2975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2964</v>
      </c>
      <c r="L173" t="s">
        <v>2965</v>
      </c>
      <c r="M173" t="s">
        <v>2974</v>
      </c>
      <c r="N173" t="s">
        <v>2975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2964</v>
      </c>
      <c r="L174" t="s">
        <v>2965</v>
      </c>
      <c r="M174" t="s">
        <v>2974</v>
      </c>
      <c r="N174" t="s">
        <v>2975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2968</v>
      </c>
      <c r="L175" t="s">
        <v>2969</v>
      </c>
      <c r="M175" t="s">
        <v>2976</v>
      </c>
      <c r="N175" t="s">
        <v>2945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2964</v>
      </c>
      <c r="L176" t="s">
        <v>2967</v>
      </c>
      <c r="M176" t="s">
        <v>2976</v>
      </c>
      <c r="N176" t="s">
        <v>2945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2968</v>
      </c>
      <c r="L177" t="s">
        <v>2969</v>
      </c>
      <c r="M177" t="s">
        <v>2976</v>
      </c>
      <c r="N177" t="s">
        <v>2945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2968</v>
      </c>
      <c r="L178" t="s">
        <v>2969</v>
      </c>
      <c r="M178" t="s">
        <v>2976</v>
      </c>
      <c r="N178" t="s">
        <v>2945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2964</v>
      </c>
      <c r="L179" t="s">
        <v>2967</v>
      </c>
      <c r="M179" t="s">
        <v>2976</v>
      </c>
      <c r="N179" t="s">
        <v>2945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2964</v>
      </c>
      <c r="L180" t="s">
        <v>2967</v>
      </c>
      <c r="M180" t="s">
        <v>2976</v>
      </c>
      <c r="N180" t="s">
        <v>2945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2968</v>
      </c>
      <c r="L181" t="s">
        <v>2969</v>
      </c>
      <c r="M181" t="s">
        <v>2976</v>
      </c>
      <c r="N181" t="s">
        <v>2945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2964</v>
      </c>
      <c r="L182" t="s">
        <v>2967</v>
      </c>
      <c r="M182" t="s">
        <v>2976</v>
      </c>
      <c r="N182" t="s">
        <v>2945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2968</v>
      </c>
      <c r="L183" t="s">
        <v>2969</v>
      </c>
      <c r="M183" t="s">
        <v>2977</v>
      </c>
      <c r="N183" t="s">
        <v>2947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2972</v>
      </c>
      <c r="L184" t="s">
        <v>2967</v>
      </c>
      <c r="M184" t="s">
        <v>2977</v>
      </c>
      <c r="N184" t="s">
        <v>2947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2968</v>
      </c>
      <c r="L185" t="s">
        <v>2969</v>
      </c>
      <c r="M185" t="s">
        <v>2977</v>
      </c>
      <c r="N185" t="s">
        <v>2947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2972</v>
      </c>
      <c r="L186" t="s">
        <v>2967</v>
      </c>
      <c r="M186" t="s">
        <v>2977</v>
      </c>
      <c r="N186" t="s">
        <v>2947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2968</v>
      </c>
      <c r="L187" t="s">
        <v>2969</v>
      </c>
      <c r="M187" t="s">
        <v>2977</v>
      </c>
      <c r="N187" t="s">
        <v>2947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2972</v>
      </c>
      <c r="L188" t="s">
        <v>2967</v>
      </c>
      <c r="M188" t="s">
        <v>2977</v>
      </c>
      <c r="N188" t="s">
        <v>2947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2968</v>
      </c>
      <c r="L189" t="s">
        <v>2969</v>
      </c>
      <c r="M189" t="s">
        <v>2977</v>
      </c>
      <c r="N189" t="s">
        <v>2947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2972</v>
      </c>
      <c r="L190" t="s">
        <v>2967</v>
      </c>
      <c r="M190" t="s">
        <v>2977</v>
      </c>
      <c r="N190" t="s">
        <v>2947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2968</v>
      </c>
      <c r="L191" t="s">
        <v>2969</v>
      </c>
      <c r="M191" t="s">
        <v>2978</v>
      </c>
      <c r="N191" t="s">
        <v>2979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2968</v>
      </c>
      <c r="L192" t="s">
        <v>2969</v>
      </c>
      <c r="M192" t="s">
        <v>2978</v>
      </c>
      <c r="N192" t="s">
        <v>2979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2968</v>
      </c>
      <c r="L193" t="s">
        <v>2969</v>
      </c>
      <c r="M193" t="s">
        <v>2978</v>
      </c>
      <c r="N193" t="s">
        <v>2979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2964</v>
      </c>
      <c r="L194" t="s">
        <v>2965</v>
      </c>
      <c r="M194" t="s">
        <v>2978</v>
      </c>
      <c r="N194" t="s">
        <v>2979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2964</v>
      </c>
      <c r="L195" t="s">
        <v>2967</v>
      </c>
      <c r="M195" t="s">
        <v>2980</v>
      </c>
      <c r="N195" t="s">
        <v>2949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2964</v>
      </c>
      <c r="L196" t="s">
        <v>2967</v>
      </c>
      <c r="M196" t="s">
        <v>2980</v>
      </c>
      <c r="N196" t="s">
        <v>2949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2964</v>
      </c>
      <c r="L197" t="s">
        <v>2967</v>
      </c>
      <c r="M197" t="s">
        <v>2980</v>
      </c>
      <c r="N197" t="s">
        <v>2949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2964</v>
      </c>
      <c r="L198" t="s">
        <v>2967</v>
      </c>
      <c r="M198" t="s">
        <v>2980</v>
      </c>
      <c r="N198" t="s">
        <v>2949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2964</v>
      </c>
      <c r="L199" t="s">
        <v>2967</v>
      </c>
      <c r="M199" t="s">
        <v>2981</v>
      </c>
      <c r="N199" t="s">
        <v>2951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2964</v>
      </c>
      <c r="L200" t="s">
        <v>2967</v>
      </c>
      <c r="M200" t="s">
        <v>2981</v>
      </c>
      <c r="N200" t="s">
        <v>2951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2964</v>
      </c>
      <c r="L201" t="s">
        <v>2967</v>
      </c>
      <c r="M201" t="s">
        <v>2981</v>
      </c>
      <c r="N201" t="s">
        <v>2951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2964</v>
      </c>
      <c r="L202" t="s">
        <v>2967</v>
      </c>
      <c r="M202" t="s">
        <v>2981</v>
      </c>
      <c r="N202" t="s">
        <v>2951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2964</v>
      </c>
      <c r="L203" t="s">
        <v>2967</v>
      </c>
      <c r="M203" t="s">
        <v>2982</v>
      </c>
      <c r="N203" t="s">
        <v>2983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2964</v>
      </c>
      <c r="L204" t="s">
        <v>2967</v>
      </c>
      <c r="M204" t="s">
        <v>2982</v>
      </c>
      <c r="N204" t="s">
        <v>2983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2964</v>
      </c>
      <c r="L205" t="s">
        <v>2967</v>
      </c>
      <c r="M205" t="s">
        <v>2984</v>
      </c>
      <c r="N205" t="s">
        <v>2953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2964</v>
      </c>
      <c r="L206" t="s">
        <v>2967</v>
      </c>
      <c r="M206" t="s">
        <v>2984</v>
      </c>
      <c r="N206" t="s">
        <v>2953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2972</v>
      </c>
      <c r="L207" t="s">
        <v>2942</v>
      </c>
      <c r="M207" t="s">
        <v>2985</v>
      </c>
      <c r="N207" t="s">
        <v>2986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2972</v>
      </c>
      <c r="L208" t="s">
        <v>2942</v>
      </c>
      <c r="M208" t="s">
        <v>2985</v>
      </c>
      <c r="N208" t="s">
        <v>2986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2972</v>
      </c>
      <c r="L209" t="s">
        <v>2942</v>
      </c>
      <c r="M209" t="s">
        <v>2985</v>
      </c>
      <c r="N209" t="s">
        <v>2986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2972</v>
      </c>
      <c r="L210" t="s">
        <v>2942</v>
      </c>
      <c r="M210" t="s">
        <v>2985</v>
      </c>
      <c r="N210" t="s">
        <v>2986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2972</v>
      </c>
      <c r="L211" t="s">
        <v>2942</v>
      </c>
      <c r="M211" t="s">
        <v>2985</v>
      </c>
      <c r="N211" t="s">
        <v>2986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2972</v>
      </c>
      <c r="L212" t="s">
        <v>2942</v>
      </c>
      <c r="M212" t="s">
        <v>2987</v>
      </c>
      <c r="N212" t="s">
        <v>2988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2972</v>
      </c>
      <c r="L213" t="s">
        <v>2942</v>
      </c>
      <c r="M213" t="s">
        <v>2987</v>
      </c>
      <c r="N213" t="s">
        <v>2988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2972</v>
      </c>
      <c r="L214" t="s">
        <v>2942</v>
      </c>
      <c r="M214" t="s">
        <v>2987</v>
      </c>
      <c r="N214" t="s">
        <v>2988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2972</v>
      </c>
      <c r="L215" t="s">
        <v>2942</v>
      </c>
      <c r="M215" t="s">
        <v>2987</v>
      </c>
      <c r="N215" t="s">
        <v>2988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2972</v>
      </c>
      <c r="L216" t="s">
        <v>2942</v>
      </c>
      <c r="M216" t="s">
        <v>2987</v>
      </c>
      <c r="N216" t="s">
        <v>2988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2972</v>
      </c>
      <c r="L217" t="s">
        <v>2942</v>
      </c>
      <c r="M217" t="s">
        <v>2987</v>
      </c>
      <c r="N217" t="s">
        <v>2988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2972</v>
      </c>
      <c r="L218" t="s">
        <v>2942</v>
      </c>
      <c r="M218" t="s">
        <v>2987</v>
      </c>
      <c r="N218" t="s">
        <v>2988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2972</v>
      </c>
      <c r="L219" t="s">
        <v>2942</v>
      </c>
      <c r="M219" t="s">
        <v>2987</v>
      </c>
      <c r="N219" t="s">
        <v>2988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2972</v>
      </c>
      <c r="L220" t="s">
        <v>2942</v>
      </c>
      <c r="M220" t="s">
        <v>2987</v>
      </c>
      <c r="N220" t="s">
        <v>2988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2972</v>
      </c>
      <c r="L221" t="s">
        <v>2967</v>
      </c>
      <c r="M221" t="s">
        <v>2989</v>
      </c>
      <c r="N221" t="s">
        <v>2990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2972</v>
      </c>
      <c r="L222" t="s">
        <v>2967</v>
      </c>
      <c r="M222" t="s">
        <v>2991</v>
      </c>
      <c r="N222" t="s">
        <v>2992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2972</v>
      </c>
      <c r="L223" t="s">
        <v>2967</v>
      </c>
      <c r="M223" t="s">
        <v>2991</v>
      </c>
      <c r="N223" t="s">
        <v>2992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2972</v>
      </c>
      <c r="L224" t="s">
        <v>2967</v>
      </c>
      <c r="M224" t="s">
        <v>2991</v>
      </c>
      <c r="N224" t="s">
        <v>2992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2972</v>
      </c>
      <c r="L225" t="s">
        <v>2967</v>
      </c>
      <c r="M225" t="s">
        <v>2991</v>
      </c>
      <c r="N225" t="s">
        <v>2992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2972</v>
      </c>
      <c r="L226" t="s">
        <v>2967</v>
      </c>
      <c r="M226" t="s">
        <v>2991</v>
      </c>
      <c r="N226" t="s">
        <v>2992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2972</v>
      </c>
      <c r="L227" t="s">
        <v>2967</v>
      </c>
      <c r="M227" t="s">
        <v>2991</v>
      </c>
      <c r="N227" t="s">
        <v>2992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2993</v>
      </c>
      <c r="L228" t="s">
        <v>2942</v>
      </c>
      <c r="M228" t="s">
        <v>2991</v>
      </c>
      <c r="N228" t="s">
        <v>2992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2993</v>
      </c>
      <c r="L229" t="s">
        <v>2942</v>
      </c>
      <c r="M229" t="s">
        <v>2994</v>
      </c>
      <c r="N229" t="s">
        <v>2995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2993</v>
      </c>
      <c r="L230" t="s">
        <v>2942</v>
      </c>
      <c r="M230" t="s">
        <v>2994</v>
      </c>
      <c r="N230" t="s">
        <v>2995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2993</v>
      </c>
      <c r="L231" t="s">
        <v>2942</v>
      </c>
      <c r="M231" t="s">
        <v>2994</v>
      </c>
      <c r="N231" t="s">
        <v>2995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2993</v>
      </c>
      <c r="L232" t="s">
        <v>2942</v>
      </c>
      <c r="M232" t="s">
        <v>2996</v>
      </c>
      <c r="N232" t="s">
        <v>2997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2993</v>
      </c>
      <c r="L233" t="s">
        <v>2942</v>
      </c>
      <c r="M233" t="s">
        <v>2996</v>
      </c>
      <c r="N233" t="s">
        <v>2997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2993</v>
      </c>
      <c r="L234" t="s">
        <v>2942</v>
      </c>
      <c r="M234" t="s">
        <v>2996</v>
      </c>
      <c r="N234" t="s">
        <v>2997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2993</v>
      </c>
      <c r="L235" t="s">
        <v>2942</v>
      </c>
      <c r="M235" t="s">
        <v>2996</v>
      </c>
      <c r="N235" t="s">
        <v>2997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2993</v>
      </c>
      <c r="L236" t="s">
        <v>2942</v>
      </c>
      <c r="M236" t="s">
        <v>2996</v>
      </c>
      <c r="N236" t="s">
        <v>2998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2993</v>
      </c>
      <c r="L237" t="s">
        <v>2942</v>
      </c>
      <c r="M237" t="s">
        <v>2999</v>
      </c>
      <c r="N237" t="s">
        <v>2998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2993</v>
      </c>
      <c r="L238" t="s">
        <v>2942</v>
      </c>
      <c r="M238" t="s">
        <v>2999</v>
      </c>
      <c r="N238" t="s">
        <v>2998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2993</v>
      </c>
      <c r="L239" t="s">
        <v>2942</v>
      </c>
      <c r="M239" t="s">
        <v>2999</v>
      </c>
      <c r="N239" t="s">
        <v>2998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2993</v>
      </c>
      <c r="L240" t="s">
        <v>2942</v>
      </c>
      <c r="M240" t="s">
        <v>3000</v>
      </c>
      <c r="N240" t="s">
        <v>3001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2993</v>
      </c>
      <c r="L241" t="s">
        <v>2942</v>
      </c>
      <c r="M241" t="s">
        <v>3000</v>
      </c>
      <c r="N241" t="s">
        <v>3001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2993</v>
      </c>
      <c r="L242" t="s">
        <v>2942</v>
      </c>
      <c r="M242" t="s">
        <v>3000</v>
      </c>
      <c r="N242" t="s">
        <v>3001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2993</v>
      </c>
      <c r="L243" t="s">
        <v>2942</v>
      </c>
      <c r="M243" t="s">
        <v>3002</v>
      </c>
      <c r="N243" t="s">
        <v>3003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2993</v>
      </c>
      <c r="L244" t="s">
        <v>2942</v>
      </c>
      <c r="M244" t="s">
        <v>3004</v>
      </c>
      <c r="N244" t="s">
        <v>3005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2993</v>
      </c>
      <c r="L245" t="s">
        <v>2942</v>
      </c>
      <c r="M245" t="s">
        <v>3004</v>
      </c>
      <c r="N245" t="s">
        <v>3005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2993</v>
      </c>
      <c r="L246" t="s">
        <v>2942</v>
      </c>
      <c r="M246" t="s">
        <v>3004</v>
      </c>
      <c r="N246" t="s">
        <v>3005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2993</v>
      </c>
      <c r="L247" t="s">
        <v>2942</v>
      </c>
      <c r="M247" t="s">
        <v>3004</v>
      </c>
      <c r="N247" t="s">
        <v>3005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2993</v>
      </c>
      <c r="L248" t="s">
        <v>2942</v>
      </c>
      <c r="M248" t="s">
        <v>3004</v>
      </c>
      <c r="N248" t="s">
        <v>3005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2993</v>
      </c>
      <c r="L249" t="s">
        <v>2942</v>
      </c>
      <c r="M249" t="s">
        <v>3004</v>
      </c>
      <c r="N249" t="s">
        <v>3005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2993</v>
      </c>
      <c r="L250" t="s">
        <v>2942</v>
      </c>
      <c r="M250" t="s">
        <v>3004</v>
      </c>
      <c r="N250" t="s">
        <v>3005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2993</v>
      </c>
      <c r="L251" t="s">
        <v>2942</v>
      </c>
      <c r="M251" t="s">
        <v>3004</v>
      </c>
      <c r="N251" t="s">
        <v>3005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2993</v>
      </c>
      <c r="L252" t="s">
        <v>2942</v>
      </c>
      <c r="M252" t="s">
        <v>3006</v>
      </c>
      <c r="N252" t="s">
        <v>3007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2993</v>
      </c>
      <c r="L253" t="s">
        <v>2942</v>
      </c>
      <c r="M253" t="s">
        <v>3006</v>
      </c>
      <c r="N253" t="s">
        <v>3007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2993</v>
      </c>
      <c r="L254" t="s">
        <v>2942</v>
      </c>
      <c r="M254" t="s">
        <v>3006</v>
      </c>
      <c r="N254" t="s">
        <v>3007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2993</v>
      </c>
      <c r="L255" t="s">
        <v>2942</v>
      </c>
      <c r="M255" t="s">
        <v>3006</v>
      </c>
      <c r="N255" t="s">
        <v>3007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2993</v>
      </c>
      <c r="L256" t="s">
        <v>2942</v>
      </c>
      <c r="M256" t="s">
        <v>3006</v>
      </c>
      <c r="N256" t="s">
        <v>3007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2993</v>
      </c>
      <c r="L257" t="s">
        <v>2942</v>
      </c>
      <c r="M257" t="s">
        <v>3006</v>
      </c>
      <c r="N257" t="s">
        <v>3007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2993</v>
      </c>
      <c r="L258" t="s">
        <v>2942</v>
      </c>
      <c r="M258" t="s">
        <v>3006</v>
      </c>
      <c r="N258" t="s">
        <v>3007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2993</v>
      </c>
      <c r="L259" t="s">
        <v>2942</v>
      </c>
      <c r="M259" t="s">
        <v>3008</v>
      </c>
      <c r="N259" t="s">
        <v>3009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2993</v>
      </c>
      <c r="L260" t="s">
        <v>2942</v>
      </c>
      <c r="M260" t="s">
        <v>3008</v>
      </c>
      <c r="N260" t="s">
        <v>3009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2993</v>
      </c>
      <c r="L261" t="s">
        <v>2942</v>
      </c>
      <c r="M261" t="s">
        <v>3008</v>
      </c>
      <c r="N261" t="s">
        <v>3009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2993</v>
      </c>
      <c r="L262" t="s">
        <v>2942</v>
      </c>
      <c r="M262" t="s">
        <v>3008</v>
      </c>
      <c r="N262" t="s">
        <v>3009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2993</v>
      </c>
      <c r="L263" t="s">
        <v>2942</v>
      </c>
      <c r="M263" t="s">
        <v>3008</v>
      </c>
      <c r="N263" t="s">
        <v>3009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2993</v>
      </c>
      <c r="L264" t="s">
        <v>2942</v>
      </c>
      <c r="M264" t="s">
        <v>3008</v>
      </c>
      <c r="N264" t="s">
        <v>3009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2993</v>
      </c>
      <c r="L265" t="s">
        <v>2942</v>
      </c>
      <c r="M265" t="s">
        <v>3008</v>
      </c>
      <c r="N265" t="s">
        <v>3009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3010</v>
      </c>
      <c r="L4" t="s">
        <v>3011</v>
      </c>
      <c r="M4" t="s">
        <v>3012</v>
      </c>
      <c r="N4" t="s">
        <v>3013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3010</v>
      </c>
      <c r="L5" t="s">
        <v>3011</v>
      </c>
      <c r="M5" t="s">
        <v>3012</v>
      </c>
      <c r="N5" t="s">
        <v>3013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3010</v>
      </c>
      <c r="L6" t="s">
        <v>3011</v>
      </c>
      <c r="M6" t="s">
        <v>3012</v>
      </c>
      <c r="N6" t="s">
        <v>3013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3010</v>
      </c>
      <c r="L7" t="s">
        <v>3011</v>
      </c>
      <c r="M7" t="s">
        <v>3012</v>
      </c>
      <c r="N7" t="s">
        <v>3013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3010</v>
      </c>
      <c r="L8" t="s">
        <v>3011</v>
      </c>
      <c r="M8" t="s">
        <v>3012</v>
      </c>
      <c r="N8" t="s">
        <v>3013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3010</v>
      </c>
      <c r="L9" t="s">
        <v>3011</v>
      </c>
      <c r="M9" t="s">
        <v>3012</v>
      </c>
      <c r="N9" t="s">
        <v>3013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3010</v>
      </c>
      <c r="L10" t="s">
        <v>3011</v>
      </c>
      <c r="M10" t="s">
        <v>3012</v>
      </c>
      <c r="N10" t="s">
        <v>3013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3010</v>
      </c>
      <c r="L11" t="s">
        <v>3011</v>
      </c>
      <c r="M11" t="s">
        <v>3012</v>
      </c>
      <c r="N11" t="s">
        <v>3014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3010</v>
      </c>
      <c r="L12" t="s">
        <v>3011</v>
      </c>
      <c r="M12" t="s">
        <v>3012</v>
      </c>
      <c r="N12" t="s">
        <v>3013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3010</v>
      </c>
      <c r="L13" t="s">
        <v>3011</v>
      </c>
      <c r="M13" t="s">
        <v>3015</v>
      </c>
      <c r="N13" t="s">
        <v>3014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3010</v>
      </c>
      <c r="L14" t="s">
        <v>3011</v>
      </c>
      <c r="M14" t="s">
        <v>3015</v>
      </c>
      <c r="N14" t="s">
        <v>3014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3010</v>
      </c>
      <c r="L15" t="s">
        <v>3011</v>
      </c>
      <c r="M15" t="s">
        <v>3015</v>
      </c>
      <c r="N15" t="s">
        <v>3014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3010</v>
      </c>
      <c r="L16" t="s">
        <v>3011</v>
      </c>
      <c r="M16" t="s">
        <v>3016</v>
      </c>
      <c r="N16" t="s">
        <v>3017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3010</v>
      </c>
      <c r="L17" t="s">
        <v>3011</v>
      </c>
      <c r="M17" t="s">
        <v>3016</v>
      </c>
      <c r="N17" t="s">
        <v>3017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3010</v>
      </c>
      <c r="L18" t="s">
        <v>3011</v>
      </c>
      <c r="M18" t="s">
        <v>3016</v>
      </c>
      <c r="N18" t="s">
        <v>3017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3010</v>
      </c>
      <c r="L19" t="s">
        <v>3011</v>
      </c>
      <c r="M19" t="s">
        <v>3016</v>
      </c>
      <c r="N19" t="s">
        <v>3017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3010</v>
      </c>
      <c r="L20" t="s">
        <v>3011</v>
      </c>
      <c r="M20" t="s">
        <v>3016</v>
      </c>
      <c r="N20" t="s">
        <v>3017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3010</v>
      </c>
      <c r="L21" t="s">
        <v>3011</v>
      </c>
      <c r="M21" t="s">
        <v>3016</v>
      </c>
      <c r="N21" t="s">
        <v>3017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3010</v>
      </c>
      <c r="L22" t="s">
        <v>3011</v>
      </c>
      <c r="M22" t="s">
        <v>3016</v>
      </c>
      <c r="N22" t="s">
        <v>3018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3010</v>
      </c>
      <c r="L23" t="s">
        <v>3011</v>
      </c>
      <c r="M23" t="s">
        <v>3016</v>
      </c>
      <c r="N23" t="s">
        <v>3017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3010</v>
      </c>
      <c r="L24" t="s">
        <v>3011</v>
      </c>
      <c r="M24" t="s">
        <v>3016</v>
      </c>
      <c r="N24" t="s">
        <v>3018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3010</v>
      </c>
      <c r="L25" t="s">
        <v>3011</v>
      </c>
      <c r="M25" t="s">
        <v>3019</v>
      </c>
      <c r="N25" t="s">
        <v>3018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3010</v>
      </c>
      <c r="L26" t="s">
        <v>3011</v>
      </c>
      <c r="M26" t="s">
        <v>3019</v>
      </c>
      <c r="N26" t="s">
        <v>3018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3010</v>
      </c>
      <c r="L27" t="s">
        <v>3011</v>
      </c>
      <c r="M27" t="s">
        <v>3019</v>
      </c>
      <c r="N27" t="s">
        <v>3018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3010</v>
      </c>
      <c r="L28" t="s">
        <v>3011</v>
      </c>
      <c r="M28" t="s">
        <v>3019</v>
      </c>
      <c r="N28" t="s">
        <v>3018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3010</v>
      </c>
      <c r="L29" t="s">
        <v>3011</v>
      </c>
      <c r="M29" t="s">
        <v>3019</v>
      </c>
      <c r="N29" t="s">
        <v>3018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3010</v>
      </c>
      <c r="L30" t="s">
        <v>3011</v>
      </c>
      <c r="M30" t="s">
        <v>3019</v>
      </c>
      <c r="N30" t="s">
        <v>3018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3010</v>
      </c>
      <c r="L31" t="s">
        <v>3011</v>
      </c>
      <c r="M31" t="s">
        <v>3019</v>
      </c>
      <c r="N31" t="s">
        <v>3018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3010</v>
      </c>
      <c r="L32" t="s">
        <v>3011</v>
      </c>
      <c r="M32" t="s">
        <v>3019</v>
      </c>
      <c r="N32" t="s">
        <v>3018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3010</v>
      </c>
      <c r="L33" t="s">
        <v>3011</v>
      </c>
      <c r="M33" t="s">
        <v>3019</v>
      </c>
      <c r="N33" t="s">
        <v>3018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3010</v>
      </c>
      <c r="L34" t="s">
        <v>3011</v>
      </c>
      <c r="M34" t="s">
        <v>3019</v>
      </c>
      <c r="N34" t="s">
        <v>3018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3010</v>
      </c>
      <c r="L35" t="s">
        <v>3011</v>
      </c>
      <c r="M35" t="s">
        <v>3019</v>
      </c>
      <c r="N35" t="s">
        <v>3018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3010</v>
      </c>
      <c r="L36" t="s">
        <v>3011</v>
      </c>
      <c r="M36" t="s">
        <v>3020</v>
      </c>
      <c r="N36" t="s">
        <v>3021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3010</v>
      </c>
      <c r="L37" t="s">
        <v>3011</v>
      </c>
      <c r="M37" t="s">
        <v>3020</v>
      </c>
      <c r="N37" t="s">
        <v>3021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3010</v>
      </c>
      <c r="L38" t="s">
        <v>3011</v>
      </c>
      <c r="M38" t="s">
        <v>3020</v>
      </c>
      <c r="N38" t="s">
        <v>3021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3010</v>
      </c>
      <c r="L39" t="s">
        <v>3011</v>
      </c>
      <c r="M39" t="s">
        <v>3020</v>
      </c>
      <c r="N39" t="s">
        <v>3021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3010</v>
      </c>
      <c r="L40" t="s">
        <v>3011</v>
      </c>
      <c r="M40" t="s">
        <v>3020</v>
      </c>
      <c r="N40" t="s">
        <v>3021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3010</v>
      </c>
      <c r="L41" t="s">
        <v>3011</v>
      </c>
      <c r="M41" t="s">
        <v>3020</v>
      </c>
      <c r="N41" t="s">
        <v>3021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3010</v>
      </c>
      <c r="L42" t="s">
        <v>3011</v>
      </c>
      <c r="M42" t="s">
        <v>3020</v>
      </c>
      <c r="N42" t="s">
        <v>3021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3010</v>
      </c>
      <c r="L43" t="s">
        <v>3011</v>
      </c>
      <c r="M43" t="s">
        <v>3020</v>
      </c>
      <c r="N43" t="s">
        <v>3021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3010</v>
      </c>
      <c r="L44" t="s">
        <v>3011</v>
      </c>
      <c r="M44" t="s">
        <v>3020</v>
      </c>
      <c r="N44" t="s">
        <v>3021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3010</v>
      </c>
      <c r="L45" t="s">
        <v>3011</v>
      </c>
      <c r="M45" t="s">
        <v>3020</v>
      </c>
      <c r="N45" t="s">
        <v>3021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3010</v>
      </c>
      <c r="L46" t="s">
        <v>3011</v>
      </c>
      <c r="M46" t="s">
        <v>3020</v>
      </c>
      <c r="N46" t="s">
        <v>3021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3010</v>
      </c>
      <c r="L47" t="s">
        <v>3011</v>
      </c>
      <c r="M47" t="s">
        <v>3020</v>
      </c>
      <c r="N47" t="s">
        <v>3021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3010</v>
      </c>
      <c r="L48" t="s">
        <v>3011</v>
      </c>
      <c r="M48" t="s">
        <v>3020</v>
      </c>
      <c r="N48" t="s">
        <v>3021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3010</v>
      </c>
      <c r="L49" t="s">
        <v>3011</v>
      </c>
      <c r="M49" t="s">
        <v>3020</v>
      </c>
      <c r="N49" t="s">
        <v>3021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3010</v>
      </c>
      <c r="L50" t="s">
        <v>3011</v>
      </c>
      <c r="M50" t="s">
        <v>3020</v>
      </c>
      <c r="N50" t="s">
        <v>3021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3010</v>
      </c>
      <c r="L51" t="s">
        <v>3011</v>
      </c>
      <c r="M51" t="s">
        <v>3020</v>
      </c>
      <c r="N51" t="s">
        <v>3021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3010</v>
      </c>
      <c r="L52" t="s">
        <v>3011</v>
      </c>
      <c r="M52" t="s">
        <v>3022</v>
      </c>
      <c r="N52" t="s">
        <v>3023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3010</v>
      </c>
      <c r="L53" t="s">
        <v>3011</v>
      </c>
      <c r="M53" t="s">
        <v>3022</v>
      </c>
      <c r="N53" t="s">
        <v>3023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3010</v>
      </c>
      <c r="L54" t="s">
        <v>3011</v>
      </c>
      <c r="M54" t="s">
        <v>3022</v>
      </c>
      <c r="N54" t="s">
        <v>3023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3010</v>
      </c>
      <c r="L55" t="s">
        <v>3011</v>
      </c>
      <c r="M55" t="s">
        <v>3022</v>
      </c>
      <c r="N55" t="s">
        <v>3023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3010</v>
      </c>
      <c r="L56" t="s">
        <v>3011</v>
      </c>
      <c r="M56" t="s">
        <v>3022</v>
      </c>
      <c r="N56" t="s">
        <v>3023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3010</v>
      </c>
      <c r="L57" t="s">
        <v>3011</v>
      </c>
      <c r="M57" t="s">
        <v>3022</v>
      </c>
      <c r="N57" t="s">
        <v>3023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3010</v>
      </c>
      <c r="L58" t="s">
        <v>3011</v>
      </c>
      <c r="M58" t="s">
        <v>3022</v>
      </c>
      <c r="N58" t="s">
        <v>3023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3010</v>
      </c>
      <c r="L59" t="s">
        <v>3011</v>
      </c>
      <c r="M59" t="s">
        <v>3022</v>
      </c>
      <c r="N59" t="s">
        <v>3023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3010</v>
      </c>
      <c r="L60" t="s">
        <v>3011</v>
      </c>
      <c r="M60" t="s">
        <v>3022</v>
      </c>
      <c r="N60" t="s">
        <v>3023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3010</v>
      </c>
      <c r="L61" t="s">
        <v>3011</v>
      </c>
      <c r="M61" t="s">
        <v>3022</v>
      </c>
      <c r="N61" t="s">
        <v>3023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3010</v>
      </c>
      <c r="L62" t="s">
        <v>3011</v>
      </c>
      <c r="M62" t="s">
        <v>3022</v>
      </c>
      <c r="N62" t="s">
        <v>3023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3010</v>
      </c>
      <c r="L63" t="s">
        <v>3011</v>
      </c>
      <c r="M63" t="s">
        <v>3022</v>
      </c>
      <c r="N63" t="s">
        <v>3023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3010</v>
      </c>
      <c r="L64" t="s">
        <v>3011</v>
      </c>
      <c r="M64" t="s">
        <v>3022</v>
      </c>
      <c r="N64" t="s">
        <v>3023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3010</v>
      </c>
      <c r="L65" t="s">
        <v>3011</v>
      </c>
      <c r="M65" t="s">
        <v>3022</v>
      </c>
      <c r="N65" t="s">
        <v>3023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3010</v>
      </c>
      <c r="L66" t="s">
        <v>3011</v>
      </c>
      <c r="M66" t="s">
        <v>3022</v>
      </c>
      <c r="N66" t="s">
        <v>3023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3010</v>
      </c>
      <c r="L67" t="s">
        <v>3011</v>
      </c>
      <c r="M67" t="s">
        <v>3022</v>
      </c>
      <c r="N67" t="s">
        <v>3024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3010</v>
      </c>
      <c r="L68" t="s">
        <v>3011</v>
      </c>
      <c r="M68" t="s">
        <v>3022</v>
      </c>
      <c r="N68" t="s">
        <v>3024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3010</v>
      </c>
      <c r="L69" t="s">
        <v>3011</v>
      </c>
      <c r="M69" t="s">
        <v>3022</v>
      </c>
      <c r="N69" t="s">
        <v>3024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3010</v>
      </c>
      <c r="L70" t="s">
        <v>3011</v>
      </c>
      <c r="M70" t="s">
        <v>3022</v>
      </c>
      <c r="N70" t="s">
        <v>3024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3010</v>
      </c>
      <c r="L71" t="s">
        <v>3011</v>
      </c>
      <c r="M71" t="s">
        <v>3022</v>
      </c>
      <c r="N71" t="s">
        <v>3024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3010</v>
      </c>
      <c r="L72" t="s">
        <v>3011</v>
      </c>
      <c r="M72" t="s">
        <v>3022</v>
      </c>
      <c r="N72" t="s">
        <v>3024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3010</v>
      </c>
      <c r="L73" t="s">
        <v>3011</v>
      </c>
      <c r="M73" t="s">
        <v>3022</v>
      </c>
      <c r="N73" t="s">
        <v>3024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3010</v>
      </c>
      <c r="L74" t="s">
        <v>3011</v>
      </c>
      <c r="M74" t="s">
        <v>3022</v>
      </c>
      <c r="N74" t="s">
        <v>3024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3010</v>
      </c>
      <c r="L75" t="s">
        <v>3011</v>
      </c>
      <c r="M75" t="s">
        <v>3022</v>
      </c>
      <c r="N75" t="s">
        <v>3024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3010</v>
      </c>
      <c r="L76" t="s">
        <v>3011</v>
      </c>
      <c r="M76" t="s">
        <v>3022</v>
      </c>
      <c r="N76" t="s">
        <v>3024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3010</v>
      </c>
      <c r="L77" t="s">
        <v>3011</v>
      </c>
      <c r="M77" t="s">
        <v>3022</v>
      </c>
      <c r="N77" t="s">
        <v>3024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3010</v>
      </c>
      <c r="L78" t="s">
        <v>3011</v>
      </c>
      <c r="M78" t="s">
        <v>3022</v>
      </c>
      <c r="N78" t="s">
        <v>3024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3010</v>
      </c>
      <c r="L79" t="s">
        <v>3011</v>
      </c>
      <c r="M79" t="s">
        <v>3022</v>
      </c>
      <c r="N79" t="s">
        <v>3024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3010</v>
      </c>
      <c r="L80" t="s">
        <v>3011</v>
      </c>
      <c r="M80" t="s">
        <v>3022</v>
      </c>
      <c r="N80" t="s">
        <v>3024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3010</v>
      </c>
      <c r="L81" t="s">
        <v>3011</v>
      </c>
      <c r="M81" t="s">
        <v>3022</v>
      </c>
      <c r="N81" t="s">
        <v>3025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3010</v>
      </c>
      <c r="L82" t="s">
        <v>3011</v>
      </c>
      <c r="M82" t="s">
        <v>3022</v>
      </c>
      <c r="N82" t="s">
        <v>3025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3010</v>
      </c>
      <c r="L83" t="s">
        <v>3011</v>
      </c>
      <c r="M83" t="s">
        <v>3022</v>
      </c>
      <c r="N83" t="s">
        <v>3025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3010</v>
      </c>
      <c r="L84" t="s">
        <v>3011</v>
      </c>
      <c r="M84" t="s">
        <v>3022</v>
      </c>
      <c r="N84" t="s">
        <v>3025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3010</v>
      </c>
      <c r="L85" t="s">
        <v>3011</v>
      </c>
      <c r="M85" t="s">
        <v>3022</v>
      </c>
      <c r="N85" t="s">
        <v>3025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3010</v>
      </c>
      <c r="L86" t="s">
        <v>3011</v>
      </c>
      <c r="M86" t="s">
        <v>3022</v>
      </c>
      <c r="N86" t="s">
        <v>3025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3010</v>
      </c>
      <c r="L87" t="s">
        <v>3011</v>
      </c>
      <c r="M87" t="s">
        <v>3022</v>
      </c>
      <c r="N87" t="s">
        <v>3025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3010</v>
      </c>
      <c r="L88" t="s">
        <v>3011</v>
      </c>
      <c r="M88" t="s">
        <v>3022</v>
      </c>
      <c r="N88" t="s">
        <v>3025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3010</v>
      </c>
      <c r="L89" t="s">
        <v>3011</v>
      </c>
      <c r="M89" t="s">
        <v>3022</v>
      </c>
      <c r="N89" t="s">
        <v>3025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3010</v>
      </c>
      <c r="L90" t="s">
        <v>3011</v>
      </c>
      <c r="M90" t="s">
        <v>3022</v>
      </c>
      <c r="N90" t="s">
        <v>3026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3010</v>
      </c>
      <c r="L91" t="s">
        <v>3011</v>
      </c>
      <c r="M91" t="s">
        <v>3022</v>
      </c>
      <c r="N91" t="s">
        <v>3025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3010</v>
      </c>
      <c r="L92" t="s">
        <v>3011</v>
      </c>
      <c r="M92" t="s">
        <v>3022</v>
      </c>
      <c r="N92" t="s">
        <v>3025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3010</v>
      </c>
      <c r="L93" t="s">
        <v>3011</v>
      </c>
      <c r="M93" t="s">
        <v>3027</v>
      </c>
      <c r="N93" t="s">
        <v>3026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3010</v>
      </c>
      <c r="L94" t="s">
        <v>3011</v>
      </c>
      <c r="M94" t="s">
        <v>3027</v>
      </c>
      <c r="N94" t="s">
        <v>3026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3010</v>
      </c>
      <c r="L95" t="s">
        <v>3011</v>
      </c>
      <c r="M95" t="s">
        <v>3027</v>
      </c>
      <c r="N95" t="s">
        <v>3026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3010</v>
      </c>
      <c r="L96" t="s">
        <v>3011</v>
      </c>
      <c r="M96" t="s">
        <v>3027</v>
      </c>
      <c r="N96" t="s">
        <v>3026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3010</v>
      </c>
      <c r="L97" t="s">
        <v>3011</v>
      </c>
      <c r="M97" t="s">
        <v>3027</v>
      </c>
      <c r="N97" t="s">
        <v>3026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3010</v>
      </c>
      <c r="L98" t="s">
        <v>3011</v>
      </c>
      <c r="M98" t="s">
        <v>3027</v>
      </c>
      <c r="N98" t="s">
        <v>3026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3010</v>
      </c>
      <c r="L99" t="s">
        <v>3011</v>
      </c>
      <c r="M99" t="s">
        <v>3027</v>
      </c>
      <c r="N99" t="s">
        <v>3026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3010</v>
      </c>
      <c r="L100" t="s">
        <v>3011</v>
      </c>
      <c r="M100" t="s">
        <v>3027</v>
      </c>
      <c r="N100" t="s">
        <v>3026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3010</v>
      </c>
      <c r="L101" t="s">
        <v>3011</v>
      </c>
      <c r="M101" t="s">
        <v>3027</v>
      </c>
      <c r="N101" t="s">
        <v>3026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3010</v>
      </c>
      <c r="L102" t="s">
        <v>3011</v>
      </c>
      <c r="M102" t="s">
        <v>3027</v>
      </c>
      <c r="N102" t="s">
        <v>3026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3010</v>
      </c>
      <c r="L103" t="s">
        <v>3011</v>
      </c>
      <c r="M103" t="s">
        <v>3027</v>
      </c>
      <c r="N103" t="s">
        <v>3026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3010</v>
      </c>
      <c r="L104" t="s">
        <v>3011</v>
      </c>
      <c r="M104" t="s">
        <v>3027</v>
      </c>
      <c r="N104" t="s">
        <v>3026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3010</v>
      </c>
      <c r="L105" t="s">
        <v>3011</v>
      </c>
      <c r="M105" t="s">
        <v>3027</v>
      </c>
      <c r="N105" t="s">
        <v>3026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3010</v>
      </c>
      <c r="L106" t="s">
        <v>3011</v>
      </c>
      <c r="M106" t="s">
        <v>3027</v>
      </c>
      <c r="N106" t="s">
        <v>3026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3010</v>
      </c>
      <c r="L107" t="s">
        <v>3011</v>
      </c>
      <c r="M107" t="s">
        <v>3027</v>
      </c>
      <c r="N107" t="s">
        <v>3026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3010</v>
      </c>
      <c r="L108" t="s">
        <v>3011</v>
      </c>
      <c r="M108" t="s">
        <v>3027</v>
      </c>
      <c r="N108" t="s">
        <v>3026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3010</v>
      </c>
      <c r="L109" t="s">
        <v>3011</v>
      </c>
      <c r="M109" t="s">
        <v>3027</v>
      </c>
      <c r="N109" t="s">
        <v>3026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3010</v>
      </c>
      <c r="L110" t="s">
        <v>3011</v>
      </c>
      <c r="M110" t="s">
        <v>3027</v>
      </c>
      <c r="N110" t="s">
        <v>3026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3010</v>
      </c>
      <c r="L111" t="s">
        <v>3011</v>
      </c>
      <c r="M111" t="s">
        <v>3027</v>
      </c>
      <c r="N111" t="s">
        <v>3026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3010</v>
      </c>
      <c r="L112" t="s">
        <v>3011</v>
      </c>
      <c r="M112" t="s">
        <v>3027</v>
      </c>
      <c r="N112" t="s">
        <v>3026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3010</v>
      </c>
      <c r="L113" t="s">
        <v>3011</v>
      </c>
      <c r="M113" t="s">
        <v>3027</v>
      </c>
      <c r="N113" t="s">
        <v>3026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3010</v>
      </c>
      <c r="L114" t="s">
        <v>3011</v>
      </c>
      <c r="M114" t="s">
        <v>3027</v>
      </c>
      <c r="N114" t="s">
        <v>3026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3010</v>
      </c>
      <c r="L115" t="s">
        <v>3011</v>
      </c>
      <c r="M115" t="s">
        <v>3028</v>
      </c>
      <c r="N115" t="s">
        <v>3029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3010</v>
      </c>
      <c r="L116" t="s">
        <v>3011</v>
      </c>
      <c r="M116" t="s">
        <v>3028</v>
      </c>
      <c r="N116" t="s">
        <v>3029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3010</v>
      </c>
      <c r="L117" t="s">
        <v>3011</v>
      </c>
      <c r="M117" t="s">
        <v>3028</v>
      </c>
      <c r="N117" t="s">
        <v>3029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3010</v>
      </c>
      <c r="L118" t="s">
        <v>3011</v>
      </c>
      <c r="M118" t="s">
        <v>3028</v>
      </c>
      <c r="N118" t="s">
        <v>3029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3010</v>
      </c>
      <c r="L119" t="s">
        <v>3011</v>
      </c>
      <c r="M119" t="s">
        <v>3028</v>
      </c>
      <c r="N119" t="s">
        <v>3029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3010</v>
      </c>
      <c r="L120" t="s">
        <v>3011</v>
      </c>
      <c r="M120" t="s">
        <v>3028</v>
      </c>
      <c r="N120" t="s">
        <v>3029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3010</v>
      </c>
      <c r="L121" t="s">
        <v>3011</v>
      </c>
      <c r="M121" t="s">
        <v>3028</v>
      </c>
      <c r="N121" t="s">
        <v>3029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3010</v>
      </c>
      <c r="L122" t="s">
        <v>3011</v>
      </c>
      <c r="M122" t="s">
        <v>3028</v>
      </c>
      <c r="N122" t="s">
        <v>3029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3010</v>
      </c>
      <c r="L123" t="s">
        <v>3011</v>
      </c>
      <c r="M123" t="s">
        <v>3028</v>
      </c>
      <c r="N123" t="s">
        <v>3029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3010</v>
      </c>
      <c r="L124" t="s">
        <v>3011</v>
      </c>
      <c r="M124" t="s">
        <v>3028</v>
      </c>
      <c r="N124" t="s">
        <v>3029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3010</v>
      </c>
      <c r="L125" t="s">
        <v>3011</v>
      </c>
      <c r="M125" t="s">
        <v>3028</v>
      </c>
      <c r="N125" t="s">
        <v>3029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3010</v>
      </c>
      <c r="L126" t="s">
        <v>3011</v>
      </c>
      <c r="M126" t="s">
        <v>3028</v>
      </c>
      <c r="N126" t="s">
        <v>3029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1091"/>
  <sheetViews>
    <sheetView topLeftCell="A993" zoomScale="53" zoomScaleNormal="53" workbookViewId="0">
      <selection activeCell="D1037" sqref="D1037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3010</v>
      </c>
      <c r="M4" s="12" t="s">
        <v>3011</v>
      </c>
      <c r="N4" s="12" t="s">
        <v>3012</v>
      </c>
      <c r="O4" s="12" t="s">
        <v>3013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3010</v>
      </c>
      <c r="M5" s="12" t="s">
        <v>3011</v>
      </c>
      <c r="N5" s="12" t="s">
        <v>3012</v>
      </c>
      <c r="O5" s="12" t="s">
        <v>3013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3010</v>
      </c>
      <c r="M6" s="12" t="s">
        <v>3011</v>
      </c>
      <c r="N6" s="12" t="s">
        <v>3012</v>
      </c>
      <c r="O6" s="12" t="s">
        <v>3013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3010</v>
      </c>
      <c r="M7" s="12" t="s">
        <v>3011</v>
      </c>
      <c r="N7" s="12" t="s">
        <v>3012</v>
      </c>
      <c r="O7" s="12" t="s">
        <v>3013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3010</v>
      </c>
      <c r="M8" s="12" t="s">
        <v>3011</v>
      </c>
      <c r="N8" s="12" t="s">
        <v>3012</v>
      </c>
      <c r="O8" s="12" t="s">
        <v>3013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3010</v>
      </c>
      <c r="M9" s="12" t="s">
        <v>3011</v>
      </c>
      <c r="N9" s="12" t="s">
        <v>3012</v>
      </c>
      <c r="O9" s="12" t="s">
        <v>3013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3010</v>
      </c>
      <c r="M10" s="12" t="s">
        <v>3011</v>
      </c>
      <c r="N10" s="12" t="s">
        <v>3012</v>
      </c>
      <c r="O10" s="12" t="s">
        <v>3013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3010</v>
      </c>
      <c r="M11" s="12" t="s">
        <v>3011</v>
      </c>
      <c r="N11" s="12" t="s">
        <v>3012</v>
      </c>
      <c r="O11" s="12" t="s">
        <v>3014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3010</v>
      </c>
      <c r="M12" s="12" t="s">
        <v>3011</v>
      </c>
      <c r="N12" s="12" t="s">
        <v>3012</v>
      </c>
      <c r="O12" s="12" t="s">
        <v>3013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3010</v>
      </c>
      <c r="M13" s="12" t="s">
        <v>3011</v>
      </c>
      <c r="N13" s="12" t="s">
        <v>3015</v>
      </c>
      <c r="O13" s="12" t="s">
        <v>3014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3010</v>
      </c>
      <c r="M14" s="12" t="s">
        <v>3011</v>
      </c>
      <c r="N14" s="12" t="s">
        <v>3015</v>
      </c>
      <c r="O14" s="12" t="s">
        <v>3014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3010</v>
      </c>
      <c r="M15" s="12" t="s">
        <v>3011</v>
      </c>
      <c r="N15" s="12" t="s">
        <v>3015</v>
      </c>
      <c r="O15" s="12" t="s">
        <v>3014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3010</v>
      </c>
      <c r="M16" s="12" t="s">
        <v>3011</v>
      </c>
      <c r="N16" s="12" t="s">
        <v>3016</v>
      </c>
      <c r="O16" s="12" t="s">
        <v>3017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3010</v>
      </c>
      <c r="M17" s="12" t="s">
        <v>3011</v>
      </c>
      <c r="N17" s="12" t="s">
        <v>3016</v>
      </c>
      <c r="O17" s="12" t="s">
        <v>3017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3010</v>
      </c>
      <c r="M18" s="12" t="s">
        <v>3011</v>
      </c>
      <c r="N18" s="12" t="s">
        <v>3016</v>
      </c>
      <c r="O18" s="12" t="s">
        <v>3017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3010</v>
      </c>
      <c r="M19" s="12" t="s">
        <v>3011</v>
      </c>
      <c r="N19" s="12" t="s">
        <v>3016</v>
      </c>
      <c r="O19" s="12" t="s">
        <v>3017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3010</v>
      </c>
      <c r="M20" s="12" t="s">
        <v>3011</v>
      </c>
      <c r="N20" s="12" t="s">
        <v>3016</v>
      </c>
      <c r="O20" s="12" t="s">
        <v>3017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3010</v>
      </c>
      <c r="M21" s="12" t="s">
        <v>3011</v>
      </c>
      <c r="N21" s="12" t="s">
        <v>3016</v>
      </c>
      <c r="O21" s="12" t="s">
        <v>3017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3010</v>
      </c>
      <c r="M22" s="12" t="s">
        <v>3011</v>
      </c>
      <c r="N22" s="12" t="s">
        <v>3016</v>
      </c>
      <c r="O22" s="12" t="s">
        <v>3018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3010</v>
      </c>
      <c r="M23" s="12" t="s">
        <v>3011</v>
      </c>
      <c r="N23" s="12" t="s">
        <v>3016</v>
      </c>
      <c r="O23" s="12" t="s">
        <v>3017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3010</v>
      </c>
      <c r="M24" s="12" t="s">
        <v>3011</v>
      </c>
      <c r="N24" s="12" t="s">
        <v>3016</v>
      </c>
      <c r="O24" s="12" t="s">
        <v>3018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3010</v>
      </c>
      <c r="M25" s="12" t="s">
        <v>3011</v>
      </c>
      <c r="N25" s="12" t="s">
        <v>3019</v>
      </c>
      <c r="O25" s="12" t="s">
        <v>3018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3010</v>
      </c>
      <c r="M26" s="12" t="s">
        <v>3011</v>
      </c>
      <c r="N26" s="12" t="s">
        <v>3019</v>
      </c>
      <c r="O26" s="12" t="s">
        <v>3018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3010</v>
      </c>
      <c r="M27" s="12" t="s">
        <v>3011</v>
      </c>
      <c r="N27" s="12" t="s">
        <v>3019</v>
      </c>
      <c r="O27" s="12" t="s">
        <v>3018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3010</v>
      </c>
      <c r="M28" s="12" t="s">
        <v>3011</v>
      </c>
      <c r="N28" s="12" t="s">
        <v>3019</v>
      </c>
      <c r="O28" s="12" t="s">
        <v>3018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3010</v>
      </c>
      <c r="M29" s="12" t="s">
        <v>3011</v>
      </c>
      <c r="N29" s="12" t="s">
        <v>3019</v>
      </c>
      <c r="O29" s="12" t="s">
        <v>3018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3010</v>
      </c>
      <c r="M30" s="12" t="s">
        <v>3011</v>
      </c>
      <c r="N30" s="12" t="s">
        <v>3019</v>
      </c>
      <c r="O30" s="12" t="s">
        <v>3018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3010</v>
      </c>
      <c r="M31" s="12" t="s">
        <v>3011</v>
      </c>
      <c r="N31" s="12" t="s">
        <v>3019</v>
      </c>
      <c r="O31" s="12" t="s">
        <v>3018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3010</v>
      </c>
      <c r="M32" s="12" t="s">
        <v>3011</v>
      </c>
      <c r="N32" s="12" t="s">
        <v>3019</v>
      </c>
      <c r="O32" s="12" t="s">
        <v>3018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3010</v>
      </c>
      <c r="M33" s="12" t="s">
        <v>3011</v>
      </c>
      <c r="N33" s="12" t="s">
        <v>3019</v>
      </c>
      <c r="O33" s="12" t="s">
        <v>3018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3010</v>
      </c>
      <c r="M34" s="12" t="s">
        <v>3011</v>
      </c>
      <c r="N34" s="12" t="s">
        <v>3019</v>
      </c>
      <c r="O34" s="12" t="s">
        <v>3018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3010</v>
      </c>
      <c r="M35" s="12" t="s">
        <v>3011</v>
      </c>
      <c r="N35" s="12" t="s">
        <v>3019</v>
      </c>
      <c r="O35" s="12" t="s">
        <v>3018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3010</v>
      </c>
      <c r="M36" s="12" t="s">
        <v>3011</v>
      </c>
      <c r="N36" s="12" t="s">
        <v>3020</v>
      </c>
      <c r="O36" s="12" t="s">
        <v>3021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3010</v>
      </c>
      <c r="M37" s="12" t="s">
        <v>3011</v>
      </c>
      <c r="N37" s="12" t="s">
        <v>3020</v>
      </c>
      <c r="O37" s="12" t="s">
        <v>3021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3010</v>
      </c>
      <c r="M38" s="12" t="s">
        <v>3011</v>
      </c>
      <c r="N38" s="12" t="s">
        <v>3020</v>
      </c>
      <c r="O38" s="12" t="s">
        <v>3021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3010</v>
      </c>
      <c r="M39" s="12" t="s">
        <v>3011</v>
      </c>
      <c r="N39" s="12" t="s">
        <v>3020</v>
      </c>
      <c r="O39" s="12" t="s">
        <v>3021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3010</v>
      </c>
      <c r="M40" s="12" t="s">
        <v>3011</v>
      </c>
      <c r="N40" s="12" t="s">
        <v>3020</v>
      </c>
      <c r="O40" s="12" t="s">
        <v>3021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3010</v>
      </c>
      <c r="M41" s="12" t="s">
        <v>3011</v>
      </c>
      <c r="N41" s="12" t="s">
        <v>3020</v>
      </c>
      <c r="O41" s="12" t="s">
        <v>3021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3010</v>
      </c>
      <c r="M42" s="12" t="s">
        <v>3011</v>
      </c>
      <c r="N42" s="12" t="s">
        <v>3020</v>
      </c>
      <c r="O42" s="12" t="s">
        <v>3021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3010</v>
      </c>
      <c r="M43" s="12" t="s">
        <v>3011</v>
      </c>
      <c r="N43" s="12" t="s">
        <v>3020</v>
      </c>
      <c r="O43" s="12" t="s">
        <v>3021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3010</v>
      </c>
      <c r="M44" s="12" t="s">
        <v>3011</v>
      </c>
      <c r="N44" s="12" t="s">
        <v>3020</v>
      </c>
      <c r="O44" s="12" t="s">
        <v>3021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3010</v>
      </c>
      <c r="M45" s="12" t="s">
        <v>3011</v>
      </c>
      <c r="N45" s="12" t="s">
        <v>3020</v>
      </c>
      <c r="O45" s="12" t="s">
        <v>3021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3010</v>
      </c>
      <c r="M46" s="12" t="s">
        <v>3011</v>
      </c>
      <c r="N46" s="12" t="s">
        <v>3020</v>
      </c>
      <c r="O46" s="12" t="s">
        <v>3021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3010</v>
      </c>
      <c r="M47" s="12" t="s">
        <v>3011</v>
      </c>
      <c r="N47" s="12" t="s">
        <v>3020</v>
      </c>
      <c r="O47" s="12" t="s">
        <v>3021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3010</v>
      </c>
      <c r="M48" s="12" t="s">
        <v>3011</v>
      </c>
      <c r="N48" s="12" t="s">
        <v>3020</v>
      </c>
      <c r="O48" s="12" t="s">
        <v>3021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3010</v>
      </c>
      <c r="M49" s="12" t="s">
        <v>3011</v>
      </c>
      <c r="N49" s="12" t="s">
        <v>3020</v>
      </c>
      <c r="O49" s="12" t="s">
        <v>3021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3010</v>
      </c>
      <c r="M50" s="12" t="s">
        <v>3011</v>
      </c>
      <c r="N50" s="12" t="s">
        <v>3020</v>
      </c>
      <c r="O50" s="12" t="s">
        <v>3021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3010</v>
      </c>
      <c r="M51" s="12" t="s">
        <v>3011</v>
      </c>
      <c r="N51" s="12" t="s">
        <v>3020</v>
      </c>
      <c r="O51" s="12" t="s">
        <v>3021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3010</v>
      </c>
      <c r="M52" s="12" t="s">
        <v>3011</v>
      </c>
      <c r="N52" s="12" t="s">
        <v>3022</v>
      </c>
      <c r="O52" s="12" t="s">
        <v>3023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3010</v>
      </c>
      <c r="M53" s="12" t="s">
        <v>3011</v>
      </c>
      <c r="N53" s="12" t="s">
        <v>3022</v>
      </c>
      <c r="O53" s="12" t="s">
        <v>3023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3010</v>
      </c>
      <c r="M54" s="12" t="s">
        <v>3011</v>
      </c>
      <c r="N54" s="12" t="s">
        <v>3022</v>
      </c>
      <c r="O54" s="12" t="s">
        <v>3023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3010</v>
      </c>
      <c r="M55" s="12" t="s">
        <v>3011</v>
      </c>
      <c r="N55" s="12" t="s">
        <v>3022</v>
      </c>
      <c r="O55" s="12" t="s">
        <v>3023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3010</v>
      </c>
      <c r="M56" s="12" t="s">
        <v>3011</v>
      </c>
      <c r="N56" s="12" t="s">
        <v>3022</v>
      </c>
      <c r="O56" s="12" t="s">
        <v>3023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3010</v>
      </c>
      <c r="M57" s="12" t="s">
        <v>3011</v>
      </c>
      <c r="N57" s="12" t="s">
        <v>3022</v>
      </c>
      <c r="O57" s="12" t="s">
        <v>3023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3010</v>
      </c>
      <c r="M58" s="12" t="s">
        <v>3011</v>
      </c>
      <c r="N58" s="12" t="s">
        <v>3022</v>
      </c>
      <c r="O58" s="12" t="s">
        <v>3023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3010</v>
      </c>
      <c r="M59" s="12" t="s">
        <v>3011</v>
      </c>
      <c r="N59" s="12" t="s">
        <v>3022</v>
      </c>
      <c r="O59" s="12" t="s">
        <v>3023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3010</v>
      </c>
      <c r="M60" s="12" t="s">
        <v>3011</v>
      </c>
      <c r="N60" s="12" t="s">
        <v>3022</v>
      </c>
      <c r="O60" s="12" t="s">
        <v>3023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3010</v>
      </c>
      <c r="M61" s="12" t="s">
        <v>3011</v>
      </c>
      <c r="N61" s="12" t="s">
        <v>3022</v>
      </c>
      <c r="O61" s="12" t="s">
        <v>3023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3010</v>
      </c>
      <c r="M62" s="12" t="s">
        <v>3011</v>
      </c>
      <c r="N62" s="12" t="s">
        <v>3022</v>
      </c>
      <c r="O62" s="12" t="s">
        <v>3023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3010</v>
      </c>
      <c r="M63" s="12" t="s">
        <v>3011</v>
      </c>
      <c r="N63" s="12" t="s">
        <v>3022</v>
      </c>
      <c r="O63" s="12" t="s">
        <v>3023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3010</v>
      </c>
      <c r="M64" s="12" t="s">
        <v>3011</v>
      </c>
      <c r="N64" s="12" t="s">
        <v>3022</v>
      </c>
      <c r="O64" s="12" t="s">
        <v>3023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3010</v>
      </c>
      <c r="M65" s="12" t="s">
        <v>3011</v>
      </c>
      <c r="N65" s="12" t="s">
        <v>3022</v>
      </c>
      <c r="O65" s="12" t="s">
        <v>3023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3010</v>
      </c>
      <c r="M66" s="12" t="s">
        <v>3011</v>
      </c>
      <c r="N66" s="12" t="s">
        <v>3022</v>
      </c>
      <c r="O66" s="12" t="s">
        <v>3023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3010</v>
      </c>
      <c r="M67" s="12" t="s">
        <v>3011</v>
      </c>
      <c r="N67" s="12" t="s">
        <v>3022</v>
      </c>
      <c r="O67" s="12" t="s">
        <v>3024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3010</v>
      </c>
      <c r="M68" s="12" t="s">
        <v>3011</v>
      </c>
      <c r="N68" s="12" t="s">
        <v>3022</v>
      </c>
      <c r="O68" s="12" t="s">
        <v>3024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3010</v>
      </c>
      <c r="M69" s="12" t="s">
        <v>3011</v>
      </c>
      <c r="N69" s="12" t="s">
        <v>3022</v>
      </c>
      <c r="O69" s="12" t="s">
        <v>3024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3010</v>
      </c>
      <c r="M70" s="12" t="s">
        <v>3011</v>
      </c>
      <c r="N70" s="12" t="s">
        <v>3022</v>
      </c>
      <c r="O70" s="12" t="s">
        <v>3024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3010</v>
      </c>
      <c r="M71" s="12" t="s">
        <v>3011</v>
      </c>
      <c r="N71" s="12" t="s">
        <v>3022</v>
      </c>
      <c r="O71" s="12" t="s">
        <v>3024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3010</v>
      </c>
      <c r="M72" s="12" t="s">
        <v>3011</v>
      </c>
      <c r="N72" s="12" t="s">
        <v>3022</v>
      </c>
      <c r="O72" s="12" t="s">
        <v>3024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3010</v>
      </c>
      <c r="M73" s="12" t="s">
        <v>3011</v>
      </c>
      <c r="N73" s="12" t="s">
        <v>3022</v>
      </c>
      <c r="O73" s="12" t="s">
        <v>3024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3010</v>
      </c>
      <c r="M74" s="12" t="s">
        <v>3011</v>
      </c>
      <c r="N74" s="12" t="s">
        <v>3022</v>
      </c>
      <c r="O74" s="12" t="s">
        <v>3024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3010</v>
      </c>
      <c r="M75" s="12" t="s">
        <v>3011</v>
      </c>
      <c r="N75" s="12" t="s">
        <v>3022</v>
      </c>
      <c r="O75" s="12" t="s">
        <v>3024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3010</v>
      </c>
      <c r="M76" s="12" t="s">
        <v>3011</v>
      </c>
      <c r="N76" s="12" t="s">
        <v>3022</v>
      </c>
      <c r="O76" s="12" t="s">
        <v>3024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3010</v>
      </c>
      <c r="M77" s="12" t="s">
        <v>3011</v>
      </c>
      <c r="N77" s="12" t="s">
        <v>3022</v>
      </c>
      <c r="O77" s="12" t="s">
        <v>3024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3010</v>
      </c>
      <c r="M78" s="12" t="s">
        <v>3011</v>
      </c>
      <c r="N78" s="12" t="s">
        <v>3022</v>
      </c>
      <c r="O78" s="12" t="s">
        <v>3024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3010</v>
      </c>
      <c r="M79" s="12" t="s">
        <v>3011</v>
      </c>
      <c r="N79" s="12" t="s">
        <v>3022</v>
      </c>
      <c r="O79" s="12" t="s">
        <v>3024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3010</v>
      </c>
      <c r="M80" s="12" t="s">
        <v>3011</v>
      </c>
      <c r="N80" s="12" t="s">
        <v>3022</v>
      </c>
      <c r="O80" s="12" t="s">
        <v>3024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3010</v>
      </c>
      <c r="M81" s="12" t="s">
        <v>3011</v>
      </c>
      <c r="N81" s="12" t="s">
        <v>3022</v>
      </c>
      <c r="O81" s="12" t="s">
        <v>3025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3010</v>
      </c>
      <c r="M82" s="12" t="s">
        <v>3011</v>
      </c>
      <c r="N82" s="12" t="s">
        <v>3022</v>
      </c>
      <c r="O82" s="12" t="s">
        <v>3025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3010</v>
      </c>
      <c r="M83" s="12" t="s">
        <v>3011</v>
      </c>
      <c r="N83" s="12" t="s">
        <v>3022</v>
      </c>
      <c r="O83" s="12" t="s">
        <v>3025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3010</v>
      </c>
      <c r="M84" s="12" t="s">
        <v>3011</v>
      </c>
      <c r="N84" s="12" t="s">
        <v>3022</v>
      </c>
      <c r="O84" s="12" t="s">
        <v>3025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3010</v>
      </c>
      <c r="M85" s="12" t="s">
        <v>3011</v>
      </c>
      <c r="N85" s="12" t="s">
        <v>3022</v>
      </c>
      <c r="O85" s="12" t="s">
        <v>3025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3010</v>
      </c>
      <c r="M86" s="12" t="s">
        <v>3011</v>
      </c>
      <c r="N86" s="12" t="s">
        <v>3022</v>
      </c>
      <c r="O86" s="12" t="s">
        <v>3025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3010</v>
      </c>
      <c r="M87" s="12" t="s">
        <v>3011</v>
      </c>
      <c r="N87" s="12" t="s">
        <v>3022</v>
      </c>
      <c r="O87" s="12" t="s">
        <v>3025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3010</v>
      </c>
      <c r="M88" s="12" t="s">
        <v>3011</v>
      </c>
      <c r="N88" s="12" t="s">
        <v>3022</v>
      </c>
      <c r="O88" s="12" t="s">
        <v>3025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3010</v>
      </c>
      <c r="M89" s="12" t="s">
        <v>3011</v>
      </c>
      <c r="N89" s="12" t="s">
        <v>3022</v>
      </c>
      <c r="O89" s="12" t="s">
        <v>3025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3010</v>
      </c>
      <c r="M90" s="12" t="s">
        <v>3011</v>
      </c>
      <c r="N90" s="12" t="s">
        <v>3022</v>
      </c>
      <c r="O90" s="12" t="s">
        <v>3026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3010</v>
      </c>
      <c r="M91" s="12" t="s">
        <v>3011</v>
      </c>
      <c r="N91" s="12" t="s">
        <v>3022</v>
      </c>
      <c r="O91" s="12" t="s">
        <v>3025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3010</v>
      </c>
      <c r="M92" s="12" t="s">
        <v>3011</v>
      </c>
      <c r="N92" s="12" t="s">
        <v>3022</v>
      </c>
      <c r="O92" s="12" t="s">
        <v>3025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3010</v>
      </c>
      <c r="M93" s="12" t="s">
        <v>3011</v>
      </c>
      <c r="N93" s="12" t="s">
        <v>3027</v>
      </c>
      <c r="O93" s="12" t="s">
        <v>3026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3010</v>
      </c>
      <c r="M94" s="12" t="s">
        <v>3011</v>
      </c>
      <c r="N94" s="12" t="s">
        <v>3027</v>
      </c>
      <c r="O94" s="12" t="s">
        <v>3026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3010</v>
      </c>
      <c r="M95" s="12" t="s">
        <v>3011</v>
      </c>
      <c r="N95" s="12" t="s">
        <v>3027</v>
      </c>
      <c r="O95" s="12" t="s">
        <v>3026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3010</v>
      </c>
      <c r="M96" s="12" t="s">
        <v>3011</v>
      </c>
      <c r="N96" s="12" t="s">
        <v>3027</v>
      </c>
      <c r="O96" s="12" t="s">
        <v>3026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3010</v>
      </c>
      <c r="M97" s="12" t="s">
        <v>3011</v>
      </c>
      <c r="N97" s="12" t="s">
        <v>3027</v>
      </c>
      <c r="O97" s="12" t="s">
        <v>3026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3010</v>
      </c>
      <c r="M98" s="12" t="s">
        <v>3011</v>
      </c>
      <c r="N98" s="12" t="s">
        <v>3027</v>
      </c>
      <c r="O98" s="12" t="s">
        <v>3026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3010</v>
      </c>
      <c r="M99" s="12" t="s">
        <v>3011</v>
      </c>
      <c r="N99" s="12" t="s">
        <v>3027</v>
      </c>
      <c r="O99" s="12" t="s">
        <v>3026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3010</v>
      </c>
      <c r="M100" s="12" t="s">
        <v>3011</v>
      </c>
      <c r="N100" s="12" t="s">
        <v>3027</v>
      </c>
      <c r="O100" s="12" t="s">
        <v>3026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3010</v>
      </c>
      <c r="M101" s="12" t="s">
        <v>3011</v>
      </c>
      <c r="N101" s="12" t="s">
        <v>3027</v>
      </c>
      <c r="O101" s="12" t="s">
        <v>3026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3010</v>
      </c>
      <c r="M102" s="12" t="s">
        <v>3011</v>
      </c>
      <c r="N102" s="12" t="s">
        <v>3027</v>
      </c>
      <c r="O102" s="12" t="s">
        <v>3026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3010</v>
      </c>
      <c r="M103" s="12" t="s">
        <v>3011</v>
      </c>
      <c r="N103" s="12" t="s">
        <v>3027</v>
      </c>
      <c r="O103" s="12" t="s">
        <v>3026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3010</v>
      </c>
      <c r="M104" s="12" t="s">
        <v>3011</v>
      </c>
      <c r="N104" s="12" t="s">
        <v>3027</v>
      </c>
      <c r="O104" s="12" t="s">
        <v>3026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3010</v>
      </c>
      <c r="M105" s="12" t="s">
        <v>3011</v>
      </c>
      <c r="N105" s="12" t="s">
        <v>3027</v>
      </c>
      <c r="O105" s="12" t="s">
        <v>3026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3010</v>
      </c>
      <c r="M106" s="12" t="s">
        <v>3011</v>
      </c>
      <c r="N106" s="12" t="s">
        <v>3027</v>
      </c>
      <c r="O106" s="12" t="s">
        <v>3026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3010</v>
      </c>
      <c r="M107" s="12" t="s">
        <v>3011</v>
      </c>
      <c r="N107" s="12" t="s">
        <v>3027</v>
      </c>
      <c r="O107" s="12" t="s">
        <v>3026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3010</v>
      </c>
      <c r="M108" s="12" t="s">
        <v>3011</v>
      </c>
      <c r="N108" s="12" t="s">
        <v>3027</v>
      </c>
      <c r="O108" s="12" t="s">
        <v>3026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3010</v>
      </c>
      <c r="M109" s="12" t="s">
        <v>3011</v>
      </c>
      <c r="N109" s="12" t="s">
        <v>3027</v>
      </c>
      <c r="O109" s="12" t="s">
        <v>3026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3010</v>
      </c>
      <c r="M110" s="12" t="s">
        <v>3011</v>
      </c>
      <c r="N110" s="12" t="s">
        <v>3027</v>
      </c>
      <c r="O110" s="12" t="s">
        <v>3026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3010</v>
      </c>
      <c r="M111" s="12" t="s">
        <v>3011</v>
      </c>
      <c r="N111" s="12" t="s">
        <v>3027</v>
      </c>
      <c r="O111" s="12" t="s">
        <v>3026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3010</v>
      </c>
      <c r="M112" s="12" t="s">
        <v>3011</v>
      </c>
      <c r="N112" s="12" t="s">
        <v>3027</v>
      </c>
      <c r="O112" s="12" t="s">
        <v>3026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3010</v>
      </c>
      <c r="M113" s="12" t="s">
        <v>3011</v>
      </c>
      <c r="N113" s="12" t="s">
        <v>3027</v>
      </c>
      <c r="O113" s="12" t="s">
        <v>3026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3010</v>
      </c>
      <c r="M114" s="12" t="s">
        <v>3011</v>
      </c>
      <c r="N114" s="12" t="s">
        <v>3027</v>
      </c>
      <c r="O114" s="12" t="s">
        <v>3026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3010</v>
      </c>
      <c r="M115" s="12" t="s">
        <v>3011</v>
      </c>
      <c r="N115" s="12" t="s">
        <v>3028</v>
      </c>
      <c r="O115" s="12" t="s">
        <v>3029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3010</v>
      </c>
      <c r="M116" s="12" t="s">
        <v>3011</v>
      </c>
      <c r="N116" s="12" t="s">
        <v>3028</v>
      </c>
      <c r="O116" s="12" t="s">
        <v>3029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3010</v>
      </c>
      <c r="M117" s="12" t="s">
        <v>3011</v>
      </c>
      <c r="N117" s="12" t="s">
        <v>3028</v>
      </c>
      <c r="O117" s="12" t="s">
        <v>3029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3010</v>
      </c>
      <c r="M118" s="12" t="s">
        <v>3011</v>
      </c>
      <c r="N118" s="12" t="s">
        <v>3028</v>
      </c>
      <c r="O118" s="12" t="s">
        <v>3029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3010</v>
      </c>
      <c r="M119" s="12" t="s">
        <v>3011</v>
      </c>
      <c r="N119" s="12" t="s">
        <v>3028</v>
      </c>
      <c r="O119" s="12" t="s">
        <v>3029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3010</v>
      </c>
      <c r="M120" s="12" t="s">
        <v>3011</v>
      </c>
      <c r="N120" s="12" t="s">
        <v>3028</v>
      </c>
      <c r="O120" s="12" t="s">
        <v>3029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3010</v>
      </c>
      <c r="M121" s="12" t="s">
        <v>3011</v>
      </c>
      <c r="N121" s="12" t="s">
        <v>3028</v>
      </c>
      <c r="O121" s="12" t="s">
        <v>3029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3010</v>
      </c>
      <c r="M122" s="12" t="s">
        <v>3011</v>
      </c>
      <c r="N122" s="12" t="s">
        <v>3028</v>
      </c>
      <c r="O122" s="12" t="s">
        <v>3029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3010</v>
      </c>
      <c r="M123" s="12" t="s">
        <v>3011</v>
      </c>
      <c r="N123" s="12" t="s">
        <v>3028</v>
      </c>
      <c r="O123" s="12" t="s">
        <v>3029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3010</v>
      </c>
      <c r="M124" s="12" t="s">
        <v>3011</v>
      </c>
      <c r="N124" s="12" t="s">
        <v>3028</v>
      </c>
      <c r="O124" s="12" t="s">
        <v>3029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3010</v>
      </c>
      <c r="M125" s="12" t="s">
        <v>3011</v>
      </c>
      <c r="N125" s="12" t="s">
        <v>3028</v>
      </c>
      <c r="O125" s="12" t="s">
        <v>3029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3010</v>
      </c>
      <c r="M126" s="12" t="s">
        <v>3011</v>
      </c>
      <c r="N126" s="12" t="s">
        <v>3028</v>
      </c>
      <c r="O126" s="12" t="s">
        <v>3029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2934</v>
      </c>
      <c r="M127" s="12" t="s">
        <v>2935</v>
      </c>
      <c r="N127" s="12" t="s">
        <v>2936</v>
      </c>
      <c r="O127" s="12" t="s">
        <v>2937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2934</v>
      </c>
      <c r="M128" s="12" t="s">
        <v>2935</v>
      </c>
      <c r="N128" s="12" t="s">
        <v>2936</v>
      </c>
      <c r="O128" s="12" t="s">
        <v>2937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2934</v>
      </c>
      <c r="M129" s="12" t="s">
        <v>2935</v>
      </c>
      <c r="N129" s="12" t="s">
        <v>2936</v>
      </c>
      <c r="O129" s="12" t="s">
        <v>2937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2934</v>
      </c>
      <c r="M130" s="12" t="s">
        <v>2935</v>
      </c>
      <c r="N130" s="12" t="s">
        <v>2936</v>
      </c>
      <c r="O130" s="12" t="s">
        <v>2937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2934</v>
      </c>
      <c r="M131" s="12" t="s">
        <v>2935</v>
      </c>
      <c r="N131" s="12" t="s">
        <v>2936</v>
      </c>
      <c r="O131" s="12" t="s">
        <v>2937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2934</v>
      </c>
      <c r="M132" s="12" t="s">
        <v>2935</v>
      </c>
      <c r="N132" s="12" t="s">
        <v>2936</v>
      </c>
      <c r="O132" s="12" t="s">
        <v>2937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2934</v>
      </c>
      <c r="M133" s="12" t="s">
        <v>2935</v>
      </c>
      <c r="N133" s="12" t="s">
        <v>2936</v>
      </c>
      <c r="O133" s="12" t="s">
        <v>2937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2934</v>
      </c>
      <c r="M134" s="12" t="s">
        <v>2935</v>
      </c>
      <c r="N134" s="12" t="s">
        <v>2936</v>
      </c>
      <c r="O134" s="12" t="s">
        <v>2937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2934</v>
      </c>
      <c r="M135" s="12" t="s">
        <v>2935</v>
      </c>
      <c r="N135" s="12" t="s">
        <v>2936</v>
      </c>
      <c r="O135" s="12" t="s">
        <v>2937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2934</v>
      </c>
      <c r="M136" s="12" t="s">
        <v>2935</v>
      </c>
      <c r="N136" s="12" t="s">
        <v>2936</v>
      </c>
      <c r="O136" s="12" t="s">
        <v>2937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2934</v>
      </c>
      <c r="M137" s="12" t="s">
        <v>2935</v>
      </c>
      <c r="N137" s="12" t="s">
        <v>2936</v>
      </c>
      <c r="O137" s="12" t="s">
        <v>2937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2934</v>
      </c>
      <c r="M138" s="12" t="s">
        <v>2935</v>
      </c>
      <c r="N138" s="12" t="s">
        <v>2936</v>
      </c>
      <c r="O138" s="12" t="s">
        <v>2937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2934</v>
      </c>
      <c r="M139" s="12" t="s">
        <v>2935</v>
      </c>
      <c r="N139" s="12" t="s">
        <v>2936</v>
      </c>
      <c r="O139" s="12" t="s">
        <v>2937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2934</v>
      </c>
      <c r="M140" s="12" t="s">
        <v>2935</v>
      </c>
      <c r="N140" s="12" t="s">
        <v>2936</v>
      </c>
      <c r="O140" s="12" t="s">
        <v>2937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2934</v>
      </c>
      <c r="M141" s="12" t="s">
        <v>2935</v>
      </c>
      <c r="N141" s="12" t="s">
        <v>2936</v>
      </c>
      <c r="O141" s="12" t="s">
        <v>2937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2934</v>
      </c>
      <c r="M142" s="12" t="s">
        <v>2935</v>
      </c>
      <c r="N142" s="12" t="s">
        <v>2936</v>
      </c>
      <c r="O142" s="12" t="s">
        <v>2937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2934</v>
      </c>
      <c r="M143" s="12" t="s">
        <v>2935</v>
      </c>
      <c r="N143" s="12" t="s">
        <v>2938</v>
      </c>
      <c r="O143" s="12" t="s">
        <v>2939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2934</v>
      </c>
      <c r="M144" s="12" t="s">
        <v>2935</v>
      </c>
      <c r="N144" s="12" t="s">
        <v>2938</v>
      </c>
      <c r="O144" s="12" t="s">
        <v>2939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2934</v>
      </c>
      <c r="M145" s="12" t="s">
        <v>2935</v>
      </c>
      <c r="N145" s="12" t="s">
        <v>2938</v>
      </c>
      <c r="O145" s="12" t="s">
        <v>2939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2934</v>
      </c>
      <c r="M146" s="12" t="s">
        <v>2935</v>
      </c>
      <c r="N146" s="12" t="s">
        <v>2938</v>
      </c>
      <c r="O146" s="12" t="s">
        <v>2939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2934</v>
      </c>
      <c r="M147" s="12" t="s">
        <v>2935</v>
      </c>
      <c r="N147" s="12" t="s">
        <v>2938</v>
      </c>
      <c r="O147" s="12" t="s">
        <v>2939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2934</v>
      </c>
      <c r="M148" s="12" t="s">
        <v>2935</v>
      </c>
      <c r="N148" s="12" t="s">
        <v>2938</v>
      </c>
      <c r="O148" s="12" t="s">
        <v>2939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2934</v>
      </c>
      <c r="M149" s="12" t="s">
        <v>2935</v>
      </c>
      <c r="N149" s="12" t="s">
        <v>2938</v>
      </c>
      <c r="O149" s="12" t="s">
        <v>2939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2934</v>
      </c>
      <c r="M150" s="12" t="s">
        <v>2935</v>
      </c>
      <c r="N150" s="12" t="s">
        <v>2938</v>
      </c>
      <c r="O150" s="12" t="s">
        <v>2939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2934</v>
      </c>
      <c r="M151" s="12" t="s">
        <v>2935</v>
      </c>
      <c r="N151" s="12" t="s">
        <v>2938</v>
      </c>
      <c r="O151" s="12" t="s">
        <v>2939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2934</v>
      </c>
      <c r="M152" s="12" t="s">
        <v>2935</v>
      </c>
      <c r="N152" s="12" t="s">
        <v>2938</v>
      </c>
      <c r="O152" s="12" t="s">
        <v>2939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2934</v>
      </c>
      <c r="M153" s="12" t="s">
        <v>2935</v>
      </c>
      <c r="N153" s="12" t="s">
        <v>2938</v>
      </c>
      <c r="O153" s="12" t="s">
        <v>2939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2934</v>
      </c>
      <c r="M154" s="12" t="s">
        <v>2935</v>
      </c>
      <c r="N154" s="12" t="s">
        <v>2938</v>
      </c>
      <c r="O154" s="12" t="s">
        <v>2939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2934</v>
      </c>
      <c r="M155" s="12" t="s">
        <v>2935</v>
      </c>
      <c r="N155" s="12" t="s">
        <v>2938</v>
      </c>
      <c r="O155" s="12" t="s">
        <v>2939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2934</v>
      </c>
      <c r="M156" s="12" t="s">
        <v>2935</v>
      </c>
      <c r="N156" s="12" t="s">
        <v>2938</v>
      </c>
      <c r="O156" s="12" t="s">
        <v>2939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2934</v>
      </c>
      <c r="M157" s="12" t="s">
        <v>2935</v>
      </c>
      <c r="N157" s="12" t="s">
        <v>2938</v>
      </c>
      <c r="O157" s="12" t="s">
        <v>2939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2934</v>
      </c>
      <c r="M158" s="12" t="s">
        <v>2935</v>
      </c>
      <c r="N158" s="12" t="s">
        <v>2938</v>
      </c>
      <c r="O158" s="12" t="s">
        <v>2939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2934</v>
      </c>
      <c r="M159" s="12" t="s">
        <v>2935</v>
      </c>
      <c r="N159" s="12" t="s">
        <v>2938</v>
      </c>
      <c r="O159" s="12" t="s">
        <v>2939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2934</v>
      </c>
      <c r="M160" s="12" t="s">
        <v>2935</v>
      </c>
      <c r="N160" s="12" t="s">
        <v>2938</v>
      </c>
      <c r="O160" s="12" t="s">
        <v>2939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2934</v>
      </c>
      <c r="M161" s="12" t="s">
        <v>2935</v>
      </c>
      <c r="N161" s="12" t="s">
        <v>2938</v>
      </c>
      <c r="O161" s="12" t="s">
        <v>2939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2934</v>
      </c>
      <c r="M162" s="12" t="s">
        <v>2935</v>
      </c>
      <c r="N162" s="12" t="s">
        <v>2938</v>
      </c>
      <c r="O162" s="12" t="s">
        <v>2939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2934</v>
      </c>
      <c r="M163" s="12" t="s">
        <v>2935</v>
      </c>
      <c r="N163" s="12" t="s">
        <v>2938</v>
      </c>
      <c r="O163" s="12" t="s">
        <v>2939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2934</v>
      </c>
      <c r="M164" s="12" t="s">
        <v>2935</v>
      </c>
      <c r="N164" s="12" t="s">
        <v>2938</v>
      </c>
      <c r="O164" s="12" t="s">
        <v>2939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2934</v>
      </c>
      <c r="M165" s="12" t="s">
        <v>2935</v>
      </c>
      <c r="N165" s="12" t="s">
        <v>2938</v>
      </c>
      <c r="O165" s="12" t="s">
        <v>2939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2934</v>
      </c>
      <c r="M166" s="12" t="s">
        <v>2935</v>
      </c>
      <c r="N166" s="12" t="s">
        <v>2938</v>
      </c>
      <c r="O166" s="12" t="s">
        <v>2939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2934</v>
      </c>
      <c r="M167" s="12" t="s">
        <v>2935</v>
      </c>
      <c r="N167" s="12" t="s">
        <v>2940</v>
      </c>
      <c r="O167" s="12" t="s">
        <v>2941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2934</v>
      </c>
      <c r="M168" s="12" t="s">
        <v>2935</v>
      </c>
      <c r="N168" s="12" t="s">
        <v>2940</v>
      </c>
      <c r="O168" s="12" t="s">
        <v>2941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2934</v>
      </c>
      <c r="M169" s="12" t="s">
        <v>2935</v>
      </c>
      <c r="N169" s="12" t="s">
        <v>2940</v>
      </c>
      <c r="O169" s="12" t="s">
        <v>2941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2934</v>
      </c>
      <c r="M170" s="12" t="s">
        <v>2935</v>
      </c>
      <c r="N170" s="12" t="s">
        <v>2940</v>
      </c>
      <c r="O170" s="12" t="s">
        <v>2941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2934</v>
      </c>
      <c r="M171" s="12" t="s">
        <v>2935</v>
      </c>
      <c r="N171" s="12" t="s">
        <v>2940</v>
      </c>
      <c r="O171" s="12" t="s">
        <v>2941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2934</v>
      </c>
      <c r="M172" s="12" t="s">
        <v>2935</v>
      </c>
      <c r="N172" s="12" t="s">
        <v>2940</v>
      </c>
      <c r="O172" s="12" t="s">
        <v>2941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2934</v>
      </c>
      <c r="M173" s="12" t="s">
        <v>2935</v>
      </c>
      <c r="N173" s="12" t="s">
        <v>2940</v>
      </c>
      <c r="O173" s="12" t="s">
        <v>2941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2934</v>
      </c>
      <c r="M174" s="12" t="s">
        <v>2935</v>
      </c>
      <c r="N174" s="12" t="s">
        <v>2940</v>
      </c>
      <c r="O174" s="12" t="s">
        <v>2941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2934</v>
      </c>
      <c r="M175" s="12" t="s">
        <v>2935</v>
      </c>
      <c r="N175" s="12" t="s">
        <v>2940</v>
      </c>
      <c r="O175" s="12" t="s">
        <v>2941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2934</v>
      </c>
      <c r="M176" s="12" t="s">
        <v>2935</v>
      </c>
      <c r="N176" s="12" t="s">
        <v>2940</v>
      </c>
      <c r="O176" s="12" t="s">
        <v>2941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2934</v>
      </c>
      <c r="M177" s="12" t="s">
        <v>2935</v>
      </c>
      <c r="N177" s="12" t="s">
        <v>2940</v>
      </c>
      <c r="O177" s="12" t="s">
        <v>2941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2934</v>
      </c>
      <c r="M178" s="12" t="s">
        <v>2942</v>
      </c>
      <c r="N178" s="12" t="s">
        <v>2940</v>
      </c>
      <c r="O178" s="12" t="s">
        <v>2941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2934</v>
      </c>
      <c r="M179" s="12" t="s">
        <v>2942</v>
      </c>
      <c r="N179" s="12" t="s">
        <v>2943</v>
      </c>
      <c r="O179" s="12" t="s">
        <v>2944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2934</v>
      </c>
      <c r="M180" s="12" t="s">
        <v>2942</v>
      </c>
      <c r="N180" s="12" t="s">
        <v>2943</v>
      </c>
      <c r="O180" s="12" t="s">
        <v>2944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2934</v>
      </c>
      <c r="M181" s="12" t="s">
        <v>2942</v>
      </c>
      <c r="N181" s="12" t="s">
        <v>2943</v>
      </c>
      <c r="O181" s="12" t="s">
        <v>2944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2934</v>
      </c>
      <c r="M182" s="12" t="s">
        <v>2942</v>
      </c>
      <c r="N182" s="12" t="s">
        <v>2943</v>
      </c>
      <c r="O182" s="12" t="s">
        <v>2944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2934</v>
      </c>
      <c r="M183" s="12" t="s">
        <v>2942</v>
      </c>
      <c r="N183" s="12" t="s">
        <v>2943</v>
      </c>
      <c r="O183" s="12" t="s">
        <v>2944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2934</v>
      </c>
      <c r="M184" s="12" t="s">
        <v>2942</v>
      </c>
      <c r="N184" s="12" t="s">
        <v>2943</v>
      </c>
      <c r="O184" s="12" t="s">
        <v>2944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2934</v>
      </c>
      <c r="M185" s="12" t="s">
        <v>2942</v>
      </c>
      <c r="N185" s="12" t="s">
        <v>2943</v>
      </c>
      <c r="O185" s="12" t="s">
        <v>2944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2934</v>
      </c>
      <c r="M186" s="12" t="s">
        <v>2942</v>
      </c>
      <c r="N186" s="12" t="s">
        <v>2943</v>
      </c>
      <c r="O186" s="12" t="s">
        <v>2944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2934</v>
      </c>
      <c r="M187" s="12" t="s">
        <v>2942</v>
      </c>
      <c r="N187" s="12" t="s">
        <v>2943</v>
      </c>
      <c r="O187" s="12" t="s">
        <v>2944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2934</v>
      </c>
      <c r="M188" s="12" t="s">
        <v>2942</v>
      </c>
      <c r="N188" s="12" t="s">
        <v>2943</v>
      </c>
      <c r="O188" s="12" t="s">
        <v>2944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2934</v>
      </c>
      <c r="M189" s="12" t="s">
        <v>2942</v>
      </c>
      <c r="N189" s="12" t="s">
        <v>2943</v>
      </c>
      <c r="O189" s="12" t="s">
        <v>2944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2934</v>
      </c>
      <c r="M190" s="12" t="s">
        <v>2935</v>
      </c>
      <c r="N190" s="12" t="s">
        <v>2945</v>
      </c>
      <c r="O190" s="12" t="s">
        <v>2946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2934</v>
      </c>
      <c r="M191" s="12" t="s">
        <v>2935</v>
      </c>
      <c r="N191" s="12" t="s">
        <v>2945</v>
      </c>
      <c r="O191" s="12" t="s">
        <v>2946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2934</v>
      </c>
      <c r="M192" s="12" t="s">
        <v>2935</v>
      </c>
      <c r="N192" s="12" t="s">
        <v>2947</v>
      </c>
      <c r="O192" s="12" t="s">
        <v>2948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2934</v>
      </c>
      <c r="M193" s="12" t="s">
        <v>2942</v>
      </c>
      <c r="N193" s="12" t="s">
        <v>2947</v>
      </c>
      <c r="O193" s="12" t="s">
        <v>2948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2934</v>
      </c>
      <c r="M194" s="12" t="s">
        <v>2935</v>
      </c>
      <c r="N194" s="12" t="s">
        <v>2947</v>
      </c>
      <c r="O194" s="12" t="s">
        <v>2948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2934</v>
      </c>
      <c r="M195" s="12" t="s">
        <v>2935</v>
      </c>
      <c r="N195" s="12" t="s">
        <v>2947</v>
      </c>
      <c r="O195" s="12" t="s">
        <v>2948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2934</v>
      </c>
      <c r="M196" s="12" t="s">
        <v>2935</v>
      </c>
      <c r="N196" s="12" t="s">
        <v>2947</v>
      </c>
      <c r="O196" s="12" t="s">
        <v>2948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2934</v>
      </c>
      <c r="M197" s="12" t="s">
        <v>2935</v>
      </c>
      <c r="N197" s="12" t="s">
        <v>2947</v>
      </c>
      <c r="O197" s="12" t="s">
        <v>2948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2934</v>
      </c>
      <c r="M198" s="12" t="s">
        <v>2935</v>
      </c>
      <c r="N198" s="12" t="s">
        <v>2947</v>
      </c>
      <c r="O198" s="12" t="s">
        <v>2948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2934</v>
      </c>
      <c r="M199" s="12" t="s">
        <v>2935</v>
      </c>
      <c r="N199" s="12" t="s">
        <v>2949</v>
      </c>
      <c r="O199" s="12" t="s">
        <v>2950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2934</v>
      </c>
      <c r="M200" s="12" t="s">
        <v>2942</v>
      </c>
      <c r="N200" s="12" t="s">
        <v>2949</v>
      </c>
      <c r="O200" s="12" t="s">
        <v>2950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2934</v>
      </c>
      <c r="M201" s="12" t="s">
        <v>2935</v>
      </c>
      <c r="N201" s="12" t="s">
        <v>2949</v>
      </c>
      <c r="O201" s="12" t="s">
        <v>2950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2934</v>
      </c>
      <c r="M202" s="12" t="s">
        <v>2935</v>
      </c>
      <c r="N202" s="12" t="s">
        <v>2949</v>
      </c>
      <c r="O202" s="12" t="s">
        <v>2950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2934</v>
      </c>
      <c r="M203" s="12" t="s">
        <v>2935</v>
      </c>
      <c r="N203" s="12" t="s">
        <v>2949</v>
      </c>
      <c r="O203" s="12" t="s">
        <v>2950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2934</v>
      </c>
      <c r="M204" s="12" t="s">
        <v>2935</v>
      </c>
      <c r="N204" s="12" t="s">
        <v>2949</v>
      </c>
      <c r="O204" s="12" t="s">
        <v>2950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2934</v>
      </c>
      <c r="M205" s="12" t="s">
        <v>2935</v>
      </c>
      <c r="N205" s="12" t="s">
        <v>2949</v>
      </c>
      <c r="O205" s="12" t="s">
        <v>2950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2934</v>
      </c>
      <c r="M206" s="12" t="s">
        <v>2935</v>
      </c>
      <c r="N206" s="12" t="s">
        <v>2949</v>
      </c>
      <c r="O206" s="12" t="s">
        <v>2950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2934</v>
      </c>
      <c r="M207" s="12" t="s">
        <v>2935</v>
      </c>
      <c r="N207" s="12" t="s">
        <v>2949</v>
      </c>
      <c r="O207" s="12" t="s">
        <v>2950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2934</v>
      </c>
      <c r="M208" s="12" t="s">
        <v>2942</v>
      </c>
      <c r="N208" s="12" t="s">
        <v>2949</v>
      </c>
      <c r="O208" s="12" t="s">
        <v>2950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2934</v>
      </c>
      <c r="M209" s="12" t="s">
        <v>2942</v>
      </c>
      <c r="N209" s="12" t="s">
        <v>2949</v>
      </c>
      <c r="O209" s="12" t="s">
        <v>2950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2934</v>
      </c>
      <c r="M210" s="12" t="s">
        <v>2942</v>
      </c>
      <c r="N210" s="12" t="s">
        <v>2949</v>
      </c>
      <c r="O210" s="12" t="s">
        <v>2950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2934</v>
      </c>
      <c r="M211" s="12" t="s">
        <v>2935</v>
      </c>
      <c r="N211" s="12" t="s">
        <v>2951</v>
      </c>
      <c r="O211" s="12" t="s">
        <v>2952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2934</v>
      </c>
      <c r="M212" s="12" t="s">
        <v>2942</v>
      </c>
      <c r="N212" s="12" t="s">
        <v>2951</v>
      </c>
      <c r="O212" s="12" t="s">
        <v>2952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2934</v>
      </c>
      <c r="M213" s="12" t="s">
        <v>2935</v>
      </c>
      <c r="N213" s="12" t="s">
        <v>2951</v>
      </c>
      <c r="O213" s="12" t="s">
        <v>2952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2934</v>
      </c>
      <c r="M214" s="12" t="s">
        <v>2942</v>
      </c>
      <c r="N214" s="12" t="s">
        <v>2951</v>
      </c>
      <c r="O214" s="12" t="s">
        <v>2952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2934</v>
      </c>
      <c r="M215" s="12" t="s">
        <v>2942</v>
      </c>
      <c r="N215" s="12" t="s">
        <v>2951</v>
      </c>
      <c r="O215" s="12" t="s">
        <v>2952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2934</v>
      </c>
      <c r="M216" s="12" t="s">
        <v>2935</v>
      </c>
      <c r="N216" s="12" t="s">
        <v>2953</v>
      </c>
      <c r="O216" s="12" t="s">
        <v>2954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2934</v>
      </c>
      <c r="M217" s="12" t="s">
        <v>2935</v>
      </c>
      <c r="N217" s="12" t="s">
        <v>2953</v>
      </c>
      <c r="O217" s="12" t="s">
        <v>2954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2934</v>
      </c>
      <c r="M218" s="12" t="s">
        <v>2935</v>
      </c>
      <c r="N218" s="12" t="s">
        <v>2953</v>
      </c>
      <c r="O218" s="12" t="s">
        <v>2954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2934</v>
      </c>
      <c r="M219" s="12" t="s">
        <v>2935</v>
      </c>
      <c r="N219" s="12" t="s">
        <v>2953</v>
      </c>
      <c r="O219" s="12" t="s">
        <v>2954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2934</v>
      </c>
      <c r="M220" s="12" t="s">
        <v>2935</v>
      </c>
      <c r="N220" s="12" t="s">
        <v>2953</v>
      </c>
      <c r="O220" s="12" t="s">
        <v>2954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2934</v>
      </c>
      <c r="M221" s="12" t="s">
        <v>2935</v>
      </c>
      <c r="N221" s="12" t="s">
        <v>2953</v>
      </c>
      <c r="O221" s="12" t="s">
        <v>2954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2934</v>
      </c>
      <c r="M222" s="12" t="s">
        <v>2935</v>
      </c>
      <c r="N222" s="12" t="s">
        <v>2955</v>
      </c>
      <c r="O222" s="12" t="s">
        <v>2956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2934</v>
      </c>
      <c r="M223" s="12" t="s">
        <v>2935</v>
      </c>
      <c r="N223" s="12" t="s">
        <v>2955</v>
      </c>
      <c r="O223" s="12" t="s">
        <v>2956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2934</v>
      </c>
      <c r="M224" s="12" t="s">
        <v>2935</v>
      </c>
      <c r="N224" s="12" t="s">
        <v>2955</v>
      </c>
      <c r="O224" s="12" t="s">
        <v>2956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2934</v>
      </c>
      <c r="M225" s="12" t="s">
        <v>2935</v>
      </c>
      <c r="N225" s="12" t="s">
        <v>2955</v>
      </c>
      <c r="O225" s="12" t="s">
        <v>2956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2934</v>
      </c>
      <c r="M226" s="12" t="s">
        <v>2935</v>
      </c>
      <c r="N226" s="12" t="s">
        <v>2955</v>
      </c>
      <c r="O226" s="12" t="s">
        <v>2956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2934</v>
      </c>
      <c r="M227" s="12" t="s">
        <v>2935</v>
      </c>
      <c r="N227" s="12" t="s">
        <v>2955</v>
      </c>
      <c r="O227" s="12" t="s">
        <v>2956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2934</v>
      </c>
      <c r="M228" s="12" t="s">
        <v>2935</v>
      </c>
      <c r="N228" s="12" t="s">
        <v>2955</v>
      </c>
      <c r="O228" s="12" t="s">
        <v>2956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2934</v>
      </c>
      <c r="M229" s="12" t="s">
        <v>2935</v>
      </c>
      <c r="N229" s="12" t="s">
        <v>2955</v>
      </c>
      <c r="O229" s="12" t="s">
        <v>2956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2934</v>
      </c>
      <c r="M230" s="12" t="s">
        <v>2935</v>
      </c>
      <c r="N230" s="12" t="s">
        <v>2955</v>
      </c>
      <c r="O230" s="12" t="s">
        <v>2956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2934</v>
      </c>
      <c r="M231" s="12" t="s">
        <v>2935</v>
      </c>
      <c r="N231" s="12" t="s">
        <v>2955</v>
      </c>
      <c r="O231" s="12" t="s">
        <v>2956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2934</v>
      </c>
      <c r="M232" s="12" t="s">
        <v>2935</v>
      </c>
      <c r="N232" s="12" t="s">
        <v>2955</v>
      </c>
      <c r="O232" s="12" t="s">
        <v>2956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2934</v>
      </c>
      <c r="M233" s="12" t="s">
        <v>2935</v>
      </c>
      <c r="N233" s="12" t="s">
        <v>2955</v>
      </c>
      <c r="O233" s="12" t="s">
        <v>2956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2934</v>
      </c>
      <c r="M234" s="12" t="s">
        <v>2935</v>
      </c>
      <c r="N234" s="12" t="s">
        <v>2955</v>
      </c>
      <c r="O234" s="12" t="s">
        <v>2956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2934</v>
      </c>
      <c r="M235" s="12" t="s">
        <v>2935</v>
      </c>
      <c r="N235" s="12" t="s">
        <v>2955</v>
      </c>
      <c r="O235" s="12" t="s">
        <v>2956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2934</v>
      </c>
      <c r="M236" s="12" t="s">
        <v>2935</v>
      </c>
      <c r="N236" s="12" t="s">
        <v>2955</v>
      </c>
      <c r="O236" s="12" t="s">
        <v>2956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2934</v>
      </c>
      <c r="M237" s="12" t="s">
        <v>2935</v>
      </c>
      <c r="N237" s="12" t="s">
        <v>2955</v>
      </c>
      <c r="O237" s="12" t="s">
        <v>2956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2934</v>
      </c>
      <c r="M238" s="12" t="s">
        <v>2935</v>
      </c>
      <c r="N238" s="12" t="s">
        <v>2957</v>
      </c>
      <c r="O238" s="12" t="s">
        <v>2958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2934</v>
      </c>
      <c r="M239" s="12" t="s">
        <v>2935</v>
      </c>
      <c r="N239" s="12" t="s">
        <v>2957</v>
      </c>
      <c r="O239" s="12" t="s">
        <v>2958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2934</v>
      </c>
      <c r="M240" s="12" t="s">
        <v>2935</v>
      </c>
      <c r="N240" s="12" t="s">
        <v>2957</v>
      </c>
      <c r="O240" s="12" t="s">
        <v>2958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2934</v>
      </c>
      <c r="M241" s="12" t="s">
        <v>2935</v>
      </c>
      <c r="N241" s="12" t="s">
        <v>2957</v>
      </c>
      <c r="O241" s="12" t="s">
        <v>2958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2934</v>
      </c>
      <c r="M242" s="12" t="s">
        <v>2935</v>
      </c>
      <c r="N242" s="12" t="s">
        <v>2959</v>
      </c>
      <c r="O242" s="12" t="s">
        <v>2960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2934</v>
      </c>
      <c r="M243" s="12" t="s">
        <v>2935</v>
      </c>
      <c r="N243" s="12" t="s">
        <v>2959</v>
      </c>
      <c r="O243" s="12" t="s">
        <v>2960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2934</v>
      </c>
      <c r="M244" s="12" t="s">
        <v>2935</v>
      </c>
      <c r="N244" s="12" t="s">
        <v>2959</v>
      </c>
      <c r="O244" s="12" t="s">
        <v>2960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2934</v>
      </c>
      <c r="M245" s="12" t="s">
        <v>2935</v>
      </c>
      <c r="N245" s="12" t="s">
        <v>2959</v>
      </c>
      <c r="O245" s="12" t="s">
        <v>2960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2934</v>
      </c>
      <c r="M246" s="12" t="s">
        <v>2935</v>
      </c>
      <c r="N246" s="12" t="s">
        <v>2959</v>
      </c>
      <c r="O246" s="12" t="s">
        <v>2960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2934</v>
      </c>
      <c r="M247" s="12" t="s">
        <v>2935</v>
      </c>
      <c r="N247" s="12" t="s">
        <v>2959</v>
      </c>
      <c r="O247" s="12" t="s">
        <v>2960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2934</v>
      </c>
      <c r="M248" s="12" t="s">
        <v>2935</v>
      </c>
      <c r="N248" s="12" t="s">
        <v>2959</v>
      </c>
      <c r="O248" s="12" t="s">
        <v>2960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2934</v>
      </c>
      <c r="M249" s="12" t="s">
        <v>2935</v>
      </c>
      <c r="N249" s="12" t="s">
        <v>2959</v>
      </c>
      <c r="O249" s="12" t="s">
        <v>2960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2934</v>
      </c>
      <c r="M250" s="12" t="s">
        <v>2935</v>
      </c>
      <c r="N250" s="12" t="s">
        <v>2959</v>
      </c>
      <c r="O250" s="12" t="s">
        <v>2960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2934</v>
      </c>
      <c r="M251" s="12" t="s">
        <v>2935</v>
      </c>
      <c r="N251" s="12" t="s">
        <v>2959</v>
      </c>
      <c r="O251" s="12" t="s">
        <v>2960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2934</v>
      </c>
      <c r="M252" s="12" t="s">
        <v>2935</v>
      </c>
      <c r="N252" s="12" t="s">
        <v>2959</v>
      </c>
      <c r="O252" s="12" t="s">
        <v>2960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2934</v>
      </c>
      <c r="M253" s="12" t="s">
        <v>2935</v>
      </c>
      <c r="N253" s="12" t="s">
        <v>2961</v>
      </c>
      <c r="O253" s="12" t="s">
        <v>2962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2934</v>
      </c>
      <c r="M254" s="12" t="s">
        <v>2935</v>
      </c>
      <c r="N254" s="12" t="s">
        <v>2961</v>
      </c>
      <c r="O254" s="12" t="s">
        <v>2962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2934</v>
      </c>
      <c r="M255" s="12" t="s">
        <v>2935</v>
      </c>
      <c r="N255" s="12" t="s">
        <v>2961</v>
      </c>
      <c r="O255" s="12" t="s">
        <v>2962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2934</v>
      </c>
      <c r="M256" s="12" t="s">
        <v>2935</v>
      </c>
      <c r="N256" s="12" t="s">
        <v>2961</v>
      </c>
      <c r="O256" s="12" t="s">
        <v>2962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2934</v>
      </c>
      <c r="M257" s="12" t="s">
        <v>2935</v>
      </c>
      <c r="N257" s="12" t="s">
        <v>2961</v>
      </c>
      <c r="O257" s="12" t="s">
        <v>2962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2934</v>
      </c>
      <c r="M258" s="12" t="s">
        <v>2935</v>
      </c>
      <c r="N258" s="12" t="s">
        <v>2961</v>
      </c>
      <c r="O258" s="12" t="s">
        <v>2962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2934</v>
      </c>
      <c r="M259" s="12" t="s">
        <v>2935</v>
      </c>
      <c r="N259" s="12" t="s">
        <v>2961</v>
      </c>
      <c r="O259" s="12" t="s">
        <v>2962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2934</v>
      </c>
      <c r="M260" s="12" t="s">
        <v>2935</v>
      </c>
      <c r="N260" s="12" t="s">
        <v>2961</v>
      </c>
      <c r="O260" s="12" t="s">
        <v>2962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2934</v>
      </c>
      <c r="M261" s="12" t="s">
        <v>2935</v>
      </c>
      <c r="N261" s="12" t="s">
        <v>2963</v>
      </c>
      <c r="O261" s="12" t="s">
        <v>2936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2934</v>
      </c>
      <c r="M262" s="12" t="s">
        <v>2935</v>
      </c>
      <c r="N262" s="12" t="s">
        <v>2963</v>
      </c>
      <c r="O262" s="12" t="s">
        <v>2936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2934</v>
      </c>
      <c r="M263" s="12" t="s">
        <v>2935</v>
      </c>
      <c r="N263" s="12" t="s">
        <v>2963</v>
      </c>
      <c r="O263" s="12" t="s">
        <v>2936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2934</v>
      </c>
      <c r="M264" s="12" t="s">
        <v>2935</v>
      </c>
      <c r="N264" s="12" t="s">
        <v>2963</v>
      </c>
      <c r="O264" s="12" t="s">
        <v>2936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2934</v>
      </c>
      <c r="M265" s="12" t="s">
        <v>2935</v>
      </c>
      <c r="N265" s="12" t="s">
        <v>2963</v>
      </c>
      <c r="O265" s="12" t="s">
        <v>2936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2964</v>
      </c>
      <c r="M266" s="12" t="s">
        <v>2965</v>
      </c>
      <c r="N266" s="12" t="s">
        <v>2966</v>
      </c>
      <c r="O266" s="12" t="s">
        <v>2938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2964</v>
      </c>
      <c r="M267" s="12" t="s">
        <v>2967</v>
      </c>
      <c r="N267" s="12" t="s">
        <v>2966</v>
      </c>
      <c r="O267" s="12" t="s">
        <v>2938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2964</v>
      </c>
      <c r="M268" s="12" t="s">
        <v>2965</v>
      </c>
      <c r="N268" s="12" t="s">
        <v>2966</v>
      </c>
      <c r="O268" s="12" t="s">
        <v>2938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2964</v>
      </c>
      <c r="M269" s="12" t="s">
        <v>2965</v>
      </c>
      <c r="N269" s="12" t="s">
        <v>2966</v>
      </c>
      <c r="O269" s="12" t="s">
        <v>2938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2964</v>
      </c>
      <c r="M270" s="12" t="s">
        <v>2967</v>
      </c>
      <c r="N270" s="12" t="s">
        <v>2966</v>
      </c>
      <c r="O270" s="12" t="s">
        <v>2938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2968</v>
      </c>
      <c r="M271" s="12" t="s">
        <v>2969</v>
      </c>
      <c r="N271" s="12" t="s">
        <v>2970</v>
      </c>
      <c r="O271" s="12" t="s">
        <v>2971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2972</v>
      </c>
      <c r="M272" s="12" t="s">
        <v>2967</v>
      </c>
      <c r="N272" s="12" t="s">
        <v>2970</v>
      </c>
      <c r="O272" s="12" t="s">
        <v>2971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2968</v>
      </c>
      <c r="M273" s="12" t="s">
        <v>2969</v>
      </c>
      <c r="N273" s="12" t="s">
        <v>2970</v>
      </c>
      <c r="O273" s="12" t="s">
        <v>2971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2964</v>
      </c>
      <c r="M274" s="12" t="s">
        <v>2965</v>
      </c>
      <c r="N274" s="12" t="s">
        <v>2970</v>
      </c>
      <c r="O274" s="12" t="s">
        <v>2971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2972</v>
      </c>
      <c r="M275" s="12" t="s">
        <v>2967</v>
      </c>
      <c r="N275" s="12" t="s">
        <v>2970</v>
      </c>
      <c r="O275" s="12" t="s">
        <v>2971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2972</v>
      </c>
      <c r="M276" s="12" t="s">
        <v>2967</v>
      </c>
      <c r="N276" s="12" t="s">
        <v>2970</v>
      </c>
      <c r="O276" s="12" t="s">
        <v>2971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2968</v>
      </c>
      <c r="M277" s="12" t="s">
        <v>2969</v>
      </c>
      <c r="N277" s="12" t="s">
        <v>2970</v>
      </c>
      <c r="O277" s="12" t="s">
        <v>2971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2964</v>
      </c>
      <c r="M278" s="12" t="s">
        <v>2967</v>
      </c>
      <c r="N278" s="12" t="s">
        <v>2973</v>
      </c>
      <c r="O278" s="12" t="s">
        <v>2943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2964</v>
      </c>
      <c r="M279" s="12" t="s">
        <v>2965</v>
      </c>
      <c r="N279" s="12" t="s">
        <v>2973</v>
      </c>
      <c r="O279" s="12" t="s">
        <v>2943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2964</v>
      </c>
      <c r="M280" s="12" t="s">
        <v>2967</v>
      </c>
      <c r="N280" s="12" t="s">
        <v>2973</v>
      </c>
      <c r="O280" s="12" t="s">
        <v>2943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2964</v>
      </c>
      <c r="M281" s="12" t="s">
        <v>2967</v>
      </c>
      <c r="N281" s="12" t="s">
        <v>2973</v>
      </c>
      <c r="O281" s="12" t="s">
        <v>2943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2964</v>
      </c>
      <c r="M282" s="12" t="s">
        <v>2967</v>
      </c>
      <c r="N282" s="12" t="s">
        <v>2973</v>
      </c>
      <c r="O282" s="12" t="s">
        <v>2943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2964</v>
      </c>
      <c r="M283" s="12" t="s">
        <v>2967</v>
      </c>
      <c r="N283" s="12" t="s">
        <v>2973</v>
      </c>
      <c r="O283" s="12" t="s">
        <v>2943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2964</v>
      </c>
      <c r="M284" s="12" t="s">
        <v>2967</v>
      </c>
      <c r="N284" s="12" t="s">
        <v>2973</v>
      </c>
      <c r="O284" s="12" t="s">
        <v>2943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2964</v>
      </c>
      <c r="M285" s="12" t="s">
        <v>2942</v>
      </c>
      <c r="N285" s="12" t="s">
        <v>2973</v>
      </c>
      <c r="O285" s="12" t="s">
        <v>2943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2964</v>
      </c>
      <c r="M286" s="12" t="s">
        <v>2967</v>
      </c>
      <c r="N286" s="12" t="s">
        <v>2973</v>
      </c>
      <c r="O286" s="12" t="s">
        <v>2943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2964</v>
      </c>
      <c r="M287" s="12" t="s">
        <v>2967</v>
      </c>
      <c r="N287" s="12" t="s">
        <v>2973</v>
      </c>
      <c r="O287" s="12" t="s">
        <v>2943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2964</v>
      </c>
      <c r="M288" s="12" t="s">
        <v>2967</v>
      </c>
      <c r="N288" s="12" t="s">
        <v>2973</v>
      </c>
      <c r="O288" s="12" t="s">
        <v>2943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2964</v>
      </c>
      <c r="M289" s="12" t="s">
        <v>2965</v>
      </c>
      <c r="N289" s="12" t="s">
        <v>2974</v>
      </c>
      <c r="O289" s="12" t="s">
        <v>2975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2964</v>
      </c>
      <c r="M290" s="12" t="s">
        <v>2965</v>
      </c>
      <c r="N290" s="12" t="s">
        <v>2974</v>
      </c>
      <c r="O290" s="12" t="s">
        <v>2975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2964</v>
      </c>
      <c r="M291" s="12" t="s">
        <v>2965</v>
      </c>
      <c r="N291" s="12" t="s">
        <v>2974</v>
      </c>
      <c r="O291" s="12" t="s">
        <v>2975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2964</v>
      </c>
      <c r="M292" s="12" t="s">
        <v>2965</v>
      </c>
      <c r="N292" s="12" t="s">
        <v>2974</v>
      </c>
      <c r="O292" s="12" t="s">
        <v>2975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2964</v>
      </c>
      <c r="M293" s="12" t="s">
        <v>2965</v>
      </c>
      <c r="N293" s="12" t="s">
        <v>2974</v>
      </c>
      <c r="O293" s="12" t="s">
        <v>2975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2964</v>
      </c>
      <c r="M294" s="12" t="s">
        <v>2965</v>
      </c>
      <c r="N294" s="12" t="s">
        <v>2974</v>
      </c>
      <c r="O294" s="12" t="s">
        <v>2975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2964</v>
      </c>
      <c r="M295" s="12" t="s">
        <v>2965</v>
      </c>
      <c r="N295" s="12" t="s">
        <v>2974</v>
      </c>
      <c r="O295" s="12" t="s">
        <v>2975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2964</v>
      </c>
      <c r="M296" s="12" t="s">
        <v>2965</v>
      </c>
      <c r="N296" s="12" t="s">
        <v>2974</v>
      </c>
      <c r="O296" s="12" t="s">
        <v>2975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2964</v>
      </c>
      <c r="M297" s="12" t="s">
        <v>2965</v>
      </c>
      <c r="N297" s="12" t="s">
        <v>2974</v>
      </c>
      <c r="O297" s="12" t="s">
        <v>2975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2968</v>
      </c>
      <c r="M298" s="12" t="s">
        <v>2969</v>
      </c>
      <c r="N298" s="12" t="s">
        <v>2976</v>
      </c>
      <c r="O298" s="12" t="s">
        <v>2945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2964</v>
      </c>
      <c r="M299" s="12" t="s">
        <v>2967</v>
      </c>
      <c r="N299" s="12" t="s">
        <v>2976</v>
      </c>
      <c r="O299" s="12" t="s">
        <v>2945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2968</v>
      </c>
      <c r="M300" s="12" t="s">
        <v>2969</v>
      </c>
      <c r="N300" s="12" t="s">
        <v>2976</v>
      </c>
      <c r="O300" s="12" t="s">
        <v>2945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2968</v>
      </c>
      <c r="M301" s="12" t="s">
        <v>2969</v>
      </c>
      <c r="N301" s="12" t="s">
        <v>2976</v>
      </c>
      <c r="O301" s="12" t="s">
        <v>2945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2964</v>
      </c>
      <c r="M302" s="12" t="s">
        <v>2967</v>
      </c>
      <c r="N302" s="12" t="s">
        <v>2976</v>
      </c>
      <c r="O302" s="12" t="s">
        <v>2945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2964</v>
      </c>
      <c r="M303" s="12" t="s">
        <v>2967</v>
      </c>
      <c r="N303" s="12" t="s">
        <v>2976</v>
      </c>
      <c r="O303" s="12" t="s">
        <v>2945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2968</v>
      </c>
      <c r="M304" s="12" t="s">
        <v>2969</v>
      </c>
      <c r="N304" s="12" t="s">
        <v>2976</v>
      </c>
      <c r="O304" s="12" t="s">
        <v>2945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2964</v>
      </c>
      <c r="M305" s="12" t="s">
        <v>2967</v>
      </c>
      <c r="N305" s="12" t="s">
        <v>2976</v>
      </c>
      <c r="O305" s="12" t="s">
        <v>2945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2968</v>
      </c>
      <c r="M306" s="12" t="s">
        <v>2969</v>
      </c>
      <c r="N306" s="12" t="s">
        <v>2977</v>
      </c>
      <c r="O306" s="12" t="s">
        <v>2947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2972</v>
      </c>
      <c r="M307" s="12" t="s">
        <v>2967</v>
      </c>
      <c r="N307" s="12" t="s">
        <v>2977</v>
      </c>
      <c r="O307" s="12" t="s">
        <v>2947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2968</v>
      </c>
      <c r="M308" s="12" t="s">
        <v>2969</v>
      </c>
      <c r="N308" s="12" t="s">
        <v>2977</v>
      </c>
      <c r="O308" s="12" t="s">
        <v>2947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2972</v>
      </c>
      <c r="M309" s="12" t="s">
        <v>2967</v>
      </c>
      <c r="N309" s="12" t="s">
        <v>2977</v>
      </c>
      <c r="O309" s="12" t="s">
        <v>2947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2968</v>
      </c>
      <c r="M310" s="12" t="s">
        <v>2969</v>
      </c>
      <c r="N310" s="12" t="s">
        <v>2977</v>
      </c>
      <c r="O310" s="12" t="s">
        <v>2947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2972</v>
      </c>
      <c r="M311" s="12" t="s">
        <v>2967</v>
      </c>
      <c r="N311" s="12" t="s">
        <v>2977</v>
      </c>
      <c r="O311" s="12" t="s">
        <v>2947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2968</v>
      </c>
      <c r="M312" s="12" t="s">
        <v>2969</v>
      </c>
      <c r="N312" s="12" t="s">
        <v>2977</v>
      </c>
      <c r="O312" s="12" t="s">
        <v>2947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2972</v>
      </c>
      <c r="M313" s="12" t="s">
        <v>2967</v>
      </c>
      <c r="N313" s="12" t="s">
        <v>2977</v>
      </c>
      <c r="O313" s="12" t="s">
        <v>2947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2968</v>
      </c>
      <c r="M314" s="12" t="s">
        <v>2969</v>
      </c>
      <c r="N314" s="12" t="s">
        <v>2978</v>
      </c>
      <c r="O314" s="12" t="s">
        <v>2979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2968</v>
      </c>
      <c r="M315" s="12" t="s">
        <v>2969</v>
      </c>
      <c r="N315" s="12" t="s">
        <v>2978</v>
      </c>
      <c r="O315" s="12" t="s">
        <v>2979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2968</v>
      </c>
      <c r="M316" s="12" t="s">
        <v>2969</v>
      </c>
      <c r="N316" s="12" t="s">
        <v>2978</v>
      </c>
      <c r="O316" s="12" t="s">
        <v>2979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2964</v>
      </c>
      <c r="M317" s="12" t="s">
        <v>2965</v>
      </c>
      <c r="N317" s="12" t="s">
        <v>2978</v>
      </c>
      <c r="O317" s="12" t="s">
        <v>2979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2964</v>
      </c>
      <c r="M318" s="12" t="s">
        <v>2967</v>
      </c>
      <c r="N318" s="12" t="s">
        <v>2980</v>
      </c>
      <c r="O318" s="12" t="s">
        <v>2949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2964</v>
      </c>
      <c r="M319" s="12" t="s">
        <v>2967</v>
      </c>
      <c r="N319" s="12" t="s">
        <v>2980</v>
      </c>
      <c r="O319" s="12" t="s">
        <v>2949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2964</v>
      </c>
      <c r="M320" s="12" t="s">
        <v>2967</v>
      </c>
      <c r="N320" s="12" t="s">
        <v>2980</v>
      </c>
      <c r="O320" s="12" t="s">
        <v>2949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2964</v>
      </c>
      <c r="M321" s="12" t="s">
        <v>2967</v>
      </c>
      <c r="N321" s="12" t="s">
        <v>2980</v>
      </c>
      <c r="O321" s="12" t="s">
        <v>2949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2964</v>
      </c>
      <c r="M322" s="12" t="s">
        <v>2967</v>
      </c>
      <c r="N322" s="12" t="s">
        <v>2981</v>
      </c>
      <c r="O322" s="12" t="s">
        <v>2951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2964</v>
      </c>
      <c r="M323" s="12" t="s">
        <v>2967</v>
      </c>
      <c r="N323" s="12" t="s">
        <v>2981</v>
      </c>
      <c r="O323" s="12" t="s">
        <v>2951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2964</v>
      </c>
      <c r="M324" s="12" t="s">
        <v>2967</v>
      </c>
      <c r="N324" s="12" t="s">
        <v>2981</v>
      </c>
      <c r="O324" s="12" t="s">
        <v>2951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2964</v>
      </c>
      <c r="M325" s="12" t="s">
        <v>2967</v>
      </c>
      <c r="N325" s="12" t="s">
        <v>2981</v>
      </c>
      <c r="O325" s="12" t="s">
        <v>2951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2964</v>
      </c>
      <c r="M326" s="12" t="s">
        <v>2967</v>
      </c>
      <c r="N326" s="12" t="s">
        <v>2982</v>
      </c>
      <c r="O326" s="12" t="s">
        <v>2983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2964</v>
      </c>
      <c r="M327" s="12" t="s">
        <v>2967</v>
      </c>
      <c r="N327" s="12" t="s">
        <v>2982</v>
      </c>
      <c r="O327" s="12" t="s">
        <v>2983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2964</v>
      </c>
      <c r="M328" s="12" t="s">
        <v>2967</v>
      </c>
      <c r="N328" s="12" t="s">
        <v>2984</v>
      </c>
      <c r="O328" s="12" t="s">
        <v>2953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2964</v>
      </c>
      <c r="M329" s="12" t="s">
        <v>2967</v>
      </c>
      <c r="N329" s="12" t="s">
        <v>2984</v>
      </c>
      <c r="O329" s="12" t="s">
        <v>2953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2972</v>
      </c>
      <c r="M330" s="12" t="s">
        <v>2942</v>
      </c>
      <c r="N330" s="12" t="s">
        <v>2985</v>
      </c>
      <c r="O330" s="12" t="s">
        <v>2986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2972</v>
      </c>
      <c r="M331" s="12" t="s">
        <v>2942</v>
      </c>
      <c r="N331" s="12" t="s">
        <v>2985</v>
      </c>
      <c r="O331" s="12" t="s">
        <v>2986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2972</v>
      </c>
      <c r="M332" s="12" t="s">
        <v>2942</v>
      </c>
      <c r="N332" s="12" t="s">
        <v>2985</v>
      </c>
      <c r="O332" s="12" t="s">
        <v>2986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2972</v>
      </c>
      <c r="M333" s="12" t="s">
        <v>2942</v>
      </c>
      <c r="N333" s="12" t="s">
        <v>2985</v>
      </c>
      <c r="O333" s="12" t="s">
        <v>2986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2972</v>
      </c>
      <c r="M334" s="12" t="s">
        <v>2942</v>
      </c>
      <c r="N334" s="12" t="s">
        <v>2985</v>
      </c>
      <c r="O334" s="12" t="s">
        <v>2986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2972</v>
      </c>
      <c r="M335" s="12" t="s">
        <v>2942</v>
      </c>
      <c r="N335" s="12" t="s">
        <v>2987</v>
      </c>
      <c r="O335" s="12" t="s">
        <v>2988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2972</v>
      </c>
      <c r="M336" s="12" t="s">
        <v>2942</v>
      </c>
      <c r="N336" s="12" t="s">
        <v>2987</v>
      </c>
      <c r="O336" s="12" t="s">
        <v>2988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2972</v>
      </c>
      <c r="M337" s="12" t="s">
        <v>2942</v>
      </c>
      <c r="N337" s="12" t="s">
        <v>2987</v>
      </c>
      <c r="O337" s="12" t="s">
        <v>2988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2972</v>
      </c>
      <c r="M338" s="12" t="s">
        <v>2942</v>
      </c>
      <c r="N338" s="12" t="s">
        <v>2987</v>
      </c>
      <c r="O338" s="12" t="s">
        <v>2988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2972</v>
      </c>
      <c r="M339" s="12" t="s">
        <v>2942</v>
      </c>
      <c r="N339" s="12" t="s">
        <v>2987</v>
      </c>
      <c r="O339" s="12" t="s">
        <v>2988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2972</v>
      </c>
      <c r="M340" s="12" t="s">
        <v>2942</v>
      </c>
      <c r="N340" s="12" t="s">
        <v>2987</v>
      </c>
      <c r="O340" s="12" t="s">
        <v>2988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2972</v>
      </c>
      <c r="M341" s="12" t="s">
        <v>2942</v>
      </c>
      <c r="N341" s="12" t="s">
        <v>2987</v>
      </c>
      <c r="O341" s="12" t="s">
        <v>2988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2972</v>
      </c>
      <c r="M342" s="12" t="s">
        <v>2942</v>
      </c>
      <c r="N342" s="12" t="s">
        <v>2987</v>
      </c>
      <c r="O342" s="12" t="s">
        <v>2988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2972</v>
      </c>
      <c r="M343" s="12" t="s">
        <v>2942</v>
      </c>
      <c r="N343" s="12" t="s">
        <v>2987</v>
      </c>
      <c r="O343" s="12" t="s">
        <v>2988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2972</v>
      </c>
      <c r="M344" s="12" t="s">
        <v>2967</v>
      </c>
      <c r="N344" s="12" t="s">
        <v>2989</v>
      </c>
      <c r="O344" s="12" t="s">
        <v>2990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2972</v>
      </c>
      <c r="M345" s="12" t="s">
        <v>2967</v>
      </c>
      <c r="N345" s="12" t="s">
        <v>2991</v>
      </c>
      <c r="O345" s="12" t="s">
        <v>2992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2972</v>
      </c>
      <c r="M346" s="12" t="s">
        <v>2967</v>
      </c>
      <c r="N346" s="12" t="s">
        <v>2991</v>
      </c>
      <c r="O346" s="12" t="s">
        <v>2992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2972</v>
      </c>
      <c r="M347" s="12" t="s">
        <v>2967</v>
      </c>
      <c r="N347" s="12" t="s">
        <v>2991</v>
      </c>
      <c r="O347" s="12" t="s">
        <v>2992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2972</v>
      </c>
      <c r="M348" s="12" t="s">
        <v>2967</v>
      </c>
      <c r="N348" s="12" t="s">
        <v>2991</v>
      </c>
      <c r="O348" s="12" t="s">
        <v>2992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2972</v>
      </c>
      <c r="M349" s="12" t="s">
        <v>2967</v>
      </c>
      <c r="N349" s="12" t="s">
        <v>2991</v>
      </c>
      <c r="O349" s="12" t="s">
        <v>2992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2972</v>
      </c>
      <c r="M350" s="12" t="s">
        <v>2967</v>
      </c>
      <c r="N350" s="12" t="s">
        <v>2991</v>
      </c>
      <c r="O350" s="12" t="s">
        <v>2992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2993</v>
      </c>
      <c r="M351" s="12" t="s">
        <v>2942</v>
      </c>
      <c r="N351" s="12" t="s">
        <v>2991</v>
      </c>
      <c r="O351" s="12" t="s">
        <v>2992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2993</v>
      </c>
      <c r="M352" s="12" t="s">
        <v>2942</v>
      </c>
      <c r="N352" s="12" t="s">
        <v>2994</v>
      </c>
      <c r="O352" s="12" t="s">
        <v>2995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2993</v>
      </c>
      <c r="M353" s="12" t="s">
        <v>2942</v>
      </c>
      <c r="N353" s="12" t="s">
        <v>2994</v>
      </c>
      <c r="O353" s="12" t="s">
        <v>2995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2993</v>
      </c>
      <c r="M354" s="12" t="s">
        <v>2942</v>
      </c>
      <c r="N354" s="12" t="s">
        <v>2994</v>
      </c>
      <c r="O354" s="12" t="s">
        <v>2995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2993</v>
      </c>
      <c r="M355" s="12" t="s">
        <v>2942</v>
      </c>
      <c r="N355" s="12" t="s">
        <v>2996</v>
      </c>
      <c r="O355" s="12" t="s">
        <v>2997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2993</v>
      </c>
      <c r="M356" s="12" t="s">
        <v>2942</v>
      </c>
      <c r="N356" s="12" t="s">
        <v>2996</v>
      </c>
      <c r="O356" s="12" t="s">
        <v>2997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2993</v>
      </c>
      <c r="M357" s="12" t="s">
        <v>2942</v>
      </c>
      <c r="N357" s="12" t="s">
        <v>2996</v>
      </c>
      <c r="O357" s="12" t="s">
        <v>2997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2993</v>
      </c>
      <c r="M358" s="12" t="s">
        <v>2942</v>
      </c>
      <c r="N358" s="12" t="s">
        <v>2996</v>
      </c>
      <c r="O358" s="12" t="s">
        <v>2997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2993</v>
      </c>
      <c r="M359" s="12" t="s">
        <v>2942</v>
      </c>
      <c r="N359" s="12" t="s">
        <v>2996</v>
      </c>
      <c r="O359" s="12" t="s">
        <v>2998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2993</v>
      </c>
      <c r="M360" s="12" t="s">
        <v>2942</v>
      </c>
      <c r="N360" s="12" t="s">
        <v>2999</v>
      </c>
      <c r="O360" s="12" t="s">
        <v>2998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2993</v>
      </c>
      <c r="M361" s="12" t="s">
        <v>2942</v>
      </c>
      <c r="N361" s="12" t="s">
        <v>2999</v>
      </c>
      <c r="O361" s="12" t="s">
        <v>2998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2993</v>
      </c>
      <c r="M362" s="12" t="s">
        <v>2942</v>
      </c>
      <c r="N362" s="12" t="s">
        <v>2999</v>
      </c>
      <c r="O362" s="12" t="s">
        <v>2998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2993</v>
      </c>
      <c r="M363" s="12" t="s">
        <v>2942</v>
      </c>
      <c r="N363" s="12" t="s">
        <v>3000</v>
      </c>
      <c r="O363" s="12" t="s">
        <v>3001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2993</v>
      </c>
      <c r="M364" s="12" t="s">
        <v>2942</v>
      </c>
      <c r="N364" s="12" t="s">
        <v>3000</v>
      </c>
      <c r="O364" s="12" t="s">
        <v>3001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2993</v>
      </c>
      <c r="M365" s="12" t="s">
        <v>2942</v>
      </c>
      <c r="N365" s="12" t="s">
        <v>3000</v>
      </c>
      <c r="O365" s="12" t="s">
        <v>3001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2993</v>
      </c>
      <c r="M366" s="12" t="s">
        <v>2942</v>
      </c>
      <c r="N366" s="12" t="s">
        <v>3002</v>
      </c>
      <c r="O366" s="12" t="s">
        <v>3003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2993</v>
      </c>
      <c r="M367" s="12" t="s">
        <v>2942</v>
      </c>
      <c r="N367" s="12" t="s">
        <v>3004</v>
      </c>
      <c r="O367" s="12" t="s">
        <v>3005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2993</v>
      </c>
      <c r="M368" s="12" t="s">
        <v>2942</v>
      </c>
      <c r="N368" s="12" t="s">
        <v>3004</v>
      </c>
      <c r="O368" s="12" t="s">
        <v>3005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2993</v>
      </c>
      <c r="M369" s="12" t="s">
        <v>2942</v>
      </c>
      <c r="N369" s="12" t="s">
        <v>3004</v>
      </c>
      <c r="O369" s="12" t="s">
        <v>3005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2993</v>
      </c>
      <c r="M370" s="12" t="s">
        <v>2942</v>
      </c>
      <c r="N370" s="12" t="s">
        <v>3004</v>
      </c>
      <c r="O370" s="12" t="s">
        <v>3005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2993</v>
      </c>
      <c r="M371" s="12" t="s">
        <v>2942</v>
      </c>
      <c r="N371" s="12" t="s">
        <v>3004</v>
      </c>
      <c r="O371" s="12" t="s">
        <v>3005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2993</v>
      </c>
      <c r="M372" s="12" t="s">
        <v>2942</v>
      </c>
      <c r="N372" s="12" t="s">
        <v>3004</v>
      </c>
      <c r="O372" s="12" t="s">
        <v>3005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2993</v>
      </c>
      <c r="M373" s="12" t="s">
        <v>2942</v>
      </c>
      <c r="N373" s="12" t="s">
        <v>3004</v>
      </c>
      <c r="O373" s="12" t="s">
        <v>3005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2993</v>
      </c>
      <c r="M374" s="12" t="s">
        <v>2942</v>
      </c>
      <c r="N374" s="12" t="s">
        <v>3004</v>
      </c>
      <c r="O374" s="12" t="s">
        <v>3005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2993</v>
      </c>
      <c r="M375" s="12" t="s">
        <v>2942</v>
      </c>
      <c r="N375" s="12" t="s">
        <v>3006</v>
      </c>
      <c r="O375" s="12" t="s">
        <v>3007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2993</v>
      </c>
      <c r="M376" s="12" t="s">
        <v>2942</v>
      </c>
      <c r="N376" s="12" t="s">
        <v>3006</v>
      </c>
      <c r="O376" s="12" t="s">
        <v>3007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2993</v>
      </c>
      <c r="M377" s="12" t="s">
        <v>2942</v>
      </c>
      <c r="N377" s="12" t="s">
        <v>3006</v>
      </c>
      <c r="O377" s="12" t="s">
        <v>3007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2993</v>
      </c>
      <c r="M378" s="12" t="s">
        <v>2942</v>
      </c>
      <c r="N378" s="12" t="s">
        <v>3006</v>
      </c>
      <c r="O378" s="12" t="s">
        <v>3007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2993</v>
      </c>
      <c r="M379" s="12" t="s">
        <v>2942</v>
      </c>
      <c r="N379" s="12" t="s">
        <v>3006</v>
      </c>
      <c r="O379" s="12" t="s">
        <v>3007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2993</v>
      </c>
      <c r="M380" s="12" t="s">
        <v>2942</v>
      </c>
      <c r="N380" s="12" t="s">
        <v>3006</v>
      </c>
      <c r="O380" s="12" t="s">
        <v>3007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2993</v>
      </c>
      <c r="M381" s="12" t="s">
        <v>2942</v>
      </c>
      <c r="N381" s="12" t="s">
        <v>3006</v>
      </c>
      <c r="O381" s="12" t="s">
        <v>3007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2993</v>
      </c>
      <c r="M382" s="12" t="s">
        <v>2942</v>
      </c>
      <c r="N382" s="12" t="s">
        <v>3008</v>
      </c>
      <c r="O382" s="12" t="s">
        <v>3009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2993</v>
      </c>
      <c r="M383" s="12" t="s">
        <v>2942</v>
      </c>
      <c r="N383" s="12" t="s">
        <v>3008</v>
      </c>
      <c r="O383" s="12" t="s">
        <v>3009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2993</v>
      </c>
      <c r="M384" s="12" t="s">
        <v>2942</v>
      </c>
      <c r="N384" s="12" t="s">
        <v>3008</v>
      </c>
      <c r="O384" s="12" t="s">
        <v>3009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2993</v>
      </c>
      <c r="M385" s="12" t="s">
        <v>2942</v>
      </c>
      <c r="N385" s="12" t="s">
        <v>3008</v>
      </c>
      <c r="O385" s="12" t="s">
        <v>3009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2993</v>
      </c>
      <c r="M386" s="12" t="s">
        <v>2942</v>
      </c>
      <c r="N386" s="12" t="s">
        <v>3008</v>
      </c>
      <c r="O386" s="12" t="s">
        <v>3009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2993</v>
      </c>
      <c r="M387" s="12" t="s">
        <v>2942</v>
      </c>
      <c r="N387" s="12" t="s">
        <v>3008</v>
      </c>
      <c r="O387" s="12" t="s">
        <v>3009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2993</v>
      </c>
      <c r="M388" s="12" t="s">
        <v>2942</v>
      </c>
      <c r="N388" s="12" t="s">
        <v>3008</v>
      </c>
      <c r="O388" s="12" t="s">
        <v>3009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2714</v>
      </c>
      <c r="M389" s="12" t="s">
        <v>2715</v>
      </c>
      <c r="N389" s="12" t="s">
        <v>2716</v>
      </c>
      <c r="O389" s="12" t="s">
        <v>2717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2718</v>
      </c>
      <c r="M390" s="12" t="s">
        <v>2719</v>
      </c>
      <c r="N390" s="12" t="s">
        <v>2716</v>
      </c>
      <c r="O390" s="12" t="s">
        <v>2717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2720</v>
      </c>
      <c r="M391" s="12" t="s">
        <v>2721</v>
      </c>
      <c r="N391" s="12" t="s">
        <v>2716</v>
      </c>
      <c r="O391" s="12" t="s">
        <v>2717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2720</v>
      </c>
      <c r="M392" s="12" t="s">
        <v>2721</v>
      </c>
      <c r="N392" s="12" t="s">
        <v>2716</v>
      </c>
      <c r="O392" s="12" t="s">
        <v>2717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2722</v>
      </c>
      <c r="M393" s="12" t="s">
        <v>2723</v>
      </c>
      <c r="N393" s="12" t="s">
        <v>2716</v>
      </c>
      <c r="O393" s="12" t="s">
        <v>2717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2720</v>
      </c>
      <c r="M394" s="12" t="s">
        <v>2721</v>
      </c>
      <c r="N394" s="12" t="s">
        <v>2716</v>
      </c>
      <c r="O394" s="12" t="s">
        <v>2717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2720</v>
      </c>
      <c r="M395" s="12" t="s">
        <v>2721</v>
      </c>
      <c r="N395" s="12" t="s">
        <v>2716</v>
      </c>
      <c r="O395" s="12" t="s">
        <v>2717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2724</v>
      </c>
      <c r="M396" s="12" t="s">
        <v>2725</v>
      </c>
      <c r="N396" s="12" t="s">
        <v>2716</v>
      </c>
      <c r="O396" s="12" t="s">
        <v>2717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2714</v>
      </c>
      <c r="M397" s="12" t="s">
        <v>2715</v>
      </c>
      <c r="N397" s="12" t="s">
        <v>2716</v>
      </c>
      <c r="O397" s="12" t="s">
        <v>2717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2718</v>
      </c>
      <c r="M398" s="12" t="s">
        <v>2719</v>
      </c>
      <c r="N398" s="12" t="s">
        <v>2716</v>
      </c>
      <c r="O398" s="12" t="s">
        <v>2717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2724</v>
      </c>
      <c r="M399" s="12" t="s">
        <v>2725</v>
      </c>
      <c r="N399" s="12" t="s">
        <v>2716</v>
      </c>
      <c r="O399" s="12" t="s">
        <v>2717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2722</v>
      </c>
      <c r="M400" s="12" t="s">
        <v>2723</v>
      </c>
      <c r="N400" s="12" t="s">
        <v>2716</v>
      </c>
      <c r="O400" s="12" t="s">
        <v>2717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2720</v>
      </c>
      <c r="M401" s="12" t="s">
        <v>2721</v>
      </c>
      <c r="N401" s="12" t="s">
        <v>2726</v>
      </c>
      <c r="O401" s="12" t="s">
        <v>2727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2720</v>
      </c>
      <c r="M402" s="12" t="s">
        <v>2721</v>
      </c>
      <c r="N402" s="12" t="s">
        <v>2726</v>
      </c>
      <c r="O402" s="12" t="s">
        <v>2727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2718</v>
      </c>
      <c r="M403" s="12" t="s">
        <v>2719</v>
      </c>
      <c r="N403" s="12" t="s">
        <v>2726</v>
      </c>
      <c r="O403" s="12" t="s">
        <v>2727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2714</v>
      </c>
      <c r="M404" s="12" t="s">
        <v>2715</v>
      </c>
      <c r="N404" s="12" t="s">
        <v>2726</v>
      </c>
      <c r="O404" s="12" t="s">
        <v>2727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2718</v>
      </c>
      <c r="M405" s="12" t="s">
        <v>2719</v>
      </c>
      <c r="N405" s="12" t="s">
        <v>2726</v>
      </c>
      <c r="O405" s="12" t="s">
        <v>2727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2714</v>
      </c>
      <c r="M406" s="12" t="s">
        <v>2715</v>
      </c>
      <c r="N406" s="12" t="s">
        <v>2728</v>
      </c>
      <c r="O406" s="12" t="s">
        <v>2729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2720</v>
      </c>
      <c r="M407" s="12" t="s">
        <v>2719</v>
      </c>
      <c r="N407" s="12" t="s">
        <v>2728</v>
      </c>
      <c r="O407" s="12" t="s">
        <v>2729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2720</v>
      </c>
      <c r="M408" s="12" t="s">
        <v>2719</v>
      </c>
      <c r="N408" s="12" t="s">
        <v>2728</v>
      </c>
      <c r="O408" s="12" t="s">
        <v>2729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2720</v>
      </c>
      <c r="M409" s="12" t="s">
        <v>2721</v>
      </c>
      <c r="N409" s="12" t="s">
        <v>2728</v>
      </c>
      <c r="O409" s="12" t="s">
        <v>2729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2720</v>
      </c>
      <c r="M410" s="12" t="s">
        <v>2721</v>
      </c>
      <c r="N410" s="12" t="s">
        <v>2728</v>
      </c>
      <c r="O410" s="12" t="s">
        <v>2729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2720</v>
      </c>
      <c r="M411" s="12" t="s">
        <v>2719</v>
      </c>
      <c r="N411" s="12" t="s">
        <v>2728</v>
      </c>
      <c r="O411" s="12" t="s">
        <v>2729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2720</v>
      </c>
      <c r="M412" s="12" t="s">
        <v>2721</v>
      </c>
      <c r="N412" s="12" t="s">
        <v>2730</v>
      </c>
      <c r="O412" s="12" t="s">
        <v>2731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2714</v>
      </c>
      <c r="M413" s="12" t="s">
        <v>2715</v>
      </c>
      <c r="N413" s="12" t="s">
        <v>2730</v>
      </c>
      <c r="O413" s="12" t="s">
        <v>2731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2720</v>
      </c>
      <c r="M414" s="12" t="s">
        <v>2721</v>
      </c>
      <c r="N414" s="12" t="s">
        <v>2730</v>
      </c>
      <c r="O414" s="12" t="s">
        <v>2731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2714</v>
      </c>
      <c r="M415" s="12" t="s">
        <v>2715</v>
      </c>
      <c r="N415" s="12" t="s">
        <v>2730</v>
      </c>
      <c r="O415" s="12" t="s">
        <v>2731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2720</v>
      </c>
      <c r="M416" s="12" t="s">
        <v>2719</v>
      </c>
      <c r="N416" s="12" t="s">
        <v>2730</v>
      </c>
      <c r="O416" s="12" t="s">
        <v>2731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2720</v>
      </c>
      <c r="M417" s="12" t="s">
        <v>2719</v>
      </c>
      <c r="N417" s="12" t="s">
        <v>2730</v>
      </c>
      <c r="O417" s="12" t="s">
        <v>2731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2720</v>
      </c>
      <c r="M418" s="12" t="s">
        <v>2719</v>
      </c>
      <c r="N418" s="12" t="s">
        <v>2730</v>
      </c>
      <c r="O418" s="12" t="s">
        <v>2731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2720</v>
      </c>
      <c r="M419" s="12" t="s">
        <v>2719</v>
      </c>
      <c r="N419" s="12" t="s">
        <v>2730</v>
      </c>
      <c r="O419" s="12" t="s">
        <v>2731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2720</v>
      </c>
      <c r="M420" s="12" t="s">
        <v>2719</v>
      </c>
      <c r="N420" s="12" t="s">
        <v>2730</v>
      </c>
      <c r="O420" s="12" t="s">
        <v>2731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2720</v>
      </c>
      <c r="M421" s="12" t="s">
        <v>2719</v>
      </c>
      <c r="N421" s="12" t="s">
        <v>2730</v>
      </c>
      <c r="O421" s="12" t="s">
        <v>2731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2720</v>
      </c>
      <c r="M422" s="12" t="s">
        <v>2719</v>
      </c>
      <c r="N422" s="12" t="s">
        <v>2730</v>
      </c>
      <c r="O422" s="12" t="s">
        <v>2731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2714</v>
      </c>
      <c r="M423" s="12" t="s">
        <v>2715</v>
      </c>
      <c r="N423" s="12" t="s">
        <v>2732</v>
      </c>
      <c r="O423" s="12" t="s">
        <v>2733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2722</v>
      </c>
      <c r="M424" s="12" t="s">
        <v>2723</v>
      </c>
      <c r="N424" s="12" t="s">
        <v>2732</v>
      </c>
      <c r="O424" s="12" t="s">
        <v>2733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2714</v>
      </c>
      <c r="M425" s="12" t="s">
        <v>2715</v>
      </c>
      <c r="N425" s="12" t="s">
        <v>2734</v>
      </c>
      <c r="O425" s="12" t="s">
        <v>2735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2718</v>
      </c>
      <c r="M426" s="12" t="s">
        <v>2719</v>
      </c>
      <c r="N426" s="12" t="s">
        <v>2734</v>
      </c>
      <c r="O426" s="12" t="s">
        <v>2735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2714</v>
      </c>
      <c r="M427" s="12" t="s">
        <v>2715</v>
      </c>
      <c r="N427" s="12" t="s">
        <v>2734</v>
      </c>
      <c r="O427" s="12" t="s">
        <v>2735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2718</v>
      </c>
      <c r="M428" s="12" t="s">
        <v>2719</v>
      </c>
      <c r="N428" s="12" t="s">
        <v>2734</v>
      </c>
      <c r="O428" s="12" t="s">
        <v>2735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2714</v>
      </c>
      <c r="M429" s="12" t="s">
        <v>2715</v>
      </c>
      <c r="N429" s="12" t="s">
        <v>2734</v>
      </c>
      <c r="O429" s="12" t="s">
        <v>2735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2718</v>
      </c>
      <c r="M430" s="12" t="s">
        <v>2719</v>
      </c>
      <c r="N430" s="12" t="s">
        <v>2734</v>
      </c>
      <c r="O430" s="12" t="s">
        <v>2735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2718</v>
      </c>
      <c r="M431" s="12" t="s">
        <v>2719</v>
      </c>
      <c r="N431" s="12" t="s">
        <v>2734</v>
      </c>
      <c r="O431" s="12" t="s">
        <v>2735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2720</v>
      </c>
      <c r="M432" s="12" t="s">
        <v>2721</v>
      </c>
      <c r="N432" s="12" t="s">
        <v>2736</v>
      </c>
      <c r="O432" s="12" t="s">
        <v>2737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2724</v>
      </c>
      <c r="M433" s="12" t="s">
        <v>2725</v>
      </c>
      <c r="N433" s="12" t="s">
        <v>2736</v>
      </c>
      <c r="O433" s="12" t="s">
        <v>2737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2724</v>
      </c>
      <c r="M434" s="12" t="s">
        <v>2725</v>
      </c>
      <c r="N434" s="12" t="s">
        <v>2736</v>
      </c>
      <c r="O434" s="12" t="s">
        <v>2737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2714</v>
      </c>
      <c r="M435" s="12" t="s">
        <v>2715</v>
      </c>
      <c r="N435" s="12" t="s">
        <v>2736</v>
      </c>
      <c r="O435" s="12" t="s">
        <v>2737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2724</v>
      </c>
      <c r="M436" s="12" t="s">
        <v>2725</v>
      </c>
      <c r="N436" s="12" t="s">
        <v>2736</v>
      </c>
      <c r="O436" s="12" t="s">
        <v>2737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2720</v>
      </c>
      <c r="M437" s="12" t="s">
        <v>2721</v>
      </c>
      <c r="N437" s="12" t="s">
        <v>2736</v>
      </c>
      <c r="O437" s="12" t="s">
        <v>2737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2718</v>
      </c>
      <c r="M438" s="12" t="s">
        <v>2719</v>
      </c>
      <c r="N438" s="12" t="s">
        <v>2736</v>
      </c>
      <c r="O438" s="12" t="s">
        <v>2737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2724</v>
      </c>
      <c r="M439" s="12" t="s">
        <v>2725</v>
      </c>
      <c r="N439" s="12" t="s">
        <v>2736</v>
      </c>
      <c r="O439" s="12" t="s">
        <v>2737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2718</v>
      </c>
      <c r="M440" s="12" t="s">
        <v>2719</v>
      </c>
      <c r="N440" s="12" t="s">
        <v>2738</v>
      </c>
      <c r="O440" s="12" t="s">
        <v>2739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2714</v>
      </c>
      <c r="M441" s="12" t="s">
        <v>2715</v>
      </c>
      <c r="N441" s="12" t="s">
        <v>2738</v>
      </c>
      <c r="O441" s="12" t="s">
        <v>2739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2724</v>
      </c>
      <c r="M442" s="12" t="s">
        <v>2725</v>
      </c>
      <c r="N442" s="12" t="s">
        <v>2738</v>
      </c>
      <c r="O442" s="12" t="s">
        <v>2739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2722</v>
      </c>
      <c r="M443" s="12" t="s">
        <v>2723</v>
      </c>
      <c r="N443" s="12" t="s">
        <v>2738</v>
      </c>
      <c r="O443" s="12" t="s">
        <v>2739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2714</v>
      </c>
      <c r="M444" s="12" t="s">
        <v>2715</v>
      </c>
      <c r="N444" s="12" t="s">
        <v>2738</v>
      </c>
      <c r="O444" s="12" t="s">
        <v>2739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2724</v>
      </c>
      <c r="M445" s="12" t="s">
        <v>2725</v>
      </c>
      <c r="N445" s="12" t="s">
        <v>2738</v>
      </c>
      <c r="O445" s="12" t="s">
        <v>2739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2722</v>
      </c>
      <c r="M446" s="12" t="s">
        <v>2723</v>
      </c>
      <c r="N446" s="12" t="s">
        <v>2738</v>
      </c>
      <c r="O446" s="12" t="s">
        <v>2739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2718</v>
      </c>
      <c r="M447" s="12" t="s">
        <v>2719</v>
      </c>
      <c r="N447" s="12" t="s">
        <v>2738</v>
      </c>
      <c r="O447" s="12" t="s">
        <v>2739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2724</v>
      </c>
      <c r="M448" s="12" t="s">
        <v>2725</v>
      </c>
      <c r="N448" s="12" t="s">
        <v>2738</v>
      </c>
      <c r="O448" s="12" t="s">
        <v>2739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2722</v>
      </c>
      <c r="M449" s="12" t="s">
        <v>2723</v>
      </c>
      <c r="N449" s="12" t="s">
        <v>2738</v>
      </c>
      <c r="O449" s="12" t="s">
        <v>2739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2724</v>
      </c>
      <c r="M450" s="12" t="s">
        <v>2740</v>
      </c>
      <c r="N450" s="12" t="s">
        <v>2741</v>
      </c>
      <c r="O450" s="12" t="s">
        <v>2742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2724</v>
      </c>
      <c r="M451" s="12" t="s">
        <v>2740</v>
      </c>
      <c r="N451" s="12" t="s">
        <v>2741</v>
      </c>
      <c r="O451" s="12" t="s">
        <v>2742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2724</v>
      </c>
      <c r="M452" s="12" t="s">
        <v>2740</v>
      </c>
      <c r="N452" s="12" t="s">
        <v>2741</v>
      </c>
      <c r="O452" s="12" t="s">
        <v>2742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2720</v>
      </c>
      <c r="M453" s="12" t="s">
        <v>2719</v>
      </c>
      <c r="N453" s="12" t="s">
        <v>2741</v>
      </c>
      <c r="O453" s="12" t="s">
        <v>2742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2720</v>
      </c>
      <c r="M454" s="12" t="s">
        <v>2719</v>
      </c>
      <c r="N454" s="12" t="s">
        <v>2741</v>
      </c>
      <c r="O454" s="12" t="s">
        <v>2742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2743</v>
      </c>
      <c r="M455" s="12" t="s">
        <v>2740</v>
      </c>
      <c r="N455" s="12" t="s">
        <v>2744</v>
      </c>
      <c r="O455" s="12" t="s">
        <v>2728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2743</v>
      </c>
      <c r="M456" s="12" t="s">
        <v>2740</v>
      </c>
      <c r="N456" s="12" t="s">
        <v>2744</v>
      </c>
      <c r="O456" s="12" t="s">
        <v>2728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2743</v>
      </c>
      <c r="M457" s="12" t="s">
        <v>2740</v>
      </c>
      <c r="N457" s="12" t="s">
        <v>2745</v>
      </c>
      <c r="O457" s="12" t="s">
        <v>2732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2722</v>
      </c>
      <c r="M458" s="12" t="s">
        <v>2723</v>
      </c>
      <c r="N458" s="12" t="s">
        <v>2746</v>
      </c>
      <c r="O458" s="12" t="s">
        <v>2747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2743</v>
      </c>
      <c r="M459" s="12" t="s">
        <v>2740</v>
      </c>
      <c r="N459" s="12" t="s">
        <v>2746</v>
      </c>
      <c r="O459" s="12" t="s">
        <v>2747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2743</v>
      </c>
      <c r="M460" s="12" t="s">
        <v>2740</v>
      </c>
      <c r="N460" s="12" t="s">
        <v>2746</v>
      </c>
      <c r="O460" s="12" t="s">
        <v>2747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2722</v>
      </c>
      <c r="M461" s="12" t="s">
        <v>2723</v>
      </c>
      <c r="N461" s="12" t="s">
        <v>2746</v>
      </c>
      <c r="O461" s="12" t="s">
        <v>2747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2720</v>
      </c>
      <c r="M462" s="12" t="s">
        <v>2721</v>
      </c>
      <c r="N462" s="12" t="s">
        <v>2748</v>
      </c>
      <c r="O462" s="12" t="s">
        <v>2744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2720</v>
      </c>
      <c r="M463" s="12" t="s">
        <v>2721</v>
      </c>
      <c r="N463" s="12" t="s">
        <v>2748</v>
      </c>
      <c r="O463" s="12" t="s">
        <v>2744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2720</v>
      </c>
      <c r="M464" s="12" t="s">
        <v>2721</v>
      </c>
      <c r="N464" s="12" t="s">
        <v>2749</v>
      </c>
      <c r="O464" s="12" t="s">
        <v>2750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2720</v>
      </c>
      <c r="M465" s="12" t="s">
        <v>2721</v>
      </c>
      <c r="N465" s="12" t="s">
        <v>2749</v>
      </c>
      <c r="O465" s="12" t="s">
        <v>2750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2720</v>
      </c>
      <c r="M466" s="12" t="s">
        <v>2721</v>
      </c>
      <c r="N466" s="12" t="s">
        <v>2749</v>
      </c>
      <c r="O466" s="12" t="s">
        <v>2750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2714</v>
      </c>
      <c r="M467" s="12" t="s">
        <v>2715</v>
      </c>
      <c r="N467" s="12" t="s">
        <v>2751</v>
      </c>
      <c r="O467" s="12" t="s">
        <v>2752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2714</v>
      </c>
      <c r="M468" s="12" t="s">
        <v>2715</v>
      </c>
      <c r="N468" s="12" t="s">
        <v>2751</v>
      </c>
      <c r="O468" s="12" t="s">
        <v>2752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2714</v>
      </c>
      <c r="M469" s="12" t="s">
        <v>2715</v>
      </c>
      <c r="N469" s="12" t="s">
        <v>2751</v>
      </c>
      <c r="O469" s="12" t="s">
        <v>2752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2714</v>
      </c>
      <c r="M470" s="12" t="s">
        <v>2715</v>
      </c>
      <c r="N470" s="12" t="s">
        <v>2753</v>
      </c>
      <c r="O470" s="12" t="s">
        <v>2754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2718</v>
      </c>
      <c r="M471" s="12" t="s">
        <v>2719</v>
      </c>
      <c r="N471" s="12" t="s">
        <v>2755</v>
      </c>
      <c r="O471" s="12" t="s">
        <v>2756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2718</v>
      </c>
      <c r="M472" s="12" t="s">
        <v>2719</v>
      </c>
      <c r="N472" s="12" t="s">
        <v>2755</v>
      </c>
      <c r="O472" s="12" t="s">
        <v>2756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2724</v>
      </c>
      <c r="M473" s="12" t="s">
        <v>2725</v>
      </c>
      <c r="N473" s="12" t="s">
        <v>2757</v>
      </c>
      <c r="O473" s="12" t="s">
        <v>2758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2724</v>
      </c>
      <c r="M474" s="12" t="s">
        <v>2725</v>
      </c>
      <c r="N474" s="12" t="s">
        <v>2757</v>
      </c>
      <c r="O474" s="12" t="s">
        <v>2758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2724</v>
      </c>
      <c r="M475" s="12" t="s">
        <v>2725</v>
      </c>
      <c r="N475" s="12" t="s">
        <v>2757</v>
      </c>
      <c r="O475" s="12" t="s">
        <v>2758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2724</v>
      </c>
      <c r="M476" s="12" t="s">
        <v>2725</v>
      </c>
      <c r="N476" s="12" t="s">
        <v>2757</v>
      </c>
      <c r="O476" s="12" t="s">
        <v>2758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2724</v>
      </c>
      <c r="M477" s="12" t="s">
        <v>2725</v>
      </c>
      <c r="N477" s="12" t="s">
        <v>2759</v>
      </c>
      <c r="O477" s="12" t="s">
        <v>2760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2724</v>
      </c>
      <c r="M478" s="12" t="s">
        <v>2725</v>
      </c>
      <c r="N478" s="12" t="s">
        <v>2759</v>
      </c>
      <c r="O478" s="12" t="s">
        <v>2760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2724</v>
      </c>
      <c r="M479" s="12" t="s">
        <v>2725</v>
      </c>
      <c r="N479" s="12" t="s">
        <v>2759</v>
      </c>
      <c r="O479" s="12" t="s">
        <v>2760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2724</v>
      </c>
      <c r="M480" s="12" t="s">
        <v>2725</v>
      </c>
      <c r="N480" s="12" t="s">
        <v>2759</v>
      </c>
      <c r="O480" s="12" t="s">
        <v>2760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2724</v>
      </c>
      <c r="M481" s="12" t="s">
        <v>2725</v>
      </c>
      <c r="N481" s="12" t="s">
        <v>2759</v>
      </c>
      <c r="O481" s="12" t="s">
        <v>2760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2724</v>
      </c>
      <c r="M482" s="12" t="s">
        <v>2725</v>
      </c>
      <c r="N482" s="12" t="s">
        <v>2759</v>
      </c>
      <c r="O482" s="12" t="s">
        <v>2760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2724</v>
      </c>
      <c r="M483" s="12" t="s">
        <v>2725</v>
      </c>
      <c r="N483" s="12" t="s">
        <v>2759</v>
      </c>
      <c r="O483" s="12" t="s">
        <v>2760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2722</v>
      </c>
      <c r="M484" s="12" t="s">
        <v>2740</v>
      </c>
      <c r="N484" s="12" t="s">
        <v>2761</v>
      </c>
      <c r="O484" s="12" t="s">
        <v>2762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2722</v>
      </c>
      <c r="M485" s="12" t="s">
        <v>2740</v>
      </c>
      <c r="N485" s="12" t="s">
        <v>2761</v>
      </c>
      <c r="O485" s="12" t="s">
        <v>2762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2722</v>
      </c>
      <c r="M486" s="12" t="s">
        <v>2740</v>
      </c>
      <c r="N486" s="12" t="s">
        <v>2761</v>
      </c>
      <c r="O486" s="12" t="s">
        <v>2762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2722</v>
      </c>
      <c r="M487" s="12" t="s">
        <v>2740</v>
      </c>
      <c r="N487" s="12" t="s">
        <v>2761</v>
      </c>
      <c r="O487" s="12" t="s">
        <v>2762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2722</v>
      </c>
      <c r="M488" s="12" t="s">
        <v>2740</v>
      </c>
      <c r="N488" s="12" t="s">
        <v>2761</v>
      </c>
      <c r="O488" s="12" t="s">
        <v>2762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2722</v>
      </c>
      <c r="M489" s="12" t="s">
        <v>2740</v>
      </c>
      <c r="N489" s="12" t="s">
        <v>2763</v>
      </c>
      <c r="O489" s="12" t="s">
        <v>2764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2722</v>
      </c>
      <c r="M490" s="12" t="s">
        <v>2740</v>
      </c>
      <c r="N490" s="12" t="s">
        <v>2763</v>
      </c>
      <c r="O490" s="12" t="s">
        <v>2764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2722</v>
      </c>
      <c r="M491" s="12" t="s">
        <v>2740</v>
      </c>
      <c r="N491" s="12" t="s">
        <v>2763</v>
      </c>
      <c r="O491" s="12" t="s">
        <v>2764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2722</v>
      </c>
      <c r="M492" s="12" t="s">
        <v>2740</v>
      </c>
      <c r="N492" s="12" t="s">
        <v>2763</v>
      </c>
      <c r="O492" s="12" t="s">
        <v>2764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2722</v>
      </c>
      <c r="M493" s="12" t="s">
        <v>2740</v>
      </c>
      <c r="N493" s="12" t="s">
        <v>2763</v>
      </c>
      <c r="O493" s="12" t="s">
        <v>2764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2722</v>
      </c>
      <c r="M494" s="12" t="s">
        <v>2740</v>
      </c>
      <c r="N494" s="12" t="s">
        <v>2763</v>
      </c>
      <c r="O494" s="12" t="s">
        <v>2764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2722</v>
      </c>
      <c r="M495" s="12" t="s">
        <v>2723</v>
      </c>
      <c r="N495" s="12" t="s">
        <v>2765</v>
      </c>
      <c r="O495" s="12" t="s">
        <v>2766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2722</v>
      </c>
      <c r="M496" s="12" t="s">
        <v>2723</v>
      </c>
      <c r="N496" s="12" t="s">
        <v>2765</v>
      </c>
      <c r="O496" s="12" t="s">
        <v>2766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2722</v>
      </c>
      <c r="M497" s="12" t="s">
        <v>2723</v>
      </c>
      <c r="N497" s="12" t="s">
        <v>2765</v>
      </c>
      <c r="O497" s="12" t="s">
        <v>2766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2722</v>
      </c>
      <c r="M498" s="12" t="s">
        <v>2723</v>
      </c>
      <c r="N498" s="12" t="s">
        <v>2765</v>
      </c>
      <c r="O498" s="12" t="s">
        <v>2766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2722</v>
      </c>
      <c r="M499" s="12" t="s">
        <v>2723</v>
      </c>
      <c r="N499" s="12" t="s">
        <v>2767</v>
      </c>
      <c r="O499" s="12" t="s">
        <v>2768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2722</v>
      </c>
      <c r="M500" s="12" t="s">
        <v>2723</v>
      </c>
      <c r="N500" s="12" t="s">
        <v>2767</v>
      </c>
      <c r="O500" s="12" t="s">
        <v>2768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2722</v>
      </c>
      <c r="M501" s="12" t="s">
        <v>2723</v>
      </c>
      <c r="N501" s="12" t="s">
        <v>2767</v>
      </c>
      <c r="O501" s="12" t="s">
        <v>2768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2722</v>
      </c>
      <c r="M502" s="12" t="s">
        <v>2723</v>
      </c>
      <c r="N502" s="12" t="s">
        <v>2767</v>
      </c>
      <c r="O502" s="12" t="s">
        <v>2768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2743</v>
      </c>
      <c r="M503" s="12" t="s">
        <v>2740</v>
      </c>
      <c r="N503" s="12" t="s">
        <v>2769</v>
      </c>
      <c r="O503" s="12" t="s">
        <v>2770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2743</v>
      </c>
      <c r="M504" s="12" t="s">
        <v>2740</v>
      </c>
      <c r="N504" s="12" t="s">
        <v>2769</v>
      </c>
      <c r="O504" s="12" t="s">
        <v>2770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2743</v>
      </c>
      <c r="M505" s="12" t="s">
        <v>2740</v>
      </c>
      <c r="N505" s="12" t="s">
        <v>2769</v>
      </c>
      <c r="O505" s="12" t="s">
        <v>2770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2743</v>
      </c>
      <c r="M506" s="12" t="s">
        <v>2740</v>
      </c>
      <c r="N506" s="12" t="s">
        <v>2769</v>
      </c>
      <c r="O506" s="12" t="s">
        <v>2770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2771</v>
      </c>
      <c r="M507" s="12" t="s">
        <v>2772</v>
      </c>
      <c r="N507" s="12" t="s">
        <v>2773</v>
      </c>
      <c r="O507" s="12" t="s">
        <v>2774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2771</v>
      </c>
      <c r="M508" s="12" t="s">
        <v>2772</v>
      </c>
      <c r="N508" s="12" t="s">
        <v>2775</v>
      </c>
      <c r="O508" s="12" t="s">
        <v>2776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2771</v>
      </c>
      <c r="M509" s="12" t="s">
        <v>2772</v>
      </c>
      <c r="N509" s="12" t="s">
        <v>2775</v>
      </c>
      <c r="O509" s="12" t="s">
        <v>2776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2771</v>
      </c>
      <c r="M510" s="12" t="s">
        <v>2772</v>
      </c>
      <c r="N510" s="12" t="s">
        <v>2775</v>
      </c>
      <c r="O510" s="12" t="s">
        <v>2776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2771</v>
      </c>
      <c r="M511" s="12" t="s">
        <v>2772</v>
      </c>
      <c r="N511" s="12" t="s">
        <v>2775</v>
      </c>
      <c r="O511" s="12" t="s">
        <v>2776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2771</v>
      </c>
      <c r="M512" s="12" t="s">
        <v>2772</v>
      </c>
      <c r="N512" s="12" t="s">
        <v>2777</v>
      </c>
      <c r="O512" s="12" t="s">
        <v>2778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2771</v>
      </c>
      <c r="M513" s="12" t="s">
        <v>2772</v>
      </c>
      <c r="N513" s="12" t="s">
        <v>2777</v>
      </c>
      <c r="O513" s="12" t="s">
        <v>2778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2771</v>
      </c>
      <c r="M514" s="12" t="s">
        <v>2772</v>
      </c>
      <c r="N514" s="12" t="s">
        <v>2777</v>
      </c>
      <c r="O514" s="12" t="s">
        <v>2778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2771</v>
      </c>
      <c r="M515" s="12" t="s">
        <v>2772</v>
      </c>
      <c r="N515" s="12" t="s">
        <v>2777</v>
      </c>
      <c r="O515" s="12" t="s">
        <v>2778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2771</v>
      </c>
      <c r="M516" s="12" t="s">
        <v>2772</v>
      </c>
      <c r="N516" s="12" t="s">
        <v>2718</v>
      </c>
      <c r="O516" s="12" t="s">
        <v>2761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2771</v>
      </c>
      <c r="M517" s="12" t="s">
        <v>2772</v>
      </c>
      <c r="N517" s="12" t="s">
        <v>2718</v>
      </c>
      <c r="O517" s="12" t="s">
        <v>2761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2771</v>
      </c>
      <c r="M518" s="12" t="s">
        <v>2772</v>
      </c>
      <c r="N518" s="12" t="s">
        <v>2779</v>
      </c>
      <c r="O518" s="12" t="s">
        <v>2763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2771</v>
      </c>
      <c r="M519" s="12" t="s">
        <v>2772</v>
      </c>
      <c r="N519" s="12" t="s">
        <v>2779</v>
      </c>
      <c r="O519" s="12" t="s">
        <v>2763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2771</v>
      </c>
      <c r="M520" s="12" t="s">
        <v>2772</v>
      </c>
      <c r="N520" s="12" t="s">
        <v>2779</v>
      </c>
      <c r="O520" s="12" t="s">
        <v>2763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2771</v>
      </c>
      <c r="M521" s="12" t="s">
        <v>2772</v>
      </c>
      <c r="N521" s="12" t="s">
        <v>2780</v>
      </c>
      <c r="O521" s="12" t="s">
        <v>2765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2771</v>
      </c>
      <c r="M522" s="12" t="s">
        <v>2772</v>
      </c>
      <c r="N522" s="12" t="s">
        <v>2780</v>
      </c>
      <c r="O522" s="12" t="s">
        <v>2765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2771</v>
      </c>
      <c r="M523" s="12" t="s">
        <v>2772</v>
      </c>
      <c r="N523" s="12" t="s">
        <v>2780</v>
      </c>
      <c r="O523" s="12" t="s">
        <v>2765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2771</v>
      </c>
      <c r="M524" s="12" t="s">
        <v>2772</v>
      </c>
      <c r="N524" s="12" t="s">
        <v>2781</v>
      </c>
      <c r="O524" s="12" t="s">
        <v>2767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2771</v>
      </c>
      <c r="M525" s="12" t="s">
        <v>2772</v>
      </c>
      <c r="N525" s="12" t="s">
        <v>2781</v>
      </c>
      <c r="O525" s="12" t="s">
        <v>2767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2771</v>
      </c>
      <c r="M526" s="12" t="s">
        <v>2772</v>
      </c>
      <c r="N526" s="12" t="s">
        <v>2781</v>
      </c>
      <c r="O526" s="12" t="s">
        <v>2767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2771</v>
      </c>
      <c r="M527" s="12" t="s">
        <v>2772</v>
      </c>
      <c r="N527" s="12" t="s">
        <v>2781</v>
      </c>
      <c r="O527" s="12" t="s">
        <v>2767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2782</v>
      </c>
      <c r="M528" s="12" t="s">
        <v>2783</v>
      </c>
      <c r="N528" s="12" t="s">
        <v>2784</v>
      </c>
      <c r="O528" s="12" t="s">
        <v>2779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2782</v>
      </c>
      <c r="M529" s="12" t="s">
        <v>2783</v>
      </c>
      <c r="N529" s="12" t="s">
        <v>2784</v>
      </c>
      <c r="O529" s="12" t="s">
        <v>2779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2782</v>
      </c>
      <c r="M530" s="12" t="s">
        <v>2783</v>
      </c>
      <c r="N530" s="12" t="s">
        <v>2784</v>
      </c>
      <c r="O530" s="12" t="s">
        <v>2779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2782</v>
      </c>
      <c r="M531" s="12" t="s">
        <v>2783</v>
      </c>
      <c r="N531" s="12" t="s">
        <v>2785</v>
      </c>
      <c r="O531" s="12" t="s">
        <v>2781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2782</v>
      </c>
      <c r="M532" s="12" t="s">
        <v>2783</v>
      </c>
      <c r="N532" s="12" t="s">
        <v>2785</v>
      </c>
      <c r="O532" s="12" t="s">
        <v>2781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2782</v>
      </c>
      <c r="M533" s="12" t="s">
        <v>2783</v>
      </c>
      <c r="N533" s="12" t="s">
        <v>2785</v>
      </c>
      <c r="O533" s="12" t="s">
        <v>2781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2782</v>
      </c>
      <c r="M534" s="12" t="s">
        <v>2783</v>
      </c>
      <c r="N534" s="12" t="s">
        <v>2786</v>
      </c>
      <c r="O534" s="12" t="s">
        <v>2787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2782</v>
      </c>
      <c r="M535" s="12" t="s">
        <v>2783</v>
      </c>
      <c r="N535" s="12" t="s">
        <v>2786</v>
      </c>
      <c r="O535" s="12" t="s">
        <v>2787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2782</v>
      </c>
      <c r="M536" s="12" t="s">
        <v>2783</v>
      </c>
      <c r="N536" s="12" t="s">
        <v>2786</v>
      </c>
      <c r="O536" s="12" t="s">
        <v>2787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2782</v>
      </c>
      <c r="M537" s="12" t="s">
        <v>2783</v>
      </c>
      <c r="N537" s="12" t="s">
        <v>2788</v>
      </c>
      <c r="O537" s="12" t="s">
        <v>2789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2782</v>
      </c>
      <c r="M538" s="12" t="s">
        <v>2783</v>
      </c>
      <c r="N538" s="12" t="s">
        <v>2788</v>
      </c>
      <c r="O538" s="12" t="s">
        <v>2789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2782</v>
      </c>
      <c r="M539" s="12" t="s">
        <v>2783</v>
      </c>
      <c r="N539" s="12" t="s">
        <v>2788</v>
      </c>
      <c r="O539" s="12" t="s">
        <v>2789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2782</v>
      </c>
      <c r="M540" s="12" t="s">
        <v>2783</v>
      </c>
      <c r="N540" s="12" t="s">
        <v>2788</v>
      </c>
      <c r="O540" s="12" t="s">
        <v>2789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2782</v>
      </c>
      <c r="M541" s="12" t="s">
        <v>2783</v>
      </c>
      <c r="N541" s="12" t="s">
        <v>2788</v>
      </c>
      <c r="O541" s="12" t="s">
        <v>2789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2782</v>
      </c>
      <c r="M542" s="12" t="s">
        <v>2783</v>
      </c>
      <c r="N542" s="12" t="s">
        <v>2788</v>
      </c>
      <c r="O542" s="12" t="s">
        <v>2789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2790</v>
      </c>
      <c r="M543" s="12" t="s">
        <v>2791</v>
      </c>
      <c r="N543" s="12" t="s">
        <v>2792</v>
      </c>
      <c r="O543" s="12" t="s">
        <v>2793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2790</v>
      </c>
      <c r="M544" s="12" t="s">
        <v>2791</v>
      </c>
      <c r="N544" s="12" t="s">
        <v>2794</v>
      </c>
      <c r="O544" s="12" t="s">
        <v>2795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2790</v>
      </c>
      <c r="M545" s="12" t="s">
        <v>2791</v>
      </c>
      <c r="N545" s="12" t="s">
        <v>2796</v>
      </c>
      <c r="O545" s="12" t="s">
        <v>2797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2790</v>
      </c>
      <c r="M546" s="12" t="s">
        <v>2791</v>
      </c>
      <c r="N546" s="12" t="s">
        <v>2796</v>
      </c>
      <c r="O546" s="12" t="s">
        <v>2797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2790</v>
      </c>
      <c r="M547" s="12" t="s">
        <v>2791</v>
      </c>
      <c r="N547" s="12" t="s">
        <v>2796</v>
      </c>
      <c r="O547" s="12" t="s">
        <v>2797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2790</v>
      </c>
      <c r="M548" s="12" t="s">
        <v>2791</v>
      </c>
      <c r="N548" s="12" t="s">
        <v>2796</v>
      </c>
      <c r="O548" s="12" t="s">
        <v>2797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2790</v>
      </c>
      <c r="M549" s="12" t="s">
        <v>2791</v>
      </c>
      <c r="N549" s="12" t="s">
        <v>2798</v>
      </c>
      <c r="O549" s="12" t="s">
        <v>2799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2790</v>
      </c>
      <c r="M550" s="12" t="s">
        <v>2791</v>
      </c>
      <c r="N550" s="12" t="s">
        <v>2798</v>
      </c>
      <c r="O550" s="12" t="s">
        <v>2799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2790</v>
      </c>
      <c r="M551" s="12" t="s">
        <v>2791</v>
      </c>
      <c r="N551" s="12" t="s">
        <v>2798</v>
      </c>
      <c r="O551" s="12" t="s">
        <v>2799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2790</v>
      </c>
      <c r="M552" s="12" t="s">
        <v>2791</v>
      </c>
      <c r="N552" s="12" t="s">
        <v>2798</v>
      </c>
      <c r="O552" s="12" t="s">
        <v>2799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2790</v>
      </c>
      <c r="M553" s="12" t="s">
        <v>2791</v>
      </c>
      <c r="N553" s="12" t="s">
        <v>2798</v>
      </c>
      <c r="O553" s="12" t="s">
        <v>2799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2790</v>
      </c>
      <c r="M554" s="12" t="s">
        <v>2791</v>
      </c>
      <c r="N554" s="12" t="s">
        <v>2798</v>
      </c>
      <c r="O554" s="12" t="s">
        <v>2799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2790</v>
      </c>
      <c r="M555" s="12" t="s">
        <v>2791</v>
      </c>
      <c r="N555" s="12" t="s">
        <v>2800</v>
      </c>
      <c r="O555" s="12" t="s">
        <v>2801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2790</v>
      </c>
      <c r="M556" s="12" t="s">
        <v>2791</v>
      </c>
      <c r="N556" s="12" t="s">
        <v>2800</v>
      </c>
      <c r="O556" s="12" t="s">
        <v>2801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2790</v>
      </c>
      <c r="M557" s="12" t="s">
        <v>2791</v>
      </c>
      <c r="N557" s="12" t="s">
        <v>2800</v>
      </c>
      <c r="O557" s="12" t="s">
        <v>2801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2802</v>
      </c>
      <c r="M558" s="12" t="s">
        <v>2803</v>
      </c>
      <c r="N558" s="12" t="s">
        <v>2804</v>
      </c>
      <c r="O558" s="12" t="s">
        <v>2805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2802</v>
      </c>
      <c r="M559" s="12" t="s">
        <v>2803</v>
      </c>
      <c r="N559" s="12" t="s">
        <v>2804</v>
      </c>
      <c r="O559" s="12" t="s">
        <v>2805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2802</v>
      </c>
      <c r="M560" s="12" t="s">
        <v>2803</v>
      </c>
      <c r="N560" s="12" t="s">
        <v>2804</v>
      </c>
      <c r="O560" s="12" t="s">
        <v>2805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2802</v>
      </c>
      <c r="M561" s="12" t="s">
        <v>2803</v>
      </c>
      <c r="N561" s="12" t="s">
        <v>2804</v>
      </c>
      <c r="O561" s="12" t="s">
        <v>2805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2802</v>
      </c>
      <c r="M562" s="12" t="s">
        <v>2803</v>
      </c>
      <c r="N562" s="12" t="s">
        <v>2806</v>
      </c>
      <c r="O562" s="12" t="s">
        <v>2807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2802</v>
      </c>
      <c r="M563" s="12" t="s">
        <v>2803</v>
      </c>
      <c r="N563" s="12" t="s">
        <v>2806</v>
      </c>
      <c r="O563" s="12" t="s">
        <v>2807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2802</v>
      </c>
      <c r="M564" s="12" t="s">
        <v>2803</v>
      </c>
      <c r="N564" s="12" t="s">
        <v>2806</v>
      </c>
      <c r="O564" s="12" t="s">
        <v>2808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2802</v>
      </c>
      <c r="M565" s="12" t="s">
        <v>2803</v>
      </c>
      <c r="N565" s="12" t="s">
        <v>2806</v>
      </c>
      <c r="O565" s="12" t="s">
        <v>2807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2802</v>
      </c>
      <c r="M566" s="12" t="s">
        <v>2803</v>
      </c>
      <c r="N566" s="12" t="s">
        <v>2809</v>
      </c>
      <c r="O566" s="12" t="s">
        <v>2810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2802</v>
      </c>
      <c r="M567" s="12" t="s">
        <v>2803</v>
      </c>
      <c r="N567" s="12" t="s">
        <v>2809</v>
      </c>
      <c r="O567" s="12" t="s">
        <v>2811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2802</v>
      </c>
      <c r="M568" s="12" t="s">
        <v>2803</v>
      </c>
      <c r="N568" s="12" t="s">
        <v>2809</v>
      </c>
      <c r="O568" s="12" t="s">
        <v>2812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2802</v>
      </c>
      <c r="M569" s="12" t="s">
        <v>2803</v>
      </c>
      <c r="N569" s="12" t="s">
        <v>2809</v>
      </c>
      <c r="O569" s="12" t="s">
        <v>2812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2802</v>
      </c>
      <c r="M570" s="12" t="s">
        <v>2803</v>
      </c>
      <c r="N570" s="12" t="s">
        <v>2813</v>
      </c>
      <c r="O570" s="12" t="s">
        <v>2806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2802</v>
      </c>
      <c r="M571" s="12" t="s">
        <v>2803</v>
      </c>
      <c r="N571" s="12" t="s">
        <v>2814</v>
      </c>
      <c r="O571" s="12" t="s">
        <v>2804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2802</v>
      </c>
      <c r="M572" s="12" t="s">
        <v>2803</v>
      </c>
      <c r="N572" s="12" t="s">
        <v>2814</v>
      </c>
      <c r="O572" s="12" t="s">
        <v>2812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2802</v>
      </c>
      <c r="M573" s="12" t="s">
        <v>2803</v>
      </c>
      <c r="N573" s="12" t="s">
        <v>2814</v>
      </c>
      <c r="O573" s="12" t="s">
        <v>2815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2802</v>
      </c>
      <c r="M574" s="12" t="s">
        <v>2803</v>
      </c>
      <c r="N574" s="12" t="s">
        <v>2814</v>
      </c>
      <c r="O574" s="12" t="s">
        <v>2816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2817</v>
      </c>
      <c r="M575" s="12" t="s">
        <v>2818</v>
      </c>
      <c r="N575" s="12" t="s">
        <v>2819</v>
      </c>
      <c r="O575" s="12" t="s">
        <v>2815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2817</v>
      </c>
      <c r="M576" s="12" t="s">
        <v>2818</v>
      </c>
      <c r="N576" s="12" t="s">
        <v>2819</v>
      </c>
      <c r="O576" s="12" t="s">
        <v>2815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2817</v>
      </c>
      <c r="M577" s="12" t="s">
        <v>2818</v>
      </c>
      <c r="N577" s="12" t="s">
        <v>2819</v>
      </c>
      <c r="O577" s="12" t="s">
        <v>2815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2817</v>
      </c>
      <c r="M578" s="12" t="s">
        <v>2818</v>
      </c>
      <c r="N578" s="12" t="s">
        <v>2819</v>
      </c>
      <c r="O578" s="12" t="s">
        <v>2815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2817</v>
      </c>
      <c r="M579" s="12" t="s">
        <v>2818</v>
      </c>
      <c r="N579" s="12" t="s">
        <v>2820</v>
      </c>
      <c r="O579" s="12" t="s">
        <v>2821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2817</v>
      </c>
      <c r="M580" s="12" t="s">
        <v>2818</v>
      </c>
      <c r="N580" s="12" t="s">
        <v>2820</v>
      </c>
      <c r="O580" s="12" t="s">
        <v>2821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2817</v>
      </c>
      <c r="M581" s="12" t="s">
        <v>2818</v>
      </c>
      <c r="N581" s="12" t="s">
        <v>2822</v>
      </c>
      <c r="O581" s="12" t="s">
        <v>2804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2817</v>
      </c>
      <c r="M582" s="12" t="s">
        <v>2818</v>
      </c>
      <c r="N582" s="12" t="s">
        <v>2822</v>
      </c>
      <c r="O582" s="12" t="s">
        <v>2806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2817</v>
      </c>
      <c r="M583" s="12" t="s">
        <v>2818</v>
      </c>
      <c r="N583" s="12" t="s">
        <v>2823</v>
      </c>
      <c r="O583" s="12" t="s">
        <v>2806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2817</v>
      </c>
      <c r="M584" s="12" t="s">
        <v>2818</v>
      </c>
      <c r="N584" s="12" t="s">
        <v>2823</v>
      </c>
      <c r="O584" s="12" t="s">
        <v>2806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2817</v>
      </c>
      <c r="M585" s="12" t="s">
        <v>2818</v>
      </c>
      <c r="N585" s="12" t="s">
        <v>2824</v>
      </c>
      <c r="O585" s="12" t="s">
        <v>2772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2817</v>
      </c>
      <c r="M586" s="12" t="s">
        <v>2818</v>
      </c>
      <c r="N586" s="12" t="s">
        <v>2824</v>
      </c>
      <c r="O586" s="12" t="s">
        <v>2772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2817</v>
      </c>
      <c r="M587" s="12" t="s">
        <v>2818</v>
      </c>
      <c r="N587" s="12" t="s">
        <v>2824</v>
      </c>
      <c r="O587" s="12" t="s">
        <v>2772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2817</v>
      </c>
      <c r="M588" s="12" t="s">
        <v>2818</v>
      </c>
      <c r="N588" s="12" t="s">
        <v>2824</v>
      </c>
      <c r="O588" s="12" t="s">
        <v>2772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2817</v>
      </c>
      <c r="M589" s="12" t="s">
        <v>2818</v>
      </c>
      <c r="N589" s="12" t="s">
        <v>2825</v>
      </c>
      <c r="O589" s="12" t="s">
        <v>2782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2817</v>
      </c>
      <c r="M590" s="12" t="s">
        <v>2818</v>
      </c>
      <c r="N590" s="12" t="s">
        <v>2826</v>
      </c>
      <c r="O590" s="12" t="s">
        <v>2827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2817</v>
      </c>
      <c r="M591" s="12" t="s">
        <v>2818</v>
      </c>
      <c r="N591" s="12" t="s">
        <v>2826</v>
      </c>
      <c r="O591" s="12" t="s">
        <v>2827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2817</v>
      </c>
      <c r="M592" s="12" t="s">
        <v>2818</v>
      </c>
      <c r="N592" s="12" t="s">
        <v>2828</v>
      </c>
      <c r="O592" s="12" t="s">
        <v>2814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2817</v>
      </c>
      <c r="M593" s="12" t="s">
        <v>2818</v>
      </c>
      <c r="N593" s="12" t="s">
        <v>2828</v>
      </c>
      <c r="O593" s="12" t="s">
        <v>2814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2817</v>
      </c>
      <c r="M594" s="12" t="s">
        <v>2818</v>
      </c>
      <c r="N594" s="12" t="s">
        <v>2828</v>
      </c>
      <c r="O594" s="12" t="s">
        <v>2814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2817</v>
      </c>
      <c r="M595" s="12" t="s">
        <v>2818</v>
      </c>
      <c r="N595" s="12" t="s">
        <v>2828</v>
      </c>
      <c r="O595" s="12" t="s">
        <v>2814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2817</v>
      </c>
      <c r="M596" s="12" t="s">
        <v>2818</v>
      </c>
      <c r="N596" s="12" t="s">
        <v>2828</v>
      </c>
      <c r="O596" s="12" t="s">
        <v>2814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2817</v>
      </c>
      <c r="M597" s="12" t="s">
        <v>2818</v>
      </c>
      <c r="N597" s="12" t="s">
        <v>2829</v>
      </c>
      <c r="O597" s="12" t="s">
        <v>2825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2817</v>
      </c>
      <c r="M598" s="12" t="s">
        <v>2818</v>
      </c>
      <c r="N598" s="12" t="s">
        <v>2829</v>
      </c>
      <c r="O598" s="12" t="s">
        <v>2825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2817</v>
      </c>
      <c r="M599" s="12" t="s">
        <v>2818</v>
      </c>
      <c r="N599" s="12" t="s">
        <v>2829</v>
      </c>
      <c r="O599" s="12" t="s">
        <v>2825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2817</v>
      </c>
      <c r="M600" s="12" t="s">
        <v>2818</v>
      </c>
      <c r="N600" s="12" t="s">
        <v>2829</v>
      </c>
      <c r="O600" s="12" t="s">
        <v>2825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2830</v>
      </c>
      <c r="M601" s="12" t="s">
        <v>2831</v>
      </c>
      <c r="N601" s="12" t="s">
        <v>2832</v>
      </c>
      <c r="O601" s="12" t="s">
        <v>2833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2830</v>
      </c>
      <c r="M602" s="12" t="s">
        <v>2831</v>
      </c>
      <c r="N602" s="12" t="s">
        <v>2832</v>
      </c>
      <c r="O602" s="12" t="s">
        <v>2833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2830</v>
      </c>
      <c r="M603" s="12" t="s">
        <v>2831</v>
      </c>
      <c r="N603" s="12" t="s">
        <v>2832</v>
      </c>
      <c r="O603" s="12" t="s">
        <v>2833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2830</v>
      </c>
      <c r="M604" s="12" t="s">
        <v>2831</v>
      </c>
      <c r="N604" s="12" t="s">
        <v>2832</v>
      </c>
      <c r="O604" s="12" t="s">
        <v>2833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2830</v>
      </c>
      <c r="M605" s="12" t="s">
        <v>2831</v>
      </c>
      <c r="N605" s="12" t="s">
        <v>2832</v>
      </c>
      <c r="O605" s="12" t="s">
        <v>2833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2830</v>
      </c>
      <c r="M606" s="12" t="s">
        <v>2831</v>
      </c>
      <c r="N606" s="12" t="s">
        <v>2832</v>
      </c>
      <c r="O606" s="12" t="s">
        <v>2833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2830</v>
      </c>
      <c r="M607" s="12" t="s">
        <v>2831</v>
      </c>
      <c r="N607" s="12" t="s">
        <v>2834</v>
      </c>
      <c r="O607" s="12" t="s">
        <v>2835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2830</v>
      </c>
      <c r="M608" s="12" t="s">
        <v>2831</v>
      </c>
      <c r="N608" s="12" t="s">
        <v>2834</v>
      </c>
      <c r="O608" s="12" t="s">
        <v>2835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2830</v>
      </c>
      <c r="M609" s="12" t="s">
        <v>2831</v>
      </c>
      <c r="N609" s="12" t="s">
        <v>2834</v>
      </c>
      <c r="O609" s="12" t="s">
        <v>2835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2830</v>
      </c>
      <c r="M610" s="12" t="s">
        <v>2831</v>
      </c>
      <c r="N610" s="12" t="s">
        <v>2834</v>
      </c>
      <c r="O610" s="12" t="s">
        <v>2835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2830</v>
      </c>
      <c r="M611" s="12" t="s">
        <v>2831</v>
      </c>
      <c r="N611" s="12" t="s">
        <v>2834</v>
      </c>
      <c r="O611" s="12" t="s">
        <v>2835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2830</v>
      </c>
      <c r="M612" s="12" t="s">
        <v>2831</v>
      </c>
      <c r="N612" s="12" t="s">
        <v>2834</v>
      </c>
      <c r="O612" s="12" t="s">
        <v>2835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2830</v>
      </c>
      <c r="M613" s="12" t="s">
        <v>2831</v>
      </c>
      <c r="N613" s="12" t="s">
        <v>2834</v>
      </c>
      <c r="O613" s="12" t="s">
        <v>2835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2830</v>
      </c>
      <c r="M614" s="12" t="s">
        <v>2831</v>
      </c>
      <c r="N614" s="12" t="s">
        <v>2834</v>
      </c>
      <c r="O614" s="12" t="s">
        <v>2835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2830</v>
      </c>
      <c r="M615" s="12" t="s">
        <v>2831</v>
      </c>
      <c r="N615" s="12" t="s">
        <v>2834</v>
      </c>
      <c r="O615" s="12" t="s">
        <v>2835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2830</v>
      </c>
      <c r="M616" s="12" t="s">
        <v>2831</v>
      </c>
      <c r="N616" s="12" t="s">
        <v>2834</v>
      </c>
      <c r="O616" s="12" t="s">
        <v>2835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2830</v>
      </c>
      <c r="M617" s="12" t="s">
        <v>2831</v>
      </c>
      <c r="N617" s="12" t="s">
        <v>2836</v>
      </c>
      <c r="O617" s="12" t="s">
        <v>2828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2830</v>
      </c>
      <c r="M618" s="12" t="s">
        <v>2831</v>
      </c>
      <c r="N618" s="12" t="s">
        <v>2836</v>
      </c>
      <c r="O618" s="12" t="s">
        <v>2828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2830</v>
      </c>
      <c r="M619" s="12" t="s">
        <v>2831</v>
      </c>
      <c r="N619" s="12" t="s">
        <v>2836</v>
      </c>
      <c r="O619" s="12" t="s">
        <v>2828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2830</v>
      </c>
      <c r="M620" s="12" t="s">
        <v>2831</v>
      </c>
      <c r="N620" s="12" t="s">
        <v>2836</v>
      </c>
      <c r="O620" s="12" t="s">
        <v>2828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2830</v>
      </c>
      <c r="M621" s="12" t="s">
        <v>2831</v>
      </c>
      <c r="N621" s="12" t="s">
        <v>2836</v>
      </c>
      <c r="O621" s="12" t="s">
        <v>2828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2830</v>
      </c>
      <c r="M622" s="12" t="s">
        <v>2831</v>
      </c>
      <c r="N622" s="12" t="s">
        <v>2836</v>
      </c>
      <c r="O622" s="12" t="s">
        <v>2828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2830</v>
      </c>
      <c r="M623" s="12" t="s">
        <v>2831</v>
      </c>
      <c r="N623" s="12" t="s">
        <v>2836</v>
      </c>
      <c r="O623" s="12" t="s">
        <v>2837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2830</v>
      </c>
      <c r="M624" s="12" t="s">
        <v>2831</v>
      </c>
      <c r="N624" s="12" t="s">
        <v>2836</v>
      </c>
      <c r="O624" s="12" t="s">
        <v>2837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2830</v>
      </c>
      <c r="M625" s="12" t="s">
        <v>2831</v>
      </c>
      <c r="N625" s="12" t="s">
        <v>2838</v>
      </c>
      <c r="O625" s="12" t="s">
        <v>2837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2830</v>
      </c>
      <c r="M626" s="12" t="s">
        <v>2831</v>
      </c>
      <c r="N626" s="12" t="s">
        <v>2838</v>
      </c>
      <c r="O626" s="12" t="s">
        <v>2837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2830</v>
      </c>
      <c r="M627" s="12" t="s">
        <v>2831</v>
      </c>
      <c r="N627" s="12" t="s">
        <v>2838</v>
      </c>
      <c r="O627" s="12" t="s">
        <v>2837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2830</v>
      </c>
      <c r="M628" s="12" t="s">
        <v>2831</v>
      </c>
      <c r="N628" s="12" t="s">
        <v>2838</v>
      </c>
      <c r="O628" s="12" t="s">
        <v>2837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2830</v>
      </c>
      <c r="M629" s="12" t="s">
        <v>2831</v>
      </c>
      <c r="N629" s="12" t="s">
        <v>2838</v>
      </c>
      <c r="O629" s="12" t="s">
        <v>2837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2830</v>
      </c>
      <c r="M630" s="12" t="s">
        <v>2831</v>
      </c>
      <c r="N630" s="12" t="s">
        <v>2838</v>
      </c>
      <c r="O630" s="12" t="s">
        <v>2837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2839</v>
      </c>
      <c r="M631" s="12" t="s">
        <v>2840</v>
      </c>
      <c r="N631" s="12" t="s">
        <v>2841</v>
      </c>
      <c r="O631" s="12" t="s">
        <v>2817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2839</v>
      </c>
      <c r="M632" s="12" t="s">
        <v>2840</v>
      </c>
      <c r="N632" s="12" t="s">
        <v>2841</v>
      </c>
      <c r="O632" s="12" t="s">
        <v>2817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2839</v>
      </c>
      <c r="M633" s="12" t="s">
        <v>2840</v>
      </c>
      <c r="N633" s="12" t="s">
        <v>2842</v>
      </c>
      <c r="O633" s="12" t="s">
        <v>2843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2839</v>
      </c>
      <c r="M634" s="12" t="s">
        <v>2840</v>
      </c>
      <c r="N634" s="12" t="s">
        <v>2842</v>
      </c>
      <c r="O634" s="12" t="s">
        <v>2843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2839</v>
      </c>
      <c r="M635" s="12" t="s">
        <v>2840</v>
      </c>
      <c r="N635" s="12" t="s">
        <v>2842</v>
      </c>
      <c r="O635" s="12" t="s">
        <v>2843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2839</v>
      </c>
      <c r="M636" s="12" t="s">
        <v>2840</v>
      </c>
      <c r="N636" s="12" t="s">
        <v>2842</v>
      </c>
      <c r="O636" s="12" t="s">
        <v>2843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2839</v>
      </c>
      <c r="M637" s="12" t="s">
        <v>2840</v>
      </c>
      <c r="N637" s="12" t="s">
        <v>2842</v>
      </c>
      <c r="O637" s="12" t="s">
        <v>2843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2839</v>
      </c>
      <c r="M638" s="12" t="s">
        <v>2840</v>
      </c>
      <c r="N638" s="12" t="s">
        <v>2842</v>
      </c>
      <c r="O638" s="12" t="s">
        <v>2843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2839</v>
      </c>
      <c r="M639" s="12" t="s">
        <v>2844</v>
      </c>
      <c r="N639" s="12" t="s">
        <v>2845</v>
      </c>
      <c r="O639" s="12" t="s">
        <v>2846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2839</v>
      </c>
      <c r="M640" s="12" t="s">
        <v>2840</v>
      </c>
      <c r="N640" s="12" t="s">
        <v>2845</v>
      </c>
      <c r="O640" s="12" t="s">
        <v>2846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2839</v>
      </c>
      <c r="M641" s="12" t="s">
        <v>2844</v>
      </c>
      <c r="N641" s="12" t="s">
        <v>2845</v>
      </c>
      <c r="O641" s="12" t="s">
        <v>2846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2839</v>
      </c>
      <c r="M642" s="12" t="s">
        <v>2840</v>
      </c>
      <c r="N642" s="12" t="s">
        <v>2845</v>
      </c>
      <c r="O642" s="12" t="s">
        <v>2846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2839</v>
      </c>
      <c r="M643" s="12" t="s">
        <v>2844</v>
      </c>
      <c r="N643" s="12" t="s">
        <v>2845</v>
      </c>
      <c r="O643" s="12" t="s">
        <v>2846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2839</v>
      </c>
      <c r="M644" s="12" t="s">
        <v>2840</v>
      </c>
      <c r="N644" s="12" t="s">
        <v>2847</v>
      </c>
      <c r="O644" s="12" t="s">
        <v>2848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2839</v>
      </c>
      <c r="M645" s="12" t="s">
        <v>2840</v>
      </c>
      <c r="N645" s="12" t="s">
        <v>2847</v>
      </c>
      <c r="O645" s="12" t="s">
        <v>2848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2839</v>
      </c>
      <c r="M646" s="12" t="s">
        <v>2840</v>
      </c>
      <c r="N646" s="12" t="s">
        <v>2847</v>
      </c>
      <c r="O646" s="12" t="s">
        <v>2848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2839</v>
      </c>
      <c r="M647" s="12" t="s">
        <v>2840</v>
      </c>
      <c r="N647" s="12" t="s">
        <v>2847</v>
      </c>
      <c r="O647" s="12" t="s">
        <v>2848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2839</v>
      </c>
      <c r="M648" s="12" t="s">
        <v>2840</v>
      </c>
      <c r="N648" s="12" t="s">
        <v>2847</v>
      </c>
      <c r="O648" s="12" t="s">
        <v>2848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2839</v>
      </c>
      <c r="M649" s="12" t="s">
        <v>2840</v>
      </c>
      <c r="N649" s="12" t="s">
        <v>2847</v>
      </c>
      <c r="O649" s="12" t="s">
        <v>2848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2839</v>
      </c>
      <c r="M650" s="12" t="s">
        <v>2840</v>
      </c>
      <c r="N650" s="12" t="s">
        <v>2849</v>
      </c>
      <c r="O650" s="12" t="s">
        <v>2850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2839</v>
      </c>
      <c r="M651" s="12" t="s">
        <v>2840</v>
      </c>
      <c r="N651" s="12" t="s">
        <v>2849</v>
      </c>
      <c r="O651" s="12" t="s">
        <v>2850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2839</v>
      </c>
      <c r="M652" s="12" t="s">
        <v>2840</v>
      </c>
      <c r="N652" s="12" t="s">
        <v>2851</v>
      </c>
      <c r="O652" s="12" t="s">
        <v>2852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2839</v>
      </c>
      <c r="M653" s="12" t="s">
        <v>2840</v>
      </c>
      <c r="N653" s="12" t="s">
        <v>2851</v>
      </c>
      <c r="O653" s="12" t="s">
        <v>2852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2839</v>
      </c>
      <c r="M654" s="12" t="s">
        <v>2840</v>
      </c>
      <c r="N654" s="12" t="s">
        <v>2851</v>
      </c>
      <c r="O654" s="12" t="s">
        <v>2852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2839</v>
      </c>
      <c r="M655" s="12" t="s">
        <v>2840</v>
      </c>
      <c r="N655" s="12" t="s">
        <v>2851</v>
      </c>
      <c r="O655" s="12" t="s">
        <v>2852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2839</v>
      </c>
      <c r="M656" s="12" t="s">
        <v>2840</v>
      </c>
      <c r="N656" s="12" t="s">
        <v>2853</v>
      </c>
      <c r="O656" s="12" t="s">
        <v>2854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2839</v>
      </c>
      <c r="M657" s="12" t="s">
        <v>2840</v>
      </c>
      <c r="N657" s="12" t="s">
        <v>2853</v>
      </c>
      <c r="O657" s="12" t="s">
        <v>2854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2839</v>
      </c>
      <c r="M658" s="12" t="s">
        <v>2840</v>
      </c>
      <c r="N658" s="12" t="s">
        <v>2853</v>
      </c>
      <c r="O658" s="12" t="s">
        <v>2854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2839</v>
      </c>
      <c r="M659" s="12" t="s">
        <v>2844</v>
      </c>
      <c r="N659" s="12" t="s">
        <v>2855</v>
      </c>
      <c r="O659" s="12" t="s">
        <v>2856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2839</v>
      </c>
      <c r="M660" s="12" t="s">
        <v>2844</v>
      </c>
      <c r="N660" s="12" t="s">
        <v>2855</v>
      </c>
      <c r="O660" s="12" t="s">
        <v>2856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2839</v>
      </c>
      <c r="M661" s="12" t="s">
        <v>2844</v>
      </c>
      <c r="N661" s="12" t="s">
        <v>2855</v>
      </c>
      <c r="O661" s="12" t="s">
        <v>2856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2839</v>
      </c>
      <c r="M662" s="12" t="s">
        <v>2844</v>
      </c>
      <c r="N662" s="12" t="s">
        <v>2855</v>
      </c>
      <c r="O662" s="12" t="s">
        <v>2856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2839</v>
      </c>
      <c r="M663" s="12" t="s">
        <v>2844</v>
      </c>
      <c r="N663" s="12" t="s">
        <v>2855</v>
      </c>
      <c r="O663" s="12" t="s">
        <v>2856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2857</v>
      </c>
      <c r="M664" s="12" t="s">
        <v>2844</v>
      </c>
      <c r="N664" s="12" t="s">
        <v>2855</v>
      </c>
      <c r="O664" s="12" t="s">
        <v>2856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2857</v>
      </c>
      <c r="M665" s="12" t="s">
        <v>2844</v>
      </c>
      <c r="N665" s="12" t="s">
        <v>2855</v>
      </c>
      <c r="O665" s="12" t="s">
        <v>2856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2857</v>
      </c>
      <c r="M666" s="12" t="s">
        <v>2858</v>
      </c>
      <c r="N666" s="12" t="s">
        <v>2855</v>
      </c>
      <c r="O666" s="12" t="s">
        <v>2859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2857</v>
      </c>
      <c r="M667" s="12" t="s">
        <v>2858</v>
      </c>
      <c r="N667" s="12" t="s">
        <v>2855</v>
      </c>
      <c r="O667" s="12" t="s">
        <v>2859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2857</v>
      </c>
      <c r="M668" s="12" t="s">
        <v>2858</v>
      </c>
      <c r="N668" s="12" t="s">
        <v>2855</v>
      </c>
      <c r="O668" s="12" t="s">
        <v>2859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2857</v>
      </c>
      <c r="M669" s="12" t="s">
        <v>2858</v>
      </c>
      <c r="N669" s="12" t="s">
        <v>2855</v>
      </c>
      <c r="O669" s="12" t="s">
        <v>2859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2857</v>
      </c>
      <c r="M670" s="12" t="s">
        <v>2858</v>
      </c>
      <c r="N670" s="12" t="s">
        <v>2855</v>
      </c>
      <c r="O670" s="12" t="s">
        <v>2859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2857</v>
      </c>
      <c r="M671" s="12" t="s">
        <v>2858</v>
      </c>
      <c r="N671" s="12" t="s">
        <v>2855</v>
      </c>
      <c r="O671" s="12" t="s">
        <v>2859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2857</v>
      </c>
      <c r="M672" s="12" t="s">
        <v>2858</v>
      </c>
      <c r="N672" s="12" t="s">
        <v>2855</v>
      </c>
      <c r="O672" s="12" t="s">
        <v>2859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2857</v>
      </c>
      <c r="M673" s="12" t="s">
        <v>2858</v>
      </c>
      <c r="N673" s="12" t="s">
        <v>2855</v>
      </c>
      <c r="O673" s="12" t="s">
        <v>2859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2857</v>
      </c>
      <c r="M674" s="12" t="s">
        <v>2858</v>
      </c>
      <c r="N674" s="12" t="s">
        <v>2855</v>
      </c>
      <c r="O674" s="12" t="s">
        <v>2859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2857</v>
      </c>
      <c r="M675" s="12" t="s">
        <v>2858</v>
      </c>
      <c r="N675" s="12" t="s">
        <v>2860</v>
      </c>
      <c r="O675" s="12" t="s">
        <v>2861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2857</v>
      </c>
      <c r="M676" s="12" t="s">
        <v>2858</v>
      </c>
      <c r="N676" s="12" t="s">
        <v>2860</v>
      </c>
      <c r="O676" s="12" t="s">
        <v>2861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2862</v>
      </c>
      <c r="M677" s="12" t="s">
        <v>2844</v>
      </c>
      <c r="N677" s="12" t="s">
        <v>2860</v>
      </c>
      <c r="O677" s="12" t="s">
        <v>2861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2862</v>
      </c>
      <c r="M678" s="12" t="s">
        <v>2844</v>
      </c>
      <c r="N678" s="12" t="s">
        <v>2860</v>
      </c>
      <c r="O678" s="12" t="s">
        <v>2861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2862</v>
      </c>
      <c r="M679" s="12" t="s">
        <v>2844</v>
      </c>
      <c r="N679" s="12" t="s">
        <v>2860</v>
      </c>
      <c r="O679" s="12" t="s">
        <v>2861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2857</v>
      </c>
      <c r="M680" s="12" t="s">
        <v>2858</v>
      </c>
      <c r="N680" s="12" t="s">
        <v>2860</v>
      </c>
      <c r="O680" s="12" t="s">
        <v>2861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2862</v>
      </c>
      <c r="M681" s="12" t="s">
        <v>2844</v>
      </c>
      <c r="N681" s="12" t="s">
        <v>2863</v>
      </c>
      <c r="O681" s="12" t="s">
        <v>2845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2857</v>
      </c>
      <c r="M682" s="12" t="s">
        <v>2858</v>
      </c>
      <c r="N682" s="12" t="s">
        <v>2863</v>
      </c>
      <c r="O682" s="12" t="s">
        <v>2845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2857</v>
      </c>
      <c r="M683" s="12" t="s">
        <v>2858</v>
      </c>
      <c r="N683" s="12" t="s">
        <v>2863</v>
      </c>
      <c r="O683" s="12" t="s">
        <v>2845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2862</v>
      </c>
      <c r="M684" s="12" t="s">
        <v>2844</v>
      </c>
      <c r="N684" s="12" t="s">
        <v>2863</v>
      </c>
      <c r="O684" s="12" t="s">
        <v>2845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2862</v>
      </c>
      <c r="M685" s="12" t="s">
        <v>2844</v>
      </c>
      <c r="N685" s="12" t="s">
        <v>2863</v>
      </c>
      <c r="O685" s="12" t="s">
        <v>2845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2862</v>
      </c>
      <c r="M686" s="12" t="s">
        <v>2844</v>
      </c>
      <c r="N686" s="12" t="s">
        <v>2863</v>
      </c>
      <c r="O686" s="12" t="s">
        <v>2845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2857</v>
      </c>
      <c r="M687" s="12" t="s">
        <v>2858</v>
      </c>
      <c r="N687" s="12" t="s">
        <v>2863</v>
      </c>
      <c r="O687" s="12" t="s">
        <v>2845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2857</v>
      </c>
      <c r="M688" s="12" t="s">
        <v>2858</v>
      </c>
      <c r="N688" s="12" t="s">
        <v>2863</v>
      </c>
      <c r="O688" s="12" t="s">
        <v>2845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2862</v>
      </c>
      <c r="M689" s="12" t="s">
        <v>2844</v>
      </c>
      <c r="N689" s="12" t="s">
        <v>2863</v>
      </c>
      <c r="O689" s="12" t="s">
        <v>2845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2862</v>
      </c>
      <c r="M690" s="12" t="s">
        <v>2844</v>
      </c>
      <c r="N690" s="12" t="s">
        <v>2863</v>
      </c>
      <c r="O690" s="12" t="s">
        <v>2845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2862</v>
      </c>
      <c r="M691" s="12" t="s">
        <v>2844</v>
      </c>
      <c r="N691" s="12" t="s">
        <v>2863</v>
      </c>
      <c r="O691" s="12" t="s">
        <v>2845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2862</v>
      </c>
      <c r="M692" s="12" t="s">
        <v>2844</v>
      </c>
      <c r="N692" s="12" t="s">
        <v>2863</v>
      </c>
      <c r="O692" s="12" t="s">
        <v>2845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2862</v>
      </c>
      <c r="M693" s="12" t="s">
        <v>2844</v>
      </c>
      <c r="N693" s="12" t="s">
        <v>2863</v>
      </c>
      <c r="O693" s="12" t="s">
        <v>2845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2857</v>
      </c>
      <c r="M694" s="12" t="s">
        <v>2858</v>
      </c>
      <c r="N694" s="12" t="s">
        <v>2864</v>
      </c>
      <c r="O694" s="12" t="s">
        <v>2818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2862</v>
      </c>
      <c r="M695" s="12" t="s">
        <v>2844</v>
      </c>
      <c r="N695" s="12" t="s">
        <v>2864</v>
      </c>
      <c r="O695" s="12" t="s">
        <v>2818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2857</v>
      </c>
      <c r="M696" s="12" t="s">
        <v>2858</v>
      </c>
      <c r="N696" s="12" t="s">
        <v>2864</v>
      </c>
      <c r="O696" s="12" t="s">
        <v>2818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2862</v>
      </c>
      <c r="M697" s="12" t="s">
        <v>2844</v>
      </c>
      <c r="N697" s="12" t="s">
        <v>2864</v>
      </c>
      <c r="O697" s="12" t="s">
        <v>2818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2862</v>
      </c>
      <c r="M698" s="12" t="s">
        <v>2844</v>
      </c>
      <c r="N698" s="12" t="s">
        <v>2864</v>
      </c>
      <c r="O698" s="12" t="s">
        <v>2818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2857</v>
      </c>
      <c r="M699" s="12" t="s">
        <v>2858</v>
      </c>
      <c r="N699" s="12" t="s">
        <v>2864</v>
      </c>
      <c r="O699" s="12" t="s">
        <v>2818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2857</v>
      </c>
      <c r="M700" s="12" t="s">
        <v>2858</v>
      </c>
      <c r="N700" s="12" t="s">
        <v>2864</v>
      </c>
      <c r="O700" s="12" t="s">
        <v>2818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2862</v>
      </c>
      <c r="M701" s="12" t="s">
        <v>2844</v>
      </c>
      <c r="N701" s="12" t="s">
        <v>2864</v>
      </c>
      <c r="O701" s="12" t="s">
        <v>2818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2862</v>
      </c>
      <c r="M702" s="12" t="s">
        <v>2844</v>
      </c>
      <c r="N702" s="12" t="s">
        <v>2865</v>
      </c>
      <c r="O702" s="12" t="s">
        <v>2866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2857</v>
      </c>
      <c r="M703" s="12" t="s">
        <v>2858</v>
      </c>
      <c r="N703" s="12" t="s">
        <v>2865</v>
      </c>
      <c r="O703" s="12" t="s">
        <v>2866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2867</v>
      </c>
      <c r="M704" s="12" t="s">
        <v>2868</v>
      </c>
      <c r="N704" s="12" t="s">
        <v>2869</v>
      </c>
      <c r="O704" s="12" t="s">
        <v>2870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2867</v>
      </c>
      <c r="M705" s="12" t="s">
        <v>2868</v>
      </c>
      <c r="N705" s="12" t="s">
        <v>2869</v>
      </c>
      <c r="O705" s="12" t="s">
        <v>2870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2867</v>
      </c>
      <c r="M706" s="12" t="s">
        <v>2868</v>
      </c>
      <c r="N706" s="12" t="s">
        <v>2869</v>
      </c>
      <c r="O706" s="12" t="s">
        <v>2870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2871</v>
      </c>
      <c r="M707" s="12" t="s">
        <v>2872</v>
      </c>
      <c r="N707" s="12" t="s">
        <v>2869</v>
      </c>
      <c r="O707" s="12" t="s">
        <v>2870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2871</v>
      </c>
      <c r="M708" s="12" t="s">
        <v>2872</v>
      </c>
      <c r="N708" s="12" t="s">
        <v>2869</v>
      </c>
      <c r="O708" s="12" t="s">
        <v>2870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2871</v>
      </c>
      <c r="M709" s="12" t="s">
        <v>2872</v>
      </c>
      <c r="N709" s="12" t="s">
        <v>2869</v>
      </c>
      <c r="O709" s="12" t="s">
        <v>2870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2871</v>
      </c>
      <c r="M710" s="12" t="s">
        <v>2872</v>
      </c>
      <c r="N710" s="12" t="s">
        <v>2869</v>
      </c>
      <c r="O710" s="12" t="s">
        <v>2870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2867</v>
      </c>
      <c r="M711" s="12" t="s">
        <v>2868</v>
      </c>
      <c r="N711" s="12" t="s">
        <v>2869</v>
      </c>
      <c r="O711" s="12" t="s">
        <v>2870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2857</v>
      </c>
      <c r="M712" s="12" t="s">
        <v>2858</v>
      </c>
      <c r="N712" s="12" t="s">
        <v>2873</v>
      </c>
      <c r="O712" s="12" t="s">
        <v>2874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2862</v>
      </c>
      <c r="M713" s="12" t="s">
        <v>2844</v>
      </c>
      <c r="N713" s="12" t="s">
        <v>2873</v>
      </c>
      <c r="O713" s="12" t="s">
        <v>2874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2871</v>
      </c>
      <c r="M714" s="12" t="s">
        <v>2872</v>
      </c>
      <c r="N714" s="12" t="s">
        <v>2873</v>
      </c>
      <c r="O714" s="12" t="s">
        <v>2874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2871</v>
      </c>
      <c r="M715" s="12" t="s">
        <v>2872</v>
      </c>
      <c r="N715" s="12" t="s">
        <v>2873</v>
      </c>
      <c r="O715" s="12" t="s">
        <v>2874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2871</v>
      </c>
      <c r="M716" s="12" t="s">
        <v>2872</v>
      </c>
      <c r="N716" s="12" t="s">
        <v>2873</v>
      </c>
      <c r="O716" s="12" t="s">
        <v>2874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2867</v>
      </c>
      <c r="M717" s="12" t="s">
        <v>2868</v>
      </c>
      <c r="N717" s="12" t="s">
        <v>2873</v>
      </c>
      <c r="O717" s="12" t="s">
        <v>2874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2867</v>
      </c>
      <c r="M718" s="12" t="s">
        <v>2868</v>
      </c>
      <c r="N718" s="12" t="s">
        <v>2873</v>
      </c>
      <c r="O718" s="12" t="s">
        <v>2874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2867</v>
      </c>
      <c r="M719" s="12" t="s">
        <v>2868</v>
      </c>
      <c r="N719" s="12" t="s">
        <v>2873</v>
      </c>
      <c r="O719" s="12" t="s">
        <v>2874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2867</v>
      </c>
      <c r="M720" s="12" t="s">
        <v>2868</v>
      </c>
      <c r="N720" s="12" t="s">
        <v>2873</v>
      </c>
      <c r="O720" s="12" t="s">
        <v>2874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2867</v>
      </c>
      <c r="M721" s="12" t="s">
        <v>2868</v>
      </c>
      <c r="N721" s="12" t="s">
        <v>2873</v>
      </c>
      <c r="O721" s="12" t="s">
        <v>2874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2867</v>
      </c>
      <c r="M722" s="12" t="s">
        <v>2868</v>
      </c>
      <c r="N722" s="12" t="s">
        <v>2875</v>
      </c>
      <c r="O722" s="12" t="s">
        <v>2876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2867</v>
      </c>
      <c r="M723" s="12" t="s">
        <v>2868</v>
      </c>
      <c r="N723" s="12" t="s">
        <v>2875</v>
      </c>
      <c r="O723" s="12" t="s">
        <v>2876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2867</v>
      </c>
      <c r="M724" s="12" t="s">
        <v>2868</v>
      </c>
      <c r="N724" s="12" t="s">
        <v>2875</v>
      </c>
      <c r="O724" s="12" t="s">
        <v>2876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2867</v>
      </c>
      <c r="M725" s="12" t="s">
        <v>2868</v>
      </c>
      <c r="N725" s="12" t="s">
        <v>2875</v>
      </c>
      <c r="O725" s="12" t="s">
        <v>2876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2867</v>
      </c>
      <c r="M726" s="12" t="s">
        <v>2868</v>
      </c>
      <c r="N726" s="12" t="s">
        <v>2875</v>
      </c>
      <c r="O726" s="12" t="s">
        <v>2876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2867</v>
      </c>
      <c r="M727" s="12" t="s">
        <v>2868</v>
      </c>
      <c r="N727" s="12" t="s">
        <v>2875</v>
      </c>
      <c r="O727" s="12" t="s">
        <v>2876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2867</v>
      </c>
      <c r="M728" s="12" t="s">
        <v>2868</v>
      </c>
      <c r="N728" s="12" t="s">
        <v>2875</v>
      </c>
      <c r="O728" s="12" t="s">
        <v>2876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2871</v>
      </c>
      <c r="M729" s="12" t="s">
        <v>2872</v>
      </c>
      <c r="N729" s="12" t="s">
        <v>2877</v>
      </c>
      <c r="O729" s="12" t="s">
        <v>2878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2871</v>
      </c>
      <c r="M730" s="12" t="s">
        <v>2872</v>
      </c>
      <c r="N730" s="12" t="s">
        <v>2877</v>
      </c>
      <c r="O730" s="12" t="s">
        <v>2878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2871</v>
      </c>
      <c r="M731" s="12" t="s">
        <v>2872</v>
      </c>
      <c r="N731" s="12" t="s">
        <v>2877</v>
      </c>
      <c r="O731" s="12" t="s">
        <v>2878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2871</v>
      </c>
      <c r="M732" s="12" t="s">
        <v>2872</v>
      </c>
      <c r="N732" s="12" t="s">
        <v>2877</v>
      </c>
      <c r="O732" s="12" t="s">
        <v>2878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2871</v>
      </c>
      <c r="M733" s="12" t="s">
        <v>2872</v>
      </c>
      <c r="N733" s="12" t="s">
        <v>2877</v>
      </c>
      <c r="O733" s="12" t="s">
        <v>2878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2871</v>
      </c>
      <c r="M734" s="12" t="s">
        <v>2872</v>
      </c>
      <c r="N734" s="12" t="s">
        <v>2877</v>
      </c>
      <c r="O734" s="12" t="s">
        <v>2879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2871</v>
      </c>
      <c r="M735" s="12" t="s">
        <v>2872</v>
      </c>
      <c r="N735" s="12" t="s">
        <v>2877</v>
      </c>
      <c r="O735" s="12" t="s">
        <v>2879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2871</v>
      </c>
      <c r="M736" s="12" t="s">
        <v>2872</v>
      </c>
      <c r="N736" s="12" t="s">
        <v>2877</v>
      </c>
      <c r="O736" s="12" t="s">
        <v>2879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2871</v>
      </c>
      <c r="M737" s="12" t="s">
        <v>2872</v>
      </c>
      <c r="N737" s="12" t="s">
        <v>2880</v>
      </c>
      <c r="O737" s="12" t="s">
        <v>2881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2871</v>
      </c>
      <c r="M738" s="12" t="s">
        <v>2872</v>
      </c>
      <c r="N738" s="12" t="s">
        <v>2880</v>
      </c>
      <c r="O738" s="12" t="s">
        <v>2881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2871</v>
      </c>
      <c r="M739" s="12" t="s">
        <v>2872</v>
      </c>
      <c r="N739" s="12" t="s">
        <v>2880</v>
      </c>
      <c r="O739" s="12" t="s">
        <v>2881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2871</v>
      </c>
      <c r="M740" s="12" t="s">
        <v>2872</v>
      </c>
      <c r="N740" s="12" t="s">
        <v>2880</v>
      </c>
      <c r="O740" s="12" t="s">
        <v>2881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2882</v>
      </c>
      <c r="M741" s="12" t="s">
        <v>2883</v>
      </c>
      <c r="N741" s="12" t="s">
        <v>2884</v>
      </c>
      <c r="O741" s="12" t="s">
        <v>2885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2882</v>
      </c>
      <c r="M742" s="12" t="s">
        <v>2883</v>
      </c>
      <c r="N742" s="12" t="s">
        <v>2884</v>
      </c>
      <c r="O742" s="12" t="s">
        <v>2885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2882</v>
      </c>
      <c r="M743" s="12" t="s">
        <v>2883</v>
      </c>
      <c r="N743" s="12" t="s">
        <v>2884</v>
      </c>
      <c r="O743" s="12" t="s">
        <v>2885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2882</v>
      </c>
      <c r="M744" s="12" t="s">
        <v>2883</v>
      </c>
      <c r="N744" s="12" t="s">
        <v>2884</v>
      </c>
      <c r="O744" s="12" t="s">
        <v>2885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2882</v>
      </c>
      <c r="M745" s="12" t="s">
        <v>2883</v>
      </c>
      <c r="N745" s="12" t="s">
        <v>2886</v>
      </c>
      <c r="O745" s="12" t="s">
        <v>2873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2882</v>
      </c>
      <c r="M746" s="12" t="s">
        <v>2883</v>
      </c>
      <c r="N746" s="12" t="s">
        <v>2886</v>
      </c>
      <c r="O746" s="12" t="s">
        <v>2873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2882</v>
      </c>
      <c r="M747" s="12" t="s">
        <v>2883</v>
      </c>
      <c r="N747" s="12" t="s">
        <v>2886</v>
      </c>
      <c r="O747" s="12" t="s">
        <v>2873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2882</v>
      </c>
      <c r="M748" s="12" t="s">
        <v>2883</v>
      </c>
      <c r="N748" s="12" t="s">
        <v>2886</v>
      </c>
      <c r="O748" s="12" t="s">
        <v>2873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2882</v>
      </c>
      <c r="M749" s="12" t="s">
        <v>2883</v>
      </c>
      <c r="N749" s="12" t="s">
        <v>2886</v>
      </c>
      <c r="O749" s="12" t="s">
        <v>2873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2882</v>
      </c>
      <c r="M750" s="12" t="s">
        <v>2883</v>
      </c>
      <c r="N750" s="12" t="s">
        <v>2887</v>
      </c>
      <c r="O750" s="12" t="s">
        <v>2888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2882</v>
      </c>
      <c r="M751" s="12" t="s">
        <v>2883</v>
      </c>
      <c r="N751" s="12" t="s">
        <v>2889</v>
      </c>
      <c r="O751" s="12" t="s">
        <v>2890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2882</v>
      </c>
      <c r="M752" s="12" t="s">
        <v>2891</v>
      </c>
      <c r="N752" s="12" t="s">
        <v>2892</v>
      </c>
      <c r="O752" s="12" t="s">
        <v>2840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2882</v>
      </c>
      <c r="M753" s="12" t="s">
        <v>2883</v>
      </c>
      <c r="N753" s="12" t="s">
        <v>2892</v>
      </c>
      <c r="O753" s="12" t="s">
        <v>2840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2882</v>
      </c>
      <c r="M754" s="12" t="s">
        <v>2883</v>
      </c>
      <c r="N754" s="12" t="s">
        <v>2892</v>
      </c>
      <c r="O754" s="12" t="s">
        <v>2840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2882</v>
      </c>
      <c r="M755" s="12" t="s">
        <v>2883</v>
      </c>
      <c r="N755" s="12" t="s">
        <v>2892</v>
      </c>
      <c r="O755" s="12" t="s">
        <v>2840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2882</v>
      </c>
      <c r="M756" s="12" t="s">
        <v>2883</v>
      </c>
      <c r="N756" s="12" t="s">
        <v>2892</v>
      </c>
      <c r="O756" s="12" t="s">
        <v>2840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2893</v>
      </c>
      <c r="M757" s="12" t="s">
        <v>2891</v>
      </c>
      <c r="N757" s="12" t="s">
        <v>2894</v>
      </c>
      <c r="O757" s="12" t="s">
        <v>2880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2893</v>
      </c>
      <c r="M758" s="12" t="s">
        <v>2891</v>
      </c>
      <c r="N758" s="12" t="s">
        <v>2894</v>
      </c>
      <c r="O758" s="12" t="s">
        <v>2880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2893</v>
      </c>
      <c r="M759" s="12" t="s">
        <v>2891</v>
      </c>
      <c r="N759" s="12" t="s">
        <v>2894</v>
      </c>
      <c r="O759" s="12" t="s">
        <v>2880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2893</v>
      </c>
      <c r="M760" s="12" t="s">
        <v>2891</v>
      </c>
      <c r="N760" s="12" t="s">
        <v>2894</v>
      </c>
      <c r="O760" s="12" t="s">
        <v>2880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2893</v>
      </c>
      <c r="M761" s="12" t="s">
        <v>2891</v>
      </c>
      <c r="N761" s="12" t="s">
        <v>2895</v>
      </c>
      <c r="O761" s="12" t="s">
        <v>2884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2893</v>
      </c>
      <c r="M762" s="12" t="s">
        <v>2891</v>
      </c>
      <c r="N762" s="12" t="s">
        <v>2896</v>
      </c>
      <c r="O762" s="12" t="s">
        <v>2897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2893</v>
      </c>
      <c r="M763" s="12" t="s">
        <v>2891</v>
      </c>
      <c r="N763" s="12" t="s">
        <v>2896</v>
      </c>
      <c r="O763" s="12" t="s">
        <v>2897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2893</v>
      </c>
      <c r="M764" s="12" t="s">
        <v>2891</v>
      </c>
      <c r="N764" s="12" t="s">
        <v>2896</v>
      </c>
      <c r="O764" s="12" t="s">
        <v>2897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2893</v>
      </c>
      <c r="M765" s="12" t="s">
        <v>2891</v>
      </c>
      <c r="N765" s="12" t="s">
        <v>2898</v>
      </c>
      <c r="O765" s="12" t="s">
        <v>2899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2893</v>
      </c>
      <c r="M766" s="12" t="s">
        <v>2891</v>
      </c>
      <c r="N766" s="12" t="s">
        <v>2898</v>
      </c>
      <c r="O766" s="12" t="s">
        <v>2894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2893</v>
      </c>
      <c r="M767" s="12" t="s">
        <v>2891</v>
      </c>
      <c r="N767" s="12" t="s">
        <v>2898</v>
      </c>
      <c r="O767" s="12" t="s">
        <v>2894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2893</v>
      </c>
      <c r="M768" s="12" t="s">
        <v>2891</v>
      </c>
      <c r="N768" s="12" t="s">
        <v>2898</v>
      </c>
      <c r="O768" s="12" t="s">
        <v>2894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2893</v>
      </c>
      <c r="M769" s="12" t="s">
        <v>2891</v>
      </c>
      <c r="N769" s="12" t="s">
        <v>2867</v>
      </c>
      <c r="O769" s="12" t="s">
        <v>2895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2893</v>
      </c>
      <c r="M770" s="12" t="s">
        <v>2891</v>
      </c>
      <c r="N770" s="12" t="s">
        <v>2867</v>
      </c>
      <c r="O770" s="12" t="s">
        <v>2895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2893</v>
      </c>
      <c r="M771" s="12" t="s">
        <v>2891</v>
      </c>
      <c r="N771" s="12" t="s">
        <v>2867</v>
      </c>
      <c r="O771" s="12" t="s">
        <v>2895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2893</v>
      </c>
      <c r="M772" s="12" t="s">
        <v>2891</v>
      </c>
      <c r="N772" s="12" t="s">
        <v>2867</v>
      </c>
      <c r="O772" s="12" t="s">
        <v>2895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2893</v>
      </c>
      <c r="M773" s="12" t="s">
        <v>2891</v>
      </c>
      <c r="N773" s="12" t="s">
        <v>2900</v>
      </c>
      <c r="O773" s="12" t="s">
        <v>2901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2902</v>
      </c>
      <c r="M774" s="12" t="s">
        <v>2903</v>
      </c>
      <c r="N774" s="12" t="s">
        <v>2900</v>
      </c>
      <c r="O774" s="12" t="s">
        <v>2901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2893</v>
      </c>
      <c r="M775" s="12" t="s">
        <v>2891</v>
      </c>
      <c r="N775" s="12" t="s">
        <v>2900</v>
      </c>
      <c r="O775" s="12" t="s">
        <v>2901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2902</v>
      </c>
      <c r="M776" s="12" t="s">
        <v>2903</v>
      </c>
      <c r="N776" s="12" t="s">
        <v>2900</v>
      </c>
      <c r="O776" s="12" t="s">
        <v>2901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2902</v>
      </c>
      <c r="M777" s="12" t="s">
        <v>2903</v>
      </c>
      <c r="N777" s="12" t="s">
        <v>2900</v>
      </c>
      <c r="O777" s="12" t="s">
        <v>2901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2902</v>
      </c>
      <c r="M778" s="12" t="s">
        <v>2903</v>
      </c>
      <c r="N778" s="12" t="s">
        <v>2904</v>
      </c>
      <c r="O778" s="12" t="s">
        <v>2905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2902</v>
      </c>
      <c r="M779" s="12" t="s">
        <v>2903</v>
      </c>
      <c r="N779" s="12" t="s">
        <v>2904</v>
      </c>
      <c r="O779" s="12" t="s">
        <v>2905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2902</v>
      </c>
      <c r="M780" s="12" t="s">
        <v>2903</v>
      </c>
      <c r="N780" s="12" t="s">
        <v>2904</v>
      </c>
      <c r="O780" s="12" t="s">
        <v>2905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2902</v>
      </c>
      <c r="M781" s="12" t="s">
        <v>2903</v>
      </c>
      <c r="N781" s="12" t="s">
        <v>2904</v>
      </c>
      <c r="O781" s="12" t="s">
        <v>2905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2902</v>
      </c>
      <c r="M782" s="12" t="s">
        <v>2903</v>
      </c>
      <c r="N782" s="12" t="s">
        <v>2904</v>
      </c>
      <c r="O782" s="12" t="s">
        <v>2905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2902</v>
      </c>
      <c r="M783" s="12" t="s">
        <v>2903</v>
      </c>
      <c r="N783" s="12" t="s">
        <v>2904</v>
      </c>
      <c r="O783" s="12" t="s">
        <v>2905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2902</v>
      </c>
      <c r="M784" s="12" t="s">
        <v>2903</v>
      </c>
      <c r="N784" s="12" t="s">
        <v>2906</v>
      </c>
      <c r="O784" s="12" t="s">
        <v>2907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2902</v>
      </c>
      <c r="M785" s="12" t="s">
        <v>2903</v>
      </c>
      <c r="N785" s="12" t="s">
        <v>2906</v>
      </c>
      <c r="O785" s="12" t="s">
        <v>2907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2902</v>
      </c>
      <c r="M786" s="12" t="s">
        <v>2903</v>
      </c>
      <c r="N786" s="12" t="s">
        <v>2906</v>
      </c>
      <c r="O786" s="12" t="s">
        <v>2907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2902</v>
      </c>
      <c r="M787" s="12" t="s">
        <v>2903</v>
      </c>
      <c r="N787" s="12" t="s">
        <v>2906</v>
      </c>
      <c r="O787" s="12" t="s">
        <v>2907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2902</v>
      </c>
      <c r="M788" s="12" t="s">
        <v>2903</v>
      </c>
      <c r="N788" s="12" t="s">
        <v>2906</v>
      </c>
      <c r="O788" s="12" t="s">
        <v>2907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2902</v>
      </c>
      <c r="M789" s="12" t="s">
        <v>2903</v>
      </c>
      <c r="N789" s="12" t="s">
        <v>2908</v>
      </c>
      <c r="O789" s="12" t="s">
        <v>2867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2902</v>
      </c>
      <c r="M790" s="12" t="s">
        <v>2909</v>
      </c>
      <c r="N790" s="12" t="s">
        <v>2910</v>
      </c>
      <c r="O790" s="12" t="s">
        <v>2911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2902</v>
      </c>
      <c r="M791" s="12" t="s">
        <v>2909</v>
      </c>
      <c r="N791" s="12" t="s">
        <v>2910</v>
      </c>
      <c r="O791" s="12" t="s">
        <v>2911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2902</v>
      </c>
      <c r="M792" s="12" t="s">
        <v>2909</v>
      </c>
      <c r="N792" s="12" t="s">
        <v>2910</v>
      </c>
      <c r="O792" s="12" t="s">
        <v>2911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2902</v>
      </c>
      <c r="M793" s="12" t="s">
        <v>2909</v>
      </c>
      <c r="N793" s="12" t="s">
        <v>2910</v>
      </c>
      <c r="O793" s="12" t="s">
        <v>2911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2912</v>
      </c>
      <c r="M794" s="12" t="s">
        <v>2909</v>
      </c>
      <c r="N794" s="12" t="s">
        <v>2913</v>
      </c>
      <c r="O794" s="12" t="s">
        <v>2914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2902</v>
      </c>
      <c r="M795" s="12" t="s">
        <v>2903</v>
      </c>
      <c r="N795" s="12" t="s">
        <v>2913</v>
      </c>
      <c r="O795" s="12" t="s">
        <v>2914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2912</v>
      </c>
      <c r="M796" s="12" t="s">
        <v>2909</v>
      </c>
      <c r="N796" s="12" t="s">
        <v>2913</v>
      </c>
      <c r="O796" s="12" t="s">
        <v>2914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2902</v>
      </c>
      <c r="M797" s="12" t="s">
        <v>2903</v>
      </c>
      <c r="N797" s="12" t="s">
        <v>2913</v>
      </c>
      <c r="O797" s="12" t="s">
        <v>2914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2912</v>
      </c>
      <c r="M798" s="12" t="s">
        <v>2909</v>
      </c>
      <c r="N798" s="12" t="s">
        <v>2913</v>
      </c>
      <c r="O798" s="12" t="s">
        <v>2914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2902</v>
      </c>
      <c r="M799" s="12" t="s">
        <v>2903</v>
      </c>
      <c r="N799" s="12" t="s">
        <v>2913</v>
      </c>
      <c r="O799" s="12" t="s">
        <v>2914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2902</v>
      </c>
      <c r="M800" s="12" t="s">
        <v>2903</v>
      </c>
      <c r="N800" s="12" t="s">
        <v>2913</v>
      </c>
      <c r="O800" s="12" t="s">
        <v>2914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2912</v>
      </c>
      <c r="M801" s="12" t="s">
        <v>2909</v>
      </c>
      <c r="N801" s="12" t="s">
        <v>2913</v>
      </c>
      <c r="O801" s="12" t="s">
        <v>2914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2902</v>
      </c>
      <c r="M802" s="12" t="s">
        <v>2903</v>
      </c>
      <c r="N802" s="12" t="s">
        <v>2913</v>
      </c>
      <c r="O802" s="12" t="s">
        <v>2914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2912</v>
      </c>
      <c r="M803" s="12" t="s">
        <v>2909</v>
      </c>
      <c r="N803" s="12" t="s">
        <v>2913</v>
      </c>
      <c r="O803" s="12" t="s">
        <v>2914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2902</v>
      </c>
      <c r="M804" s="12" t="s">
        <v>2903</v>
      </c>
      <c r="N804" s="12" t="s">
        <v>2915</v>
      </c>
      <c r="O804" s="12" t="s">
        <v>2904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2902</v>
      </c>
      <c r="M805" s="12" t="s">
        <v>2903</v>
      </c>
      <c r="N805" s="12" t="s">
        <v>2915</v>
      </c>
      <c r="O805" s="12" t="s">
        <v>2904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2912</v>
      </c>
      <c r="M806" s="12" t="s">
        <v>2909</v>
      </c>
      <c r="N806" s="12" t="s">
        <v>2915</v>
      </c>
      <c r="O806" s="12" t="s">
        <v>2904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2902</v>
      </c>
      <c r="M807" s="12" t="s">
        <v>2903</v>
      </c>
      <c r="N807" s="12" t="s">
        <v>2915</v>
      </c>
      <c r="O807" s="12" t="s">
        <v>2904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2912</v>
      </c>
      <c r="M808" s="12" t="s">
        <v>2909</v>
      </c>
      <c r="N808" s="12" t="s">
        <v>2915</v>
      </c>
      <c r="O808" s="12" t="s">
        <v>2904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2912</v>
      </c>
      <c r="M809" s="12" t="s">
        <v>2909</v>
      </c>
      <c r="N809" s="12" t="s">
        <v>2915</v>
      </c>
      <c r="O809" s="12" t="s">
        <v>2904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2912</v>
      </c>
      <c r="M810" s="12" t="s">
        <v>2909</v>
      </c>
      <c r="N810" s="12" t="s">
        <v>2915</v>
      </c>
      <c r="O810" s="12" t="s">
        <v>2904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2912</v>
      </c>
      <c r="M811" s="12" t="s">
        <v>2909</v>
      </c>
      <c r="N811" s="12" t="s">
        <v>2915</v>
      </c>
      <c r="O811" s="12" t="s">
        <v>2904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2912</v>
      </c>
      <c r="M812" s="12" t="s">
        <v>2909</v>
      </c>
      <c r="N812" s="12" t="s">
        <v>2868</v>
      </c>
      <c r="O812" s="12" t="s">
        <v>2916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2912</v>
      </c>
      <c r="M813" s="12" t="s">
        <v>2909</v>
      </c>
      <c r="N813" s="12" t="s">
        <v>2917</v>
      </c>
      <c r="O813" s="12" t="s">
        <v>2918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2912</v>
      </c>
      <c r="M814" s="12" t="s">
        <v>2909</v>
      </c>
      <c r="N814" s="12" t="s">
        <v>2917</v>
      </c>
      <c r="O814" s="12" t="s">
        <v>2918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2912</v>
      </c>
      <c r="M815" s="12" t="s">
        <v>2909</v>
      </c>
      <c r="N815" s="12" t="s">
        <v>2917</v>
      </c>
      <c r="O815" s="12" t="s">
        <v>2918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2912</v>
      </c>
      <c r="M816" s="12" t="s">
        <v>2909</v>
      </c>
      <c r="N816" s="12" t="s">
        <v>2917</v>
      </c>
      <c r="O816" s="12" t="s">
        <v>2918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2893</v>
      </c>
      <c r="M817" s="12" t="s">
        <v>2909</v>
      </c>
      <c r="N817" s="12" t="s">
        <v>2919</v>
      </c>
      <c r="O817" s="12" t="s">
        <v>2920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2893</v>
      </c>
      <c r="M818" s="12" t="s">
        <v>2903</v>
      </c>
      <c r="N818" s="12" t="s">
        <v>2921</v>
      </c>
      <c r="O818" s="12" t="s">
        <v>2913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2893</v>
      </c>
      <c r="M819" s="12" t="s">
        <v>2903</v>
      </c>
      <c r="N819" s="12" t="s">
        <v>2921</v>
      </c>
      <c r="O819" s="12" t="s">
        <v>2913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2893</v>
      </c>
      <c r="M820" s="12" t="s">
        <v>2903</v>
      </c>
      <c r="N820" s="12" t="s">
        <v>2921</v>
      </c>
      <c r="O820" s="12" t="s">
        <v>2913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2893</v>
      </c>
      <c r="M821" s="12" t="s">
        <v>2903</v>
      </c>
      <c r="N821" s="12" t="s">
        <v>2921</v>
      </c>
      <c r="O821" s="12" t="s">
        <v>2913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2893</v>
      </c>
      <c r="M822" s="12" t="s">
        <v>2903</v>
      </c>
      <c r="N822" s="12" t="s">
        <v>2921</v>
      </c>
      <c r="O822" s="12" t="s">
        <v>2913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2912</v>
      </c>
      <c r="M823" s="12" t="s">
        <v>2922</v>
      </c>
      <c r="N823" s="12" t="s">
        <v>2921</v>
      </c>
      <c r="O823" s="12" t="s">
        <v>2913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2893</v>
      </c>
      <c r="M824" s="12" t="s">
        <v>2891</v>
      </c>
      <c r="N824" s="12" t="s">
        <v>2921</v>
      </c>
      <c r="O824" s="12" t="s">
        <v>2913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2902</v>
      </c>
      <c r="M825" s="12" t="s">
        <v>2903</v>
      </c>
      <c r="N825" s="12" t="s">
        <v>2921</v>
      </c>
      <c r="O825" s="12" t="s">
        <v>2913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2912</v>
      </c>
      <c r="M826" s="12" t="s">
        <v>2909</v>
      </c>
      <c r="N826" s="12" t="s">
        <v>2923</v>
      </c>
      <c r="O826" s="12" t="s">
        <v>2924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2912</v>
      </c>
      <c r="M827" s="12" t="s">
        <v>2909</v>
      </c>
      <c r="N827" s="12" t="s">
        <v>2925</v>
      </c>
      <c r="O827" s="12" t="s">
        <v>2926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2912</v>
      </c>
      <c r="M828" s="12" t="s">
        <v>2909</v>
      </c>
      <c r="N828" s="12" t="s">
        <v>2925</v>
      </c>
      <c r="O828" s="12" t="s">
        <v>2926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2912</v>
      </c>
      <c r="M829" s="12" t="s">
        <v>2909</v>
      </c>
      <c r="N829" s="12" t="s">
        <v>2925</v>
      </c>
      <c r="O829" s="12" t="s">
        <v>2926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2912</v>
      </c>
      <c r="M830" s="12" t="s">
        <v>2909</v>
      </c>
      <c r="N830" s="12" t="s">
        <v>2925</v>
      </c>
      <c r="O830" s="12" t="s">
        <v>2926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2912</v>
      </c>
      <c r="M831" s="12" t="s">
        <v>2909</v>
      </c>
      <c r="N831" s="12" t="s">
        <v>2872</v>
      </c>
      <c r="O831" s="12" t="s">
        <v>2927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2912</v>
      </c>
      <c r="M832" s="12" t="s">
        <v>2909</v>
      </c>
      <c r="N832" s="12" t="s">
        <v>2872</v>
      </c>
      <c r="O832" s="12" t="s">
        <v>2927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2912</v>
      </c>
      <c r="M833" s="12" t="s">
        <v>2909</v>
      </c>
      <c r="N833" s="12" t="s">
        <v>2872</v>
      </c>
      <c r="O833" s="12" t="s">
        <v>2927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2912</v>
      </c>
      <c r="M834" s="12" t="s">
        <v>2909</v>
      </c>
      <c r="N834" s="12" t="s">
        <v>2872</v>
      </c>
      <c r="O834" s="12" t="s">
        <v>2927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2912</v>
      </c>
      <c r="M835" s="12" t="s">
        <v>2909</v>
      </c>
      <c r="N835" s="12" t="s">
        <v>2928</v>
      </c>
      <c r="O835" s="12" t="s">
        <v>2929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2893</v>
      </c>
      <c r="M836" s="12" t="s">
        <v>2891</v>
      </c>
      <c r="N836" s="12" t="s">
        <v>2930</v>
      </c>
      <c r="O836" s="12" t="s">
        <v>2919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2893</v>
      </c>
      <c r="M837" s="12" t="s">
        <v>2891</v>
      </c>
      <c r="N837" s="12" t="s">
        <v>2930</v>
      </c>
      <c r="O837" s="12" t="s">
        <v>2919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2893</v>
      </c>
      <c r="M838" s="12" t="s">
        <v>2891</v>
      </c>
      <c r="N838" s="12" t="s">
        <v>2930</v>
      </c>
      <c r="O838" s="12" t="s">
        <v>2919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2893</v>
      </c>
      <c r="M839" s="12" t="s">
        <v>2891</v>
      </c>
      <c r="N839" s="12" t="s">
        <v>2930</v>
      </c>
      <c r="O839" s="12" t="s">
        <v>2919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2893</v>
      </c>
      <c r="M840" s="12" t="s">
        <v>2891</v>
      </c>
      <c r="N840" s="12" t="s">
        <v>2931</v>
      </c>
      <c r="O840" s="12" t="s">
        <v>2921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2893</v>
      </c>
      <c r="M841" s="12" t="s">
        <v>2891</v>
      </c>
      <c r="N841" s="12" t="s">
        <v>2931</v>
      </c>
      <c r="O841" s="12" t="s">
        <v>2921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2893</v>
      </c>
      <c r="M842" s="12" t="s">
        <v>2891</v>
      </c>
      <c r="N842" s="12" t="s">
        <v>2931</v>
      </c>
      <c r="O842" s="12" t="s">
        <v>2921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2893</v>
      </c>
      <c r="M843" s="12" t="s">
        <v>2891</v>
      </c>
      <c r="N843" s="12" t="s">
        <v>2931</v>
      </c>
      <c r="O843" s="12" t="s">
        <v>2921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2893</v>
      </c>
      <c r="M844" s="12" t="s">
        <v>2891</v>
      </c>
      <c r="N844" s="12" t="s">
        <v>2931</v>
      </c>
      <c r="O844" s="12" t="s">
        <v>2921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2893</v>
      </c>
      <c r="M845" s="12" t="s">
        <v>2891</v>
      </c>
      <c r="N845" s="12" t="s">
        <v>2931</v>
      </c>
      <c r="O845" s="12" t="s">
        <v>2921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2893</v>
      </c>
      <c r="M846" s="12" t="s">
        <v>2891</v>
      </c>
      <c r="N846" s="12" t="s">
        <v>2931</v>
      </c>
      <c r="O846" s="12" t="s">
        <v>2921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2912</v>
      </c>
      <c r="M847" s="12" t="s">
        <v>2909</v>
      </c>
      <c r="N847" s="12" t="s">
        <v>2932</v>
      </c>
      <c r="O847" s="12" t="s">
        <v>2933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2912</v>
      </c>
      <c r="M848" s="12" t="s">
        <v>2909</v>
      </c>
      <c r="N848" s="12" t="s">
        <v>2932</v>
      </c>
      <c r="O848" s="12" t="s">
        <v>2933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2902</v>
      </c>
      <c r="M849" s="12" t="s">
        <v>2903</v>
      </c>
      <c r="N849" s="12" t="s">
        <v>2932</v>
      </c>
      <c r="O849" s="12" t="s">
        <v>2933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2902</v>
      </c>
      <c r="M850" s="12" t="s">
        <v>2903</v>
      </c>
      <c r="N850" s="12" t="s">
        <v>2932</v>
      </c>
      <c r="O850" s="12" t="s">
        <v>2933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2902</v>
      </c>
      <c r="M851" s="12" t="s">
        <v>2903</v>
      </c>
      <c r="N851" s="12" t="s">
        <v>2932</v>
      </c>
      <c r="O851" s="12" t="s">
        <v>2933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2912</v>
      </c>
      <c r="M852" s="12" t="s">
        <v>2909</v>
      </c>
      <c r="N852" s="12" t="s">
        <v>2932</v>
      </c>
      <c r="O852" s="12" t="s">
        <v>2933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2642</v>
      </c>
      <c r="M853" s="12" t="s">
        <v>2643</v>
      </c>
      <c r="N853" s="12" t="s">
        <v>2644</v>
      </c>
      <c r="O853" s="12" t="s">
        <v>2645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2642</v>
      </c>
      <c r="M854" s="12" t="s">
        <v>2643</v>
      </c>
      <c r="N854" s="12" t="s">
        <v>2644</v>
      </c>
      <c r="O854" s="12" t="s">
        <v>2645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2642</v>
      </c>
      <c r="M855" s="12" t="s">
        <v>2643</v>
      </c>
      <c r="N855" s="12" t="s">
        <v>2644</v>
      </c>
      <c r="O855" s="12" t="s">
        <v>2645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2642</v>
      </c>
      <c r="M856" s="12" t="s">
        <v>2643</v>
      </c>
      <c r="N856" s="12" t="s">
        <v>2644</v>
      </c>
      <c r="O856" s="12" t="s">
        <v>2645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2642</v>
      </c>
      <c r="M857" s="12" t="s">
        <v>2643</v>
      </c>
      <c r="N857" s="12" t="s">
        <v>2644</v>
      </c>
      <c r="O857" s="12" t="s">
        <v>2645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2642</v>
      </c>
      <c r="M858" s="12" t="s">
        <v>2643</v>
      </c>
      <c r="N858" s="12" t="s">
        <v>2644</v>
      </c>
      <c r="O858" s="12" t="s">
        <v>2645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2642</v>
      </c>
      <c r="M859" s="12" t="s">
        <v>2643</v>
      </c>
      <c r="N859" s="12" t="s">
        <v>2644</v>
      </c>
      <c r="O859" s="12" t="s">
        <v>2645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2642</v>
      </c>
      <c r="M860" s="12" t="s">
        <v>2643</v>
      </c>
      <c r="N860" s="12" t="s">
        <v>2646</v>
      </c>
      <c r="O860" s="12" t="s">
        <v>2647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2642</v>
      </c>
      <c r="M861" s="12" t="s">
        <v>2643</v>
      </c>
      <c r="N861" s="12" t="s">
        <v>2646</v>
      </c>
      <c r="O861" s="12" t="s">
        <v>2647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2642</v>
      </c>
      <c r="M862" s="12" t="s">
        <v>2643</v>
      </c>
      <c r="N862" s="12" t="s">
        <v>2646</v>
      </c>
      <c r="O862" s="12" t="s">
        <v>2647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2642</v>
      </c>
      <c r="M863" s="12" t="s">
        <v>2643</v>
      </c>
      <c r="N863" s="12" t="s">
        <v>2646</v>
      </c>
      <c r="O863" s="12" t="s">
        <v>2647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2642</v>
      </c>
      <c r="M864" s="12" t="s">
        <v>2643</v>
      </c>
      <c r="N864" s="12" t="s">
        <v>2646</v>
      </c>
      <c r="O864" s="12" t="s">
        <v>2647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2642</v>
      </c>
      <c r="M865" s="12" t="s">
        <v>2643</v>
      </c>
      <c r="N865" s="12" t="s">
        <v>2646</v>
      </c>
      <c r="O865" s="12" t="s">
        <v>2647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2642</v>
      </c>
      <c r="M866" s="12" t="s">
        <v>2643</v>
      </c>
      <c r="N866" s="12" t="s">
        <v>2648</v>
      </c>
      <c r="O866" s="12" t="s">
        <v>2649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2650</v>
      </c>
      <c r="M867" s="12" t="s">
        <v>2651</v>
      </c>
      <c r="N867" s="12" t="s">
        <v>2648</v>
      </c>
      <c r="O867" s="12" t="s">
        <v>2649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2642</v>
      </c>
      <c r="M868" s="12" t="s">
        <v>2643</v>
      </c>
      <c r="N868" s="12" t="s">
        <v>2648</v>
      </c>
      <c r="O868" s="12" t="s">
        <v>2649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2650</v>
      </c>
      <c r="M869" s="12" t="s">
        <v>2651</v>
      </c>
      <c r="N869" s="12" t="s">
        <v>2648</v>
      </c>
      <c r="O869" s="12" t="s">
        <v>2649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2642</v>
      </c>
      <c r="M870" s="12" t="s">
        <v>2643</v>
      </c>
      <c r="N870" s="12" t="s">
        <v>2648</v>
      </c>
      <c r="O870" s="12" t="s">
        <v>2649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2650</v>
      </c>
      <c r="M871" s="12" t="s">
        <v>2651</v>
      </c>
      <c r="N871" s="12" t="s">
        <v>2648</v>
      </c>
      <c r="O871" s="12" t="s">
        <v>2649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2650</v>
      </c>
      <c r="M872" s="12" t="s">
        <v>2651</v>
      </c>
      <c r="N872" s="12" t="s">
        <v>2648</v>
      </c>
      <c r="O872" s="12" t="s">
        <v>2649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2650</v>
      </c>
      <c r="M873" s="12" t="s">
        <v>2651</v>
      </c>
      <c r="N873" s="12" t="s">
        <v>2648</v>
      </c>
      <c r="O873" s="12" t="s">
        <v>2649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2650</v>
      </c>
      <c r="M874" s="12" t="s">
        <v>2651</v>
      </c>
      <c r="N874" s="12" t="s">
        <v>2648</v>
      </c>
      <c r="O874" s="12" t="s">
        <v>2649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2650</v>
      </c>
      <c r="M875" s="12" t="s">
        <v>2651</v>
      </c>
      <c r="N875" s="12" t="s">
        <v>2652</v>
      </c>
      <c r="O875" s="12" t="s">
        <v>2653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2650</v>
      </c>
      <c r="M876" s="12" t="s">
        <v>2651</v>
      </c>
      <c r="N876" s="12" t="s">
        <v>2652</v>
      </c>
      <c r="O876" s="12" t="s">
        <v>2653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2650</v>
      </c>
      <c r="M877" s="12" t="s">
        <v>2651</v>
      </c>
      <c r="N877" s="12" t="s">
        <v>2652</v>
      </c>
      <c r="O877" s="12" t="s">
        <v>2653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2650</v>
      </c>
      <c r="M878" s="12" t="s">
        <v>2651</v>
      </c>
      <c r="N878" s="12" t="s">
        <v>2652</v>
      </c>
      <c r="O878" s="12" t="s">
        <v>2653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2650</v>
      </c>
      <c r="M879" s="12" t="s">
        <v>2651</v>
      </c>
      <c r="N879" s="12" t="s">
        <v>2652</v>
      </c>
      <c r="O879" s="12" t="s">
        <v>2653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2650</v>
      </c>
      <c r="M880" s="12" t="s">
        <v>2651</v>
      </c>
      <c r="N880" s="12" t="s">
        <v>2652</v>
      </c>
      <c r="O880" s="12" t="s">
        <v>2653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2654</v>
      </c>
      <c r="M881" s="12" t="s">
        <v>2655</v>
      </c>
      <c r="N881" s="12" t="s">
        <v>2656</v>
      </c>
      <c r="O881" s="12" t="s">
        <v>2657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2650</v>
      </c>
      <c r="M882" s="12" t="s">
        <v>2651</v>
      </c>
      <c r="N882" s="12" t="s">
        <v>2656</v>
      </c>
      <c r="O882" s="12" t="s">
        <v>2657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2654</v>
      </c>
      <c r="M883" s="12" t="s">
        <v>2655</v>
      </c>
      <c r="N883" s="12" t="s">
        <v>2656</v>
      </c>
      <c r="O883" s="12" t="s">
        <v>2657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2654</v>
      </c>
      <c r="M884" s="12" t="s">
        <v>2655</v>
      </c>
      <c r="N884" s="12" t="s">
        <v>2656</v>
      </c>
      <c r="O884" s="12" t="s">
        <v>2657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2650</v>
      </c>
      <c r="M885" s="12" t="s">
        <v>2651</v>
      </c>
      <c r="N885" s="12" t="s">
        <v>2656</v>
      </c>
      <c r="O885" s="12" t="s">
        <v>2657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2650</v>
      </c>
      <c r="M886" s="12" t="s">
        <v>2651</v>
      </c>
      <c r="N886" s="12" t="s">
        <v>2656</v>
      </c>
      <c r="O886" s="12" t="s">
        <v>2657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2650</v>
      </c>
      <c r="M887" s="12" t="s">
        <v>2651</v>
      </c>
      <c r="N887" s="12" t="s">
        <v>2656</v>
      </c>
      <c r="O887" s="12" t="s">
        <v>2657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2654</v>
      </c>
      <c r="M888" s="12" t="s">
        <v>2655</v>
      </c>
      <c r="N888" s="12" t="s">
        <v>2656</v>
      </c>
      <c r="O888" s="12" t="s">
        <v>2657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2654</v>
      </c>
      <c r="M889" s="12" t="s">
        <v>2655</v>
      </c>
      <c r="N889" s="12" t="s">
        <v>2658</v>
      </c>
      <c r="O889" s="12" t="s">
        <v>2659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2654</v>
      </c>
      <c r="M890" s="12" t="s">
        <v>2655</v>
      </c>
      <c r="N890" s="12" t="s">
        <v>2658</v>
      </c>
      <c r="O890" s="12" t="s">
        <v>2659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2654</v>
      </c>
      <c r="M891" s="12" t="s">
        <v>2655</v>
      </c>
      <c r="N891" s="12" t="s">
        <v>2658</v>
      </c>
      <c r="O891" s="12" t="s">
        <v>2659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2654</v>
      </c>
      <c r="M892" s="12" t="s">
        <v>2655</v>
      </c>
      <c r="N892" s="12" t="s">
        <v>2658</v>
      </c>
      <c r="O892" s="12" t="s">
        <v>2659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2654</v>
      </c>
      <c r="M893" s="12" t="s">
        <v>2655</v>
      </c>
      <c r="N893" s="12" t="s">
        <v>2660</v>
      </c>
      <c r="O893" s="12" t="s">
        <v>2661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2654</v>
      </c>
      <c r="M894" s="12" t="s">
        <v>2655</v>
      </c>
      <c r="N894" s="12" t="s">
        <v>2660</v>
      </c>
      <c r="O894" s="12" t="s">
        <v>2661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2654</v>
      </c>
      <c r="M895" s="12" t="s">
        <v>2655</v>
      </c>
      <c r="N895" s="12" t="s">
        <v>2662</v>
      </c>
      <c r="O895" s="12" t="s">
        <v>2663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2654</v>
      </c>
      <c r="M896" s="12" t="s">
        <v>2655</v>
      </c>
      <c r="N896" s="12" t="s">
        <v>2662</v>
      </c>
      <c r="O896" s="12" t="s">
        <v>2663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2654</v>
      </c>
      <c r="M897" s="12" t="s">
        <v>2655</v>
      </c>
      <c r="N897" s="12" t="s">
        <v>2662</v>
      </c>
      <c r="O897" s="12" t="s">
        <v>2663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2654</v>
      </c>
      <c r="M898" s="12" t="s">
        <v>2655</v>
      </c>
      <c r="N898" s="12" t="s">
        <v>2662</v>
      </c>
      <c r="O898" s="12" t="s">
        <v>2663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2654</v>
      </c>
      <c r="M899" s="12" t="s">
        <v>2655</v>
      </c>
      <c r="N899" s="12" t="s">
        <v>2664</v>
      </c>
      <c r="O899" s="12" t="s">
        <v>2665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2650</v>
      </c>
      <c r="M900" s="12" t="s">
        <v>2651</v>
      </c>
      <c r="N900" s="12" t="s">
        <v>2664</v>
      </c>
      <c r="O900" s="12" t="s">
        <v>2665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2642</v>
      </c>
      <c r="M901" s="12" t="s">
        <v>2643</v>
      </c>
      <c r="N901" s="12" t="s">
        <v>2664</v>
      </c>
      <c r="O901" s="12" t="s">
        <v>2665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2642</v>
      </c>
      <c r="M902" s="12" t="s">
        <v>2643</v>
      </c>
      <c r="N902" s="12" t="s">
        <v>2664</v>
      </c>
      <c r="O902" s="12" t="s">
        <v>2665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2654</v>
      </c>
      <c r="M903" s="12" t="s">
        <v>2655</v>
      </c>
      <c r="N903" s="12" t="s">
        <v>2664</v>
      </c>
      <c r="O903" s="12" t="s">
        <v>2665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2650</v>
      </c>
      <c r="M904" s="12" t="s">
        <v>2651</v>
      </c>
      <c r="N904" s="12" t="s">
        <v>2664</v>
      </c>
      <c r="O904" s="12" t="s">
        <v>2665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2642</v>
      </c>
      <c r="M905" s="12" t="s">
        <v>2643</v>
      </c>
      <c r="N905" s="12" t="s">
        <v>2666</v>
      </c>
      <c r="O905" s="12" t="s">
        <v>2667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2642</v>
      </c>
      <c r="M906" s="12" t="s">
        <v>2643</v>
      </c>
      <c r="N906" s="12" t="s">
        <v>2666</v>
      </c>
      <c r="O906" s="12" t="s">
        <v>2667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2650</v>
      </c>
      <c r="M907" s="12" t="s">
        <v>2651</v>
      </c>
      <c r="N907" s="12" t="s">
        <v>2668</v>
      </c>
      <c r="O907" s="12" t="s">
        <v>2658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2654</v>
      </c>
      <c r="M908" s="12" t="s">
        <v>2655</v>
      </c>
      <c r="N908" s="12" t="s">
        <v>2668</v>
      </c>
      <c r="O908" s="12" t="s">
        <v>2658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2654</v>
      </c>
      <c r="M909" s="12" t="s">
        <v>2655</v>
      </c>
      <c r="N909" s="12" t="s">
        <v>2668</v>
      </c>
      <c r="O909" s="12" t="s">
        <v>2658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2650</v>
      </c>
      <c r="M910" s="12" t="s">
        <v>2651</v>
      </c>
      <c r="N910" s="12" t="s">
        <v>2668</v>
      </c>
      <c r="O910" s="12" t="s">
        <v>2658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2654</v>
      </c>
      <c r="M911" s="12" t="s">
        <v>2655</v>
      </c>
      <c r="N911" s="12" t="s">
        <v>2668</v>
      </c>
      <c r="O911" s="12" t="s">
        <v>2658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2654</v>
      </c>
      <c r="M912" s="12" t="s">
        <v>2655</v>
      </c>
      <c r="N912" s="12" t="s">
        <v>2668</v>
      </c>
      <c r="O912" s="12" t="s">
        <v>2658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2441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2442</v>
      </c>
      <c r="J913" s="12" t="s">
        <v>342</v>
      </c>
      <c r="K913" s="12" t="s">
        <v>257</v>
      </c>
      <c r="L913" s="12" t="s">
        <v>2669</v>
      </c>
      <c r="M913" s="12" t="s">
        <v>2670</v>
      </c>
      <c r="N913" s="12" t="s">
        <v>2671</v>
      </c>
      <c r="O913" s="12" t="s">
        <v>2672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2448</v>
      </c>
    </row>
    <row r="914" spans="1:20" x14ac:dyDescent="0.25">
      <c r="A914" s="12" t="s">
        <v>2299</v>
      </c>
      <c r="B914" s="12" t="s">
        <v>814</v>
      </c>
      <c r="C914" s="12" t="s">
        <v>2443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2442</v>
      </c>
      <c r="J914" s="12" t="s">
        <v>342</v>
      </c>
      <c r="K914" s="12" t="s">
        <v>257</v>
      </c>
      <c r="L914" s="12" t="s">
        <v>2669</v>
      </c>
      <c r="M914" s="12" t="s">
        <v>2670</v>
      </c>
      <c r="N914" s="12" t="s">
        <v>2671</v>
      </c>
      <c r="O914" s="12" t="s">
        <v>2672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2444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2445</v>
      </c>
      <c r="J915" s="12" t="s">
        <v>290</v>
      </c>
      <c r="K915" s="12" t="s">
        <v>173</v>
      </c>
      <c r="L915" s="12" t="s">
        <v>2673</v>
      </c>
      <c r="M915" s="12" t="s">
        <v>2674</v>
      </c>
      <c r="N915" s="12" t="s">
        <v>2671</v>
      </c>
      <c r="O915" s="12" t="s">
        <v>2672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2446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2447</v>
      </c>
      <c r="K916" s="12" t="s">
        <v>1121</v>
      </c>
      <c r="L916" s="12" t="s">
        <v>2673</v>
      </c>
      <c r="M916" s="12" t="s">
        <v>2674</v>
      </c>
      <c r="N916" s="12" t="s">
        <v>2671</v>
      </c>
      <c r="O916" s="12" t="s">
        <v>2672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2449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2669</v>
      </c>
      <c r="M917" s="12" t="s">
        <v>2670</v>
      </c>
      <c r="N917" s="12" t="s">
        <v>2675</v>
      </c>
      <c r="O917" s="12" t="s">
        <v>2676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2450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2669</v>
      </c>
      <c r="M918" s="12" t="s">
        <v>2670</v>
      </c>
      <c r="N918" s="12" t="s">
        <v>2675</v>
      </c>
      <c r="O918" s="12" t="s">
        <v>2676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2451</v>
      </c>
    </row>
    <row r="919" spans="1:20" x14ac:dyDescent="0.25">
      <c r="A919" s="12" t="s">
        <v>2299</v>
      </c>
      <c r="B919" s="12" t="s">
        <v>776</v>
      </c>
      <c r="C919" s="12" t="s">
        <v>2452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2453</v>
      </c>
      <c r="K919" s="12" t="s">
        <v>108</v>
      </c>
      <c r="L919" s="12" t="s">
        <v>2673</v>
      </c>
      <c r="M919" s="12" t="s">
        <v>2674</v>
      </c>
      <c r="N919" s="12" t="s">
        <v>2675</v>
      </c>
      <c r="O919" s="12" t="s">
        <v>2676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2454</v>
      </c>
    </row>
    <row r="920" spans="1:20" x14ac:dyDescent="0.25">
      <c r="A920" s="12" t="s">
        <v>2299</v>
      </c>
      <c r="B920" s="12" t="s">
        <v>775</v>
      </c>
      <c r="C920" s="12" t="s">
        <v>2455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2673</v>
      </c>
      <c r="M920" s="12" t="s">
        <v>2674</v>
      </c>
      <c r="N920" s="12" t="s">
        <v>2675</v>
      </c>
      <c r="O920" s="12" t="s">
        <v>2676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2456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2457</v>
      </c>
      <c r="L921" s="12" t="s">
        <v>2669</v>
      </c>
      <c r="M921" s="12" t="s">
        <v>2670</v>
      </c>
      <c r="N921" s="12" t="s">
        <v>2677</v>
      </c>
      <c r="O921" s="12" t="s">
        <v>2678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2458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2673</v>
      </c>
      <c r="M922" s="12" t="s">
        <v>2674</v>
      </c>
      <c r="N922" s="12" t="s">
        <v>2677</v>
      </c>
      <c r="O922" s="12" t="s">
        <v>2678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2459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2669</v>
      </c>
      <c r="M923" s="12" t="s">
        <v>2670</v>
      </c>
      <c r="N923" s="12" t="s">
        <v>2677</v>
      </c>
      <c r="O923" s="12" t="s">
        <v>2678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2460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2673</v>
      </c>
      <c r="M924" s="12" t="s">
        <v>2674</v>
      </c>
      <c r="N924" s="12" t="s">
        <v>2677</v>
      </c>
      <c r="O924" s="12" t="s">
        <v>2678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2462</v>
      </c>
    </row>
    <row r="925" spans="1:20" x14ac:dyDescent="0.25">
      <c r="A925" s="12" t="s">
        <v>2299</v>
      </c>
      <c r="B925" s="12" t="s">
        <v>716</v>
      </c>
      <c r="C925" s="12" t="s">
        <v>2461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2673</v>
      </c>
      <c r="M925" s="12" t="s">
        <v>2674</v>
      </c>
      <c r="N925" s="12" t="s">
        <v>2677</v>
      </c>
      <c r="O925" s="12" t="s">
        <v>2678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2463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2669</v>
      </c>
      <c r="M926" s="12" t="s">
        <v>2670</v>
      </c>
      <c r="N926" s="12" t="s">
        <v>2679</v>
      </c>
      <c r="O926" s="12" t="s">
        <v>2680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2464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2669</v>
      </c>
      <c r="M927" s="12" t="s">
        <v>2670</v>
      </c>
      <c r="N927" s="12" t="s">
        <v>2679</v>
      </c>
      <c r="O927" s="12" t="s">
        <v>2680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2465</v>
      </c>
    </row>
    <row r="928" spans="1:20" x14ac:dyDescent="0.25">
      <c r="A928" s="12" t="s">
        <v>2299</v>
      </c>
      <c r="B928" s="12" t="s">
        <v>794</v>
      </c>
      <c r="C928" s="12" t="s">
        <v>2466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2673</v>
      </c>
      <c r="M928" s="12" t="s">
        <v>2674</v>
      </c>
      <c r="N928" s="12" t="s">
        <v>2679</v>
      </c>
      <c r="O928" s="12" t="s">
        <v>2680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2467</v>
      </c>
    </row>
    <row r="929" spans="1:20" x14ac:dyDescent="0.25">
      <c r="A929" s="12" t="s">
        <v>2299</v>
      </c>
      <c r="B929" s="12" t="s">
        <v>393</v>
      </c>
      <c r="C929" s="12" t="s">
        <v>2468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2673</v>
      </c>
      <c r="M929" s="12" t="s">
        <v>2674</v>
      </c>
      <c r="N929" s="12" t="s">
        <v>2679</v>
      </c>
      <c r="O929" s="12" t="s">
        <v>2680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2467</v>
      </c>
    </row>
    <row r="930" spans="1:20" x14ac:dyDescent="0.25">
      <c r="A930" s="12" t="s">
        <v>2299</v>
      </c>
      <c r="B930" s="12" t="s">
        <v>395</v>
      </c>
      <c r="C930" s="12" t="s">
        <v>2469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2673</v>
      </c>
      <c r="M930" s="12" t="s">
        <v>2674</v>
      </c>
      <c r="N930" s="12" t="s">
        <v>2679</v>
      </c>
      <c r="O930" s="12" t="s">
        <v>2680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2470</v>
      </c>
    </row>
    <row r="931" spans="1:20" x14ac:dyDescent="0.25">
      <c r="A931" s="12" t="s">
        <v>2299</v>
      </c>
      <c r="B931" s="12" t="s">
        <v>396</v>
      </c>
      <c r="C931" s="12" t="s">
        <v>2471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2669</v>
      </c>
      <c r="M931" s="12" t="s">
        <v>2670</v>
      </c>
      <c r="N931" s="12" t="s">
        <v>2679</v>
      </c>
      <c r="O931" s="12" t="s">
        <v>2680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2472</v>
      </c>
    </row>
    <row r="932" spans="1:20" x14ac:dyDescent="0.25">
      <c r="A932" s="12" t="s">
        <v>2299</v>
      </c>
      <c r="B932" s="12" t="s">
        <v>394</v>
      </c>
      <c r="C932" s="12" t="s">
        <v>2473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2474</v>
      </c>
      <c r="K932" s="12" t="s">
        <v>63</v>
      </c>
      <c r="L932" s="12" t="s">
        <v>2669</v>
      </c>
      <c r="M932" s="12" t="s">
        <v>2670</v>
      </c>
      <c r="N932" s="12" t="s">
        <v>2679</v>
      </c>
      <c r="O932" s="12" t="s">
        <v>2680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2475</v>
      </c>
    </row>
    <row r="933" spans="1:20" x14ac:dyDescent="0.25">
      <c r="A933" s="12" t="s">
        <v>2299</v>
      </c>
      <c r="B933" s="12" t="s">
        <v>643</v>
      </c>
      <c r="C933" s="12" t="s">
        <v>2476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2681</v>
      </c>
      <c r="M933" s="12" t="s">
        <v>2682</v>
      </c>
      <c r="N933" s="12" t="s">
        <v>2683</v>
      </c>
      <c r="O933" s="12" t="s">
        <v>2684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2480</v>
      </c>
    </row>
    <row r="934" spans="1:20" x14ac:dyDescent="0.25">
      <c r="A934" s="12" t="s">
        <v>2299</v>
      </c>
      <c r="B934" s="12" t="s">
        <v>696</v>
      </c>
      <c r="C934" s="12" t="s">
        <v>2477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2681</v>
      </c>
      <c r="M934" s="12" t="s">
        <v>2682</v>
      </c>
      <c r="N934" s="12" t="s">
        <v>2683</v>
      </c>
      <c r="O934" s="12" t="s">
        <v>2684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2481</v>
      </c>
    </row>
    <row r="935" spans="1:20" x14ac:dyDescent="0.25">
      <c r="A935" s="12" t="s">
        <v>2299</v>
      </c>
      <c r="B935" s="12" t="s">
        <v>750</v>
      </c>
      <c r="C935" s="12" t="s">
        <v>2478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2681</v>
      </c>
      <c r="M935" s="12" t="s">
        <v>2682</v>
      </c>
      <c r="N935" s="12" t="s">
        <v>2683</v>
      </c>
      <c r="O935" s="12" t="s">
        <v>2684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2482</v>
      </c>
    </row>
    <row r="936" spans="1:20" x14ac:dyDescent="0.25">
      <c r="A936" s="12" t="s">
        <v>2299</v>
      </c>
      <c r="B936" s="12" t="s">
        <v>653</v>
      </c>
      <c r="C936" s="12" t="s">
        <v>2479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2681</v>
      </c>
      <c r="M936" s="12" t="s">
        <v>2682</v>
      </c>
      <c r="N936" s="12" t="s">
        <v>2683</v>
      </c>
      <c r="O936" s="12" t="s">
        <v>2684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2483</v>
      </c>
    </row>
    <row r="937" spans="1:20" x14ac:dyDescent="0.25">
      <c r="A937" s="12" t="s">
        <v>2299</v>
      </c>
      <c r="B937" s="12" t="s">
        <v>742</v>
      </c>
      <c r="C937" s="12" t="s">
        <v>2484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2681</v>
      </c>
      <c r="M937" s="12" t="s">
        <v>2682</v>
      </c>
      <c r="N937" s="12" t="s">
        <v>2685</v>
      </c>
      <c r="O937" s="12" t="s">
        <v>2686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2485</v>
      </c>
    </row>
    <row r="938" spans="1:20" x14ac:dyDescent="0.25">
      <c r="A938" s="12" t="s">
        <v>2299</v>
      </c>
      <c r="B938" s="12" t="s">
        <v>825</v>
      </c>
      <c r="C938" s="12" t="s">
        <v>2486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2681</v>
      </c>
      <c r="M938" s="12" t="s">
        <v>2682</v>
      </c>
      <c r="N938" s="12" t="s">
        <v>2685</v>
      </c>
      <c r="O938" s="12" t="s">
        <v>2686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2487</v>
      </c>
    </row>
    <row r="939" spans="1:20" x14ac:dyDescent="0.25">
      <c r="A939" s="12" t="s">
        <v>2299</v>
      </c>
      <c r="B939" s="12" t="s">
        <v>726</v>
      </c>
      <c r="C939" s="12" t="s">
        <v>2488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2681</v>
      </c>
      <c r="M939" s="12" t="s">
        <v>2682</v>
      </c>
      <c r="N939" s="12" t="s">
        <v>2685</v>
      </c>
      <c r="O939" s="12" t="s">
        <v>2686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2487</v>
      </c>
    </row>
    <row r="940" spans="1:20" x14ac:dyDescent="0.25">
      <c r="A940" s="12" t="s">
        <v>2299</v>
      </c>
      <c r="B940" s="12" t="s">
        <v>645</v>
      </c>
      <c r="C940" s="12" t="s">
        <v>2489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2490</v>
      </c>
      <c r="J940" s="12" t="s">
        <v>313</v>
      </c>
      <c r="K940" s="12" t="s">
        <v>1183</v>
      </c>
      <c r="L940" s="12" t="s">
        <v>2681</v>
      </c>
      <c r="M940" s="12" t="s">
        <v>2682</v>
      </c>
      <c r="N940" s="12" t="s">
        <v>2685</v>
      </c>
      <c r="O940" s="12" t="s">
        <v>2686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2491</v>
      </c>
    </row>
    <row r="941" spans="1:20" x14ac:dyDescent="0.25">
      <c r="A941" s="12" t="s">
        <v>2299</v>
      </c>
      <c r="B941" s="12" t="s">
        <v>800</v>
      </c>
      <c r="C941" s="12" t="s">
        <v>2492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2493</v>
      </c>
      <c r="J941" s="12" t="s">
        <v>318</v>
      </c>
      <c r="K941" s="12" t="s">
        <v>1300</v>
      </c>
      <c r="L941" s="12" t="s">
        <v>2681</v>
      </c>
      <c r="M941" s="12" t="s">
        <v>2682</v>
      </c>
      <c r="N941" s="12" t="s">
        <v>2685</v>
      </c>
      <c r="O941" s="12" t="s">
        <v>2686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2494</v>
      </c>
    </row>
    <row r="942" spans="1:20" x14ac:dyDescent="0.25">
      <c r="A942" s="12" t="s">
        <v>2299</v>
      </c>
      <c r="B942" s="12" t="s">
        <v>773</v>
      </c>
      <c r="C942" s="12" t="s">
        <v>2495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2687</v>
      </c>
      <c r="M942" s="12" t="s">
        <v>2688</v>
      </c>
      <c r="N942" s="12" t="s">
        <v>2689</v>
      </c>
      <c r="O942" s="12" t="s">
        <v>2690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2500</v>
      </c>
    </row>
    <row r="943" spans="1:20" x14ac:dyDescent="0.25">
      <c r="A943" s="12" t="s">
        <v>2299</v>
      </c>
      <c r="B943" s="12" t="s">
        <v>784</v>
      </c>
      <c r="C943" s="12" t="s">
        <v>2496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2681</v>
      </c>
      <c r="M943" s="12" t="s">
        <v>2682</v>
      </c>
      <c r="N943" s="12" t="s">
        <v>2689</v>
      </c>
      <c r="O943" s="12" t="s">
        <v>2690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2501</v>
      </c>
    </row>
    <row r="944" spans="1:20" x14ac:dyDescent="0.25">
      <c r="A944" s="12" t="s">
        <v>2299</v>
      </c>
      <c r="B944" s="12" t="s">
        <v>789</v>
      </c>
      <c r="C944" s="12" t="s">
        <v>2497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2687</v>
      </c>
      <c r="M944" s="12" t="s">
        <v>2688</v>
      </c>
      <c r="N944" s="12" t="s">
        <v>2689</v>
      </c>
      <c r="O944" s="12" t="s">
        <v>2690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2502</v>
      </c>
    </row>
    <row r="945" spans="1:20" x14ac:dyDescent="0.25">
      <c r="A945" s="12" t="s">
        <v>2299</v>
      </c>
      <c r="B945" s="12" t="s">
        <v>646</v>
      </c>
      <c r="C945" s="12" t="s">
        <v>2498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2687</v>
      </c>
      <c r="M945" s="12" t="s">
        <v>2688</v>
      </c>
      <c r="N945" s="12" t="s">
        <v>2689</v>
      </c>
      <c r="O945" s="12" t="s">
        <v>2690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2503</v>
      </c>
    </row>
    <row r="946" spans="1:20" x14ac:dyDescent="0.25">
      <c r="A946" s="12" t="s">
        <v>2299</v>
      </c>
      <c r="B946" s="12" t="s">
        <v>682</v>
      </c>
      <c r="C946" s="12" t="s">
        <v>2505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2687</v>
      </c>
      <c r="M946" s="12" t="s">
        <v>2688</v>
      </c>
      <c r="N946" s="12" t="s">
        <v>2689</v>
      </c>
      <c r="O946" s="12" t="s">
        <v>2690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2504</v>
      </c>
    </row>
    <row r="947" spans="1:20" x14ac:dyDescent="0.25">
      <c r="A947" s="12" t="s">
        <v>2299</v>
      </c>
      <c r="B947" s="12" t="s">
        <v>671</v>
      </c>
      <c r="C947" s="12" t="s">
        <v>2499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2687</v>
      </c>
      <c r="M947" s="12" t="s">
        <v>2688</v>
      </c>
      <c r="N947" s="12" t="s">
        <v>2689</v>
      </c>
      <c r="O947" s="12" t="s">
        <v>2690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2503</v>
      </c>
    </row>
    <row r="948" spans="1:20" x14ac:dyDescent="0.25">
      <c r="A948" s="12" t="s">
        <v>2299</v>
      </c>
      <c r="B948" s="12" t="s">
        <v>746</v>
      </c>
      <c r="C948" s="12" t="s">
        <v>2506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2507</v>
      </c>
      <c r="L948" s="12" t="s">
        <v>2669</v>
      </c>
      <c r="M948" s="12" t="s">
        <v>2670</v>
      </c>
      <c r="N948" s="12" t="s">
        <v>2691</v>
      </c>
      <c r="O948" s="12" t="s">
        <v>2692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2508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2669</v>
      </c>
      <c r="M949" s="12" t="s">
        <v>2670</v>
      </c>
      <c r="N949" s="12" t="s">
        <v>2691</v>
      </c>
      <c r="O949" s="12" t="s">
        <v>2692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2512</v>
      </c>
    </row>
    <row r="950" spans="1:20" x14ac:dyDescent="0.25">
      <c r="A950" s="12" t="s">
        <v>2299</v>
      </c>
      <c r="B950" s="12" t="s">
        <v>659</v>
      </c>
      <c r="C950" s="12" t="s">
        <v>2509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2669</v>
      </c>
      <c r="M950" s="12" t="s">
        <v>2670</v>
      </c>
      <c r="N950" s="12" t="s">
        <v>2691</v>
      </c>
      <c r="O950" s="12" t="s">
        <v>2692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2510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2669</v>
      </c>
      <c r="M951" s="12" t="s">
        <v>2670</v>
      </c>
      <c r="N951" s="12" t="s">
        <v>2691</v>
      </c>
      <c r="O951" s="12" t="s">
        <v>2692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2511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2507</v>
      </c>
      <c r="L952" s="12" t="s">
        <v>2669</v>
      </c>
      <c r="M952" s="12" t="s">
        <v>2670</v>
      </c>
      <c r="N952" s="12" t="s">
        <v>2691</v>
      </c>
      <c r="O952" s="12" t="s">
        <v>2692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2513</v>
      </c>
    </row>
    <row r="953" spans="1:20" x14ac:dyDescent="0.25">
      <c r="A953" s="12" t="s">
        <v>2299</v>
      </c>
      <c r="B953" s="12" t="s">
        <v>799</v>
      </c>
      <c r="C953" s="12" t="s">
        <v>2514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2515</v>
      </c>
      <c r="J953" s="12" t="s">
        <v>1115</v>
      </c>
      <c r="K953" s="12" t="s">
        <v>2516</v>
      </c>
      <c r="L953" s="12" t="s">
        <v>2669</v>
      </c>
      <c r="M953" s="12" t="s">
        <v>2670</v>
      </c>
      <c r="N953" s="12" t="s">
        <v>2693</v>
      </c>
      <c r="O953" s="12" t="s">
        <v>2694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2517</v>
      </c>
    </row>
    <row r="954" spans="1:20" x14ac:dyDescent="0.25">
      <c r="A954" s="12" t="s">
        <v>2299</v>
      </c>
      <c r="B954" s="12" t="s">
        <v>715</v>
      </c>
      <c r="C954" s="12" t="s">
        <v>2518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2519</v>
      </c>
      <c r="J954" s="12" t="s">
        <v>304</v>
      </c>
      <c r="K954" s="12" t="s">
        <v>2520</v>
      </c>
      <c r="L954" s="12" t="s">
        <v>2669</v>
      </c>
      <c r="M954" s="12" t="s">
        <v>2670</v>
      </c>
      <c r="N954" s="12" t="s">
        <v>2693</v>
      </c>
      <c r="O954" s="12" t="s">
        <v>2694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2521</v>
      </c>
    </row>
    <row r="955" spans="1:20" x14ac:dyDescent="0.25">
      <c r="A955" s="12" t="s">
        <v>2299</v>
      </c>
      <c r="B955" s="12" t="s">
        <v>725</v>
      </c>
      <c r="C955" s="12" t="s">
        <v>2522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2515</v>
      </c>
      <c r="J955" s="12" t="s">
        <v>383</v>
      </c>
      <c r="K955" s="12" t="s">
        <v>2520</v>
      </c>
      <c r="L955" s="12" t="s">
        <v>2669</v>
      </c>
      <c r="M955" s="12" t="s">
        <v>2670</v>
      </c>
      <c r="N955" s="12" t="s">
        <v>2693</v>
      </c>
      <c r="O955" s="12" t="s">
        <v>2694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2523</v>
      </c>
    </row>
    <row r="956" spans="1:20" x14ac:dyDescent="0.25">
      <c r="A956" s="12" t="s">
        <v>2299</v>
      </c>
      <c r="B956" s="12" t="s">
        <v>819</v>
      </c>
      <c r="C956" s="12" t="s">
        <v>2524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2515</v>
      </c>
      <c r="J956" s="12" t="s">
        <v>1138</v>
      </c>
      <c r="K956" s="12" t="s">
        <v>2525</v>
      </c>
      <c r="L956" s="12" t="s">
        <v>2669</v>
      </c>
      <c r="M956" s="12" t="s">
        <v>2670</v>
      </c>
      <c r="N956" s="12" t="s">
        <v>2693</v>
      </c>
      <c r="O956" s="12" t="s">
        <v>2694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2526</v>
      </c>
    </row>
    <row r="957" spans="1:20" x14ac:dyDescent="0.25">
      <c r="A957" s="12" t="s">
        <v>2299</v>
      </c>
      <c r="B957" s="12" t="s">
        <v>670</v>
      </c>
      <c r="C957" s="12" t="s">
        <v>2527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2528</v>
      </c>
      <c r="J957" s="12" t="s">
        <v>1115</v>
      </c>
      <c r="K957" s="12" t="s">
        <v>2529</v>
      </c>
      <c r="L957" s="12" t="s">
        <v>2669</v>
      </c>
      <c r="M957" s="12" t="s">
        <v>2670</v>
      </c>
      <c r="N957" s="12" t="s">
        <v>2693</v>
      </c>
      <c r="O957" s="12" t="s">
        <v>2694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2530</v>
      </c>
    </row>
    <row r="958" spans="1:20" x14ac:dyDescent="0.25">
      <c r="A958" s="12" t="s">
        <v>2299</v>
      </c>
      <c r="B958" s="12" t="s">
        <v>693</v>
      </c>
      <c r="C958" s="12" t="s">
        <v>2531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2532</v>
      </c>
      <c r="J958" s="12" t="s">
        <v>329</v>
      </c>
      <c r="K958" s="12" t="s">
        <v>2533</v>
      </c>
      <c r="L958" s="12" t="s">
        <v>2681</v>
      </c>
      <c r="M958" s="12" t="s">
        <v>2682</v>
      </c>
      <c r="N958" s="12" t="s">
        <v>2695</v>
      </c>
      <c r="O958" s="12" t="s">
        <v>2685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2534</v>
      </c>
    </row>
    <row r="959" spans="1:20" x14ac:dyDescent="0.25">
      <c r="A959" s="12" t="s">
        <v>2299</v>
      </c>
      <c r="B959" s="12" t="s">
        <v>817</v>
      </c>
      <c r="C959" s="12" t="s">
        <v>2535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2536</v>
      </c>
      <c r="J959" s="12" t="s">
        <v>2428</v>
      </c>
      <c r="K959" s="12" t="s">
        <v>159</v>
      </c>
      <c r="L959" s="12" t="s">
        <v>2673</v>
      </c>
      <c r="M959" s="12" t="s">
        <v>2674</v>
      </c>
      <c r="N959" s="12" t="s">
        <v>2695</v>
      </c>
      <c r="O959" s="12" t="s">
        <v>2685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2537</v>
      </c>
    </row>
    <row r="960" spans="1:20" x14ac:dyDescent="0.25">
      <c r="A960" s="12" t="s">
        <v>2299</v>
      </c>
      <c r="B960" s="12" t="s">
        <v>807</v>
      </c>
      <c r="C960" s="12" t="s">
        <v>2538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2539</v>
      </c>
      <c r="J960" s="12" t="s">
        <v>268</v>
      </c>
      <c r="K960" s="12" t="s">
        <v>168</v>
      </c>
      <c r="L960" s="12" t="s">
        <v>2673</v>
      </c>
      <c r="M960" s="12" t="s">
        <v>2674</v>
      </c>
      <c r="N960" s="12" t="s">
        <v>2696</v>
      </c>
      <c r="O960" s="12" t="s">
        <v>2697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2564</v>
      </c>
    </row>
    <row r="961" spans="1:20" x14ac:dyDescent="0.25">
      <c r="A961" s="12" t="s">
        <v>2299</v>
      </c>
      <c r="B961" s="12" t="s">
        <v>769</v>
      </c>
      <c r="C961" s="12" t="s">
        <v>2540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2541</v>
      </c>
      <c r="L961" s="12" t="s">
        <v>2673</v>
      </c>
      <c r="M961" s="12" t="s">
        <v>2674</v>
      </c>
      <c r="N961" s="12" t="s">
        <v>2696</v>
      </c>
      <c r="O961" s="12" t="s">
        <v>2697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2565</v>
      </c>
    </row>
    <row r="962" spans="1:20" x14ac:dyDescent="0.25">
      <c r="A962" s="12" t="s">
        <v>2299</v>
      </c>
      <c r="B962" s="12" t="s">
        <v>731</v>
      </c>
      <c r="C962" s="12" t="s">
        <v>2542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2541</v>
      </c>
      <c r="L962" s="12" t="s">
        <v>2673</v>
      </c>
      <c r="M962" s="12" t="s">
        <v>2674</v>
      </c>
      <c r="N962" s="12" t="s">
        <v>2696</v>
      </c>
      <c r="O962" s="12" t="s">
        <v>2697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2564</v>
      </c>
    </row>
    <row r="963" spans="1:20" x14ac:dyDescent="0.25">
      <c r="A963" s="12" t="s">
        <v>2299</v>
      </c>
      <c r="B963" s="12" t="s">
        <v>797</v>
      </c>
      <c r="C963" s="12" t="s">
        <v>2543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2544</v>
      </c>
      <c r="J963" s="12" t="s">
        <v>342</v>
      </c>
      <c r="K963" s="12" t="s">
        <v>2545</v>
      </c>
      <c r="L963" s="12" t="s">
        <v>2673</v>
      </c>
      <c r="M963" s="12" t="s">
        <v>2674</v>
      </c>
      <c r="N963" s="12" t="s">
        <v>2696</v>
      </c>
      <c r="O963" s="12" t="s">
        <v>2697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2566</v>
      </c>
    </row>
    <row r="964" spans="1:20" x14ac:dyDescent="0.25">
      <c r="A964" s="12" t="s">
        <v>2299</v>
      </c>
      <c r="B964" s="12" t="s">
        <v>677</v>
      </c>
      <c r="C964" s="12" t="s">
        <v>2546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2547</v>
      </c>
      <c r="J964" s="12" t="s">
        <v>1633</v>
      </c>
      <c r="K964" s="12" t="s">
        <v>2548</v>
      </c>
      <c r="L964" s="12" t="s">
        <v>2673</v>
      </c>
      <c r="M964" s="12" t="s">
        <v>2674</v>
      </c>
      <c r="N964" s="12" t="s">
        <v>2696</v>
      </c>
      <c r="O964" s="12" t="s">
        <v>2697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2567</v>
      </c>
    </row>
    <row r="965" spans="1:20" x14ac:dyDescent="0.25">
      <c r="A965" s="12" t="s">
        <v>2299</v>
      </c>
      <c r="B965" s="12" t="s">
        <v>663</v>
      </c>
      <c r="C965" s="12" t="s">
        <v>2549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2550</v>
      </c>
      <c r="J965" s="12" t="s">
        <v>318</v>
      </c>
      <c r="K965" s="12" t="s">
        <v>2545</v>
      </c>
      <c r="L965" s="12" t="s">
        <v>2673</v>
      </c>
      <c r="M965" s="12" t="s">
        <v>2674</v>
      </c>
      <c r="N965" s="12" t="s">
        <v>2696</v>
      </c>
      <c r="O965" s="12" t="s">
        <v>2697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2568</v>
      </c>
    </row>
    <row r="966" spans="1:20" x14ac:dyDescent="0.25">
      <c r="A966" s="12" t="s">
        <v>2299</v>
      </c>
      <c r="B966" s="12" t="s">
        <v>783</v>
      </c>
      <c r="C966" s="12" t="s">
        <v>2551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2552</v>
      </c>
      <c r="J966" s="12" t="s">
        <v>342</v>
      </c>
      <c r="K966" s="12" t="s">
        <v>2548</v>
      </c>
      <c r="L966" s="12" t="s">
        <v>2673</v>
      </c>
      <c r="M966" s="12" t="s">
        <v>2674</v>
      </c>
      <c r="N966" s="12" t="s">
        <v>2696</v>
      </c>
      <c r="O966" s="12" t="s">
        <v>2697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2567</v>
      </c>
    </row>
    <row r="967" spans="1:20" x14ac:dyDescent="0.25">
      <c r="A967" s="12" t="s">
        <v>2299</v>
      </c>
      <c r="B967" s="12" t="s">
        <v>763</v>
      </c>
      <c r="C967" s="12" t="s">
        <v>2553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2673</v>
      </c>
      <c r="M967" s="12" t="s">
        <v>2674</v>
      </c>
      <c r="N967" s="12" t="s">
        <v>2696</v>
      </c>
      <c r="O967" s="12" t="s">
        <v>2697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2569</v>
      </c>
    </row>
    <row r="968" spans="1:20" x14ac:dyDescent="0.25">
      <c r="A968" s="12" t="s">
        <v>2299</v>
      </c>
      <c r="B968" s="12" t="s">
        <v>822</v>
      </c>
      <c r="C968" s="12" t="s">
        <v>2554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2552</v>
      </c>
      <c r="J968" s="12" t="s">
        <v>342</v>
      </c>
      <c r="K968" s="12" t="s">
        <v>2548</v>
      </c>
      <c r="L968" s="12" t="s">
        <v>2673</v>
      </c>
      <c r="M968" s="12" t="s">
        <v>2674</v>
      </c>
      <c r="N968" s="12" t="s">
        <v>2696</v>
      </c>
      <c r="O968" s="12" t="s">
        <v>2697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2567</v>
      </c>
    </row>
    <row r="969" spans="1:20" x14ac:dyDescent="0.25">
      <c r="A969" s="12" t="s">
        <v>2299</v>
      </c>
      <c r="B969" s="12" t="s">
        <v>741</v>
      </c>
      <c r="C969" s="12" t="s">
        <v>2555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2556</v>
      </c>
      <c r="J969" s="12" t="s">
        <v>290</v>
      </c>
      <c r="K969" s="12" t="s">
        <v>182</v>
      </c>
      <c r="L969" s="12" t="s">
        <v>2681</v>
      </c>
      <c r="M969" s="12" t="s">
        <v>2682</v>
      </c>
      <c r="N969" s="12" t="s">
        <v>2698</v>
      </c>
      <c r="O969" s="12" t="s">
        <v>2699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2567</v>
      </c>
    </row>
    <row r="970" spans="1:20" x14ac:dyDescent="0.25">
      <c r="A970" s="12" t="s">
        <v>2299</v>
      </c>
      <c r="B970" s="12" t="s">
        <v>826</v>
      </c>
      <c r="C970" s="12" t="s">
        <v>2557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2558</v>
      </c>
      <c r="J970" s="12" t="s">
        <v>311</v>
      </c>
      <c r="K970" s="12" t="s">
        <v>182</v>
      </c>
      <c r="L970" s="12" t="s">
        <v>2681</v>
      </c>
      <c r="M970" s="12" t="s">
        <v>2682</v>
      </c>
      <c r="N970" s="12" t="s">
        <v>2698</v>
      </c>
      <c r="O970" s="12" t="s">
        <v>2699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2570</v>
      </c>
    </row>
    <row r="971" spans="1:20" x14ac:dyDescent="0.25">
      <c r="A971" s="12" t="s">
        <v>2299</v>
      </c>
      <c r="B971" s="12" t="s">
        <v>802</v>
      </c>
      <c r="C971" s="12" t="s">
        <v>2572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2559</v>
      </c>
      <c r="J971" s="12" t="s">
        <v>2333</v>
      </c>
      <c r="K971" s="12" t="s">
        <v>2560</v>
      </c>
      <c r="L971" s="12" t="s">
        <v>2681</v>
      </c>
      <c r="M971" s="12" t="s">
        <v>2682</v>
      </c>
      <c r="N971" s="12" t="s">
        <v>2698</v>
      </c>
      <c r="O971" s="12" t="s">
        <v>2699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2571</v>
      </c>
    </row>
    <row r="972" spans="1:20" x14ac:dyDescent="0.25">
      <c r="A972" s="12" t="s">
        <v>2299</v>
      </c>
      <c r="B972" s="12" t="s">
        <v>745</v>
      </c>
      <c r="C972" s="12" t="s">
        <v>2561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2559</v>
      </c>
      <c r="J972" s="12" t="s">
        <v>347</v>
      </c>
      <c r="K972" s="12" t="s">
        <v>182</v>
      </c>
      <c r="L972" s="12" t="s">
        <v>2681</v>
      </c>
      <c r="M972" s="12" t="s">
        <v>2682</v>
      </c>
      <c r="N972" s="12" t="s">
        <v>2698</v>
      </c>
      <c r="O972" s="12" t="s">
        <v>2699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2571</v>
      </c>
    </row>
    <row r="973" spans="1:20" x14ac:dyDescent="0.25">
      <c r="A973" s="12" t="s">
        <v>2299</v>
      </c>
      <c r="B973" s="12" t="s">
        <v>786</v>
      </c>
      <c r="C973" s="12" t="s">
        <v>2562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2563</v>
      </c>
      <c r="J973" s="12" t="s">
        <v>284</v>
      </c>
      <c r="K973" s="12" t="s">
        <v>2560</v>
      </c>
      <c r="L973" s="12" t="s">
        <v>2681</v>
      </c>
      <c r="M973" s="12" t="s">
        <v>2682</v>
      </c>
      <c r="N973" s="12" t="s">
        <v>2698</v>
      </c>
      <c r="O973" s="12" t="s">
        <v>2699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2571</v>
      </c>
    </row>
    <row r="974" spans="1:20" x14ac:dyDescent="0.25">
      <c r="A974" s="12" t="s">
        <v>2299</v>
      </c>
      <c r="B974" s="12" t="s">
        <v>823</v>
      </c>
      <c r="C974" s="12" t="s">
        <v>2573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2574</v>
      </c>
      <c r="J974" s="12" t="s">
        <v>895</v>
      </c>
      <c r="K974" s="12" t="s">
        <v>2575</v>
      </c>
      <c r="L974" s="12" t="s">
        <v>2700</v>
      </c>
      <c r="M974" s="12" t="s">
        <v>2701</v>
      </c>
      <c r="N974" s="12" t="s">
        <v>2702</v>
      </c>
      <c r="O974" s="12" t="s">
        <v>2703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2576</v>
      </c>
    </row>
    <row r="975" spans="1:20" x14ac:dyDescent="0.25">
      <c r="A975" s="12" t="s">
        <v>2299</v>
      </c>
      <c r="B975" s="12" t="s">
        <v>818</v>
      </c>
      <c r="C975" s="12" t="s">
        <v>2577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2578</v>
      </c>
      <c r="J975" s="12" t="s">
        <v>222</v>
      </c>
      <c r="K975" s="12" t="s">
        <v>182</v>
      </c>
      <c r="L975" s="12" t="s">
        <v>2704</v>
      </c>
      <c r="M975" s="12" t="s">
        <v>2705</v>
      </c>
      <c r="N975" s="12" t="s">
        <v>2702</v>
      </c>
      <c r="O975" s="12" t="s">
        <v>2703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2579</v>
      </c>
    </row>
    <row r="976" spans="1:20" x14ac:dyDescent="0.25">
      <c r="A976" s="12" t="s">
        <v>2299</v>
      </c>
      <c r="B976" s="12" t="s">
        <v>735</v>
      </c>
      <c r="C976" s="12" t="s">
        <v>2580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2581</v>
      </c>
      <c r="J976" s="12" t="s">
        <v>2582</v>
      </c>
      <c r="K976" s="12" t="s">
        <v>2354</v>
      </c>
      <c r="L976" s="12" t="s">
        <v>2700</v>
      </c>
      <c r="M976" s="12" t="s">
        <v>2701</v>
      </c>
      <c r="N976" s="12" t="s">
        <v>2702</v>
      </c>
      <c r="O976" s="12" t="s">
        <v>2703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2583</v>
      </c>
    </row>
    <row r="977" spans="1:20" x14ac:dyDescent="0.25">
      <c r="A977" s="12" t="s">
        <v>2299</v>
      </c>
      <c r="B977" s="12" t="s">
        <v>714</v>
      </c>
      <c r="C977" s="12" t="s">
        <v>2584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2585</v>
      </c>
      <c r="J977" s="12" t="s">
        <v>116</v>
      </c>
      <c r="K977" s="12" t="s">
        <v>2380</v>
      </c>
      <c r="L977" s="12" t="s">
        <v>2704</v>
      </c>
      <c r="M977" s="12" t="s">
        <v>2705</v>
      </c>
      <c r="N977" s="12" t="s">
        <v>2702</v>
      </c>
      <c r="O977" s="12" t="s">
        <v>2703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2586</v>
      </c>
    </row>
    <row r="978" spans="1:20" x14ac:dyDescent="0.25">
      <c r="A978" s="12" t="s">
        <v>2299</v>
      </c>
      <c r="B978" s="12" t="s">
        <v>689</v>
      </c>
      <c r="C978" s="12" t="s">
        <v>2587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2588</v>
      </c>
      <c r="J978" s="12" t="s">
        <v>938</v>
      </c>
      <c r="K978" s="12" t="s">
        <v>248</v>
      </c>
      <c r="L978" s="12" t="s">
        <v>2700</v>
      </c>
      <c r="M978" s="12" t="s">
        <v>2701</v>
      </c>
      <c r="N978" s="12" t="s">
        <v>2702</v>
      </c>
      <c r="O978" s="12" t="s">
        <v>2703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2589</v>
      </c>
    </row>
    <row r="979" spans="1:20" x14ac:dyDescent="0.25">
      <c r="A979" s="12" t="s">
        <v>2299</v>
      </c>
      <c r="B979" s="12" t="s">
        <v>680</v>
      </c>
      <c r="C979" s="12" t="s">
        <v>2590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2585</v>
      </c>
      <c r="J979" s="12" t="s">
        <v>116</v>
      </c>
      <c r="K979" s="12" t="s">
        <v>2380</v>
      </c>
      <c r="L979" s="12" t="s">
        <v>2704</v>
      </c>
      <c r="M979" s="12" t="s">
        <v>2705</v>
      </c>
      <c r="N979" s="12" t="s">
        <v>2702</v>
      </c>
      <c r="O979" s="12" t="s">
        <v>2703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2591</v>
      </c>
    </row>
    <row r="980" spans="1:20" x14ac:dyDescent="0.25">
      <c r="A980" s="12" t="s">
        <v>2299</v>
      </c>
      <c r="B980" s="12" t="s">
        <v>644</v>
      </c>
      <c r="C980" s="12" t="s">
        <v>2592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2581</v>
      </c>
      <c r="J980" s="12" t="s">
        <v>2582</v>
      </c>
      <c r="K980" s="12" t="s">
        <v>2354</v>
      </c>
      <c r="L980" s="12" t="s">
        <v>2700</v>
      </c>
      <c r="M980" s="12" t="s">
        <v>2701</v>
      </c>
      <c r="N980" s="12" t="s">
        <v>2702</v>
      </c>
      <c r="O980" s="12" t="s">
        <v>2703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2570</v>
      </c>
    </row>
    <row r="981" spans="1:20" x14ac:dyDescent="0.25">
      <c r="A981" s="12" t="s">
        <v>2299</v>
      </c>
      <c r="B981" s="12" t="s">
        <v>798</v>
      </c>
      <c r="C981" s="12" t="s">
        <v>2593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2578</v>
      </c>
      <c r="J981" s="12" t="s">
        <v>262</v>
      </c>
      <c r="K981" s="12" t="s">
        <v>2380</v>
      </c>
      <c r="L981" s="12" t="s">
        <v>2704</v>
      </c>
      <c r="M981" s="12" t="s">
        <v>2705</v>
      </c>
      <c r="N981" s="12" t="s">
        <v>2702</v>
      </c>
      <c r="O981" s="12" t="s">
        <v>2703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2591</v>
      </c>
    </row>
    <row r="982" spans="1:20" x14ac:dyDescent="0.25">
      <c r="A982" s="12" t="s">
        <v>2299</v>
      </c>
      <c r="B982" s="12" t="s">
        <v>691</v>
      </c>
      <c r="C982" s="12" t="s">
        <v>2594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2595</v>
      </c>
      <c r="J982" s="12" t="s">
        <v>149</v>
      </c>
      <c r="K982" s="12" t="s">
        <v>2380</v>
      </c>
      <c r="L982" s="12" t="s">
        <v>2704</v>
      </c>
      <c r="M982" s="12" t="s">
        <v>2705</v>
      </c>
      <c r="N982" s="12" t="s">
        <v>2702</v>
      </c>
      <c r="O982" s="12" t="s">
        <v>2703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2596</v>
      </c>
    </row>
    <row r="983" spans="1:20" x14ac:dyDescent="0.25">
      <c r="A983" s="12" t="s">
        <v>2299</v>
      </c>
      <c r="B983" s="12" t="s">
        <v>667</v>
      </c>
      <c r="C983" s="12" t="s">
        <v>2597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2598</v>
      </c>
      <c r="J983" s="12" t="s">
        <v>337</v>
      </c>
      <c r="K983" s="12" t="s">
        <v>248</v>
      </c>
      <c r="L983" s="12" t="s">
        <v>2700</v>
      </c>
      <c r="M983" s="12" t="s">
        <v>2701</v>
      </c>
      <c r="N983" s="12" t="s">
        <v>2702</v>
      </c>
      <c r="O983" s="12" t="s">
        <v>2703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2599</v>
      </c>
    </row>
    <row r="984" spans="1:20" x14ac:dyDescent="0.25">
      <c r="A984" s="12" t="s">
        <v>2299</v>
      </c>
      <c r="B984" s="12" t="s">
        <v>736</v>
      </c>
      <c r="C984" s="12" t="s">
        <v>2600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2601</v>
      </c>
      <c r="J984" s="12" t="s">
        <v>297</v>
      </c>
      <c r="K984" s="12" t="s">
        <v>2602</v>
      </c>
      <c r="L984" s="12" t="s">
        <v>2687</v>
      </c>
      <c r="M984" s="12" t="s">
        <v>2688</v>
      </c>
      <c r="N984" s="12" t="s">
        <v>2706</v>
      </c>
      <c r="O984" s="12" t="s">
        <v>2691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2612</v>
      </c>
    </row>
    <row r="985" spans="1:20" x14ac:dyDescent="0.25">
      <c r="A985" s="12" t="s">
        <v>2299</v>
      </c>
      <c r="B985" s="12" t="s">
        <v>821</v>
      </c>
      <c r="C985" s="12" t="s">
        <v>2603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2604</v>
      </c>
      <c r="J985" s="12" t="s">
        <v>290</v>
      </c>
      <c r="K985" s="12" t="s">
        <v>238</v>
      </c>
      <c r="L985" s="12" t="s">
        <v>2687</v>
      </c>
      <c r="M985" s="12" t="s">
        <v>2688</v>
      </c>
      <c r="N985" s="12" t="s">
        <v>2706</v>
      </c>
      <c r="O985" s="12" t="s">
        <v>2691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2613</v>
      </c>
    </row>
    <row r="986" spans="1:20" x14ac:dyDescent="0.25">
      <c r="A986" s="12" t="s">
        <v>2299</v>
      </c>
      <c r="B986" s="12" t="s">
        <v>658</v>
      </c>
      <c r="C986" s="12" t="s">
        <v>2605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2606</v>
      </c>
      <c r="J986" s="12" t="s">
        <v>290</v>
      </c>
      <c r="K986" s="12" t="s">
        <v>2607</v>
      </c>
      <c r="L986" s="12" t="s">
        <v>2687</v>
      </c>
      <c r="M986" s="12" t="s">
        <v>2688</v>
      </c>
      <c r="N986" s="12" t="s">
        <v>2707</v>
      </c>
      <c r="O986" s="12" t="s">
        <v>2708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2614</v>
      </c>
    </row>
    <row r="987" spans="1:20" x14ac:dyDescent="0.25">
      <c r="A987" s="12" t="s">
        <v>2299</v>
      </c>
      <c r="B987" s="12" t="s">
        <v>772</v>
      </c>
      <c r="C987" s="12" t="s">
        <v>2608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2516</v>
      </c>
      <c r="J987" s="12" t="s">
        <v>342</v>
      </c>
      <c r="K987" s="12" t="s">
        <v>2607</v>
      </c>
      <c r="L987" s="12" t="s">
        <v>2687</v>
      </c>
      <c r="M987" s="12" t="s">
        <v>2688</v>
      </c>
      <c r="N987" s="12" t="s">
        <v>2707</v>
      </c>
      <c r="O987" s="12" t="s">
        <v>2708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2609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2610</v>
      </c>
      <c r="J988" s="12" t="s">
        <v>2394</v>
      </c>
      <c r="K988" s="12" t="s">
        <v>2611</v>
      </c>
      <c r="L988" s="12" t="s">
        <v>2687</v>
      </c>
      <c r="M988" s="12" t="s">
        <v>2688</v>
      </c>
      <c r="N988" s="12" t="s">
        <v>2707</v>
      </c>
      <c r="O988" s="12" t="s">
        <v>2708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2615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2616</v>
      </c>
      <c r="J989" s="12" t="s">
        <v>2617</v>
      </c>
      <c r="K989" s="12" t="s">
        <v>1208</v>
      </c>
      <c r="L989" s="12" t="s">
        <v>2687</v>
      </c>
      <c r="M989" s="12" t="s">
        <v>2688</v>
      </c>
      <c r="N989" s="12" t="s">
        <v>2709</v>
      </c>
      <c r="O989" s="12" t="s">
        <v>2695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2618</v>
      </c>
    </row>
    <row r="990" spans="1:20" x14ac:dyDescent="0.25">
      <c r="A990" s="12" t="s">
        <v>2299</v>
      </c>
      <c r="B990" s="12" t="s">
        <v>824</v>
      </c>
      <c r="C990" s="12" t="s">
        <v>2619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2616</v>
      </c>
      <c r="J990" s="12" t="s">
        <v>2617</v>
      </c>
      <c r="K990" s="12" t="s">
        <v>1208</v>
      </c>
      <c r="L990" s="12" t="s">
        <v>2687</v>
      </c>
      <c r="M990" s="12" t="s">
        <v>2688</v>
      </c>
      <c r="N990" s="12" t="s">
        <v>2709</v>
      </c>
      <c r="O990" s="12" t="s">
        <v>2695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2620</v>
      </c>
    </row>
    <row r="991" spans="1:20" x14ac:dyDescent="0.25">
      <c r="A991" s="12" t="s">
        <v>2299</v>
      </c>
      <c r="B991" s="12" t="s">
        <v>791</v>
      </c>
      <c r="C991" s="12" t="s">
        <v>2621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2516</v>
      </c>
      <c r="J991" s="12" t="s">
        <v>346</v>
      </c>
      <c r="K991" s="12" t="s">
        <v>2622</v>
      </c>
      <c r="L991" s="12" t="s">
        <v>2687</v>
      </c>
      <c r="M991" s="12" t="s">
        <v>2688</v>
      </c>
      <c r="N991" s="12" t="s">
        <v>2709</v>
      </c>
      <c r="O991" s="12" t="s">
        <v>2695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2620</v>
      </c>
    </row>
    <row r="992" spans="1:20" x14ac:dyDescent="0.25">
      <c r="A992" s="12" t="s">
        <v>2299</v>
      </c>
      <c r="B992" s="12" t="s">
        <v>738</v>
      </c>
      <c r="C992" s="12" t="s">
        <v>2623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2516</v>
      </c>
      <c r="J992" s="12" t="s">
        <v>346</v>
      </c>
      <c r="K992" s="12" t="s">
        <v>2622</v>
      </c>
      <c r="L992" s="12" t="s">
        <v>2687</v>
      </c>
      <c r="M992" s="12" t="s">
        <v>2688</v>
      </c>
      <c r="N992" s="12" t="s">
        <v>2709</v>
      </c>
      <c r="O992" s="12" t="s">
        <v>2695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2624</v>
      </c>
    </row>
    <row r="993" spans="1:20" x14ac:dyDescent="0.25">
      <c r="A993" s="12" t="s">
        <v>2299</v>
      </c>
      <c r="B993" s="12" t="s">
        <v>690</v>
      </c>
      <c r="C993" s="12" t="s">
        <v>2625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2525</v>
      </c>
      <c r="J993" s="12" t="s">
        <v>346</v>
      </c>
      <c r="K993" s="12" t="s">
        <v>254</v>
      </c>
      <c r="L993" s="12" t="s">
        <v>2687</v>
      </c>
      <c r="M993" s="12" t="s">
        <v>2688</v>
      </c>
      <c r="N993" s="12" t="s">
        <v>2709</v>
      </c>
      <c r="O993" s="12" t="s">
        <v>2695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2618</v>
      </c>
    </row>
    <row r="994" spans="1:20" x14ac:dyDescent="0.25">
      <c r="A994" s="12" t="s">
        <v>2299</v>
      </c>
      <c r="B994" s="12" t="s">
        <v>809</v>
      </c>
      <c r="C994" s="12" t="s">
        <v>2626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2520</v>
      </c>
      <c r="J994" s="12" t="s">
        <v>369</v>
      </c>
      <c r="K994" s="12" t="s">
        <v>2622</v>
      </c>
      <c r="L994" s="12" t="s">
        <v>2687</v>
      </c>
      <c r="M994" s="12" t="s">
        <v>2688</v>
      </c>
      <c r="N994" s="12" t="s">
        <v>2709</v>
      </c>
      <c r="O994" s="12" t="s">
        <v>2695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2620</v>
      </c>
    </row>
    <row r="995" spans="1:20" x14ac:dyDescent="0.25">
      <c r="A995" s="12" t="s">
        <v>2299</v>
      </c>
      <c r="B995" s="12" t="s">
        <v>812</v>
      </c>
      <c r="C995" s="12" t="s">
        <v>2627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2628</v>
      </c>
      <c r="J995" s="12" t="s">
        <v>392</v>
      </c>
      <c r="K995" s="12" t="s">
        <v>2629</v>
      </c>
      <c r="L995" s="12" t="s">
        <v>2710</v>
      </c>
      <c r="M995" s="12" t="s">
        <v>2711</v>
      </c>
      <c r="N995" s="12" t="s">
        <v>2712</v>
      </c>
      <c r="O995" s="12" t="s">
        <v>2706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2630</v>
      </c>
    </row>
    <row r="996" spans="1:20" x14ac:dyDescent="0.25">
      <c r="A996" s="12" t="s">
        <v>2299</v>
      </c>
      <c r="B996" s="12" t="s">
        <v>744</v>
      </c>
      <c r="C996" s="12" t="s">
        <v>2631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2632</v>
      </c>
      <c r="K996" s="12" t="s">
        <v>2629</v>
      </c>
      <c r="L996" s="12" t="s">
        <v>2710</v>
      </c>
      <c r="M996" s="12" t="s">
        <v>2711</v>
      </c>
      <c r="N996" s="12" t="s">
        <v>2712</v>
      </c>
      <c r="O996" s="12" t="s">
        <v>2706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2630</v>
      </c>
    </row>
    <row r="997" spans="1:20" x14ac:dyDescent="0.25">
      <c r="A997" s="12" t="s">
        <v>2299</v>
      </c>
      <c r="B997" s="12" t="s">
        <v>697</v>
      </c>
      <c r="C997" s="12" t="s">
        <v>2633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2632</v>
      </c>
      <c r="K997" s="12" t="s">
        <v>2629</v>
      </c>
      <c r="L997" s="12" t="s">
        <v>2710</v>
      </c>
      <c r="M997" s="12" t="s">
        <v>2711</v>
      </c>
      <c r="N997" s="12" t="s">
        <v>2712</v>
      </c>
      <c r="O997" s="12" t="s">
        <v>2706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2630</v>
      </c>
    </row>
    <row r="998" spans="1:20" x14ac:dyDescent="0.25">
      <c r="A998" s="12" t="s">
        <v>2299</v>
      </c>
      <c r="B998" s="12" t="s">
        <v>694</v>
      </c>
      <c r="C998" s="12" t="s">
        <v>2634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2635</v>
      </c>
      <c r="J998" s="12" t="s">
        <v>392</v>
      </c>
      <c r="K998" s="12" t="s">
        <v>2636</v>
      </c>
      <c r="L998" s="12" t="s">
        <v>2710</v>
      </c>
      <c r="M998" s="12" t="s">
        <v>2711</v>
      </c>
      <c r="N998" s="12" t="s">
        <v>2713</v>
      </c>
      <c r="O998" s="12" t="s">
        <v>2707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2637</v>
      </c>
    </row>
    <row r="999" spans="1:20" x14ac:dyDescent="0.25">
      <c r="A999" s="12" t="s">
        <v>2299</v>
      </c>
      <c r="B999" s="12" t="s">
        <v>762</v>
      </c>
      <c r="C999" s="12" t="s">
        <v>2638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2639</v>
      </c>
      <c r="K999" s="12" t="s">
        <v>2640</v>
      </c>
      <c r="L999" s="12" t="s">
        <v>2710</v>
      </c>
      <c r="M999" s="12" t="s">
        <v>2711</v>
      </c>
      <c r="N999" s="12" t="s">
        <v>2713</v>
      </c>
      <c r="O999" s="12" t="s">
        <v>2707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2641</v>
      </c>
    </row>
    <row r="1000" spans="1:20" x14ac:dyDescent="0.25">
      <c r="A1000" s="12" t="s">
        <v>2299</v>
      </c>
      <c r="B1000" s="12" t="s">
        <v>788</v>
      </c>
      <c r="C1000" s="12" t="s">
        <v>3030</v>
      </c>
      <c r="D1000" s="12" t="s">
        <v>8</v>
      </c>
      <c r="E1000" s="12" t="s">
        <v>11</v>
      </c>
      <c r="F1000" s="12" t="s">
        <v>140</v>
      </c>
      <c r="G1000" s="12" t="s">
        <v>399</v>
      </c>
      <c r="H1000" s="12" t="s">
        <v>669</v>
      </c>
      <c r="I1000" s="12" t="s">
        <v>2582</v>
      </c>
      <c r="J1000" s="12" t="s">
        <v>287</v>
      </c>
      <c r="K1000" s="12" t="s">
        <v>322</v>
      </c>
      <c r="L1000" s="12" t="s">
        <v>2704</v>
      </c>
      <c r="M1000" s="12" t="s">
        <v>2705</v>
      </c>
      <c r="N1000" s="12" t="s">
        <v>3031</v>
      </c>
      <c r="O1000" s="12" t="s">
        <v>3032</v>
      </c>
      <c r="P1000" s="12" t="s">
        <v>1652</v>
      </c>
      <c r="Q1000" s="12" t="s">
        <v>1663</v>
      </c>
      <c r="R1000" s="12" t="s">
        <v>1671</v>
      </c>
      <c r="S1000" s="12" t="s">
        <v>1728</v>
      </c>
      <c r="T1000" s="12" t="s">
        <v>3037</v>
      </c>
    </row>
    <row r="1001" spans="1:20" x14ac:dyDescent="0.25">
      <c r="A1001" s="12" t="s">
        <v>2299</v>
      </c>
      <c r="B1001" s="12" t="s">
        <v>770</v>
      </c>
      <c r="C1001" s="12" t="s">
        <v>3033</v>
      </c>
      <c r="D1001" s="12" t="s">
        <v>8</v>
      </c>
      <c r="E1001" s="12" t="s">
        <v>13</v>
      </c>
      <c r="F1001" s="12" t="s">
        <v>140</v>
      </c>
      <c r="G1001" s="12" t="s">
        <v>399</v>
      </c>
      <c r="H1001" s="12" t="s">
        <v>669</v>
      </c>
      <c r="I1001" s="12" t="s">
        <v>2447</v>
      </c>
      <c r="J1001" s="12" t="s">
        <v>267</v>
      </c>
      <c r="K1001" s="12" t="s">
        <v>2394</v>
      </c>
      <c r="L1001" s="12" t="s">
        <v>2700</v>
      </c>
      <c r="M1001" s="12" t="s">
        <v>2701</v>
      </c>
      <c r="N1001" s="12" t="s">
        <v>3031</v>
      </c>
      <c r="O1001" s="12" t="s">
        <v>3032</v>
      </c>
      <c r="P1001" s="12" t="s">
        <v>1652</v>
      </c>
      <c r="Q1001" s="12" t="s">
        <v>1666</v>
      </c>
      <c r="R1001" s="12" t="s">
        <v>1671</v>
      </c>
      <c r="S1001" s="12" t="s">
        <v>1727</v>
      </c>
      <c r="T1001" s="12" t="s">
        <v>3038</v>
      </c>
    </row>
    <row r="1002" spans="1:20" x14ac:dyDescent="0.25">
      <c r="A1002" s="12" t="s">
        <v>2299</v>
      </c>
      <c r="B1002" s="12" t="s">
        <v>722</v>
      </c>
      <c r="C1002" s="12" t="s">
        <v>3041</v>
      </c>
      <c r="D1002" s="12" t="s">
        <v>5</v>
      </c>
      <c r="E1002" s="12" t="s">
        <v>16</v>
      </c>
      <c r="F1002" s="12" t="s">
        <v>140</v>
      </c>
      <c r="G1002" s="12" t="s">
        <v>399</v>
      </c>
      <c r="H1002" s="12" t="s">
        <v>669</v>
      </c>
      <c r="I1002" s="12" t="s">
        <v>329</v>
      </c>
      <c r="J1002" s="12" t="s">
        <v>364</v>
      </c>
      <c r="K1002" s="12" t="s">
        <v>270</v>
      </c>
      <c r="L1002" s="12" t="s">
        <v>2700</v>
      </c>
      <c r="M1002" s="12" t="s">
        <v>2701</v>
      </c>
      <c r="N1002" s="12" t="s">
        <v>3034</v>
      </c>
      <c r="O1002" s="12" t="s">
        <v>3036</v>
      </c>
      <c r="P1002" s="12" t="s">
        <v>1652</v>
      </c>
      <c r="Q1002" s="12" t="s">
        <v>1669</v>
      </c>
      <c r="R1002" s="12" t="s">
        <v>1671</v>
      </c>
      <c r="S1002" s="12" t="s">
        <v>1727</v>
      </c>
      <c r="T1002" s="12" t="s">
        <v>3039</v>
      </c>
    </row>
    <row r="1003" spans="1:20" x14ac:dyDescent="0.25">
      <c r="A1003" s="12" t="s">
        <v>2299</v>
      </c>
      <c r="B1003" s="12" t="s">
        <v>664</v>
      </c>
      <c r="C1003" s="12" t="s">
        <v>3035</v>
      </c>
      <c r="D1003" s="12" t="s">
        <v>5</v>
      </c>
      <c r="E1003" s="12" t="s">
        <v>1676</v>
      </c>
      <c r="F1003" s="12" t="s">
        <v>140</v>
      </c>
      <c r="G1003" s="12" t="s">
        <v>399</v>
      </c>
      <c r="H1003" s="12" t="s">
        <v>669</v>
      </c>
      <c r="I1003" s="12" t="s">
        <v>1802</v>
      </c>
      <c r="J1003" s="12" t="s">
        <v>267</v>
      </c>
      <c r="K1003" s="12" t="s">
        <v>270</v>
      </c>
      <c r="L1003" s="12" t="s">
        <v>2700</v>
      </c>
      <c r="M1003" s="12" t="s">
        <v>2701</v>
      </c>
      <c r="N1003" s="12" t="s">
        <v>3034</v>
      </c>
      <c r="O1003" s="12" t="s">
        <v>3036</v>
      </c>
      <c r="P1003" s="12" t="s">
        <v>1652</v>
      </c>
      <c r="Q1003" s="12" t="s">
        <v>1691</v>
      </c>
      <c r="R1003" s="12" t="s">
        <v>1671</v>
      </c>
      <c r="S1003" s="12" t="s">
        <v>1727</v>
      </c>
      <c r="T1003" s="12" t="s">
        <v>3040</v>
      </c>
    </row>
    <row r="1004" spans="1:20" x14ac:dyDescent="0.25">
      <c r="A1004" s="12" t="s">
        <v>2299</v>
      </c>
      <c r="B1004" s="12" t="s">
        <v>656</v>
      </c>
      <c r="C1004" s="12" t="s">
        <v>3042</v>
      </c>
      <c r="D1004" s="12" t="s">
        <v>5</v>
      </c>
      <c r="E1004" s="12" t="s">
        <v>15</v>
      </c>
      <c r="F1004" s="12" t="s">
        <v>140</v>
      </c>
      <c r="G1004" s="12" t="s">
        <v>399</v>
      </c>
      <c r="H1004" s="12" t="s">
        <v>669</v>
      </c>
      <c r="I1004" s="12" t="s">
        <v>302</v>
      </c>
      <c r="J1004" s="12" t="s">
        <v>3043</v>
      </c>
      <c r="K1004" s="12" t="s">
        <v>2474</v>
      </c>
      <c r="L1004" s="12" t="s">
        <v>2687</v>
      </c>
      <c r="M1004" s="12" t="s">
        <v>2688</v>
      </c>
      <c r="N1004" s="12" t="s">
        <v>3044</v>
      </c>
      <c r="O1004" s="12" t="s">
        <v>3045</v>
      </c>
      <c r="P1004" s="12" t="s">
        <v>1652</v>
      </c>
      <c r="Q1004" s="12" t="s">
        <v>1661</v>
      </c>
      <c r="R1004" s="12" t="s">
        <v>1671</v>
      </c>
      <c r="S1004" s="12" t="s">
        <v>1725</v>
      </c>
      <c r="T1004" s="12" t="s">
        <v>3046</v>
      </c>
    </row>
    <row r="1005" spans="1:20" x14ac:dyDescent="0.25">
      <c r="A1005" s="12" t="s">
        <v>2299</v>
      </c>
      <c r="B1005" s="12" t="s">
        <v>855</v>
      </c>
      <c r="C1005" s="12" t="s">
        <v>3047</v>
      </c>
      <c r="D1005" s="12" t="s">
        <v>5</v>
      </c>
      <c r="E1005" s="12" t="s">
        <v>2288</v>
      </c>
      <c r="F1005" s="12" t="s">
        <v>140</v>
      </c>
      <c r="G1005" s="12" t="s">
        <v>399</v>
      </c>
      <c r="H1005" s="12" t="s">
        <v>669</v>
      </c>
      <c r="I1005" s="12" t="s">
        <v>1766</v>
      </c>
      <c r="J1005" s="12" t="s">
        <v>3048</v>
      </c>
      <c r="K1005" s="12" t="s">
        <v>382</v>
      </c>
      <c r="L1005" s="12" t="s">
        <v>2687</v>
      </c>
      <c r="M1005" s="12" t="s">
        <v>2688</v>
      </c>
      <c r="N1005" s="12" t="s">
        <v>3044</v>
      </c>
      <c r="O1005" s="12" t="s">
        <v>3045</v>
      </c>
      <c r="P1005" s="12" t="s">
        <v>1652</v>
      </c>
      <c r="Q1005" s="12" t="s">
        <v>2302</v>
      </c>
      <c r="R1005" s="12" t="s">
        <v>1671</v>
      </c>
      <c r="S1005" s="12" t="s">
        <v>1725</v>
      </c>
      <c r="T1005" s="12" t="s">
        <v>3049</v>
      </c>
    </row>
    <row r="1006" spans="1:20" x14ac:dyDescent="0.25">
      <c r="A1006" s="12" t="s">
        <v>2299</v>
      </c>
      <c r="B1006" s="12" t="s">
        <v>848</v>
      </c>
      <c r="C1006" s="12" t="s">
        <v>3050</v>
      </c>
      <c r="D1006" s="12" t="s">
        <v>5</v>
      </c>
      <c r="E1006" s="12" t="s">
        <v>10</v>
      </c>
      <c r="F1006" s="12" t="s">
        <v>140</v>
      </c>
      <c r="G1006" s="12" t="s">
        <v>399</v>
      </c>
      <c r="H1006" s="12" t="s">
        <v>669</v>
      </c>
      <c r="I1006" s="12" t="s">
        <v>318</v>
      </c>
      <c r="J1006" s="12" t="s">
        <v>1050</v>
      </c>
      <c r="K1006" s="12" t="s">
        <v>1621</v>
      </c>
      <c r="L1006" s="12" t="s">
        <v>2700</v>
      </c>
      <c r="M1006" s="12" t="s">
        <v>2701</v>
      </c>
      <c r="N1006" s="12" t="s">
        <v>3044</v>
      </c>
      <c r="O1006" s="12" t="s">
        <v>3045</v>
      </c>
      <c r="P1006" s="12" t="s">
        <v>1652</v>
      </c>
      <c r="Q1006" s="12" t="s">
        <v>1665</v>
      </c>
      <c r="R1006" s="12" t="s">
        <v>1671</v>
      </c>
      <c r="S1006" s="12" t="s">
        <v>1727</v>
      </c>
      <c r="T1006" s="12" t="s">
        <v>3051</v>
      </c>
    </row>
    <row r="1007" spans="1:20" x14ac:dyDescent="0.25">
      <c r="A1007" s="12" t="s">
        <v>2299</v>
      </c>
      <c r="B1007" s="12" t="s">
        <v>655</v>
      </c>
      <c r="C1007" s="12" t="s">
        <v>3052</v>
      </c>
      <c r="D1007" s="12" t="s">
        <v>5</v>
      </c>
      <c r="E1007" s="12" t="s">
        <v>11</v>
      </c>
      <c r="F1007" s="12" t="s">
        <v>140</v>
      </c>
      <c r="G1007" s="12" t="s">
        <v>399</v>
      </c>
      <c r="H1007" s="12" t="s">
        <v>669</v>
      </c>
      <c r="I1007" s="12" t="s">
        <v>342</v>
      </c>
      <c r="J1007" s="12" t="s">
        <v>1012</v>
      </c>
      <c r="K1007" s="12" t="s">
        <v>353</v>
      </c>
      <c r="L1007" s="12" t="s">
        <v>2700</v>
      </c>
      <c r="M1007" s="12" t="s">
        <v>2701</v>
      </c>
      <c r="N1007" s="12" t="s">
        <v>3044</v>
      </c>
      <c r="O1007" s="12" t="s">
        <v>3045</v>
      </c>
      <c r="P1007" s="12" t="s">
        <v>1652</v>
      </c>
      <c r="Q1007" s="12" t="s">
        <v>1663</v>
      </c>
      <c r="R1007" s="12" t="s">
        <v>1671</v>
      </c>
      <c r="S1007" s="12" t="s">
        <v>1727</v>
      </c>
      <c r="T1007" s="12" t="s">
        <v>3053</v>
      </c>
    </row>
    <row r="1008" spans="1:20" x14ac:dyDescent="0.25">
      <c r="A1008" s="12" t="s">
        <v>2299</v>
      </c>
      <c r="B1008" s="12" t="s">
        <v>733</v>
      </c>
      <c r="C1008" s="12" t="s">
        <v>3054</v>
      </c>
      <c r="D1008" s="12" t="s">
        <v>5</v>
      </c>
      <c r="E1008" s="12" t="s">
        <v>1676</v>
      </c>
      <c r="F1008" s="12" t="s">
        <v>140</v>
      </c>
      <c r="G1008" s="12" t="s">
        <v>399</v>
      </c>
      <c r="H1008" s="12" t="s">
        <v>669</v>
      </c>
      <c r="I1008" s="12" t="s">
        <v>1585</v>
      </c>
      <c r="J1008" s="12" t="s">
        <v>1017</v>
      </c>
      <c r="K1008" s="12" t="s">
        <v>353</v>
      </c>
      <c r="L1008" s="12" t="s">
        <v>2700</v>
      </c>
      <c r="M1008" s="12" t="s">
        <v>2701</v>
      </c>
      <c r="N1008" s="12" t="s">
        <v>3044</v>
      </c>
      <c r="O1008" s="12" t="s">
        <v>3045</v>
      </c>
      <c r="P1008" s="12" t="s">
        <v>1652</v>
      </c>
      <c r="Q1008" s="12" t="s">
        <v>1691</v>
      </c>
      <c r="R1008" s="12" t="s">
        <v>1671</v>
      </c>
      <c r="S1008" s="12" t="s">
        <v>1727</v>
      </c>
      <c r="T1008" s="12" t="s">
        <v>3055</v>
      </c>
    </row>
    <row r="1009" spans="1:20" x14ac:dyDescent="0.25">
      <c r="A1009" s="12" t="s">
        <v>2299</v>
      </c>
      <c r="B1009" s="12" t="s">
        <v>760</v>
      </c>
      <c r="C1009" s="12" t="s">
        <v>3056</v>
      </c>
      <c r="D1009" s="12" t="s">
        <v>5</v>
      </c>
      <c r="E1009" s="12" t="s">
        <v>13</v>
      </c>
      <c r="F1009" s="12" t="s">
        <v>140</v>
      </c>
      <c r="G1009" s="12" t="s">
        <v>399</v>
      </c>
      <c r="H1009" s="12" t="s">
        <v>669</v>
      </c>
      <c r="I1009" s="12" t="s">
        <v>342</v>
      </c>
      <c r="J1009" s="12" t="s">
        <v>3057</v>
      </c>
      <c r="K1009" s="12" t="s">
        <v>1019</v>
      </c>
      <c r="L1009" s="12" t="s">
        <v>2700</v>
      </c>
      <c r="M1009" s="12" t="s">
        <v>2701</v>
      </c>
      <c r="N1009" s="12" t="s">
        <v>3044</v>
      </c>
      <c r="O1009" s="12" t="s">
        <v>3045</v>
      </c>
      <c r="P1009" s="12" t="s">
        <v>1652</v>
      </c>
      <c r="Q1009" s="12" t="s">
        <v>1666</v>
      </c>
      <c r="R1009" s="12" t="s">
        <v>1671</v>
      </c>
      <c r="S1009" s="12" t="s">
        <v>1727</v>
      </c>
      <c r="T1009" s="12" t="s">
        <v>3058</v>
      </c>
    </row>
    <row r="1010" spans="1:20" x14ac:dyDescent="0.25">
      <c r="A1010" s="12" t="s">
        <v>2299</v>
      </c>
      <c r="B1010" s="12" t="s">
        <v>732</v>
      </c>
      <c r="C1010" s="12" t="s">
        <v>3060</v>
      </c>
      <c r="D1010" s="12" t="s">
        <v>8</v>
      </c>
      <c r="E1010" s="12" t="s">
        <v>14</v>
      </c>
      <c r="F1010" s="12" t="s">
        <v>140</v>
      </c>
      <c r="G1010" s="12" t="s">
        <v>399</v>
      </c>
      <c r="H1010" s="12" t="s">
        <v>669</v>
      </c>
      <c r="I1010" s="12" t="s">
        <v>1115</v>
      </c>
      <c r="J1010" s="12" t="s">
        <v>1188</v>
      </c>
      <c r="K1010" s="12" t="s">
        <v>1609</v>
      </c>
      <c r="L1010" s="12" t="s">
        <v>2700</v>
      </c>
      <c r="M1010" s="12" t="s">
        <v>2701</v>
      </c>
      <c r="N1010" s="12" t="s">
        <v>3061</v>
      </c>
      <c r="O1010" s="12" t="s">
        <v>3059</v>
      </c>
      <c r="P1010" s="12" t="s">
        <v>1652</v>
      </c>
      <c r="Q1010" s="12" t="s">
        <v>1668</v>
      </c>
      <c r="R1010" s="12" t="s">
        <v>1671</v>
      </c>
      <c r="S1010" s="12" t="s">
        <v>1727</v>
      </c>
      <c r="T1010" s="12" t="s">
        <v>3075</v>
      </c>
    </row>
    <row r="1011" spans="1:20" x14ac:dyDescent="0.25">
      <c r="A1011" s="12" t="s">
        <v>2299</v>
      </c>
      <c r="B1011" s="12" t="s">
        <v>723</v>
      </c>
      <c r="C1011" s="12" t="s">
        <v>3062</v>
      </c>
      <c r="D1011" s="12" t="s">
        <v>8</v>
      </c>
      <c r="E1011" s="12" t="s">
        <v>2288</v>
      </c>
      <c r="F1011" s="12" t="s">
        <v>140</v>
      </c>
      <c r="G1011" s="12" t="s">
        <v>399</v>
      </c>
      <c r="H1011" s="12" t="s">
        <v>669</v>
      </c>
      <c r="I1011" s="12" t="s">
        <v>1102</v>
      </c>
      <c r="J1011" s="12" t="s">
        <v>1012</v>
      </c>
      <c r="K1011" s="12" t="s">
        <v>1029</v>
      </c>
      <c r="L1011" s="12" t="s">
        <v>2700</v>
      </c>
      <c r="M1011" s="12" t="s">
        <v>2701</v>
      </c>
      <c r="N1011" s="12" t="s">
        <v>3061</v>
      </c>
      <c r="O1011" s="12" t="s">
        <v>3059</v>
      </c>
      <c r="P1011" s="12" t="s">
        <v>1652</v>
      </c>
      <c r="Q1011" s="12" t="s">
        <v>2302</v>
      </c>
      <c r="R1011" s="12" t="s">
        <v>1671</v>
      </c>
      <c r="S1011" s="12" t="s">
        <v>1727</v>
      </c>
      <c r="T1011" s="12" t="s">
        <v>3076</v>
      </c>
    </row>
    <row r="1012" spans="1:20" x14ac:dyDescent="0.25">
      <c r="A1012" s="12" t="s">
        <v>2299</v>
      </c>
      <c r="B1012" s="12" t="s">
        <v>717</v>
      </c>
      <c r="C1012" s="12" t="s">
        <v>3063</v>
      </c>
      <c r="D1012" s="12" t="s">
        <v>8</v>
      </c>
      <c r="E1012" s="12" t="s">
        <v>10</v>
      </c>
      <c r="F1012" s="12" t="s">
        <v>140</v>
      </c>
      <c r="G1012" s="12" t="s">
        <v>399</v>
      </c>
      <c r="H1012" s="12" t="s">
        <v>669</v>
      </c>
      <c r="I1012" s="12" t="s">
        <v>1253</v>
      </c>
      <c r="J1012" s="12" t="s">
        <v>3057</v>
      </c>
      <c r="K1012" s="12" t="s">
        <v>378</v>
      </c>
      <c r="L1012" s="12" t="s">
        <v>2700</v>
      </c>
      <c r="M1012" s="12" t="s">
        <v>2701</v>
      </c>
      <c r="N1012" s="12" t="s">
        <v>3061</v>
      </c>
      <c r="O1012" s="12" t="s">
        <v>3059</v>
      </c>
      <c r="P1012" s="12" t="s">
        <v>1652</v>
      </c>
      <c r="Q1012" s="12" t="s">
        <v>1665</v>
      </c>
      <c r="R1012" s="12" t="s">
        <v>1671</v>
      </c>
      <c r="S1012" s="12" t="s">
        <v>1727</v>
      </c>
      <c r="T1012" s="12" t="s">
        <v>3077</v>
      </c>
    </row>
    <row r="1013" spans="1:20" x14ac:dyDescent="0.25">
      <c r="A1013" s="12" t="s">
        <v>2299</v>
      </c>
      <c r="B1013" s="12" t="s">
        <v>759</v>
      </c>
      <c r="C1013" s="12" t="s">
        <v>3064</v>
      </c>
      <c r="D1013" s="12" t="s">
        <v>8</v>
      </c>
      <c r="E1013" s="12" t="s">
        <v>1676</v>
      </c>
      <c r="F1013" s="12" t="s">
        <v>140</v>
      </c>
      <c r="G1013" s="12" t="s">
        <v>399</v>
      </c>
      <c r="H1013" s="12" t="s">
        <v>669</v>
      </c>
      <c r="I1013" s="12" t="s">
        <v>1199</v>
      </c>
      <c r="J1013" s="12" t="s">
        <v>1012</v>
      </c>
      <c r="K1013" s="12" t="s">
        <v>357</v>
      </c>
      <c r="L1013" s="12" t="s">
        <v>2700</v>
      </c>
      <c r="M1013" s="12" t="s">
        <v>2701</v>
      </c>
      <c r="N1013" s="12" t="s">
        <v>3061</v>
      </c>
      <c r="O1013" s="12" t="s">
        <v>3059</v>
      </c>
      <c r="P1013" s="12" t="s">
        <v>1652</v>
      </c>
      <c r="Q1013" s="12" t="s">
        <v>1691</v>
      </c>
      <c r="R1013" s="12" t="s">
        <v>1671</v>
      </c>
      <c r="S1013" s="12" t="s">
        <v>1727</v>
      </c>
      <c r="T1013" s="12" t="s">
        <v>3078</v>
      </c>
    </row>
    <row r="1014" spans="1:20" x14ac:dyDescent="0.25">
      <c r="A1014" s="12" t="s">
        <v>2299</v>
      </c>
      <c r="B1014" s="12" t="s">
        <v>729</v>
      </c>
      <c r="C1014" s="12" t="s">
        <v>3065</v>
      </c>
      <c r="D1014" s="12" t="s">
        <v>8</v>
      </c>
      <c r="E1014" s="12" t="s">
        <v>11</v>
      </c>
      <c r="F1014" s="12" t="s">
        <v>140</v>
      </c>
      <c r="G1014" s="12" t="s">
        <v>787</v>
      </c>
      <c r="H1014" s="12" t="s">
        <v>669</v>
      </c>
      <c r="I1014" s="12" t="s">
        <v>339</v>
      </c>
      <c r="J1014" s="12" t="s">
        <v>381</v>
      </c>
      <c r="K1014" s="12" t="s">
        <v>1077</v>
      </c>
      <c r="L1014" s="12" t="s">
        <v>2704</v>
      </c>
      <c r="M1014" s="12" t="s">
        <v>2705</v>
      </c>
      <c r="N1014" s="12" t="s">
        <v>3066</v>
      </c>
      <c r="O1014" s="12" t="s">
        <v>3067</v>
      </c>
      <c r="P1014" s="12" t="s">
        <v>1652</v>
      </c>
      <c r="Q1014" s="12" t="s">
        <v>1663</v>
      </c>
      <c r="R1014" s="12" t="s">
        <v>1671</v>
      </c>
      <c r="S1014" s="12" t="s">
        <v>1728</v>
      </c>
      <c r="T1014" s="12" t="s">
        <v>2620</v>
      </c>
    </row>
    <row r="1015" spans="1:20" x14ac:dyDescent="0.25">
      <c r="A1015" s="12" t="s">
        <v>2299</v>
      </c>
      <c r="B1015" s="12" t="s">
        <v>781</v>
      </c>
      <c r="C1015" s="12" t="s">
        <v>3068</v>
      </c>
      <c r="D1015" s="12" t="s">
        <v>8</v>
      </c>
      <c r="E1015" s="12" t="s">
        <v>14</v>
      </c>
      <c r="F1015" s="12" t="s">
        <v>140</v>
      </c>
      <c r="G1015" s="12" t="s">
        <v>787</v>
      </c>
      <c r="H1015" s="12" t="s">
        <v>669</v>
      </c>
      <c r="I1015" s="12" t="s">
        <v>149</v>
      </c>
      <c r="J1015" s="12" t="s">
        <v>305</v>
      </c>
      <c r="K1015" s="12" t="s">
        <v>990</v>
      </c>
      <c r="L1015" s="12" t="s">
        <v>2704</v>
      </c>
      <c r="M1015" s="12" t="s">
        <v>2705</v>
      </c>
      <c r="N1015" s="12" t="s">
        <v>3066</v>
      </c>
      <c r="O1015" s="12" t="s">
        <v>3067</v>
      </c>
      <c r="P1015" s="12" t="s">
        <v>1652</v>
      </c>
      <c r="Q1015" s="12" t="s">
        <v>1668</v>
      </c>
      <c r="R1015" s="12" t="s">
        <v>1671</v>
      </c>
      <c r="S1015" s="12" t="s">
        <v>1728</v>
      </c>
      <c r="T1015" s="12" t="s">
        <v>3079</v>
      </c>
    </row>
    <row r="1016" spans="1:20" x14ac:dyDescent="0.25">
      <c r="A1016" s="12" t="s">
        <v>2299</v>
      </c>
      <c r="B1016" s="12" t="s">
        <v>720</v>
      </c>
      <c r="C1016" s="12" t="s">
        <v>3069</v>
      </c>
      <c r="D1016" s="12" t="s">
        <v>8</v>
      </c>
      <c r="E1016" s="12" t="s">
        <v>16</v>
      </c>
      <c r="F1016" s="12" t="s">
        <v>140</v>
      </c>
      <c r="G1016" s="12" t="s">
        <v>399</v>
      </c>
      <c r="H1016" s="12" t="s">
        <v>669</v>
      </c>
      <c r="I1016" s="12" t="s">
        <v>351</v>
      </c>
      <c r="J1016" s="12" t="s">
        <v>1805</v>
      </c>
      <c r="K1016" s="12" t="s">
        <v>1094</v>
      </c>
      <c r="L1016" s="12" t="s">
        <v>2700</v>
      </c>
      <c r="M1016" s="12" t="s">
        <v>2701</v>
      </c>
      <c r="N1016" s="12" t="s">
        <v>3066</v>
      </c>
      <c r="O1016" s="12" t="s">
        <v>3067</v>
      </c>
      <c r="P1016" s="12" t="s">
        <v>1652</v>
      </c>
      <c r="Q1016" s="12" t="s">
        <v>1669</v>
      </c>
      <c r="R1016" s="12" t="s">
        <v>1671</v>
      </c>
      <c r="S1016" s="12" t="s">
        <v>1727</v>
      </c>
      <c r="T1016" s="12" t="s">
        <v>3080</v>
      </c>
    </row>
    <row r="1017" spans="1:20" x14ac:dyDescent="0.25">
      <c r="A1017" s="12" t="s">
        <v>2299</v>
      </c>
      <c r="B1017" s="12" t="s">
        <v>768</v>
      </c>
      <c r="C1017" s="12" t="s">
        <v>3070</v>
      </c>
      <c r="D1017" s="12" t="s">
        <v>8</v>
      </c>
      <c r="E1017" s="12" t="s">
        <v>13</v>
      </c>
      <c r="F1017" s="12" t="s">
        <v>140</v>
      </c>
      <c r="G1017" s="12" t="s">
        <v>399</v>
      </c>
      <c r="H1017" s="12" t="s">
        <v>669</v>
      </c>
      <c r="I1017" s="12" t="s">
        <v>977</v>
      </c>
      <c r="J1017" s="12" t="s">
        <v>1012</v>
      </c>
      <c r="K1017" s="12" t="s">
        <v>1094</v>
      </c>
      <c r="L1017" s="12" t="s">
        <v>2700</v>
      </c>
      <c r="M1017" s="12" t="s">
        <v>2701</v>
      </c>
      <c r="N1017" s="12" t="s">
        <v>3066</v>
      </c>
      <c r="O1017" s="12" t="s">
        <v>3067</v>
      </c>
      <c r="P1017" s="12" t="s">
        <v>1652</v>
      </c>
      <c r="Q1017" s="12" t="s">
        <v>1666</v>
      </c>
      <c r="R1017" s="12" t="s">
        <v>1671</v>
      </c>
      <c r="S1017" s="12" t="s">
        <v>1727</v>
      </c>
      <c r="T1017" s="12" t="s">
        <v>3081</v>
      </c>
    </row>
    <row r="1018" spans="1:20" x14ac:dyDescent="0.25">
      <c r="A1018" s="12" t="s">
        <v>2299</v>
      </c>
      <c r="B1018" s="12" t="s">
        <v>752</v>
      </c>
      <c r="C1018" s="12" t="s">
        <v>3071</v>
      </c>
      <c r="D1018" s="12" t="s">
        <v>8</v>
      </c>
      <c r="E1018" s="12" t="s">
        <v>2286</v>
      </c>
      <c r="F1018" s="12" t="s">
        <v>140</v>
      </c>
      <c r="G1018" s="12" t="s">
        <v>814</v>
      </c>
      <c r="H1018" s="12" t="s">
        <v>669</v>
      </c>
      <c r="I1018" s="12" t="s">
        <v>285</v>
      </c>
      <c r="J1018" s="12" t="s">
        <v>3043</v>
      </c>
      <c r="K1018" s="12" t="s">
        <v>911</v>
      </c>
      <c r="L1018" s="12" t="s">
        <v>2687</v>
      </c>
      <c r="M1018" s="12" t="s">
        <v>2688</v>
      </c>
      <c r="N1018" s="12" t="s">
        <v>3072</v>
      </c>
      <c r="O1018" s="12" t="s">
        <v>3073</v>
      </c>
      <c r="P1018" s="12" t="s">
        <v>1652</v>
      </c>
      <c r="Q1018" s="12" t="s">
        <v>2300</v>
      </c>
      <c r="R1018" s="12" t="s">
        <v>1671</v>
      </c>
      <c r="S1018" s="12" t="s">
        <v>1725</v>
      </c>
      <c r="T1018" s="12" t="s">
        <v>1921</v>
      </c>
    </row>
    <row r="1019" spans="1:20" x14ac:dyDescent="0.25">
      <c r="A1019" s="12" t="s">
        <v>2299</v>
      </c>
      <c r="B1019" s="12" t="s">
        <v>847</v>
      </c>
      <c r="C1019" s="12" t="s">
        <v>3074</v>
      </c>
      <c r="D1019" s="12" t="s">
        <v>8</v>
      </c>
      <c r="E1019" s="12" t="s">
        <v>1676</v>
      </c>
      <c r="F1019" s="12" t="s">
        <v>140</v>
      </c>
      <c r="G1019" s="12" t="s">
        <v>814</v>
      </c>
      <c r="H1019" s="12" t="s">
        <v>669</v>
      </c>
      <c r="I1019" s="12" t="s">
        <v>2474</v>
      </c>
      <c r="J1019" s="12" t="s">
        <v>3048</v>
      </c>
      <c r="K1019" s="12" t="s">
        <v>1559</v>
      </c>
      <c r="L1019" s="12" t="s">
        <v>2687</v>
      </c>
      <c r="M1019" s="12" t="s">
        <v>2688</v>
      </c>
      <c r="N1019" s="12" t="s">
        <v>3072</v>
      </c>
      <c r="O1019" s="12" t="s">
        <v>3073</v>
      </c>
      <c r="P1019" s="12" t="s">
        <v>1652</v>
      </c>
      <c r="Q1019" s="12" t="s">
        <v>1691</v>
      </c>
      <c r="R1019" s="12" t="s">
        <v>1671</v>
      </c>
      <c r="S1019" s="12" t="s">
        <v>1725</v>
      </c>
      <c r="T1019" s="12" t="s">
        <v>3082</v>
      </c>
    </row>
    <row r="1020" spans="1:20" x14ac:dyDescent="0.25">
      <c r="A1020" s="12" t="s">
        <v>2299</v>
      </c>
      <c r="B1020" s="12" t="s">
        <v>858</v>
      </c>
      <c r="C1020" s="12" t="s">
        <v>3083</v>
      </c>
      <c r="D1020" s="12" t="s">
        <v>8</v>
      </c>
      <c r="E1020" s="12" t="s">
        <v>2288</v>
      </c>
      <c r="F1020" s="12" t="s">
        <v>140</v>
      </c>
      <c r="G1020" s="12" t="s">
        <v>399</v>
      </c>
      <c r="H1020" s="12" t="s">
        <v>669</v>
      </c>
      <c r="I1020" s="12" t="s">
        <v>316</v>
      </c>
      <c r="J1020" s="12" t="s">
        <v>287</v>
      </c>
      <c r="K1020" s="12" t="s">
        <v>291</v>
      </c>
      <c r="L1020" s="12" t="s">
        <v>2710</v>
      </c>
      <c r="M1020" s="12" t="s">
        <v>3084</v>
      </c>
      <c r="N1020" s="12" t="s">
        <v>3085</v>
      </c>
      <c r="O1020" s="12" t="s">
        <v>3034</v>
      </c>
      <c r="P1020" s="12" t="s">
        <v>1652</v>
      </c>
      <c r="Q1020" s="12" t="s">
        <v>2302</v>
      </c>
      <c r="R1020" s="12" t="s">
        <v>1671</v>
      </c>
      <c r="S1020" s="12" t="s">
        <v>1740</v>
      </c>
      <c r="T1020" s="12" t="s">
        <v>3086</v>
      </c>
    </row>
    <row r="1021" spans="1:20" x14ac:dyDescent="0.25">
      <c r="A1021" s="12" t="s">
        <v>2299</v>
      </c>
      <c r="B1021" s="12" t="s">
        <v>839</v>
      </c>
      <c r="C1021" s="12" t="s">
        <v>3087</v>
      </c>
      <c r="D1021" s="12" t="s">
        <v>5</v>
      </c>
      <c r="E1021" s="12" t="s">
        <v>2286</v>
      </c>
      <c r="F1021" s="12" t="s">
        <v>140</v>
      </c>
      <c r="G1021" s="12" t="s">
        <v>399</v>
      </c>
      <c r="H1021" s="12" t="s">
        <v>669</v>
      </c>
      <c r="I1021" s="12" t="s">
        <v>316</v>
      </c>
      <c r="J1021" s="12" t="s">
        <v>287</v>
      </c>
      <c r="K1021" s="12" t="s">
        <v>291</v>
      </c>
      <c r="L1021" s="12" t="s">
        <v>2710</v>
      </c>
      <c r="M1021" s="12" t="s">
        <v>3084</v>
      </c>
      <c r="N1021" s="12" t="s">
        <v>3085</v>
      </c>
      <c r="O1021" s="12" t="s">
        <v>3034</v>
      </c>
      <c r="P1021" s="12" t="s">
        <v>1652</v>
      </c>
      <c r="Q1021" s="12" t="s">
        <v>2300</v>
      </c>
      <c r="R1021" s="12" t="s">
        <v>1671</v>
      </c>
      <c r="S1021" s="12" t="s">
        <v>1740</v>
      </c>
      <c r="T1021" s="12" t="s">
        <v>3088</v>
      </c>
    </row>
    <row r="1022" spans="1:20" x14ac:dyDescent="0.25">
      <c r="A1022" s="12" t="s">
        <v>2299</v>
      </c>
      <c r="B1022" s="12" t="s">
        <v>765</v>
      </c>
      <c r="C1022" s="12" t="s">
        <v>3089</v>
      </c>
      <c r="D1022" s="12" t="s">
        <v>5</v>
      </c>
      <c r="E1022" s="12" t="s">
        <v>15</v>
      </c>
      <c r="F1022" s="12" t="s">
        <v>140</v>
      </c>
      <c r="G1022" s="12" t="s">
        <v>399</v>
      </c>
      <c r="H1022" s="12" t="s">
        <v>669</v>
      </c>
      <c r="I1022" s="12" t="s">
        <v>222</v>
      </c>
      <c r="J1022" s="12" t="s">
        <v>967</v>
      </c>
      <c r="K1022" s="12" t="s">
        <v>233</v>
      </c>
      <c r="L1022" s="12" t="s">
        <v>3090</v>
      </c>
      <c r="M1022" s="12" t="s">
        <v>3091</v>
      </c>
      <c r="N1022" s="12" t="s">
        <v>3085</v>
      </c>
      <c r="O1022" s="12" t="s">
        <v>3034</v>
      </c>
      <c r="P1022" s="12" t="s">
        <v>1652</v>
      </c>
      <c r="Q1022" s="12" t="s">
        <v>1661</v>
      </c>
      <c r="R1022" s="12" t="s">
        <v>1671</v>
      </c>
      <c r="S1022" s="12" t="s">
        <v>1741</v>
      </c>
      <c r="T1022" s="12" t="s">
        <v>3092</v>
      </c>
    </row>
    <row r="1023" spans="1:20" x14ac:dyDescent="0.25">
      <c r="A1023" s="12" t="s">
        <v>2299</v>
      </c>
      <c r="B1023" s="12" t="s">
        <v>850</v>
      </c>
      <c r="C1023" s="12" t="s">
        <v>3093</v>
      </c>
      <c r="D1023" s="12" t="s">
        <v>5</v>
      </c>
      <c r="E1023" s="12" t="s">
        <v>11</v>
      </c>
      <c r="F1023" s="12" t="s">
        <v>140</v>
      </c>
      <c r="G1023" s="12" t="s">
        <v>399</v>
      </c>
      <c r="H1023" s="12" t="s">
        <v>669</v>
      </c>
      <c r="I1023" s="12" t="s">
        <v>349</v>
      </c>
      <c r="J1023" s="12" t="s">
        <v>355</v>
      </c>
      <c r="K1023" s="12" t="s">
        <v>316</v>
      </c>
      <c r="L1023" s="12" t="s">
        <v>3094</v>
      </c>
      <c r="M1023" s="12" t="s">
        <v>2711</v>
      </c>
      <c r="N1023" s="12" t="s">
        <v>3085</v>
      </c>
      <c r="O1023" s="12" t="s">
        <v>3034</v>
      </c>
      <c r="P1023" s="12" t="s">
        <v>1652</v>
      </c>
      <c r="Q1023" s="12" t="s">
        <v>1663</v>
      </c>
      <c r="R1023" s="12" t="s">
        <v>1671</v>
      </c>
      <c r="S1023" s="12" t="s">
        <v>1742</v>
      </c>
      <c r="T1023" s="12" t="s">
        <v>3095</v>
      </c>
    </row>
    <row r="1024" spans="1:20" x14ac:dyDescent="0.25">
      <c r="A1024" s="12" t="s">
        <v>2299</v>
      </c>
      <c r="B1024" s="12" t="s">
        <v>836</v>
      </c>
      <c r="C1024" s="12" t="s">
        <v>3096</v>
      </c>
      <c r="D1024" s="12" t="s">
        <v>8</v>
      </c>
      <c r="E1024" s="12" t="s">
        <v>16</v>
      </c>
      <c r="F1024" s="12" t="s">
        <v>140</v>
      </c>
      <c r="G1024" s="12" t="s">
        <v>399</v>
      </c>
      <c r="H1024" s="12" t="s">
        <v>669</v>
      </c>
      <c r="I1024" s="12" t="s">
        <v>389</v>
      </c>
      <c r="J1024" s="12" t="s">
        <v>1109</v>
      </c>
      <c r="K1024" s="12" t="s">
        <v>127</v>
      </c>
      <c r="L1024" s="12" t="s">
        <v>3094</v>
      </c>
      <c r="M1024" s="12" t="s">
        <v>2711</v>
      </c>
      <c r="N1024" s="12" t="s">
        <v>3085</v>
      </c>
      <c r="O1024" s="12" t="s">
        <v>3034</v>
      </c>
      <c r="P1024" s="12" t="s">
        <v>1652</v>
      </c>
      <c r="Q1024" s="12" t="s">
        <v>1669</v>
      </c>
      <c r="R1024" s="12" t="s">
        <v>1671</v>
      </c>
      <c r="S1024" s="12" t="s">
        <v>1742</v>
      </c>
      <c r="T1024" s="12" t="s">
        <v>3097</v>
      </c>
    </row>
    <row r="1025" spans="1:20" x14ac:dyDescent="0.25">
      <c r="A1025" s="12" t="s">
        <v>2299</v>
      </c>
      <c r="B1025" s="12" t="s">
        <v>842</v>
      </c>
      <c r="C1025" s="12" t="s">
        <v>3098</v>
      </c>
      <c r="D1025" s="12" t="s">
        <v>8</v>
      </c>
      <c r="E1025" s="12" t="s">
        <v>14</v>
      </c>
      <c r="F1025" s="12" t="s">
        <v>140</v>
      </c>
      <c r="G1025" s="12" t="s">
        <v>399</v>
      </c>
      <c r="H1025" s="12" t="s">
        <v>669</v>
      </c>
      <c r="I1025" s="12" t="s">
        <v>126</v>
      </c>
      <c r="J1025" s="12" t="s">
        <v>967</v>
      </c>
      <c r="K1025" s="12" t="s">
        <v>336</v>
      </c>
      <c r="L1025" s="12" t="s">
        <v>3090</v>
      </c>
      <c r="M1025" s="12" t="s">
        <v>3091</v>
      </c>
      <c r="N1025" s="12" t="s">
        <v>3085</v>
      </c>
      <c r="O1025" s="12" t="s">
        <v>3034</v>
      </c>
      <c r="P1025" s="12" t="s">
        <v>1652</v>
      </c>
      <c r="Q1025" s="12" t="s">
        <v>1668</v>
      </c>
      <c r="R1025" s="12" t="s">
        <v>1671</v>
      </c>
      <c r="S1025" s="12" t="s">
        <v>1741</v>
      </c>
      <c r="T1025" s="12" t="s">
        <v>3099</v>
      </c>
    </row>
    <row r="1026" spans="1:20" x14ac:dyDescent="0.25">
      <c r="A1026" s="12" t="s">
        <v>2299</v>
      </c>
      <c r="B1026" s="12" t="s">
        <v>849</v>
      </c>
      <c r="C1026" s="12" t="s">
        <v>3100</v>
      </c>
      <c r="D1026" s="12" t="s">
        <v>6</v>
      </c>
      <c r="E1026" s="12" t="s">
        <v>16</v>
      </c>
      <c r="F1026" s="12" t="s">
        <v>140</v>
      </c>
      <c r="G1026" s="12" t="s">
        <v>399</v>
      </c>
      <c r="H1026" s="12" t="s">
        <v>669</v>
      </c>
      <c r="I1026" s="12" t="s">
        <v>389</v>
      </c>
      <c r="J1026" s="12" t="s">
        <v>1217</v>
      </c>
      <c r="K1026" s="12" t="s">
        <v>315</v>
      </c>
      <c r="L1026" s="12" t="s">
        <v>3094</v>
      </c>
      <c r="M1026" s="12" t="s">
        <v>2711</v>
      </c>
      <c r="N1026" s="12" t="s">
        <v>3101</v>
      </c>
      <c r="O1026" s="12" t="s">
        <v>3102</v>
      </c>
      <c r="P1026" s="12" t="s">
        <v>1652</v>
      </c>
      <c r="Q1026" s="12" t="s">
        <v>1669</v>
      </c>
      <c r="R1026" s="12" t="s">
        <v>1671</v>
      </c>
      <c r="S1026" s="12" t="s">
        <v>1742</v>
      </c>
      <c r="T1026" s="12" t="s">
        <v>3103</v>
      </c>
    </row>
    <row r="1027" spans="1:20" x14ac:dyDescent="0.25">
      <c r="A1027" s="12" t="s">
        <v>2299</v>
      </c>
      <c r="B1027" s="12" t="s">
        <v>860</v>
      </c>
      <c r="C1027" s="12" t="s">
        <v>3104</v>
      </c>
      <c r="D1027" s="12" t="s">
        <v>8</v>
      </c>
      <c r="E1027" s="12" t="s">
        <v>9</v>
      </c>
      <c r="F1027" s="12" t="s">
        <v>140</v>
      </c>
      <c r="G1027" s="12" t="s">
        <v>399</v>
      </c>
      <c r="H1027" s="12" t="s">
        <v>669</v>
      </c>
      <c r="I1027" s="12" t="s">
        <v>339</v>
      </c>
      <c r="J1027" s="12" t="s">
        <v>342</v>
      </c>
      <c r="K1027" s="12" t="s">
        <v>311</v>
      </c>
      <c r="L1027" s="12" t="s">
        <v>2710</v>
      </c>
      <c r="M1027" s="12" t="s">
        <v>3084</v>
      </c>
      <c r="N1027" s="12" t="s">
        <v>3101</v>
      </c>
      <c r="O1027" s="12" t="s">
        <v>3102</v>
      </c>
      <c r="P1027" s="12" t="s">
        <v>1652</v>
      </c>
      <c r="Q1027" s="12" t="s">
        <v>1662</v>
      </c>
      <c r="R1027" s="12" t="s">
        <v>1671</v>
      </c>
      <c r="S1027" s="12" t="s">
        <v>1740</v>
      </c>
      <c r="T1027" s="12" t="s">
        <v>3105</v>
      </c>
    </row>
    <row r="1028" spans="1:20" x14ac:dyDescent="0.25">
      <c r="A1028" s="12" t="s">
        <v>2299</v>
      </c>
      <c r="B1028" s="12" t="s">
        <v>702</v>
      </c>
      <c r="C1028" s="12" t="s">
        <v>3106</v>
      </c>
      <c r="D1028" s="12" t="s">
        <v>5</v>
      </c>
      <c r="E1028" s="12" t="s">
        <v>14</v>
      </c>
      <c r="F1028" s="12" t="s">
        <v>140</v>
      </c>
      <c r="G1028" s="12" t="s">
        <v>399</v>
      </c>
      <c r="H1028" s="12" t="s">
        <v>669</v>
      </c>
      <c r="I1028" s="12" t="s">
        <v>264</v>
      </c>
      <c r="J1028" s="12" t="s">
        <v>351</v>
      </c>
      <c r="K1028" s="12" t="s">
        <v>308</v>
      </c>
      <c r="L1028" s="12" t="s">
        <v>3090</v>
      </c>
      <c r="M1028" s="12" t="s">
        <v>3091</v>
      </c>
      <c r="N1028" s="12" t="s">
        <v>3101</v>
      </c>
      <c r="O1028" s="12" t="s">
        <v>3102</v>
      </c>
      <c r="P1028" s="12" t="s">
        <v>1652</v>
      </c>
      <c r="Q1028" s="12" t="s">
        <v>1668</v>
      </c>
      <c r="R1028" s="12" t="s">
        <v>1671</v>
      </c>
      <c r="S1028" s="12" t="s">
        <v>1741</v>
      </c>
      <c r="T1028" s="12" t="s">
        <v>3107</v>
      </c>
    </row>
    <row r="1029" spans="1:20" x14ac:dyDescent="0.25">
      <c r="A1029" s="12" t="s">
        <v>2299</v>
      </c>
      <c r="B1029" s="12" t="s">
        <v>652</v>
      </c>
      <c r="C1029" s="12" t="s">
        <v>3108</v>
      </c>
      <c r="D1029" s="12" t="s">
        <v>5</v>
      </c>
      <c r="E1029" s="12" t="s">
        <v>13</v>
      </c>
      <c r="F1029" s="12" t="s">
        <v>139</v>
      </c>
      <c r="G1029" s="12" t="s">
        <v>399</v>
      </c>
      <c r="H1029" s="12" t="s">
        <v>669</v>
      </c>
      <c r="I1029" s="12" t="s">
        <v>384</v>
      </c>
      <c r="J1029" s="12" t="s">
        <v>1805</v>
      </c>
      <c r="K1029" s="12" t="s">
        <v>1540</v>
      </c>
      <c r="L1029" s="12" t="s">
        <v>2700</v>
      </c>
      <c r="M1029" s="12" t="s">
        <v>2701</v>
      </c>
      <c r="N1029" s="12" t="s">
        <v>3109</v>
      </c>
      <c r="O1029" s="12" t="s">
        <v>3044</v>
      </c>
      <c r="P1029" s="12" t="s">
        <v>1652</v>
      </c>
      <c r="Q1029" s="12" t="s">
        <v>1666</v>
      </c>
      <c r="R1029" s="12" t="s">
        <v>1671</v>
      </c>
      <c r="S1029" s="12" t="s">
        <v>1727</v>
      </c>
      <c r="T1029" s="12" t="s">
        <v>3120</v>
      </c>
    </row>
    <row r="1030" spans="1:20" x14ac:dyDescent="0.25">
      <c r="A1030" s="12" t="s">
        <v>2299</v>
      </c>
      <c r="B1030" s="12" t="s">
        <v>761</v>
      </c>
      <c r="C1030" s="12" t="s">
        <v>3110</v>
      </c>
      <c r="D1030" s="12" t="s">
        <v>6</v>
      </c>
      <c r="E1030" s="12" t="s">
        <v>3111</v>
      </c>
      <c r="F1030" s="12" t="s">
        <v>139</v>
      </c>
      <c r="G1030" s="12" t="s">
        <v>399</v>
      </c>
      <c r="H1030" s="12" t="s">
        <v>669</v>
      </c>
      <c r="I1030" s="12" t="s">
        <v>287</v>
      </c>
      <c r="J1030" s="12" t="s">
        <v>1807</v>
      </c>
      <c r="K1030" s="12" t="s">
        <v>305</v>
      </c>
      <c r="L1030" s="12" t="s">
        <v>2700</v>
      </c>
      <c r="M1030" s="12" t="s">
        <v>2701</v>
      </c>
      <c r="N1030" s="12" t="s">
        <v>3112</v>
      </c>
      <c r="O1030" s="12" t="s">
        <v>3044</v>
      </c>
      <c r="P1030" s="12" t="s">
        <v>1652</v>
      </c>
      <c r="Q1030" s="12" t="s">
        <v>3121</v>
      </c>
      <c r="R1030" s="12" t="s">
        <v>1671</v>
      </c>
      <c r="S1030" s="12" t="s">
        <v>1727</v>
      </c>
      <c r="T1030" s="12" t="s">
        <v>3122</v>
      </c>
    </row>
    <row r="1031" spans="1:20" x14ac:dyDescent="0.25">
      <c r="A1031" s="12" t="s">
        <v>2299</v>
      </c>
      <c r="B1031" s="12" t="s">
        <v>713</v>
      </c>
      <c r="C1031" s="12" t="s">
        <v>3113</v>
      </c>
      <c r="D1031" s="12" t="s">
        <v>8</v>
      </c>
      <c r="E1031" s="12" t="s">
        <v>9</v>
      </c>
      <c r="F1031" s="12" t="s">
        <v>139</v>
      </c>
      <c r="G1031" s="12" t="s">
        <v>399</v>
      </c>
      <c r="H1031" s="12" t="s">
        <v>669</v>
      </c>
      <c r="I1031" s="12" t="s">
        <v>274</v>
      </c>
      <c r="J1031" s="12" t="s">
        <v>1012</v>
      </c>
      <c r="K1031" s="12" t="s">
        <v>2474</v>
      </c>
      <c r="L1031" s="12" t="s">
        <v>2700</v>
      </c>
      <c r="M1031" s="12" t="s">
        <v>2701</v>
      </c>
      <c r="N1031" s="12" t="s">
        <v>3109</v>
      </c>
      <c r="O1031" s="12" t="s">
        <v>3044</v>
      </c>
      <c r="P1031" s="12" t="s">
        <v>1652</v>
      </c>
      <c r="Q1031" s="12" t="s">
        <v>1662</v>
      </c>
      <c r="R1031" s="12" t="s">
        <v>1671</v>
      </c>
      <c r="S1031" s="12" t="s">
        <v>1727</v>
      </c>
      <c r="T1031" s="12" t="s">
        <v>3122</v>
      </c>
    </row>
    <row r="1032" spans="1:20" x14ac:dyDescent="0.25">
      <c r="A1032" s="12" t="s">
        <v>2299</v>
      </c>
      <c r="B1032" s="12" t="s">
        <v>657</v>
      </c>
      <c r="C1032" s="12" t="s">
        <v>3114</v>
      </c>
      <c r="D1032" s="12" t="s">
        <v>5</v>
      </c>
      <c r="E1032" s="12" t="s">
        <v>14</v>
      </c>
      <c r="F1032" s="12" t="s">
        <v>139</v>
      </c>
      <c r="G1032" s="12" t="s">
        <v>399</v>
      </c>
      <c r="H1032" s="12" t="s">
        <v>669</v>
      </c>
      <c r="I1032" s="12" t="s">
        <v>274</v>
      </c>
      <c r="J1032" s="12" t="s">
        <v>1805</v>
      </c>
      <c r="K1032" s="12" t="s">
        <v>305</v>
      </c>
      <c r="L1032" s="12" t="s">
        <v>2700</v>
      </c>
      <c r="M1032" s="12" t="s">
        <v>2701</v>
      </c>
      <c r="N1032" s="12" t="s">
        <v>3109</v>
      </c>
      <c r="O1032" s="12" t="s">
        <v>3044</v>
      </c>
      <c r="P1032" s="12" t="s">
        <v>1652</v>
      </c>
      <c r="Q1032" s="12" t="s">
        <v>1668</v>
      </c>
      <c r="R1032" s="12" t="s">
        <v>1671</v>
      </c>
      <c r="S1032" s="12" t="s">
        <v>1727</v>
      </c>
      <c r="T1032" s="12" t="s">
        <v>3123</v>
      </c>
    </row>
    <row r="1033" spans="1:20" x14ac:dyDescent="0.25">
      <c r="A1033" s="12" t="s">
        <v>2299</v>
      </c>
      <c r="B1033" s="12" t="s">
        <v>678</v>
      </c>
      <c r="C1033" s="12" t="s">
        <v>3115</v>
      </c>
      <c r="D1033" s="12" t="s">
        <v>5</v>
      </c>
      <c r="E1033" s="12" t="s">
        <v>12</v>
      </c>
      <c r="F1033" s="12" t="s">
        <v>139</v>
      </c>
      <c r="G1033" s="12" t="s">
        <v>399</v>
      </c>
      <c r="H1033" s="12" t="s">
        <v>669</v>
      </c>
      <c r="I1033" s="12" t="s">
        <v>271</v>
      </c>
      <c r="J1033" s="12" t="s">
        <v>1026</v>
      </c>
      <c r="K1033" s="12" t="s">
        <v>3116</v>
      </c>
      <c r="L1033" s="12" t="s">
        <v>2704</v>
      </c>
      <c r="M1033" s="12" t="s">
        <v>2705</v>
      </c>
      <c r="N1033" s="12" t="s">
        <v>3109</v>
      </c>
      <c r="O1033" s="12" t="s">
        <v>3044</v>
      </c>
      <c r="P1033" s="12" t="s">
        <v>1652</v>
      </c>
      <c r="Q1033" s="12" t="s">
        <v>1667</v>
      </c>
      <c r="R1033" s="12" t="s">
        <v>1671</v>
      </c>
      <c r="S1033" s="12" t="s">
        <v>1728</v>
      </c>
      <c r="T1033" s="12" t="s">
        <v>3124</v>
      </c>
    </row>
    <row r="1034" spans="1:20" x14ac:dyDescent="0.25">
      <c r="A1034" s="12" t="s">
        <v>2299</v>
      </c>
      <c r="B1034" s="12" t="s">
        <v>764</v>
      </c>
      <c r="C1034" s="12" t="s">
        <v>3117</v>
      </c>
      <c r="D1034" s="12" t="s">
        <v>6</v>
      </c>
      <c r="E1034" s="12" t="s">
        <v>3111</v>
      </c>
      <c r="F1034" s="12" t="s">
        <v>139</v>
      </c>
      <c r="G1034" s="12" t="s">
        <v>399</v>
      </c>
      <c r="H1034" s="12" t="s">
        <v>669</v>
      </c>
      <c r="I1034" s="12" t="s">
        <v>295</v>
      </c>
      <c r="J1034" s="12" t="s">
        <v>908</v>
      </c>
      <c r="K1034" s="12" t="s">
        <v>1654</v>
      </c>
      <c r="L1034" s="12" t="s">
        <v>2704</v>
      </c>
      <c r="M1034" s="12" t="s">
        <v>2705</v>
      </c>
      <c r="N1034" s="12" t="s">
        <v>3112</v>
      </c>
      <c r="O1034" s="12" t="s">
        <v>3044</v>
      </c>
      <c r="P1034" s="12" t="s">
        <v>1652</v>
      </c>
      <c r="Q1034" s="12" t="s">
        <v>3121</v>
      </c>
      <c r="R1034" s="12" t="s">
        <v>1671</v>
      </c>
      <c r="S1034" s="12" t="s">
        <v>1728</v>
      </c>
      <c r="T1034" s="12" t="s">
        <v>3125</v>
      </c>
    </row>
    <row r="1035" spans="1:20" x14ac:dyDescent="0.25">
      <c r="A1035" s="12" t="s">
        <v>2299</v>
      </c>
      <c r="B1035" s="12" t="s">
        <v>856</v>
      </c>
      <c r="C1035" s="12" t="s">
        <v>3118</v>
      </c>
      <c r="D1035" s="12" t="s">
        <v>5</v>
      </c>
      <c r="E1035" s="12" t="s">
        <v>11</v>
      </c>
      <c r="F1035" s="12" t="s">
        <v>139</v>
      </c>
      <c r="G1035" s="12" t="s">
        <v>399</v>
      </c>
      <c r="H1035" s="12" t="s">
        <v>669</v>
      </c>
      <c r="I1035" s="12" t="s">
        <v>380</v>
      </c>
      <c r="J1035" s="12" t="s">
        <v>352</v>
      </c>
      <c r="K1035" s="12" t="s">
        <v>1657</v>
      </c>
      <c r="L1035" s="12" t="s">
        <v>2704</v>
      </c>
      <c r="M1035" s="12" t="s">
        <v>2705</v>
      </c>
      <c r="N1035" s="12" t="s">
        <v>3109</v>
      </c>
      <c r="O1035" s="12" t="s">
        <v>3044</v>
      </c>
      <c r="P1035" s="12" t="s">
        <v>1652</v>
      </c>
      <c r="Q1035" s="12" t="s">
        <v>1663</v>
      </c>
      <c r="R1035" s="12" t="s">
        <v>1671</v>
      </c>
      <c r="S1035" s="12" t="s">
        <v>1728</v>
      </c>
      <c r="T1035" s="12" t="s">
        <v>3126</v>
      </c>
    </row>
    <row r="1036" spans="1:20" x14ac:dyDescent="0.25">
      <c r="A1036" s="12" t="s">
        <v>2299</v>
      </c>
      <c r="B1036" s="12" t="s">
        <v>834</v>
      </c>
      <c r="C1036" s="12" t="s">
        <v>3119</v>
      </c>
      <c r="D1036" s="12" t="s">
        <v>6</v>
      </c>
      <c r="E1036" s="12" t="s">
        <v>1676</v>
      </c>
      <c r="F1036" s="12" t="s">
        <v>139</v>
      </c>
      <c r="G1036" s="12" t="s">
        <v>399</v>
      </c>
      <c r="H1036" s="12" t="s">
        <v>669</v>
      </c>
      <c r="I1036" s="12" t="s">
        <v>295</v>
      </c>
      <c r="J1036" s="12" t="s">
        <v>298</v>
      </c>
      <c r="K1036" s="12" t="s">
        <v>1657</v>
      </c>
      <c r="L1036" s="12" t="s">
        <v>2704</v>
      </c>
      <c r="M1036" s="12" t="s">
        <v>2705</v>
      </c>
      <c r="N1036" s="12" t="s">
        <v>3109</v>
      </c>
      <c r="O1036" s="12" t="s">
        <v>3044</v>
      </c>
      <c r="P1036" s="12" t="s">
        <v>1652</v>
      </c>
      <c r="Q1036" s="12" t="s">
        <v>1691</v>
      </c>
      <c r="R1036" s="12" t="s">
        <v>1671</v>
      </c>
      <c r="S1036" s="12" t="s">
        <v>1728</v>
      </c>
      <c r="T1036" s="12" t="s">
        <v>3126</v>
      </c>
    </row>
    <row r="1037" spans="1:20" x14ac:dyDescent="0.25">
      <c r="A1037" s="12" t="s">
        <v>2299</v>
      </c>
      <c r="B1037" s="12" t="s">
        <v>838</v>
      </c>
      <c r="C1037" s="12" t="s">
        <v>3128</v>
      </c>
      <c r="D1037" s="12" t="s">
        <v>6</v>
      </c>
      <c r="E1037" s="12" t="s">
        <v>3111</v>
      </c>
      <c r="F1037" s="12" t="s">
        <v>139</v>
      </c>
      <c r="G1037" s="12" t="s">
        <v>787</v>
      </c>
      <c r="H1037" s="12" t="s">
        <v>669</v>
      </c>
      <c r="I1037" s="12" t="s">
        <v>30</v>
      </c>
      <c r="J1037" s="12" t="s">
        <v>943</v>
      </c>
      <c r="K1037" s="12" t="s">
        <v>993</v>
      </c>
      <c r="L1037" s="12" t="s">
        <v>2704</v>
      </c>
      <c r="M1037" s="12" t="s">
        <v>2705</v>
      </c>
      <c r="N1037" s="12" t="s">
        <v>3085</v>
      </c>
      <c r="O1037" s="12" t="s">
        <v>3072</v>
      </c>
      <c r="P1037" s="12" t="s">
        <v>1652</v>
      </c>
      <c r="Q1037" s="12" t="s">
        <v>3121</v>
      </c>
      <c r="R1037" s="12" t="s">
        <v>1671</v>
      </c>
      <c r="S1037" s="12" t="s">
        <v>1728</v>
      </c>
      <c r="T1037" s="12" t="s">
        <v>3129</v>
      </c>
    </row>
    <row r="1038" spans="1:20" x14ac:dyDescent="0.25">
      <c r="A1038" s="12" t="s">
        <v>2299</v>
      </c>
      <c r="B1038" s="12" t="s">
        <v>863</v>
      </c>
      <c r="C1038" s="12" t="s">
        <v>3130</v>
      </c>
      <c r="D1038" s="12" t="s">
        <v>6</v>
      </c>
      <c r="E1038" s="12" t="s">
        <v>13</v>
      </c>
      <c r="F1038" s="12" t="s">
        <v>139</v>
      </c>
      <c r="G1038" s="12" t="s">
        <v>787</v>
      </c>
      <c r="H1038" s="12" t="s">
        <v>669</v>
      </c>
      <c r="I1038" s="12" t="s">
        <v>128</v>
      </c>
      <c r="J1038" s="12" t="s">
        <v>1017</v>
      </c>
      <c r="K1038" s="12" t="s">
        <v>1015</v>
      </c>
      <c r="L1038" s="12" t="s">
        <v>2704</v>
      </c>
      <c r="M1038" s="12" t="s">
        <v>2705</v>
      </c>
      <c r="N1038" s="12" t="s">
        <v>2688</v>
      </c>
      <c r="O1038" s="12" t="s">
        <v>3072</v>
      </c>
      <c r="P1038" s="12" t="s">
        <v>1652</v>
      </c>
      <c r="Q1038" s="12" t="s">
        <v>1666</v>
      </c>
      <c r="R1038" s="12" t="s">
        <v>1671</v>
      </c>
      <c r="S1038" s="12" t="s">
        <v>1728</v>
      </c>
      <c r="T1038" s="12" t="s">
        <v>3131</v>
      </c>
    </row>
    <row r="1039" spans="1:20" x14ac:dyDescent="0.25">
      <c r="A1039" s="12" t="s">
        <v>2299</v>
      </c>
      <c r="B1039" s="12" t="s">
        <v>843</v>
      </c>
      <c r="C1039" s="12" t="s">
        <v>3132</v>
      </c>
      <c r="D1039" s="12" t="s">
        <v>6</v>
      </c>
      <c r="E1039" s="12" t="s">
        <v>9</v>
      </c>
      <c r="F1039" s="12" t="s">
        <v>139</v>
      </c>
      <c r="G1039" s="12" t="s">
        <v>787</v>
      </c>
      <c r="H1039" s="12" t="s">
        <v>669</v>
      </c>
      <c r="I1039" s="12" t="s">
        <v>367</v>
      </c>
      <c r="J1039" s="12" t="s">
        <v>340</v>
      </c>
      <c r="K1039" s="12" t="s">
        <v>1045</v>
      </c>
      <c r="L1039" s="12" t="s">
        <v>2704</v>
      </c>
      <c r="M1039" s="12" t="s">
        <v>2705</v>
      </c>
      <c r="N1039" s="12" t="s">
        <v>2688</v>
      </c>
      <c r="O1039" s="12" t="s">
        <v>3072</v>
      </c>
      <c r="P1039" s="12" t="s">
        <v>1652</v>
      </c>
      <c r="Q1039" s="12" t="s">
        <v>1662</v>
      </c>
      <c r="R1039" s="12" t="s">
        <v>1671</v>
      </c>
      <c r="S1039" s="12" t="s">
        <v>1728</v>
      </c>
      <c r="T1039" s="12" t="s">
        <v>3133</v>
      </c>
    </row>
    <row r="1040" spans="1:20" x14ac:dyDescent="0.25">
      <c r="A1040" s="12" t="s">
        <v>2299</v>
      </c>
      <c r="B1040" s="12" t="s">
        <v>830</v>
      </c>
      <c r="C1040" s="12" t="s">
        <v>3134</v>
      </c>
      <c r="D1040" s="12" t="s">
        <v>6</v>
      </c>
      <c r="E1040" s="12" t="s">
        <v>1676</v>
      </c>
      <c r="F1040" s="12" t="s">
        <v>139</v>
      </c>
      <c r="G1040" s="12" t="s">
        <v>787</v>
      </c>
      <c r="H1040" s="12" t="s">
        <v>669</v>
      </c>
      <c r="I1040" s="12" t="s">
        <v>127</v>
      </c>
      <c r="J1040" s="12" t="s">
        <v>381</v>
      </c>
      <c r="K1040" s="12" t="s">
        <v>320</v>
      </c>
      <c r="L1040" s="12" t="s">
        <v>2704</v>
      </c>
      <c r="M1040" s="12" t="s">
        <v>2705</v>
      </c>
      <c r="N1040" s="12" t="s">
        <v>2688</v>
      </c>
      <c r="O1040" s="12" t="s">
        <v>3072</v>
      </c>
      <c r="P1040" s="12" t="s">
        <v>1652</v>
      </c>
      <c r="Q1040" s="12" t="s">
        <v>1691</v>
      </c>
      <c r="R1040" s="12" t="s">
        <v>1671</v>
      </c>
      <c r="S1040" s="12" t="s">
        <v>1728</v>
      </c>
      <c r="T1040" s="12" t="s">
        <v>3135</v>
      </c>
    </row>
    <row r="1041" spans="1:20" x14ac:dyDescent="0.25">
      <c r="A1041" s="12" t="s">
        <v>2299</v>
      </c>
      <c r="B1041" s="12" t="s">
        <v>853</v>
      </c>
      <c r="C1041" s="12" t="s">
        <v>3136</v>
      </c>
      <c r="D1041" s="12" t="s">
        <v>8</v>
      </c>
      <c r="E1041" s="12" t="s">
        <v>2288</v>
      </c>
      <c r="F1041" s="12" t="s">
        <v>139</v>
      </c>
      <c r="G1041" s="12" t="s">
        <v>787</v>
      </c>
      <c r="H1041" s="12" t="s">
        <v>669</v>
      </c>
      <c r="I1041" s="12" t="s">
        <v>2327</v>
      </c>
      <c r="J1041" s="12" t="s">
        <v>352</v>
      </c>
      <c r="K1041" s="12" t="s">
        <v>269</v>
      </c>
      <c r="L1041" s="12" t="s">
        <v>2704</v>
      </c>
      <c r="M1041" s="12" t="s">
        <v>2705</v>
      </c>
      <c r="N1041" s="12" t="s">
        <v>2700</v>
      </c>
      <c r="O1041" s="12" t="s">
        <v>3112</v>
      </c>
      <c r="P1041" s="12" t="s">
        <v>1652</v>
      </c>
      <c r="Q1041" s="12" t="s">
        <v>2302</v>
      </c>
      <c r="R1041" s="12" t="s">
        <v>1671</v>
      </c>
      <c r="S1041" s="12" t="s">
        <v>1728</v>
      </c>
      <c r="T1041" s="12" t="s">
        <v>3046</v>
      </c>
    </row>
    <row r="1042" spans="1:20" x14ac:dyDescent="0.25">
      <c r="A1042" s="12" t="s">
        <v>2299</v>
      </c>
      <c r="B1042" s="12" t="s">
        <v>832</v>
      </c>
      <c r="C1042" s="12" t="s">
        <v>3137</v>
      </c>
      <c r="D1042" s="12" t="s">
        <v>8</v>
      </c>
      <c r="E1042" s="12" t="s">
        <v>12</v>
      </c>
      <c r="F1042" s="12" t="s">
        <v>139</v>
      </c>
      <c r="G1042" s="12" t="s">
        <v>787</v>
      </c>
      <c r="H1042" s="12" t="s">
        <v>669</v>
      </c>
      <c r="I1042" s="12" t="s">
        <v>249</v>
      </c>
      <c r="J1042" s="12" t="s">
        <v>1017</v>
      </c>
      <c r="K1042" s="12" t="s">
        <v>269</v>
      </c>
      <c r="L1042" s="12" t="s">
        <v>2704</v>
      </c>
      <c r="M1042" s="12" t="s">
        <v>2705</v>
      </c>
      <c r="N1042" s="12" t="s">
        <v>2700</v>
      </c>
      <c r="O1042" s="12" t="s">
        <v>3112</v>
      </c>
      <c r="P1042" s="12" t="s">
        <v>1652</v>
      </c>
      <c r="Q1042" s="12" t="s">
        <v>1667</v>
      </c>
      <c r="R1042" s="12" t="s">
        <v>1671</v>
      </c>
      <c r="S1042" s="12" t="s">
        <v>1728</v>
      </c>
      <c r="T1042" s="12" t="s">
        <v>3138</v>
      </c>
    </row>
    <row r="1043" spans="1:20" x14ac:dyDescent="0.25">
      <c r="A1043" s="12" t="s">
        <v>2299</v>
      </c>
      <c r="B1043" s="12" t="s">
        <v>685</v>
      </c>
      <c r="C1043" s="12" t="s">
        <v>3139</v>
      </c>
      <c r="D1043" s="12" t="s">
        <v>8</v>
      </c>
      <c r="E1043" s="12" t="s">
        <v>16</v>
      </c>
      <c r="F1043" s="12" t="s">
        <v>139</v>
      </c>
      <c r="G1043" s="12" t="s">
        <v>787</v>
      </c>
      <c r="H1043" s="12" t="s">
        <v>669</v>
      </c>
      <c r="I1043" s="12" t="s">
        <v>233</v>
      </c>
      <c r="J1043" s="12" t="s">
        <v>1017</v>
      </c>
      <c r="K1043" s="12" t="s">
        <v>275</v>
      </c>
      <c r="L1043" s="12" t="s">
        <v>2704</v>
      </c>
      <c r="M1043" s="12" t="s">
        <v>2705</v>
      </c>
      <c r="N1043" s="12" t="s">
        <v>2700</v>
      </c>
      <c r="O1043" s="12" t="s">
        <v>3112</v>
      </c>
      <c r="P1043" s="12" t="s">
        <v>1652</v>
      </c>
      <c r="Q1043" s="12" t="s">
        <v>1669</v>
      </c>
      <c r="R1043" s="12" t="s">
        <v>1671</v>
      </c>
      <c r="S1043" s="12" t="s">
        <v>1728</v>
      </c>
      <c r="T1043" s="12" t="s">
        <v>3140</v>
      </c>
    </row>
    <row r="1044" spans="1:20" x14ac:dyDescent="0.25">
      <c r="A1044" s="12" t="s">
        <v>2299</v>
      </c>
      <c r="B1044" s="12" t="s">
        <v>648</v>
      </c>
      <c r="C1044" s="12" t="s">
        <v>3141</v>
      </c>
      <c r="D1044" s="12" t="s">
        <v>8</v>
      </c>
      <c r="E1044" s="12" t="s">
        <v>9</v>
      </c>
      <c r="F1044" s="12" t="s">
        <v>139</v>
      </c>
      <c r="G1044" s="12" t="s">
        <v>787</v>
      </c>
      <c r="H1044" s="12" t="s">
        <v>669</v>
      </c>
      <c r="I1044" s="12" t="s">
        <v>277</v>
      </c>
      <c r="J1044" s="12" t="s">
        <v>364</v>
      </c>
      <c r="K1044" s="12" t="s">
        <v>308</v>
      </c>
      <c r="L1044" s="12" t="s">
        <v>2704</v>
      </c>
      <c r="M1044" s="12" t="s">
        <v>2705</v>
      </c>
      <c r="N1044" s="12" t="s">
        <v>2700</v>
      </c>
      <c r="O1044" s="12" t="s">
        <v>3112</v>
      </c>
      <c r="P1044" s="12" t="s">
        <v>1652</v>
      </c>
      <c r="Q1044" s="12" t="s">
        <v>1662</v>
      </c>
      <c r="R1044" s="12" t="s">
        <v>1671</v>
      </c>
      <c r="S1044" s="12" t="s">
        <v>1728</v>
      </c>
      <c r="T1044" s="12" t="s">
        <v>3142</v>
      </c>
    </row>
    <row r="1045" spans="1:20" x14ac:dyDescent="0.25">
      <c r="A1045" s="12" t="s">
        <v>2299</v>
      </c>
      <c r="B1045" s="12" t="s">
        <v>757</v>
      </c>
      <c r="C1045" s="12" t="s">
        <v>3144</v>
      </c>
      <c r="D1045" s="12" t="s">
        <v>5</v>
      </c>
      <c r="E1045" s="12" t="s">
        <v>11</v>
      </c>
      <c r="F1045" s="12" t="s">
        <v>140</v>
      </c>
      <c r="G1045" s="12" t="s">
        <v>787</v>
      </c>
      <c r="H1045" s="12" t="s">
        <v>669</v>
      </c>
      <c r="I1045" s="12" t="s">
        <v>2327</v>
      </c>
      <c r="J1045" s="12" t="s">
        <v>943</v>
      </c>
      <c r="K1045" s="12" t="s">
        <v>998</v>
      </c>
      <c r="L1045" s="12" t="s">
        <v>2704</v>
      </c>
      <c r="M1045" s="12" t="s">
        <v>2705</v>
      </c>
      <c r="N1045" s="12" t="s">
        <v>3145</v>
      </c>
      <c r="O1045" s="12" t="s">
        <v>3146</v>
      </c>
      <c r="P1045" s="12" t="s">
        <v>1652</v>
      </c>
      <c r="Q1045" s="12" t="s">
        <v>1663</v>
      </c>
      <c r="R1045" s="12" t="s">
        <v>1671</v>
      </c>
      <c r="S1045" s="12" t="s">
        <v>1728</v>
      </c>
      <c r="T1045" s="12" t="s">
        <v>3147</v>
      </c>
    </row>
    <row r="1046" spans="1:20" x14ac:dyDescent="0.25">
      <c r="A1046" s="12" t="s">
        <v>2299</v>
      </c>
      <c r="B1046" s="12" t="s">
        <v>687</v>
      </c>
      <c r="C1046" s="12" t="s">
        <v>3148</v>
      </c>
      <c r="D1046" s="12" t="s">
        <v>5</v>
      </c>
      <c r="E1046" s="12" t="s">
        <v>13</v>
      </c>
      <c r="F1046" s="12" t="s">
        <v>140</v>
      </c>
      <c r="G1046" s="12" t="s">
        <v>787</v>
      </c>
      <c r="H1046" s="12" t="s">
        <v>669</v>
      </c>
      <c r="I1046" s="12" t="s">
        <v>233</v>
      </c>
      <c r="J1046" s="12" t="s">
        <v>1012</v>
      </c>
      <c r="K1046" s="12" t="s">
        <v>308</v>
      </c>
      <c r="L1046" s="12" t="s">
        <v>2704</v>
      </c>
      <c r="M1046" s="12" t="s">
        <v>2705</v>
      </c>
      <c r="N1046" s="12" t="s">
        <v>3145</v>
      </c>
      <c r="O1046" s="12" t="s">
        <v>3146</v>
      </c>
      <c r="P1046" s="12" t="s">
        <v>1652</v>
      </c>
      <c r="Q1046" s="12" t="s">
        <v>1666</v>
      </c>
      <c r="R1046" s="12" t="s">
        <v>1671</v>
      </c>
      <c r="S1046" s="12" t="s">
        <v>1728</v>
      </c>
      <c r="T1046" s="12" t="s">
        <v>3149</v>
      </c>
    </row>
    <row r="1047" spans="1:20" x14ac:dyDescent="0.25">
      <c r="A1047" s="12" t="s">
        <v>2299</v>
      </c>
      <c r="B1047" s="12" t="s">
        <v>864</v>
      </c>
      <c r="C1047" s="12" t="s">
        <v>3150</v>
      </c>
      <c r="D1047" s="12" t="s">
        <v>5</v>
      </c>
      <c r="E1047" s="12" t="s">
        <v>10</v>
      </c>
      <c r="F1047" s="12" t="s">
        <v>140</v>
      </c>
      <c r="G1047" s="12" t="s">
        <v>787</v>
      </c>
      <c r="H1047" s="12" t="s">
        <v>669</v>
      </c>
      <c r="I1047" s="12" t="s">
        <v>18</v>
      </c>
      <c r="J1047" s="12" t="s">
        <v>1801</v>
      </c>
      <c r="K1047" s="12" t="s">
        <v>327</v>
      </c>
      <c r="L1047" s="12" t="s">
        <v>2704</v>
      </c>
      <c r="M1047" s="12" t="s">
        <v>2705</v>
      </c>
      <c r="N1047" s="12" t="s">
        <v>3151</v>
      </c>
      <c r="O1047" s="12" t="s">
        <v>3085</v>
      </c>
      <c r="P1047" s="12" t="s">
        <v>1652</v>
      </c>
      <c r="Q1047" s="12" t="s">
        <v>1665</v>
      </c>
      <c r="R1047" s="12" t="s">
        <v>1671</v>
      </c>
      <c r="S1047" s="12" t="s">
        <v>1728</v>
      </c>
      <c r="T1047" s="12" t="s">
        <v>3152</v>
      </c>
    </row>
    <row r="1048" spans="1:20" x14ac:dyDescent="0.25">
      <c r="A1048" s="12" t="s">
        <v>2299</v>
      </c>
      <c r="B1048" s="12" t="s">
        <v>681</v>
      </c>
      <c r="C1048" s="12" t="s">
        <v>3153</v>
      </c>
      <c r="D1048" s="12" t="s">
        <v>6</v>
      </c>
      <c r="E1048" s="12" t="s">
        <v>2286</v>
      </c>
      <c r="F1048" s="12" t="s">
        <v>140</v>
      </c>
      <c r="G1048" s="12" t="s">
        <v>397</v>
      </c>
      <c r="H1048" s="12" t="s">
        <v>669</v>
      </c>
      <c r="I1048" s="12" t="s">
        <v>277</v>
      </c>
      <c r="J1048" s="12" t="s">
        <v>908</v>
      </c>
      <c r="K1048" s="12" t="s">
        <v>360</v>
      </c>
      <c r="L1048" s="12" t="s">
        <v>2710</v>
      </c>
      <c r="M1048" s="12" t="s">
        <v>3084</v>
      </c>
      <c r="N1048" s="12" t="s">
        <v>3151</v>
      </c>
      <c r="O1048" s="12" t="s">
        <v>3085</v>
      </c>
      <c r="P1048" s="12" t="s">
        <v>1652</v>
      </c>
      <c r="Q1048" s="12" t="s">
        <v>2300</v>
      </c>
      <c r="R1048" s="12" t="s">
        <v>1671</v>
      </c>
      <c r="S1048" s="12" t="s">
        <v>1740</v>
      </c>
      <c r="T1048" s="12" t="s">
        <v>3154</v>
      </c>
    </row>
    <row r="1049" spans="1:20" x14ac:dyDescent="0.25">
      <c r="A1049" s="12" t="s">
        <v>2299</v>
      </c>
      <c r="B1049" s="12" t="s">
        <v>841</v>
      </c>
      <c r="C1049" s="12" t="s">
        <v>3155</v>
      </c>
      <c r="D1049" s="12" t="s">
        <v>5</v>
      </c>
      <c r="E1049" s="12" t="s">
        <v>1676</v>
      </c>
      <c r="F1049" s="12" t="s">
        <v>140</v>
      </c>
      <c r="G1049" s="12" t="s">
        <v>787</v>
      </c>
      <c r="H1049" s="12" t="s">
        <v>669</v>
      </c>
      <c r="I1049" s="12" t="s">
        <v>1810</v>
      </c>
      <c r="J1049" s="12" t="s">
        <v>1590</v>
      </c>
      <c r="K1049" s="12" t="s">
        <v>327</v>
      </c>
      <c r="L1049" s="12" t="s">
        <v>2704</v>
      </c>
      <c r="M1049" s="12" t="s">
        <v>2705</v>
      </c>
      <c r="N1049" s="12" t="s">
        <v>3151</v>
      </c>
      <c r="O1049" s="12" t="s">
        <v>3085</v>
      </c>
      <c r="P1049" s="12" t="s">
        <v>1652</v>
      </c>
      <c r="Q1049" s="12" t="s">
        <v>1691</v>
      </c>
      <c r="R1049" s="12" t="s">
        <v>1671</v>
      </c>
      <c r="S1049" s="12" t="s">
        <v>1728</v>
      </c>
      <c r="T1049" s="12" t="s">
        <v>3156</v>
      </c>
    </row>
    <row r="1050" spans="1:20" x14ac:dyDescent="0.25">
      <c r="A1050" s="12" t="s">
        <v>2299</v>
      </c>
      <c r="B1050" s="12" t="s">
        <v>650</v>
      </c>
      <c r="C1050" s="12" t="s">
        <v>3157</v>
      </c>
      <c r="D1050" s="12" t="s">
        <v>8</v>
      </c>
      <c r="E1050" s="12" t="s">
        <v>2286</v>
      </c>
      <c r="F1050" s="12" t="s">
        <v>139</v>
      </c>
      <c r="G1050" s="12" t="s">
        <v>776</v>
      </c>
      <c r="H1050" s="12" t="s">
        <v>669</v>
      </c>
      <c r="I1050" s="12" t="s">
        <v>895</v>
      </c>
      <c r="J1050" s="12" t="s">
        <v>1805</v>
      </c>
      <c r="K1050" s="12" t="s">
        <v>990</v>
      </c>
      <c r="L1050" s="12" t="s">
        <v>2704</v>
      </c>
      <c r="M1050" s="12" t="s">
        <v>2705</v>
      </c>
      <c r="N1050" s="12" t="s">
        <v>3158</v>
      </c>
      <c r="O1050" s="12" t="s">
        <v>3159</v>
      </c>
      <c r="P1050" s="12" t="s">
        <v>1652</v>
      </c>
      <c r="Q1050" s="12" t="s">
        <v>2300</v>
      </c>
      <c r="R1050" s="12" t="s">
        <v>1671</v>
      </c>
      <c r="S1050" s="12" t="s">
        <v>1728</v>
      </c>
      <c r="T1050" s="12" t="s">
        <v>3166</v>
      </c>
    </row>
    <row r="1051" spans="1:20" x14ac:dyDescent="0.25">
      <c r="A1051" s="12" t="s">
        <v>2299</v>
      </c>
      <c r="B1051" s="12" t="s">
        <v>758</v>
      </c>
      <c r="C1051" s="12" t="s">
        <v>3160</v>
      </c>
      <c r="D1051" s="12" t="s">
        <v>5</v>
      </c>
      <c r="E1051" s="12" t="s">
        <v>3111</v>
      </c>
      <c r="F1051" s="12" t="s">
        <v>139</v>
      </c>
      <c r="G1051" s="12" t="s">
        <v>776</v>
      </c>
      <c r="H1051" s="12" t="s">
        <v>669</v>
      </c>
      <c r="I1051" s="12" t="s">
        <v>955</v>
      </c>
      <c r="J1051" s="12" t="s">
        <v>3161</v>
      </c>
      <c r="K1051" s="12" t="s">
        <v>938</v>
      </c>
      <c r="L1051" s="12" t="s">
        <v>2704</v>
      </c>
      <c r="M1051" s="12" t="s">
        <v>2705</v>
      </c>
      <c r="N1051" s="12" t="s">
        <v>2688</v>
      </c>
      <c r="O1051" s="12" t="s">
        <v>3159</v>
      </c>
      <c r="P1051" s="12" t="s">
        <v>1652</v>
      </c>
      <c r="Q1051" s="12" t="s">
        <v>3121</v>
      </c>
      <c r="R1051" s="12" t="s">
        <v>1671</v>
      </c>
      <c r="S1051" s="12" t="s">
        <v>1728</v>
      </c>
      <c r="T1051" s="12" t="s">
        <v>3167</v>
      </c>
    </row>
    <row r="1052" spans="1:20" x14ac:dyDescent="0.25">
      <c r="A1052" s="12" t="s">
        <v>2299</v>
      </c>
      <c r="B1052" s="12" t="s">
        <v>767</v>
      </c>
      <c r="C1052" s="12" t="s">
        <v>3162</v>
      </c>
      <c r="D1052" s="12" t="s">
        <v>5</v>
      </c>
      <c r="E1052" s="12" t="s">
        <v>13</v>
      </c>
      <c r="F1052" s="12" t="s">
        <v>139</v>
      </c>
      <c r="G1052" s="12" t="s">
        <v>776</v>
      </c>
      <c r="H1052" s="12" t="s">
        <v>669</v>
      </c>
      <c r="I1052" s="12" t="s">
        <v>77</v>
      </c>
      <c r="J1052" s="12" t="s">
        <v>1012</v>
      </c>
      <c r="K1052" s="12" t="s">
        <v>1077</v>
      </c>
      <c r="L1052" s="12" t="s">
        <v>2704</v>
      </c>
      <c r="M1052" s="12" t="s">
        <v>2705</v>
      </c>
      <c r="N1052" s="12" t="s">
        <v>3158</v>
      </c>
      <c r="O1052" s="12" t="s">
        <v>3159</v>
      </c>
      <c r="P1052" s="12" t="s">
        <v>1652</v>
      </c>
      <c r="Q1052" s="12" t="s">
        <v>1666</v>
      </c>
      <c r="R1052" s="12" t="s">
        <v>1671</v>
      </c>
      <c r="S1052" s="12" t="s">
        <v>1728</v>
      </c>
      <c r="T1052" s="12" t="s">
        <v>3168</v>
      </c>
    </row>
    <row r="1053" spans="1:20" x14ac:dyDescent="0.25">
      <c r="A1053" s="12" t="s">
        <v>2299</v>
      </c>
      <c r="B1053" s="12" t="s">
        <v>862</v>
      </c>
      <c r="C1053" s="12" t="s">
        <v>3163</v>
      </c>
      <c r="D1053" s="12" t="s">
        <v>8</v>
      </c>
      <c r="E1053" s="12" t="s">
        <v>14</v>
      </c>
      <c r="F1053" s="12" t="s">
        <v>139</v>
      </c>
      <c r="G1053" s="12" t="s">
        <v>776</v>
      </c>
      <c r="H1053" s="12" t="s">
        <v>669</v>
      </c>
      <c r="I1053" s="12" t="s">
        <v>952</v>
      </c>
      <c r="J1053" s="12" t="s">
        <v>1012</v>
      </c>
      <c r="K1053" s="12" t="s">
        <v>938</v>
      </c>
      <c r="L1053" s="12" t="s">
        <v>2704</v>
      </c>
      <c r="M1053" s="12" t="s">
        <v>2705</v>
      </c>
      <c r="N1053" s="12" t="s">
        <v>3158</v>
      </c>
      <c r="O1053" s="12" t="s">
        <v>3159</v>
      </c>
      <c r="P1053" s="12" t="s">
        <v>1652</v>
      </c>
      <c r="Q1053" s="12" t="s">
        <v>1668</v>
      </c>
      <c r="R1053" s="12" t="s">
        <v>1671</v>
      </c>
      <c r="S1053" s="12" t="s">
        <v>1728</v>
      </c>
      <c r="T1053" s="12" t="s">
        <v>3169</v>
      </c>
    </row>
    <row r="1054" spans="1:20" x14ac:dyDescent="0.25">
      <c r="A1054" s="12" t="s">
        <v>2299</v>
      </c>
      <c r="B1054" s="12" t="s">
        <v>778</v>
      </c>
      <c r="C1054" s="12" t="s">
        <v>3164</v>
      </c>
      <c r="D1054" s="12" t="s">
        <v>8</v>
      </c>
      <c r="E1054" s="12" t="s">
        <v>1676</v>
      </c>
      <c r="F1054" s="12" t="s">
        <v>140</v>
      </c>
      <c r="G1054" s="12" t="s">
        <v>787</v>
      </c>
      <c r="H1054" s="12" t="s">
        <v>669</v>
      </c>
      <c r="I1054" s="12" t="s">
        <v>898</v>
      </c>
      <c r="J1054" s="12" t="s">
        <v>340</v>
      </c>
      <c r="K1054" s="12" t="s">
        <v>990</v>
      </c>
      <c r="L1054" s="12" t="s">
        <v>2710</v>
      </c>
      <c r="M1054" s="12" t="s">
        <v>3084</v>
      </c>
      <c r="N1054" s="12" t="s">
        <v>3158</v>
      </c>
      <c r="O1054" s="12" t="s">
        <v>3159</v>
      </c>
      <c r="P1054" s="12" t="s">
        <v>1652</v>
      </c>
      <c r="Q1054" s="12" t="s">
        <v>1691</v>
      </c>
      <c r="R1054" s="12" t="s">
        <v>1671</v>
      </c>
      <c r="S1054" s="12" t="s">
        <v>1740</v>
      </c>
      <c r="T1054" s="12" t="s">
        <v>3170</v>
      </c>
    </row>
    <row r="1055" spans="1:20" x14ac:dyDescent="0.25">
      <c r="A1055" s="12" t="s">
        <v>2299</v>
      </c>
      <c r="B1055" s="12" t="s">
        <v>828</v>
      </c>
      <c r="C1055" s="12" t="s">
        <v>3165</v>
      </c>
      <c r="D1055" s="12" t="s">
        <v>5</v>
      </c>
      <c r="E1055" s="12" t="s">
        <v>3111</v>
      </c>
      <c r="F1055" s="12" t="s">
        <v>140</v>
      </c>
      <c r="G1055" s="12" t="s">
        <v>787</v>
      </c>
      <c r="H1055" s="12" t="s">
        <v>669</v>
      </c>
      <c r="I1055" s="12" t="s">
        <v>71</v>
      </c>
      <c r="J1055" s="12" t="s">
        <v>340</v>
      </c>
      <c r="K1055" s="12" t="s">
        <v>1077</v>
      </c>
      <c r="L1055" s="12" t="s">
        <v>2710</v>
      </c>
      <c r="M1055" s="12" t="s">
        <v>3084</v>
      </c>
      <c r="N1055" s="12" t="s">
        <v>2688</v>
      </c>
      <c r="O1055" s="12" t="s">
        <v>3159</v>
      </c>
      <c r="P1055" s="12" t="s">
        <v>1652</v>
      </c>
      <c r="Q1055" s="12" t="s">
        <v>3121</v>
      </c>
      <c r="R1055" s="12" t="s">
        <v>1671</v>
      </c>
      <c r="S1055" s="12" t="s">
        <v>1740</v>
      </c>
      <c r="T1055" s="12" t="s">
        <v>3147</v>
      </c>
    </row>
    <row r="1056" spans="1:20" x14ac:dyDescent="0.25">
      <c r="A1056" s="12" t="s">
        <v>2299</v>
      </c>
      <c r="B1056" s="12" t="s">
        <v>837</v>
      </c>
      <c r="C1056" s="12" t="s">
        <v>3171</v>
      </c>
      <c r="D1056" s="12" t="s">
        <v>6</v>
      </c>
      <c r="E1056" s="12" t="s">
        <v>11</v>
      </c>
      <c r="F1056" s="12" t="s">
        <v>139</v>
      </c>
      <c r="G1056" s="12" t="s">
        <v>776</v>
      </c>
      <c r="H1056" s="12" t="s">
        <v>748</v>
      </c>
      <c r="I1056" s="12" t="s">
        <v>105</v>
      </c>
      <c r="J1056" s="12" t="s">
        <v>302</v>
      </c>
      <c r="K1056" s="12" t="s">
        <v>56</v>
      </c>
      <c r="L1056" s="12" t="s">
        <v>2710</v>
      </c>
      <c r="M1056" s="12" t="s">
        <v>3084</v>
      </c>
      <c r="N1056" s="12" t="s">
        <v>3172</v>
      </c>
      <c r="O1056" s="12" t="s">
        <v>3109</v>
      </c>
      <c r="P1056" s="12" t="s">
        <v>1652</v>
      </c>
      <c r="Q1056" s="12" t="s">
        <v>1663</v>
      </c>
      <c r="R1056" s="12" t="s">
        <v>1671</v>
      </c>
      <c r="S1056" s="12" t="s">
        <v>1740</v>
      </c>
      <c r="T1056" s="12" t="s">
        <v>3173</v>
      </c>
    </row>
    <row r="1057" spans="1:20" x14ac:dyDescent="0.25">
      <c r="A1057" s="12" t="s">
        <v>2299</v>
      </c>
      <c r="B1057" s="12" t="s">
        <v>851</v>
      </c>
      <c r="C1057" s="12" t="s">
        <v>3174</v>
      </c>
      <c r="D1057" s="12" t="s">
        <v>5</v>
      </c>
      <c r="E1057" s="12" t="s">
        <v>17</v>
      </c>
      <c r="F1057" s="12" t="s">
        <v>139</v>
      </c>
      <c r="G1057" s="12" t="s">
        <v>776</v>
      </c>
      <c r="H1057" s="12" t="s">
        <v>748</v>
      </c>
      <c r="I1057" s="12" t="s">
        <v>3182</v>
      </c>
      <c r="J1057" s="12" t="s">
        <v>377</v>
      </c>
      <c r="K1057" s="12" t="s">
        <v>1021</v>
      </c>
      <c r="L1057" s="12" t="s">
        <v>2710</v>
      </c>
      <c r="M1057" s="12" t="s">
        <v>3084</v>
      </c>
      <c r="N1057" s="12" t="s">
        <v>3172</v>
      </c>
      <c r="O1057" s="12" t="s">
        <v>3109</v>
      </c>
      <c r="P1057" s="12" t="s">
        <v>1652</v>
      </c>
      <c r="Q1057" s="12" t="s">
        <v>1664</v>
      </c>
      <c r="R1057" s="12" t="s">
        <v>1671</v>
      </c>
      <c r="S1057" s="12" t="s">
        <v>1740</v>
      </c>
      <c r="T1057" s="12" t="s">
        <v>3175</v>
      </c>
    </row>
    <row r="1058" spans="1:20" x14ac:dyDescent="0.25">
      <c r="A1058" s="12" t="s">
        <v>2299</v>
      </c>
      <c r="B1058" s="12" t="s">
        <v>684</v>
      </c>
      <c r="C1058" s="12" t="s">
        <v>3176</v>
      </c>
      <c r="D1058" s="12" t="s">
        <v>8</v>
      </c>
      <c r="E1058" s="12" t="s">
        <v>3111</v>
      </c>
      <c r="F1058" s="12" t="s">
        <v>139</v>
      </c>
      <c r="G1058" s="12" t="s">
        <v>776</v>
      </c>
      <c r="H1058" s="12" t="s">
        <v>748</v>
      </c>
      <c r="I1058" s="12" t="s">
        <v>51</v>
      </c>
      <c r="J1058" s="12" t="s">
        <v>377</v>
      </c>
      <c r="K1058" s="12" t="s">
        <v>111</v>
      </c>
      <c r="L1058" s="12" t="s">
        <v>2710</v>
      </c>
      <c r="M1058" s="12" t="s">
        <v>3084</v>
      </c>
      <c r="N1058" s="12" t="s">
        <v>2700</v>
      </c>
      <c r="O1058" s="12" t="s">
        <v>3109</v>
      </c>
      <c r="P1058" s="12" t="s">
        <v>1652</v>
      </c>
      <c r="Q1058" s="12" t="s">
        <v>3121</v>
      </c>
      <c r="R1058" s="12" t="s">
        <v>1671</v>
      </c>
      <c r="S1058" s="12" t="s">
        <v>1740</v>
      </c>
      <c r="T1058" s="12" t="s">
        <v>3177</v>
      </c>
    </row>
    <row r="1059" spans="1:20" x14ac:dyDescent="0.25">
      <c r="A1059" s="12" t="s">
        <v>2299</v>
      </c>
      <c r="B1059" s="12" t="s">
        <v>701</v>
      </c>
      <c r="C1059" s="12" t="s">
        <v>3178</v>
      </c>
      <c r="D1059" s="12" t="s">
        <v>8</v>
      </c>
      <c r="E1059" s="12" t="s">
        <v>9</v>
      </c>
      <c r="F1059" s="12" t="s">
        <v>139</v>
      </c>
      <c r="G1059" s="12" t="s">
        <v>776</v>
      </c>
      <c r="H1059" s="12" t="s">
        <v>748</v>
      </c>
      <c r="I1059" s="12" t="s">
        <v>70</v>
      </c>
      <c r="J1059" s="12" t="s">
        <v>1166</v>
      </c>
      <c r="K1059" s="12" t="s">
        <v>56</v>
      </c>
      <c r="L1059" s="12" t="s">
        <v>2710</v>
      </c>
      <c r="M1059" s="12" t="s">
        <v>3084</v>
      </c>
      <c r="N1059" s="12" t="s">
        <v>3172</v>
      </c>
      <c r="O1059" s="12" t="s">
        <v>3109</v>
      </c>
      <c r="P1059" s="12" t="s">
        <v>1652</v>
      </c>
      <c r="Q1059" s="12" t="s">
        <v>1662</v>
      </c>
      <c r="R1059" s="12" t="s">
        <v>1671</v>
      </c>
      <c r="S1059" s="12" t="s">
        <v>1740</v>
      </c>
      <c r="T1059" s="12" t="s">
        <v>3179</v>
      </c>
    </row>
    <row r="1060" spans="1:20" x14ac:dyDescent="0.25">
      <c r="A1060" s="12" t="s">
        <v>2299</v>
      </c>
      <c r="B1060" s="12" t="s">
        <v>718</v>
      </c>
      <c r="C1060" s="12" t="s">
        <v>3183</v>
      </c>
      <c r="D1060" s="12" t="s">
        <v>6</v>
      </c>
      <c r="E1060" s="12" t="s">
        <v>3111</v>
      </c>
      <c r="F1060" s="12" t="s">
        <v>139</v>
      </c>
      <c r="G1060" s="12" t="s">
        <v>787</v>
      </c>
      <c r="H1060" s="12" t="s">
        <v>748</v>
      </c>
      <c r="I1060" s="12" t="s">
        <v>70</v>
      </c>
      <c r="J1060" s="12" t="s">
        <v>1109</v>
      </c>
      <c r="K1060" s="12" t="s">
        <v>898</v>
      </c>
      <c r="L1060" s="12" t="s">
        <v>3090</v>
      </c>
      <c r="M1060" s="12" t="s">
        <v>3091</v>
      </c>
      <c r="N1060" s="12" t="s">
        <v>3184</v>
      </c>
      <c r="O1060" s="12" t="s">
        <v>3180</v>
      </c>
      <c r="P1060" s="12" t="s">
        <v>1652</v>
      </c>
      <c r="Q1060" s="12" t="s">
        <v>3121</v>
      </c>
      <c r="R1060" s="12" t="s">
        <v>1671</v>
      </c>
      <c r="S1060" s="12" t="s">
        <v>1741</v>
      </c>
      <c r="T1060" s="12" t="s">
        <v>3198</v>
      </c>
    </row>
    <row r="1061" spans="1:20" x14ac:dyDescent="0.25">
      <c r="A1061" s="12" t="s">
        <v>2299</v>
      </c>
      <c r="B1061" s="12" t="s">
        <v>766</v>
      </c>
      <c r="C1061" s="12" t="s">
        <v>3185</v>
      </c>
      <c r="D1061" s="12" t="s">
        <v>8</v>
      </c>
      <c r="E1061" s="12" t="s">
        <v>9</v>
      </c>
      <c r="F1061" s="12" t="s">
        <v>139</v>
      </c>
      <c r="G1061" s="12" t="s">
        <v>787</v>
      </c>
      <c r="H1061" s="12" t="s">
        <v>748</v>
      </c>
      <c r="I1061" s="12" t="s">
        <v>102</v>
      </c>
      <c r="J1061" s="12" t="s">
        <v>375</v>
      </c>
      <c r="K1061" s="12" t="s">
        <v>101</v>
      </c>
      <c r="L1061" s="12" t="s">
        <v>3090</v>
      </c>
      <c r="M1061" s="12" t="s">
        <v>3091</v>
      </c>
      <c r="N1061" s="12" t="s">
        <v>3186</v>
      </c>
      <c r="O1061" s="12" t="s">
        <v>3180</v>
      </c>
      <c r="P1061" s="12" t="s">
        <v>1652</v>
      </c>
      <c r="Q1061" s="12" t="s">
        <v>1662</v>
      </c>
      <c r="R1061" s="12" t="s">
        <v>1671</v>
      </c>
      <c r="S1061" s="12" t="s">
        <v>1741</v>
      </c>
      <c r="T1061" s="12" t="s">
        <v>3199</v>
      </c>
    </row>
    <row r="1062" spans="1:20" x14ac:dyDescent="0.25">
      <c r="A1062" s="12" t="s">
        <v>2299</v>
      </c>
      <c r="B1062" s="12" t="s">
        <v>675</v>
      </c>
      <c r="C1062" s="12" t="s">
        <v>3187</v>
      </c>
      <c r="D1062" s="12" t="s">
        <v>5</v>
      </c>
      <c r="E1062" s="12" t="s">
        <v>17</v>
      </c>
      <c r="F1062" s="12" t="s">
        <v>139</v>
      </c>
      <c r="G1062" s="12" t="s">
        <v>787</v>
      </c>
      <c r="H1062" s="12" t="s">
        <v>748</v>
      </c>
      <c r="I1062" s="12" t="s">
        <v>40</v>
      </c>
      <c r="J1062" s="12" t="s">
        <v>1523</v>
      </c>
      <c r="K1062" s="12" t="s">
        <v>898</v>
      </c>
      <c r="L1062" s="12" t="s">
        <v>3090</v>
      </c>
      <c r="M1062" s="12" t="s">
        <v>3091</v>
      </c>
      <c r="N1062" s="12" t="s">
        <v>3186</v>
      </c>
      <c r="O1062" s="12" t="s">
        <v>3180</v>
      </c>
      <c r="P1062" s="12" t="s">
        <v>1652</v>
      </c>
      <c r="Q1062" s="12" t="s">
        <v>1664</v>
      </c>
      <c r="R1062" s="12" t="s">
        <v>1671</v>
      </c>
      <c r="S1062" s="12" t="s">
        <v>1741</v>
      </c>
      <c r="T1062" s="12" t="s">
        <v>3198</v>
      </c>
    </row>
    <row r="1063" spans="1:20" x14ac:dyDescent="0.25">
      <c r="A1063" s="12" t="s">
        <v>2299</v>
      </c>
      <c r="B1063" s="12" t="s">
        <v>756</v>
      </c>
      <c r="C1063" s="12" t="s">
        <v>3188</v>
      </c>
      <c r="D1063" s="12" t="s">
        <v>8</v>
      </c>
      <c r="E1063" s="12" t="s">
        <v>10</v>
      </c>
      <c r="F1063" s="12" t="s">
        <v>139</v>
      </c>
      <c r="G1063" s="12" t="s">
        <v>787</v>
      </c>
      <c r="H1063" s="12" t="s">
        <v>748</v>
      </c>
      <c r="I1063" s="12" t="s">
        <v>134</v>
      </c>
      <c r="J1063" s="12" t="s">
        <v>1096</v>
      </c>
      <c r="K1063" s="12" t="s">
        <v>898</v>
      </c>
      <c r="L1063" s="12" t="s">
        <v>3090</v>
      </c>
      <c r="M1063" s="12" t="s">
        <v>3091</v>
      </c>
      <c r="N1063" s="12" t="s">
        <v>3186</v>
      </c>
      <c r="O1063" s="12" t="s">
        <v>3180</v>
      </c>
      <c r="P1063" s="12" t="s">
        <v>1652</v>
      </c>
      <c r="Q1063" s="12" t="s">
        <v>1665</v>
      </c>
      <c r="R1063" s="12" t="s">
        <v>1671</v>
      </c>
      <c r="S1063" s="12" t="s">
        <v>1741</v>
      </c>
      <c r="T1063" s="12" t="s">
        <v>3200</v>
      </c>
    </row>
    <row r="1064" spans="1:20" x14ac:dyDescent="0.25">
      <c r="A1064" s="12" t="s">
        <v>2299</v>
      </c>
      <c r="B1064" s="12" t="s">
        <v>647</v>
      </c>
      <c r="C1064" s="12" t="s">
        <v>3189</v>
      </c>
      <c r="D1064" s="12" t="s">
        <v>5</v>
      </c>
      <c r="E1064" s="12" t="s">
        <v>15</v>
      </c>
      <c r="F1064" s="12" t="s">
        <v>140</v>
      </c>
      <c r="G1064" s="12" t="s">
        <v>782</v>
      </c>
      <c r="H1064" s="12" t="s">
        <v>712</v>
      </c>
      <c r="I1064" s="12" t="s">
        <v>968</v>
      </c>
      <c r="J1064" s="12" t="s">
        <v>2474</v>
      </c>
      <c r="K1064" s="12" t="s">
        <v>71</v>
      </c>
      <c r="L1064" s="12" t="s">
        <v>2710</v>
      </c>
      <c r="M1064" s="12" t="s">
        <v>3084</v>
      </c>
      <c r="N1064" s="12" t="s">
        <v>3186</v>
      </c>
      <c r="O1064" s="12" t="s">
        <v>3180</v>
      </c>
      <c r="P1064" s="12" t="s">
        <v>1652</v>
      </c>
      <c r="Q1064" s="12" t="s">
        <v>1661</v>
      </c>
      <c r="R1064" s="12" t="s">
        <v>1671</v>
      </c>
      <c r="S1064" s="12" t="s">
        <v>1740</v>
      </c>
      <c r="T1064" s="12" t="s">
        <v>3201</v>
      </c>
    </row>
    <row r="1065" spans="1:20" x14ac:dyDescent="0.25">
      <c r="A1065" s="12" t="s">
        <v>2299</v>
      </c>
      <c r="B1065" s="12" t="s">
        <v>706</v>
      </c>
      <c r="C1065" s="12" t="s">
        <v>3190</v>
      </c>
      <c r="D1065" s="12" t="s">
        <v>5</v>
      </c>
      <c r="E1065" s="12" t="s">
        <v>14</v>
      </c>
      <c r="F1065" s="12" t="s">
        <v>140</v>
      </c>
      <c r="G1065" s="12" t="s">
        <v>782</v>
      </c>
      <c r="H1065" s="12" t="s">
        <v>712</v>
      </c>
      <c r="I1065" s="12" t="s">
        <v>88</v>
      </c>
      <c r="J1065" s="12" t="s">
        <v>1567</v>
      </c>
      <c r="K1065" s="12" t="s">
        <v>68</v>
      </c>
      <c r="L1065" s="12" t="s">
        <v>2710</v>
      </c>
      <c r="M1065" s="12" t="s">
        <v>3084</v>
      </c>
      <c r="N1065" s="12" t="s">
        <v>3186</v>
      </c>
      <c r="O1065" s="12" t="s">
        <v>3180</v>
      </c>
      <c r="P1065" s="12" t="s">
        <v>1652</v>
      </c>
      <c r="Q1065" s="12" t="s">
        <v>1668</v>
      </c>
      <c r="R1065" s="12" t="s">
        <v>1671</v>
      </c>
      <c r="S1065" s="12" t="s">
        <v>1740</v>
      </c>
      <c r="T1065" s="12" t="s">
        <v>3202</v>
      </c>
    </row>
    <row r="1066" spans="1:20" x14ac:dyDescent="0.25">
      <c r="A1066" s="12" t="s">
        <v>2299</v>
      </c>
      <c r="B1066" s="12" t="s">
        <v>835</v>
      </c>
      <c r="C1066" s="12" t="s">
        <v>3191</v>
      </c>
      <c r="D1066" s="12" t="s">
        <v>5</v>
      </c>
      <c r="E1066" s="12" t="s">
        <v>11</v>
      </c>
      <c r="F1066" s="12" t="s">
        <v>140</v>
      </c>
      <c r="G1066" s="12" t="s">
        <v>776</v>
      </c>
      <c r="H1066" s="12" t="s">
        <v>712</v>
      </c>
      <c r="I1066" s="12" t="s">
        <v>349</v>
      </c>
      <c r="J1066" s="12" t="s">
        <v>914</v>
      </c>
      <c r="K1066" s="12" t="s">
        <v>111</v>
      </c>
      <c r="L1066" s="12" t="s">
        <v>2710</v>
      </c>
      <c r="M1066" s="12" t="s">
        <v>3084</v>
      </c>
      <c r="N1066" s="12" t="s">
        <v>3186</v>
      </c>
      <c r="O1066" s="12" t="s">
        <v>3180</v>
      </c>
      <c r="P1066" s="12" t="s">
        <v>1652</v>
      </c>
      <c r="Q1066" s="12" t="s">
        <v>1663</v>
      </c>
      <c r="R1066" s="12" t="s">
        <v>1671</v>
      </c>
      <c r="S1066" s="12" t="s">
        <v>1740</v>
      </c>
      <c r="T1066" s="12" t="s">
        <v>3203</v>
      </c>
    </row>
    <row r="1067" spans="1:20" x14ac:dyDescent="0.25">
      <c r="A1067" s="12" t="s">
        <v>2299</v>
      </c>
      <c r="B1067" s="12" t="s">
        <v>709</v>
      </c>
      <c r="C1067" s="12" t="s">
        <v>3192</v>
      </c>
      <c r="D1067" s="12" t="s">
        <v>5</v>
      </c>
      <c r="E1067" s="12" t="s">
        <v>9</v>
      </c>
      <c r="F1067" s="12" t="s">
        <v>140</v>
      </c>
      <c r="G1067" s="12" t="s">
        <v>776</v>
      </c>
      <c r="H1067" s="12" t="s">
        <v>712</v>
      </c>
      <c r="I1067" s="12" t="s">
        <v>1534</v>
      </c>
      <c r="J1067" s="12" t="s">
        <v>267</v>
      </c>
      <c r="K1067" s="12" t="s">
        <v>116</v>
      </c>
      <c r="L1067" s="12" t="s">
        <v>2710</v>
      </c>
      <c r="M1067" s="12" t="s">
        <v>3084</v>
      </c>
      <c r="N1067" s="12" t="s">
        <v>3186</v>
      </c>
      <c r="O1067" s="12" t="s">
        <v>3180</v>
      </c>
      <c r="P1067" s="12" t="s">
        <v>1652</v>
      </c>
      <c r="Q1067" s="12" t="s">
        <v>1662</v>
      </c>
      <c r="R1067" s="12" t="s">
        <v>1671</v>
      </c>
      <c r="S1067" s="12" t="s">
        <v>1740</v>
      </c>
      <c r="T1067" s="12" t="s">
        <v>3204</v>
      </c>
    </row>
    <row r="1068" spans="1:20" x14ac:dyDescent="0.25">
      <c r="A1068" s="12" t="s">
        <v>2299</v>
      </c>
      <c r="B1068" s="12" t="s">
        <v>854</v>
      </c>
      <c r="C1068" s="12" t="s">
        <v>3193</v>
      </c>
      <c r="D1068" s="12" t="s">
        <v>8</v>
      </c>
      <c r="E1068" s="12" t="s">
        <v>9</v>
      </c>
      <c r="F1068" s="12" t="s">
        <v>140</v>
      </c>
      <c r="G1068" s="12" t="s">
        <v>776</v>
      </c>
      <c r="H1068" s="12" t="s">
        <v>712</v>
      </c>
      <c r="I1068" s="12" t="s">
        <v>968</v>
      </c>
      <c r="J1068" s="12" t="s">
        <v>267</v>
      </c>
      <c r="K1068" s="12" t="s">
        <v>961</v>
      </c>
      <c r="L1068" s="12" t="s">
        <v>2710</v>
      </c>
      <c r="M1068" s="12" t="s">
        <v>3084</v>
      </c>
      <c r="N1068" s="12" t="s">
        <v>3194</v>
      </c>
      <c r="O1068" s="12" t="s">
        <v>3195</v>
      </c>
      <c r="P1068" s="12" t="s">
        <v>1652</v>
      </c>
      <c r="Q1068" s="12" t="s">
        <v>1662</v>
      </c>
      <c r="R1068" s="12" t="s">
        <v>1671</v>
      </c>
      <c r="S1068" s="12" t="s">
        <v>1740</v>
      </c>
      <c r="T1068" s="12" t="s">
        <v>3205</v>
      </c>
    </row>
    <row r="1069" spans="1:20" x14ac:dyDescent="0.25">
      <c r="A1069" s="12" t="s">
        <v>2299</v>
      </c>
      <c r="B1069" s="12" t="s">
        <v>840</v>
      </c>
      <c r="C1069" s="12" t="s">
        <v>3196</v>
      </c>
      <c r="D1069" s="12" t="s">
        <v>8</v>
      </c>
      <c r="E1069" s="12" t="s">
        <v>10</v>
      </c>
      <c r="F1069" s="12" t="s">
        <v>140</v>
      </c>
      <c r="G1069" s="12" t="s">
        <v>776</v>
      </c>
      <c r="H1069" s="12" t="s">
        <v>712</v>
      </c>
      <c r="I1069" s="12" t="s">
        <v>39</v>
      </c>
      <c r="J1069" s="12" t="s">
        <v>376</v>
      </c>
      <c r="K1069" s="12" t="s">
        <v>193</v>
      </c>
      <c r="L1069" s="12" t="s">
        <v>2710</v>
      </c>
      <c r="M1069" s="12" t="s">
        <v>3084</v>
      </c>
      <c r="N1069" s="12" t="s">
        <v>3194</v>
      </c>
      <c r="O1069" s="12" t="s">
        <v>3195</v>
      </c>
      <c r="P1069" s="12" t="s">
        <v>1652</v>
      </c>
      <c r="Q1069" s="12" t="s">
        <v>1665</v>
      </c>
      <c r="R1069" s="12" t="s">
        <v>1671</v>
      </c>
      <c r="S1069" s="12" t="s">
        <v>1740</v>
      </c>
      <c r="T1069" s="12" t="s">
        <v>3206</v>
      </c>
    </row>
    <row r="1070" spans="1:20" x14ac:dyDescent="0.25">
      <c r="A1070" s="12" t="s">
        <v>2299</v>
      </c>
      <c r="B1070" s="12" t="s">
        <v>703</v>
      </c>
      <c r="C1070" s="12" t="s">
        <v>3197</v>
      </c>
      <c r="D1070" s="12" t="s">
        <v>5</v>
      </c>
      <c r="E1070" s="12" t="s">
        <v>16</v>
      </c>
      <c r="F1070" s="12" t="s">
        <v>140</v>
      </c>
      <c r="G1070" s="12" t="s">
        <v>776</v>
      </c>
      <c r="H1070" s="12" t="s">
        <v>712</v>
      </c>
      <c r="I1070" s="12" t="s">
        <v>88</v>
      </c>
      <c r="J1070" s="12" t="s">
        <v>340</v>
      </c>
      <c r="K1070" s="12" t="s">
        <v>193</v>
      </c>
      <c r="L1070" s="12" t="s">
        <v>2710</v>
      </c>
      <c r="M1070" s="12" t="s">
        <v>3084</v>
      </c>
      <c r="N1070" s="12" t="s">
        <v>3194</v>
      </c>
      <c r="O1070" s="12" t="s">
        <v>3195</v>
      </c>
      <c r="P1070" s="12" t="s">
        <v>1652</v>
      </c>
      <c r="Q1070" s="12" t="s">
        <v>1669</v>
      </c>
      <c r="R1070" s="12" t="s">
        <v>1671</v>
      </c>
      <c r="S1070" s="12" t="s">
        <v>1740</v>
      </c>
      <c r="T1070" s="12" t="s">
        <v>3207</v>
      </c>
    </row>
    <row r="1071" spans="1:20" x14ac:dyDescent="0.25">
      <c r="A1071" s="12" t="s">
        <v>2299</v>
      </c>
      <c r="B1071" s="12" t="s">
        <v>662</v>
      </c>
      <c r="C1071" s="12" t="s">
        <v>3211</v>
      </c>
      <c r="D1071" s="12" t="s">
        <v>8</v>
      </c>
      <c r="E1071" s="12" t="s">
        <v>9</v>
      </c>
      <c r="F1071" s="12" t="s">
        <v>140</v>
      </c>
      <c r="G1071" s="12" t="s">
        <v>776</v>
      </c>
      <c r="H1071" s="12" t="s">
        <v>748</v>
      </c>
      <c r="I1071" s="12" t="s">
        <v>58</v>
      </c>
      <c r="J1071" s="12" t="s">
        <v>267</v>
      </c>
      <c r="K1071" s="12" t="s">
        <v>186</v>
      </c>
      <c r="L1071" s="12" t="s">
        <v>3090</v>
      </c>
      <c r="M1071" s="12" t="s">
        <v>3091</v>
      </c>
      <c r="N1071" s="12" t="s">
        <v>3212</v>
      </c>
      <c r="O1071" s="12" t="s">
        <v>3181</v>
      </c>
      <c r="P1071" s="12" t="s">
        <v>1652</v>
      </c>
      <c r="Q1071" s="12" t="s">
        <v>1662</v>
      </c>
      <c r="R1071" s="12" t="s">
        <v>1671</v>
      </c>
      <c r="S1071" s="12" t="s">
        <v>1741</v>
      </c>
      <c r="T1071" s="12" t="s">
        <v>2570</v>
      </c>
    </row>
    <row r="1072" spans="1:20" x14ac:dyDescent="0.25">
      <c r="A1072" s="12" t="s">
        <v>2299</v>
      </c>
      <c r="B1072" s="12" t="s">
        <v>708</v>
      </c>
      <c r="C1072" s="12" t="s">
        <v>3213</v>
      </c>
      <c r="D1072" s="12" t="s">
        <v>8</v>
      </c>
      <c r="E1072" s="12" t="s">
        <v>1676</v>
      </c>
      <c r="F1072" s="12" t="s">
        <v>140</v>
      </c>
      <c r="G1072" s="12" t="s">
        <v>776</v>
      </c>
      <c r="H1072" s="12" t="s">
        <v>748</v>
      </c>
      <c r="I1072" s="12" t="s">
        <v>133</v>
      </c>
      <c r="J1072" s="12" t="s">
        <v>287</v>
      </c>
      <c r="K1072" s="12" t="s">
        <v>186</v>
      </c>
      <c r="L1072" s="12" t="s">
        <v>3090</v>
      </c>
      <c r="M1072" s="12" t="s">
        <v>3091</v>
      </c>
      <c r="N1072" s="12" t="s">
        <v>3212</v>
      </c>
      <c r="O1072" s="12" t="s">
        <v>3181</v>
      </c>
      <c r="P1072" s="12" t="s">
        <v>1652</v>
      </c>
      <c r="Q1072" s="12" t="s">
        <v>1691</v>
      </c>
      <c r="R1072" s="12" t="s">
        <v>1671</v>
      </c>
      <c r="S1072" s="12" t="s">
        <v>1741</v>
      </c>
      <c r="T1072" s="12" t="s">
        <v>3214</v>
      </c>
    </row>
    <row r="1073" spans="1:20" x14ac:dyDescent="0.25">
      <c r="A1073" s="12" t="s">
        <v>2299</v>
      </c>
      <c r="B1073" s="12" t="s">
        <v>719</v>
      </c>
      <c r="C1073" s="12" t="s">
        <v>3215</v>
      </c>
      <c r="D1073" s="12" t="s">
        <v>6</v>
      </c>
      <c r="E1073" s="12" t="s">
        <v>3111</v>
      </c>
      <c r="F1073" s="12" t="s">
        <v>139</v>
      </c>
      <c r="G1073" s="12" t="s">
        <v>776</v>
      </c>
      <c r="H1073" s="12" t="s">
        <v>748</v>
      </c>
      <c r="I1073" s="12" t="s">
        <v>92</v>
      </c>
      <c r="J1073" s="12" t="s">
        <v>375</v>
      </c>
      <c r="K1073" s="12" t="s">
        <v>87</v>
      </c>
      <c r="L1073" s="12" t="s">
        <v>3094</v>
      </c>
      <c r="M1073" s="12" t="s">
        <v>2711</v>
      </c>
      <c r="N1073" s="12" t="s">
        <v>3151</v>
      </c>
      <c r="O1073" s="12" t="s">
        <v>2688</v>
      </c>
      <c r="P1073" s="12" t="s">
        <v>1652</v>
      </c>
      <c r="Q1073" s="12" t="s">
        <v>3121</v>
      </c>
      <c r="R1073" s="12" t="s">
        <v>1671</v>
      </c>
      <c r="S1073" s="12" t="s">
        <v>1742</v>
      </c>
      <c r="T1073" s="12" t="s">
        <v>3216</v>
      </c>
    </row>
    <row r="1074" spans="1:20" x14ac:dyDescent="0.25">
      <c r="A1074" s="12" t="s">
        <v>2299</v>
      </c>
      <c r="B1074" s="12" t="s">
        <v>705</v>
      </c>
      <c r="C1074" s="12" t="s">
        <v>3217</v>
      </c>
      <c r="D1074" s="12" t="s">
        <v>6</v>
      </c>
      <c r="E1074" s="12" t="s">
        <v>9</v>
      </c>
      <c r="F1074" s="12" t="s">
        <v>139</v>
      </c>
      <c r="G1074" s="12" t="s">
        <v>776</v>
      </c>
      <c r="H1074" s="12" t="s">
        <v>748</v>
      </c>
      <c r="I1074" s="12" t="s">
        <v>3218</v>
      </c>
      <c r="J1074" s="12" t="s">
        <v>375</v>
      </c>
      <c r="K1074" s="12" t="s">
        <v>900</v>
      </c>
      <c r="L1074" s="12" t="s">
        <v>3094</v>
      </c>
      <c r="M1074" s="12" t="s">
        <v>2711</v>
      </c>
      <c r="N1074" s="12" t="s">
        <v>3219</v>
      </c>
      <c r="O1074" s="12" t="s">
        <v>2688</v>
      </c>
      <c r="P1074" s="12" t="s">
        <v>1652</v>
      </c>
      <c r="Q1074" s="12" t="s">
        <v>1662</v>
      </c>
      <c r="R1074" s="12" t="s">
        <v>1671</v>
      </c>
      <c r="S1074" s="12" t="s">
        <v>1742</v>
      </c>
      <c r="T1074" s="12" t="s">
        <v>3220</v>
      </c>
    </row>
    <row r="1075" spans="1:20" x14ac:dyDescent="0.25">
      <c r="A1075" s="12" t="s">
        <v>2299</v>
      </c>
      <c r="B1075" s="12" t="s">
        <v>780</v>
      </c>
      <c r="C1075" s="12" t="s">
        <v>3221</v>
      </c>
      <c r="D1075" s="12" t="s">
        <v>8</v>
      </c>
      <c r="E1075" s="12" t="s">
        <v>13</v>
      </c>
      <c r="F1075" s="12" t="s">
        <v>139</v>
      </c>
      <c r="G1075" s="12" t="s">
        <v>776</v>
      </c>
      <c r="H1075" s="12" t="s">
        <v>748</v>
      </c>
      <c r="I1075" s="12" t="s">
        <v>92</v>
      </c>
      <c r="J1075" s="12" t="s">
        <v>375</v>
      </c>
      <c r="K1075" s="12" t="s">
        <v>87</v>
      </c>
      <c r="L1075" s="12" t="s">
        <v>3094</v>
      </c>
      <c r="M1075" s="12" t="s">
        <v>2711</v>
      </c>
      <c r="N1075" s="12" t="s">
        <v>3219</v>
      </c>
      <c r="O1075" s="12" t="s">
        <v>2688</v>
      </c>
      <c r="P1075" s="12" t="s">
        <v>1652</v>
      </c>
      <c r="Q1075" s="12" t="s">
        <v>1666</v>
      </c>
      <c r="R1075" s="12" t="s">
        <v>1671</v>
      </c>
      <c r="S1075" s="12" t="s">
        <v>1742</v>
      </c>
      <c r="T1075" s="12" t="s">
        <v>2534</v>
      </c>
    </row>
    <row r="1076" spans="1:20" x14ac:dyDescent="0.25">
      <c r="A1076" s="12" t="s">
        <v>2299</v>
      </c>
      <c r="B1076" s="12" t="s">
        <v>859</v>
      </c>
      <c r="C1076" s="12" t="s">
        <v>3222</v>
      </c>
      <c r="D1076" s="12" t="s">
        <v>8</v>
      </c>
      <c r="E1076" s="12" t="s">
        <v>15</v>
      </c>
      <c r="F1076" s="12" t="s">
        <v>139</v>
      </c>
      <c r="G1076" s="12" t="s">
        <v>776</v>
      </c>
      <c r="H1076" s="12" t="s">
        <v>748</v>
      </c>
      <c r="I1076" s="12" t="s">
        <v>19</v>
      </c>
      <c r="J1076" s="12" t="s">
        <v>1517</v>
      </c>
      <c r="K1076" s="12" t="s">
        <v>1460</v>
      </c>
      <c r="L1076" s="12" t="s">
        <v>3094</v>
      </c>
      <c r="M1076" s="12" t="s">
        <v>2711</v>
      </c>
      <c r="N1076" s="12" t="s">
        <v>3219</v>
      </c>
      <c r="O1076" s="12" t="s">
        <v>2688</v>
      </c>
      <c r="P1076" s="12" t="s">
        <v>1652</v>
      </c>
      <c r="Q1076" s="12" t="s">
        <v>1661</v>
      </c>
      <c r="R1076" s="12" t="s">
        <v>1671</v>
      </c>
      <c r="S1076" s="12" t="s">
        <v>1742</v>
      </c>
      <c r="T1076" s="12" t="s">
        <v>3223</v>
      </c>
    </row>
    <row r="1077" spans="1:20" x14ac:dyDescent="0.25">
      <c r="A1077" s="12" t="s">
        <v>2299</v>
      </c>
      <c r="B1077" s="12" t="s">
        <v>831</v>
      </c>
      <c r="C1077" s="12" t="s">
        <v>3224</v>
      </c>
      <c r="D1077" s="12" t="s">
        <v>8</v>
      </c>
      <c r="E1077" s="12" t="s">
        <v>10</v>
      </c>
      <c r="F1077" s="12" t="s">
        <v>140</v>
      </c>
      <c r="G1077" s="12" t="s">
        <v>775</v>
      </c>
      <c r="H1077" s="12" t="s">
        <v>748</v>
      </c>
      <c r="I1077" s="12" t="s">
        <v>82</v>
      </c>
      <c r="J1077" s="12" t="s">
        <v>278</v>
      </c>
      <c r="K1077" s="12" t="s">
        <v>58</v>
      </c>
      <c r="L1077" s="12" t="s">
        <v>3090</v>
      </c>
      <c r="M1077" s="12" t="s">
        <v>3091</v>
      </c>
      <c r="N1077" s="12" t="s">
        <v>3219</v>
      </c>
      <c r="O1077" s="12" t="s">
        <v>2688</v>
      </c>
      <c r="P1077" s="12" t="s">
        <v>1652</v>
      </c>
      <c r="Q1077" s="12" t="s">
        <v>1665</v>
      </c>
      <c r="R1077" s="12" t="s">
        <v>1671</v>
      </c>
      <c r="S1077" s="12" t="s">
        <v>1741</v>
      </c>
      <c r="T1077" s="12" t="s">
        <v>803</v>
      </c>
    </row>
    <row r="1078" spans="1:20" x14ac:dyDescent="0.25">
      <c r="A1078" s="12" t="s">
        <v>2299</v>
      </c>
      <c r="B1078" s="12" t="s">
        <v>861</v>
      </c>
      <c r="C1078" s="12" t="s">
        <v>3225</v>
      </c>
      <c r="D1078" s="12" t="s">
        <v>5</v>
      </c>
      <c r="E1078" s="12" t="s">
        <v>11</v>
      </c>
      <c r="F1078" s="12" t="s">
        <v>140</v>
      </c>
      <c r="G1078" s="12" t="s">
        <v>775</v>
      </c>
      <c r="H1078" s="12" t="s">
        <v>748</v>
      </c>
      <c r="I1078" s="12" t="s">
        <v>21</v>
      </c>
      <c r="J1078" s="12" t="s">
        <v>281</v>
      </c>
      <c r="K1078" s="12" t="s">
        <v>40</v>
      </c>
      <c r="L1078" s="12" t="s">
        <v>3090</v>
      </c>
      <c r="M1078" s="12" t="s">
        <v>3091</v>
      </c>
      <c r="N1078" s="12" t="s">
        <v>3226</v>
      </c>
      <c r="O1078" s="12" t="s">
        <v>2700</v>
      </c>
      <c r="P1078" s="12" t="s">
        <v>1652</v>
      </c>
      <c r="Q1078" s="12" t="s">
        <v>1663</v>
      </c>
      <c r="R1078" s="12" t="s">
        <v>1671</v>
      </c>
      <c r="S1078" s="12" t="s">
        <v>1741</v>
      </c>
      <c r="T1078" s="12" t="s">
        <v>3232</v>
      </c>
    </row>
    <row r="1079" spans="1:20" x14ac:dyDescent="0.25">
      <c r="A1079" s="12" t="s">
        <v>2299</v>
      </c>
      <c r="B1079" s="12" t="s">
        <v>833</v>
      </c>
      <c r="C1079" s="12" t="s">
        <v>3227</v>
      </c>
      <c r="D1079" s="12" t="s">
        <v>5</v>
      </c>
      <c r="E1079" s="12" t="s">
        <v>3111</v>
      </c>
      <c r="F1079" s="12" t="s">
        <v>140</v>
      </c>
      <c r="G1079" s="12" t="s">
        <v>775</v>
      </c>
      <c r="H1079" s="12" t="s">
        <v>748</v>
      </c>
      <c r="I1079" s="12" t="s">
        <v>62</v>
      </c>
      <c r="J1079" s="12" t="s">
        <v>1094</v>
      </c>
      <c r="K1079" s="12" t="s">
        <v>89</v>
      </c>
      <c r="L1079" s="12" t="s">
        <v>3090</v>
      </c>
      <c r="M1079" s="12" t="s">
        <v>3091</v>
      </c>
      <c r="N1079" s="12" t="s">
        <v>3228</v>
      </c>
      <c r="O1079" s="12" t="s">
        <v>2700</v>
      </c>
      <c r="P1079" s="12" t="s">
        <v>1652</v>
      </c>
      <c r="Q1079" s="12" t="s">
        <v>3121</v>
      </c>
      <c r="R1079" s="12" t="s">
        <v>1671</v>
      </c>
      <c r="S1079" s="12" t="s">
        <v>1741</v>
      </c>
      <c r="T1079" s="12" t="s">
        <v>3233</v>
      </c>
    </row>
    <row r="1080" spans="1:20" x14ac:dyDescent="0.25">
      <c r="A1080" s="12" t="s">
        <v>2299</v>
      </c>
      <c r="B1080" s="12" t="s">
        <v>845</v>
      </c>
      <c r="C1080" s="12" t="s">
        <v>3229</v>
      </c>
      <c r="D1080" s="12" t="s">
        <v>5</v>
      </c>
      <c r="E1080" s="12" t="s">
        <v>14</v>
      </c>
      <c r="F1080" s="12" t="s">
        <v>140</v>
      </c>
      <c r="G1080" s="12" t="s">
        <v>775</v>
      </c>
      <c r="H1080" s="12" t="s">
        <v>748</v>
      </c>
      <c r="I1080" s="12" t="s">
        <v>1126</v>
      </c>
      <c r="J1080" s="12" t="s">
        <v>304</v>
      </c>
      <c r="K1080" s="12" t="s">
        <v>3182</v>
      </c>
      <c r="L1080" s="12" t="s">
        <v>3090</v>
      </c>
      <c r="M1080" s="12" t="s">
        <v>3091</v>
      </c>
      <c r="N1080" s="12" t="s">
        <v>3226</v>
      </c>
      <c r="O1080" s="12" t="s">
        <v>2700</v>
      </c>
      <c r="P1080" s="12" t="s">
        <v>1652</v>
      </c>
      <c r="Q1080" s="12" t="s">
        <v>1668</v>
      </c>
      <c r="R1080" s="12" t="s">
        <v>1671</v>
      </c>
      <c r="S1080" s="12" t="s">
        <v>1741</v>
      </c>
      <c r="T1080" s="12" t="s">
        <v>3234</v>
      </c>
    </row>
    <row r="1081" spans="1:20" x14ac:dyDescent="0.25">
      <c r="A1081" s="12" t="s">
        <v>2299</v>
      </c>
      <c r="B1081" s="12" t="s">
        <v>857</v>
      </c>
      <c r="C1081" s="12" t="s">
        <v>3241</v>
      </c>
      <c r="D1081" s="12" t="s">
        <v>5</v>
      </c>
      <c r="E1081" s="12" t="s">
        <v>17</v>
      </c>
      <c r="F1081" s="12" t="s">
        <v>140</v>
      </c>
      <c r="G1081" s="12" t="s">
        <v>775</v>
      </c>
      <c r="H1081" s="12" t="s">
        <v>748</v>
      </c>
      <c r="I1081" s="12" t="s">
        <v>22</v>
      </c>
      <c r="J1081" s="12" t="s">
        <v>1115</v>
      </c>
      <c r="K1081" s="12" t="s">
        <v>40</v>
      </c>
      <c r="L1081" s="12" t="s">
        <v>3090</v>
      </c>
      <c r="M1081" s="12" t="s">
        <v>3091</v>
      </c>
      <c r="N1081" s="12" t="s">
        <v>3226</v>
      </c>
      <c r="O1081" s="12" t="s">
        <v>2700</v>
      </c>
      <c r="P1081" s="12" t="s">
        <v>1652</v>
      </c>
      <c r="Q1081" s="12" t="s">
        <v>1664</v>
      </c>
      <c r="R1081" s="12" t="s">
        <v>1671</v>
      </c>
      <c r="S1081" s="12" t="s">
        <v>1741</v>
      </c>
      <c r="T1081" s="12" t="s">
        <v>3235</v>
      </c>
    </row>
    <row r="1082" spans="1:20" x14ac:dyDescent="0.25">
      <c r="A1082" s="12" t="s">
        <v>2299</v>
      </c>
      <c r="B1082" s="12" t="s">
        <v>846</v>
      </c>
      <c r="C1082" s="12" t="s">
        <v>3242</v>
      </c>
      <c r="D1082" s="12" t="s">
        <v>5</v>
      </c>
      <c r="E1082" s="12" t="s">
        <v>3111</v>
      </c>
      <c r="F1082" s="12" t="s">
        <v>140</v>
      </c>
      <c r="G1082" s="12" t="s">
        <v>775</v>
      </c>
      <c r="H1082" s="12" t="s">
        <v>748</v>
      </c>
      <c r="I1082" s="12" t="s">
        <v>1091</v>
      </c>
      <c r="J1082" s="12" t="s">
        <v>353</v>
      </c>
      <c r="K1082" s="12" t="s">
        <v>2457</v>
      </c>
      <c r="L1082" s="12" t="s">
        <v>3094</v>
      </c>
      <c r="M1082" s="12" t="s">
        <v>2711</v>
      </c>
      <c r="N1082" s="12" t="s">
        <v>3228</v>
      </c>
      <c r="O1082" s="12" t="s">
        <v>2700</v>
      </c>
      <c r="P1082" s="12" t="s">
        <v>1652</v>
      </c>
      <c r="Q1082" s="12" t="s">
        <v>3121</v>
      </c>
      <c r="R1082" s="12" t="s">
        <v>1671</v>
      </c>
      <c r="S1082" s="12" t="s">
        <v>1742</v>
      </c>
      <c r="T1082" s="12" t="s">
        <v>774</v>
      </c>
    </row>
    <row r="1083" spans="1:20" x14ac:dyDescent="0.25">
      <c r="A1083" s="12" t="s">
        <v>2299</v>
      </c>
      <c r="B1083" s="12" t="s">
        <v>704</v>
      </c>
      <c r="C1083" s="12" t="s">
        <v>3230</v>
      </c>
      <c r="D1083" s="12" t="s">
        <v>5</v>
      </c>
      <c r="E1083" s="12" t="s">
        <v>9</v>
      </c>
      <c r="F1083" s="12" t="s">
        <v>140</v>
      </c>
      <c r="G1083" s="12" t="s">
        <v>775</v>
      </c>
      <c r="H1083" s="12" t="s">
        <v>748</v>
      </c>
      <c r="I1083" s="12" t="s">
        <v>136</v>
      </c>
      <c r="J1083" s="12" t="s">
        <v>1554</v>
      </c>
      <c r="K1083" s="12" t="s">
        <v>1536</v>
      </c>
      <c r="L1083" s="12" t="s">
        <v>3094</v>
      </c>
      <c r="M1083" s="12" t="s">
        <v>2711</v>
      </c>
      <c r="N1083" s="12" t="s">
        <v>3226</v>
      </c>
      <c r="O1083" s="12" t="s">
        <v>2700</v>
      </c>
      <c r="P1083" s="12" t="s">
        <v>1652</v>
      </c>
      <c r="Q1083" s="12" t="s">
        <v>1662</v>
      </c>
      <c r="R1083" s="12" t="s">
        <v>1671</v>
      </c>
      <c r="S1083" s="12" t="s">
        <v>1742</v>
      </c>
      <c r="T1083" s="12" t="s">
        <v>3236</v>
      </c>
    </row>
    <row r="1084" spans="1:20" x14ac:dyDescent="0.25">
      <c r="A1084" s="12" t="s">
        <v>2299</v>
      </c>
      <c r="B1084" s="12" t="s">
        <v>710</v>
      </c>
      <c r="C1084" s="12" t="s">
        <v>3231</v>
      </c>
      <c r="D1084" s="12" t="s">
        <v>5</v>
      </c>
      <c r="E1084" s="12" t="s">
        <v>10</v>
      </c>
      <c r="F1084" s="12" t="s">
        <v>140</v>
      </c>
      <c r="G1084" s="12" t="s">
        <v>775</v>
      </c>
      <c r="H1084" s="12" t="s">
        <v>748</v>
      </c>
      <c r="I1084" s="12" t="s">
        <v>1203</v>
      </c>
      <c r="J1084" s="12" t="s">
        <v>353</v>
      </c>
      <c r="K1084" s="12" t="s">
        <v>33</v>
      </c>
      <c r="L1084" s="12" t="s">
        <v>3094</v>
      </c>
      <c r="M1084" s="12" t="s">
        <v>2711</v>
      </c>
      <c r="N1084" s="12" t="s">
        <v>3226</v>
      </c>
      <c r="O1084" s="12" t="s">
        <v>2700</v>
      </c>
      <c r="P1084" s="12" t="s">
        <v>1652</v>
      </c>
      <c r="Q1084" s="12" t="s">
        <v>1665</v>
      </c>
      <c r="R1084" s="12" t="s">
        <v>1671</v>
      </c>
      <c r="S1084" s="12" t="s">
        <v>1742</v>
      </c>
      <c r="T1084" s="12" t="s">
        <v>3237</v>
      </c>
    </row>
    <row r="1085" spans="1:20" x14ac:dyDescent="0.25">
      <c r="A1085" s="12" t="s">
        <v>2299</v>
      </c>
      <c r="B1085" s="12" t="s">
        <v>844</v>
      </c>
      <c r="C1085" s="12" t="s">
        <v>3243</v>
      </c>
      <c r="D1085" s="12" t="s">
        <v>5</v>
      </c>
      <c r="E1085" s="12" t="s">
        <v>1676</v>
      </c>
      <c r="F1085" s="12" t="s">
        <v>140</v>
      </c>
      <c r="G1085" s="12" t="s">
        <v>775</v>
      </c>
      <c r="H1085" s="12" t="s">
        <v>748</v>
      </c>
      <c r="I1085" s="12" t="s">
        <v>3244</v>
      </c>
      <c r="J1085" s="12" t="s">
        <v>3245</v>
      </c>
      <c r="K1085" s="12" t="s">
        <v>263</v>
      </c>
      <c r="L1085" s="12" t="s">
        <v>3094</v>
      </c>
      <c r="M1085" s="12" t="s">
        <v>2711</v>
      </c>
      <c r="N1085" s="12" t="s">
        <v>3226</v>
      </c>
      <c r="O1085" s="12" t="s">
        <v>2700</v>
      </c>
      <c r="P1085" s="12" t="s">
        <v>1652</v>
      </c>
      <c r="Q1085" s="12" t="s">
        <v>1691</v>
      </c>
      <c r="R1085" s="12" t="s">
        <v>1671</v>
      </c>
      <c r="S1085" s="12" t="s">
        <v>1742</v>
      </c>
      <c r="T1085" s="12" t="s">
        <v>3237</v>
      </c>
    </row>
    <row r="1086" spans="1:20" x14ac:dyDescent="0.25">
      <c r="A1086" s="12" t="s">
        <v>2299</v>
      </c>
      <c r="B1086" s="12" t="s">
        <v>711</v>
      </c>
      <c r="C1086" s="12" t="s">
        <v>3246</v>
      </c>
      <c r="D1086" s="12" t="s">
        <v>5</v>
      </c>
      <c r="E1086" s="12" t="s">
        <v>2286</v>
      </c>
      <c r="F1086" s="12" t="s">
        <v>140</v>
      </c>
      <c r="G1086" s="12" t="s">
        <v>775</v>
      </c>
      <c r="H1086" s="12" t="s">
        <v>748</v>
      </c>
      <c r="I1086" s="12" t="s">
        <v>22</v>
      </c>
      <c r="J1086" s="12" t="s">
        <v>304</v>
      </c>
      <c r="K1086" s="12" t="s">
        <v>79</v>
      </c>
      <c r="L1086" s="12" t="s">
        <v>3090</v>
      </c>
      <c r="M1086" s="12" t="s">
        <v>3091</v>
      </c>
      <c r="N1086" s="12" t="s">
        <v>3226</v>
      </c>
      <c r="O1086" s="12" t="s">
        <v>2700</v>
      </c>
      <c r="P1086" s="12" t="s">
        <v>1652</v>
      </c>
      <c r="Q1086" s="12" t="s">
        <v>2300</v>
      </c>
      <c r="R1086" s="12" t="s">
        <v>1671</v>
      </c>
      <c r="S1086" s="12" t="s">
        <v>1741</v>
      </c>
      <c r="T1086" s="12" t="s">
        <v>2586</v>
      </c>
    </row>
    <row r="1087" spans="1:20" x14ac:dyDescent="0.25">
      <c r="A1087" s="12" t="s">
        <v>2299</v>
      </c>
      <c r="B1087" s="12" t="s">
        <v>654</v>
      </c>
      <c r="C1087" s="12" t="s">
        <v>3247</v>
      </c>
      <c r="D1087" s="12" t="s">
        <v>6</v>
      </c>
      <c r="E1087" s="12" t="s">
        <v>9</v>
      </c>
      <c r="F1087" s="12" t="s">
        <v>140</v>
      </c>
      <c r="G1087" s="12" t="s">
        <v>787</v>
      </c>
      <c r="H1087" s="12" t="s">
        <v>748</v>
      </c>
      <c r="I1087" s="12" t="s">
        <v>61</v>
      </c>
      <c r="J1087" s="12" t="s">
        <v>353</v>
      </c>
      <c r="K1087" s="12" t="s">
        <v>87</v>
      </c>
      <c r="L1087" s="12" t="s">
        <v>3090</v>
      </c>
      <c r="M1087" s="12" t="s">
        <v>3091</v>
      </c>
      <c r="N1087" s="12" t="s">
        <v>3248</v>
      </c>
      <c r="O1087" s="12" t="s">
        <v>3228</v>
      </c>
      <c r="P1087" s="12" t="s">
        <v>1652</v>
      </c>
      <c r="Q1087" s="12" t="s">
        <v>1662</v>
      </c>
      <c r="R1087" s="12" t="s">
        <v>1671</v>
      </c>
      <c r="S1087" s="12" t="s">
        <v>1741</v>
      </c>
      <c r="T1087" s="12" t="s">
        <v>3249</v>
      </c>
    </row>
    <row r="1088" spans="1:20" x14ac:dyDescent="0.25">
      <c r="A1088" s="12" t="s">
        <v>2299</v>
      </c>
      <c r="B1088" s="12" t="s">
        <v>707</v>
      </c>
      <c r="C1088" s="12" t="s">
        <v>3250</v>
      </c>
      <c r="D1088" s="12" t="s">
        <v>6</v>
      </c>
      <c r="E1088" s="12" t="s">
        <v>11</v>
      </c>
      <c r="F1088" s="12" t="s">
        <v>140</v>
      </c>
      <c r="G1088" s="12" t="s">
        <v>787</v>
      </c>
      <c r="H1088" s="12" t="s">
        <v>748</v>
      </c>
      <c r="I1088" s="12" t="s">
        <v>45</v>
      </c>
      <c r="J1088" s="12" t="s">
        <v>353</v>
      </c>
      <c r="K1088" s="12" t="s">
        <v>971</v>
      </c>
      <c r="L1088" s="12" t="s">
        <v>3090</v>
      </c>
      <c r="M1088" s="12" t="s">
        <v>3091</v>
      </c>
      <c r="N1088" s="12" t="s">
        <v>3248</v>
      </c>
      <c r="O1088" s="12" t="s">
        <v>3228</v>
      </c>
      <c r="P1088" s="12" t="s">
        <v>1652</v>
      </c>
      <c r="Q1088" s="12" t="s">
        <v>1663</v>
      </c>
      <c r="R1088" s="12" t="s">
        <v>1671</v>
      </c>
      <c r="S1088" s="12" t="s">
        <v>1741</v>
      </c>
      <c r="T1088" s="12" t="s">
        <v>3105</v>
      </c>
    </row>
    <row r="1089" spans="1:20" x14ac:dyDescent="0.25">
      <c r="A1089" s="12" t="s">
        <v>2299</v>
      </c>
      <c r="B1089" s="12" t="s">
        <v>686</v>
      </c>
      <c r="C1089" s="12" t="s">
        <v>3252</v>
      </c>
      <c r="D1089" s="12" t="s">
        <v>8</v>
      </c>
      <c r="E1089" s="12" t="s">
        <v>11</v>
      </c>
      <c r="F1089" s="12" t="s">
        <v>141</v>
      </c>
      <c r="G1089" s="12" t="s">
        <v>787</v>
      </c>
      <c r="H1089" s="12" t="s">
        <v>748</v>
      </c>
      <c r="I1089" s="12" t="s">
        <v>1598</v>
      </c>
      <c r="J1089" s="12" t="s">
        <v>295</v>
      </c>
      <c r="K1089" s="12" t="s">
        <v>1755</v>
      </c>
      <c r="L1089" s="12" t="s">
        <v>3094</v>
      </c>
      <c r="M1089" s="12" t="s">
        <v>2711</v>
      </c>
      <c r="N1089" s="12" t="s">
        <v>3253</v>
      </c>
      <c r="O1089" s="12" t="s">
        <v>3251</v>
      </c>
      <c r="P1089" s="12" t="s">
        <v>1652</v>
      </c>
      <c r="Q1089" s="12" t="s">
        <v>1663</v>
      </c>
      <c r="R1089" s="12" t="s">
        <v>1671</v>
      </c>
      <c r="S1089" s="12" t="s">
        <v>1742</v>
      </c>
      <c r="T1089" s="12" t="s">
        <v>3257</v>
      </c>
    </row>
    <row r="1090" spans="1:20" x14ac:dyDescent="0.25">
      <c r="A1090" s="12" t="s">
        <v>2299</v>
      </c>
      <c r="B1090" s="12" t="s">
        <v>829</v>
      </c>
      <c r="C1090" s="12" t="s">
        <v>3254</v>
      </c>
      <c r="D1090" s="12" t="s">
        <v>8</v>
      </c>
      <c r="E1090" s="12" t="s">
        <v>16</v>
      </c>
      <c r="F1090" s="12" t="s">
        <v>141</v>
      </c>
      <c r="G1090" s="12" t="s">
        <v>787</v>
      </c>
      <c r="H1090" s="12" t="s">
        <v>748</v>
      </c>
      <c r="I1090" s="12" t="s">
        <v>221</v>
      </c>
      <c r="J1090" s="12" t="s">
        <v>338</v>
      </c>
      <c r="K1090" s="12" t="s">
        <v>261</v>
      </c>
      <c r="L1090" s="12" t="s">
        <v>3094</v>
      </c>
      <c r="M1090" s="12" t="s">
        <v>2711</v>
      </c>
      <c r="N1090" s="12" t="s">
        <v>3253</v>
      </c>
      <c r="O1090" s="12" t="s">
        <v>3251</v>
      </c>
      <c r="P1090" s="12" t="s">
        <v>1652</v>
      </c>
      <c r="Q1090" s="12" t="s">
        <v>1669</v>
      </c>
      <c r="R1090" s="12" t="s">
        <v>1671</v>
      </c>
      <c r="S1090" s="12" t="s">
        <v>1742</v>
      </c>
      <c r="T1090" s="12" t="s">
        <v>3258</v>
      </c>
    </row>
    <row r="1091" spans="1:20" x14ac:dyDescent="0.25">
      <c r="A1091" s="12" t="s">
        <v>2299</v>
      </c>
      <c r="B1091" s="12" t="s">
        <v>779</v>
      </c>
      <c r="C1091" s="12" t="s">
        <v>3255</v>
      </c>
      <c r="D1091" s="12" t="s">
        <v>8</v>
      </c>
      <c r="E1091" s="12" t="s">
        <v>9</v>
      </c>
      <c r="F1091" s="12" t="s">
        <v>141</v>
      </c>
      <c r="G1091" s="12" t="s">
        <v>787</v>
      </c>
      <c r="H1091" s="12" t="s">
        <v>748</v>
      </c>
      <c r="I1091" s="12" t="s">
        <v>65</v>
      </c>
      <c r="J1091" s="12" t="s">
        <v>3256</v>
      </c>
      <c r="K1091" s="12" t="s">
        <v>1755</v>
      </c>
      <c r="L1091" s="12" t="s">
        <v>3094</v>
      </c>
      <c r="M1091" s="12" t="s">
        <v>2711</v>
      </c>
      <c r="N1091" s="12" t="s">
        <v>3253</v>
      </c>
      <c r="O1091" s="12" t="s">
        <v>3251</v>
      </c>
      <c r="P1091" s="12" t="s">
        <v>1652</v>
      </c>
      <c r="Q1091" s="12" t="s">
        <v>1662</v>
      </c>
      <c r="R1091" s="12" t="s">
        <v>1671</v>
      </c>
      <c r="S1091" s="12" t="s">
        <v>1742</v>
      </c>
      <c r="T1091" s="12" t="s">
        <v>3259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opLeftCell="A1069" zoomScale="55" zoomScaleNormal="55" workbookViewId="0">
      <selection activeCell="G1074" sqref="G1074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 t="str">
        <f ca="1">IFERROR(IF(AND(NOW()&lt;= EOMONTH(DATE(YEAR($P931),6, 1), 0), Overall!$A933&lt;&gt;"", MONTH($O931) &lt;= 6, MONTH($P931) &gt;= 6), IF($T931 &lt;&gt; "", $H931/$T931, ""), ""), "")</f>
        <v/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 t="str">
        <f ca="1">IFERROR(IF(AND(NOW()&lt;= EOMONTH(DATE(YEAR($P932),6, 1), 0), Overall!$A934&lt;&gt;"", MONTH($O932) &lt;= 6, MONTH($P932) &gt;= 6), IF($T932 &lt;&gt; "", $H932/$T932, ""), ""), "")</f>
        <v/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 t="str">
        <f ca="1">IFERROR(IF(AND(NOW()&lt;= EOMONTH(DATE(YEAR($P933),6, 1), 0), Overall!$A935&lt;&gt;"", MONTH($O933) &lt;= 6, MONTH($P933) &gt;= 6), IF($T933 &lt;&gt; "", $H933/$T933, ""), ""), "")</f>
        <v/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 t="str">
        <f ca="1">IFERROR(IF(AND(NOW()&lt;= EOMONTH(DATE(YEAR($P934),6, 1), 0), Overall!$A936&lt;&gt;"", MONTH($O934) &lt;= 6, MONTH($P934) &gt;= 6), IF($T934 &lt;&gt; "", $H934/$T934, ""), ""), "")</f>
        <v/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 t="str">
        <f ca="1">IFERROR(IF(AND(NOW()&lt;= EOMONTH(DATE(YEAR($P935),6, 1), 0), Overall!$A937&lt;&gt;"", MONTH($O935) &lt;= 6, MONTH($P935) &gt;= 6), IF($T935 &lt;&gt; "", $H935/$T935, ""), ""), "")</f>
        <v/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 t="str">
        <f ca="1">IFERROR(IF(AND(NOW()&lt;= EOMONTH(DATE(YEAR($P936),6, 1), 0), Overall!$A938&lt;&gt;"", MONTH($O936) &lt;= 6, MONTH($P936) &gt;= 6), IF($T936 &lt;&gt; "", $H936/$T936, ""), ""), "")</f>
        <v/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 t="str">
        <f ca="1">IFERROR(IF(AND(NOW()&lt;= EOMONTH(DATE(YEAR($P937),6, 1), 0), Overall!$A939&lt;&gt;"", MONTH($O937) &lt;= 6, MONTH($P937) &gt;= 6), IF($T937 &lt;&gt; "", $H937/$T937, ""), ""), "")</f>
        <v/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 t="str">
        <f ca="1">IFERROR(IF(AND(NOW()&lt;= EOMONTH(DATE(YEAR($P938),6, 1), 0), Overall!$A940&lt;&gt;"", MONTH($O938) &lt;= 6, MONTH($P938) &gt;= 6), IF($T938 &lt;&gt; "", $H938/$T938, ""), ""), "")</f>
        <v/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 t="str">
        <f ca="1">IFERROR(IF(AND(NOW()&lt;= EOMONTH(DATE(YEAR($P939),6, 1), 0), Overall!$A941&lt;&gt;"", MONTH($O939) &lt;= 6, MONTH($P939) &gt;= 6), IF($T939 &lt;&gt; "", $H939/$T939, ""), ""), "")</f>
        <v/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 t="str">
        <f ca="1">IFERROR(IF(AND(NOW()&lt;= EOMONTH(DATE(YEAR($P940),7, 1), 0), Overall!$A942&lt;&gt;"", MONTH($O940) &lt;= 7, MONTH($P940) &gt;= 7), IF($T940 &lt;&gt; "", $H940/$T940, ""), ""), "")</f>
        <v/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 t="str">
        <f ca="1">IFERROR(IF(AND(NOW()&lt;= EOMONTH(DATE(YEAR($P941),6, 1), 0), Overall!$A943&lt;&gt;"", MONTH($O941) &lt;= 6, MONTH($P941) &gt;= 6), IF($T941 &lt;&gt; "", $H941/$T941, ""), ""), "")</f>
        <v/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 t="str">
        <f ca="1">IFERROR(IF(AND(NOW()&lt;= EOMONTH(DATE(YEAR($P942),7, 1), 0), Overall!$A944&lt;&gt;"", MONTH($O942) &lt;= 7, MONTH($P942) &gt;= 7), IF($T942 &lt;&gt; "", $H942/$T942, ""), ""), "")</f>
        <v/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 t="str">
        <f ca="1">IFERROR(IF(AND(NOW()&lt;= EOMONTH(DATE(YEAR($P943),7, 1), 0), Overall!$A945&lt;&gt;"", MONTH($O943) &lt;= 7, MONTH($P943) &gt;= 7), IF($T943 &lt;&gt; "", $H943/$T943, ""), ""), "")</f>
        <v/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 t="str">
        <f ca="1">IFERROR(IF(AND(NOW()&lt;= EOMONTH(DATE(YEAR($P944),7, 1), 0), Overall!$A946&lt;&gt;"", MONTH($O944) &lt;= 7, MONTH($P944) &gt;= 7), IF($T944 &lt;&gt; "", $H944/$T944, ""), ""), "")</f>
        <v/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 t="str">
        <f ca="1">IFERROR(IF(AND(NOW()&lt;= EOMONTH(DATE(YEAR($P945),7, 1), 0), Overall!$A947&lt;&gt;"", MONTH($O945) &lt;= 7, MONTH($P945) &gt;= 7), IF($T945 &lt;&gt; "", $H945/$T945, ""), ""), "")</f>
        <v/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 t="str">
        <f ca="1">IFERROR(IF(AND(NOW()&lt;= EOMONTH(DATE(YEAR($P956),6, 1), 0), Overall!$A958&lt;&gt;"", MONTH($O956) &lt;= 6, MONTH($P956) &gt;= 6), IF($T956 &lt;&gt; "", $H956/$T956, ""), ""), "")</f>
        <v/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 t="str">
        <f ca="1">IFERROR(IF(AND(NOW()&lt;= EOMONTH(DATE(YEAR($P967),6, 1), 0), Overall!$A969&lt;&gt;"", MONTH($O967) &lt;= 6, MONTH($P967) &gt;= 6), IF($T967 &lt;&gt; "", $H967/$T967, ""), ""), "")</f>
        <v/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 t="str">
        <f ca="1">IFERROR(IF(AND(NOW()&lt;= EOMONTH(DATE(YEAR($P968),6, 1), 0), Overall!$A970&lt;&gt;"", MONTH($O968) &lt;= 6, MONTH($P968) &gt;= 6), IF($T968 &lt;&gt; "", $H968/$T968, ""), ""), "")</f>
        <v/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 t="str">
        <f ca="1">IFERROR(IF(AND(NOW()&lt;= EOMONTH(DATE(YEAR($P969),6, 1), 0), Overall!$A971&lt;&gt;"", MONTH($O969) &lt;= 6, MONTH($P969) &gt;= 6), IF($T969 &lt;&gt; "", $H969/$T969, ""), ""), "")</f>
        <v/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 t="str">
        <f ca="1">IFERROR(IF(AND(NOW()&lt;= EOMONTH(DATE(YEAR($P970),6, 1), 0), Overall!$A972&lt;&gt;"", MONTH($O970) &lt;= 6, MONTH($P970) &gt;= 6), IF($T970 &lt;&gt; "", $H970/$T970, ""), ""), "")</f>
        <v/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 t="str">
        <f ca="1">IFERROR(IF(AND(NOW()&lt;= EOMONTH(DATE(YEAR($P971),6, 1), 0), Overall!$A973&lt;&gt;"", MONTH($O971) &lt;= 6, MONTH($P971) &gt;= 6), IF($T971 &lt;&gt; "", $H971/$T971, ""), ""), "")</f>
        <v/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 t="str">
        <f ca="1">IFERROR(IF(AND(NOW()&lt;= EOMONTH(DATE(YEAR($P972),8, 1), 0), Overall!$A974&lt;&gt;"", MONTH($O972) &lt;= 8, MONTH($P972) &gt;= 8), IF($T972 &lt;&gt; "", $H972/$T972, ""), ""), "")</f>
        <v/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 t="str">
        <f ca="1">IFERROR(IF(AND(NOW()&lt;= EOMONTH(DATE(YEAR($P974),8, 1), 0), Overall!$A976&lt;&gt;"", MONTH($O974) &lt;= 8, MONTH($P974) &gt;= 8), IF($T974 &lt;&gt; "", $H974/$T974, ""), ""), "")</f>
        <v/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 t="str">
        <f ca="1">IFERROR(IF(AND(NOW()&lt;= EOMONTH(DATE(YEAR($P976),8, 1), 0), Overall!$A978&lt;&gt;"", MONTH($O976) &lt;= 8, MONTH($P976) &gt;= 8), IF($T976 &lt;&gt; "", $H976/$T976, ""), ""), "")</f>
        <v/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 t="str">
        <f ca="1">IFERROR(IF(AND(NOW()&lt;= EOMONTH(DATE(YEAR($P978),8, 1), 0), Overall!$A980&lt;&gt;"", MONTH($O978) &lt;= 8, MONTH($P978) &gt;= 8), IF($T978 &lt;&gt; "", $H978/$T978, ""), ""), "")</f>
        <v/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 t="str">
        <f ca="1">IFERROR(IF(AND(NOW()&lt;= EOMONTH(DATE(YEAR($P981),8, 1), 0), Overall!$A983&lt;&gt;"", MONTH($O981) &lt;= 8, MONTH($P981) &gt;= 8), IF($T981 &lt;&gt; "", $H981/$T981, ""), ""), "")</f>
        <v/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 t="str">
        <f ca="1">IFERROR(IF(AND(NOW()&lt;= EOMONTH(DATE(YEAR($P982),7, 1), 0), Overall!$A984&lt;&gt;"", MONTH($O982) &lt;= 7, MONTH($P982) &gt;= 7), IF($T982 &lt;&gt; "", $H982/$T982, ""), ""), "")</f>
        <v/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 t="str">
        <f ca="1">IFERROR(IF(AND(NOW()&lt;= EOMONTH(DATE(YEAR($P983),7, 1), 0), Overall!$A985&lt;&gt;"", MONTH($O983) &lt;= 7, MONTH($P983) &gt;= 7), IF($T983 &lt;&gt; "", $H983/$T983, ""), ""), "")</f>
        <v/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 t="str">
        <f ca="1">IFERROR(IF(AND(NOW()&lt;= EOMONTH(DATE(YEAR($P984),7, 1), 0), Overall!$A986&lt;&gt;"", MONTH($O984) &lt;= 7, MONTH($P984) &gt;= 7), IF($T984 &lt;&gt; "", $H984/$T984, ""), ""), "")</f>
        <v/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 t="str">
        <f ca="1">IFERROR(IF(AND(NOW()&lt;= EOMONTH(DATE(YEAR($P985),7, 1), 0), Overall!$A987&lt;&gt;"", MONTH($O985) &lt;= 7, MONTH($P985) &gt;= 7), IF($T985 &lt;&gt; "", $H985/$T985, ""), ""), "")</f>
        <v/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 t="str">
        <f ca="1">IFERROR(IF(AND(NOW()&lt;= EOMONTH(DATE(YEAR($P986),7, 1), 0), Overall!$A988&lt;&gt;"", MONTH($O986) &lt;= 7, MONTH($P986) &gt;= 7), IF($T986 &lt;&gt; "", $H986/$T986, ""), ""), "")</f>
        <v/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 t="str">
        <f ca="1">IFERROR(IF(AND(NOW()&lt;= EOMONTH(DATE(YEAR($P987),7, 1), 0), Overall!$A989&lt;&gt;"", MONTH($O987) &lt;= 7, MONTH($P987) &gt;= 7), IF($T987 &lt;&gt; "", $H987/$T987, ""), ""), "")</f>
        <v/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 t="str">
        <f ca="1">IFERROR(IF(AND(NOW()&lt;= EOMONTH(DATE(YEAR($P988),7, 1), 0), Overall!$A990&lt;&gt;"", MONTH($O988) &lt;= 7, MONTH($P988) &gt;= 7), IF($T988 &lt;&gt; "", $H988/$T988, ""), ""), "")</f>
        <v/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 t="str">
        <f ca="1">IFERROR(IF(AND(NOW()&lt;= EOMONTH(DATE(YEAR($P989),7, 1), 0), Overall!$A991&lt;&gt;"", MONTH($O989) &lt;= 7, MONTH($P989) &gt;= 7), IF($T989 &lt;&gt; "", $H989/$T989, ""), ""), "")</f>
        <v/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 t="str">
        <f ca="1">IFERROR(IF(AND(NOW()&lt;= EOMONTH(DATE(YEAR($P990),7, 1), 0), Overall!$A992&lt;&gt;"", MONTH($O990) &lt;= 7, MONTH($P990) &gt;= 7), IF($T990 &lt;&gt; "", $H990/$T990, ""), ""), "")</f>
        <v/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 t="str">
        <f ca="1">IFERROR(IF(AND(NOW()&lt;= EOMONTH(DATE(YEAR($P991),7, 1), 0), Overall!$A993&lt;&gt;"", MONTH($O991) &lt;= 7, MONTH($P991) &gt;= 7), IF($T991 &lt;&gt; "", $H991/$T991, ""), ""), "")</f>
        <v/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 t="str">
        <f ca="1">IFERROR(IF(AND(NOW()&lt;= EOMONTH(DATE(YEAR($P992),7, 1), 0), Overall!$A994&lt;&gt;"", MONTH($O992) &lt;= 7, MONTH($P992) &gt;= 7), IF($T992 &lt;&gt; "", $H992/$T992, ""), ""), "")</f>
        <v/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>FY2025 PCHP</v>
      </c>
      <c r="B998" s="8">
        <f>IF(Overall!B1000&lt;&gt;"", VALUE(Overall!B1000), "")</f>
        <v>148</v>
      </c>
      <c r="C998" s="5" t="str">
        <f>IF(Overall!C1000&lt;&gt;"",_xlfn.VALUETOTEXT(Overall!C1000),"")</f>
        <v>25-0406-2506-25JPMC-PS-HZ-148</v>
      </c>
      <c r="D998" s="5" t="str">
        <f>_xlfn.VALUETOTEXT(Overall!D1000)</f>
        <v>HZ</v>
      </c>
      <c r="E998" s="5" t="str">
        <f>IF(Overall!Q1000&lt;&gt;"",_xlfn.VALUETOTEXT(Overall!Q1000),"")</f>
        <v>JPMC</v>
      </c>
      <c r="F998" s="5" t="str">
        <f>IF(Overall!E1000&lt;&gt;"",_xlfn.VALUETOTEXT(Overall!E1000),"")</f>
        <v>JP Morgan Chase Bank NA</v>
      </c>
      <c r="G998" s="5" t="str">
        <f>IF(Overall!R1000&lt;&gt;"",_xlfn.VALUETOTEXT(Overall!R1000),"")</f>
        <v>Asian</v>
      </c>
      <c r="H998" s="6">
        <f>IF(Overall!F1000&lt;&gt;"",VALUE(Overall!F1000),"")</f>
        <v>500000</v>
      </c>
      <c r="I998" s="6">
        <f>IF(Overall!G1000&lt;&gt;"",VALUE(Overall!G1000),"")</f>
        <v>60</v>
      </c>
      <c r="J998" s="6">
        <f>IF(Overall!H1000&lt;&gt;"",VALUE(Overall!H1000),"")</f>
        <v>50</v>
      </c>
      <c r="K998" s="6">
        <f>IF(Overall!I1000&lt;&gt;"",VALUE(Overall!I1000),"")</f>
        <v>2.25</v>
      </c>
      <c r="L998" s="6">
        <f>IF(Overall!J1000&lt;&gt;"",VALUE(Overall!J1000),"")</f>
        <v>0.5</v>
      </c>
      <c r="M998" s="6">
        <f>IF(Overall!K1000&lt;&gt;"",VALUE(Overall!K1000),"")</f>
        <v>1.75</v>
      </c>
      <c r="N998" s="6">
        <f>IF(Overall!T1000&lt;&gt;"",VALUE(Overall!T1000),"")</f>
        <v>64.3</v>
      </c>
      <c r="O998" s="7">
        <f>IF(Overall!L1000&lt;&gt;"", DATEVALUE(Overall!L1000), "")</f>
        <v>45901</v>
      </c>
      <c r="P998" s="7">
        <f>IF(Overall!M1000&lt;&gt;"", DATEVALUE(Overall!M1000), "")</f>
        <v>45930</v>
      </c>
      <c r="Q998" s="7" t="str">
        <f>IF(Overall!S1000&lt;&gt;"",_xlfn.VALUETOTEXT(Overall!S1000),"")</f>
        <v>Sep</v>
      </c>
      <c r="R998" s="7">
        <f>IF(Overall!O1000&lt;&gt;"", DATEVALUE(Overall!O1000), "")</f>
        <v>45812</v>
      </c>
      <c r="S998" s="7">
        <f>IF(Overall!O1000&lt;&gt;"", DATEVALUE(Overall!O1000), "")</f>
        <v>45812</v>
      </c>
      <c r="T998" s="5">
        <f t="shared" si="31"/>
        <v>1</v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>
        <f>IF(Overall!$A1000&lt;&gt;"",IF(AND(MONTH($O998) &lt;= 9, MONTH($P998) &gt;= 9), IF($T998 &lt;&gt; "", $H998/$T998, ""), ""),"")</f>
        <v>500000</v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>
        <f ca="1">IFERROR(IF(AND(NOW()&lt;= EOMONTH(DATE(YEAR($P998),9, 1), 0), Overall!$A1000&lt;&gt;"", MONTH($O998) &lt;= 9, MONTH($P998) &gt;= 9), IF($T998 &lt;&gt; "", $H998/$T998, ""), ""), "")</f>
        <v>500000</v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500000</v>
      </c>
    </row>
    <row r="999" spans="1:46" x14ac:dyDescent="0.25">
      <c r="A999" t="str">
        <f>_xlfn.VALUETOTEXT(Overall!A1001)</f>
        <v>FY2025 PCHP</v>
      </c>
      <c r="B999" s="8">
        <f>IF(Overall!B1001&lt;&gt;"", VALUE(Overall!B1001), "")</f>
        <v>149</v>
      </c>
      <c r="C999" s="5" t="str">
        <f>IF(Overall!C1001&lt;&gt;"",_xlfn.VALUETOTEXT(Overall!C1001),"")</f>
        <v>25-0406-2506-25MLIL-PS-HZ-149</v>
      </c>
      <c r="D999" s="5" t="str">
        <f>_xlfn.VALUETOTEXT(Overall!D1001)</f>
        <v>HZ</v>
      </c>
      <c r="E999" s="5" t="str">
        <f>IF(Overall!Q1001&lt;&gt;"",_xlfn.VALUETOTEXT(Overall!Q1001),"")</f>
        <v>MLIL</v>
      </c>
      <c r="F999" s="5" t="str">
        <f>IF(Overall!E1001&lt;&gt;"",_xlfn.VALUETOTEXT(Overall!E1001),"")</f>
        <v>Merrill Lynch International</v>
      </c>
      <c r="G999" s="5" t="str">
        <f>IF(Overall!R1001&lt;&gt;"",_xlfn.VALUETOTEXT(Overall!R1001),"")</f>
        <v>Asian</v>
      </c>
      <c r="H999" s="6">
        <f>IF(Overall!F1001&lt;&gt;"",VALUE(Overall!F1001),"")</f>
        <v>500000</v>
      </c>
      <c r="I999" s="6">
        <f>IF(Overall!G1001&lt;&gt;"",VALUE(Overall!G1001),"")</f>
        <v>60</v>
      </c>
      <c r="J999" s="6">
        <f>IF(Overall!H1001&lt;&gt;"",VALUE(Overall!H1001),"")</f>
        <v>50</v>
      </c>
      <c r="K999" s="6">
        <f>IF(Overall!I1001&lt;&gt;"",VALUE(Overall!I1001),"")</f>
        <v>1.69</v>
      </c>
      <c r="L999" s="6">
        <f>IF(Overall!J1001&lt;&gt;"",VALUE(Overall!J1001),"")</f>
        <v>0.3</v>
      </c>
      <c r="M999" s="6">
        <f>IF(Overall!K1001&lt;&gt;"",VALUE(Overall!K1001),"")</f>
        <v>1.39</v>
      </c>
      <c r="N999" s="6">
        <f>IF(Overall!T1001&lt;&gt;"",VALUE(Overall!T1001),"")</f>
        <v>64.650000000000006</v>
      </c>
      <c r="O999" s="7">
        <f>IF(Overall!L1001&lt;&gt;"", DATEVALUE(Overall!L1001), "")</f>
        <v>45870</v>
      </c>
      <c r="P999" s="7">
        <f>IF(Overall!M1001&lt;&gt;"", DATEVALUE(Overall!M1001), "")</f>
        <v>45900</v>
      </c>
      <c r="Q999" s="7" t="str">
        <f>IF(Overall!S1001&lt;&gt;"",_xlfn.VALUETOTEXT(Overall!S1001),"")</f>
        <v>Aug</v>
      </c>
      <c r="R999" s="7">
        <f>IF(Overall!O1001&lt;&gt;"", DATEVALUE(Overall!O1001), "")</f>
        <v>45812</v>
      </c>
      <c r="S999" s="7">
        <f>IF(Overall!O1001&lt;&gt;"", DATEVALUE(Overall!O1001), "")</f>
        <v>45812</v>
      </c>
      <c r="T999" s="5">
        <f t="shared" si="31"/>
        <v>1</v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>
        <f>IF(Overall!$A1001&lt;&gt;"",IF(AND(MONTH($O999) &lt;= 8, MONTH($P999) &gt;= 8), IF($T999 &lt;&gt; "", $H999/$T999, ""), ""),"")</f>
        <v>500000</v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 t="str">
        <f ca="1">IFERROR(IF(AND(NOW()&lt;= EOMONTH(DATE(YEAR($P999),8, 1), 0), Overall!$A1001&lt;&gt;"", MONTH($O999) &lt;= 8, MONTH($P999) &gt;= 8), IF($T999 &lt;&gt; "", $H999/$T999, ""), ""), "")</f>
        <v/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0</v>
      </c>
    </row>
    <row r="1000" spans="1:46" x14ac:dyDescent="0.25">
      <c r="A1000" t="str">
        <f>_xlfn.VALUETOTEXT(Overall!A1002)</f>
        <v>FY2025 PCHP</v>
      </c>
      <c r="B1000" s="8">
        <f>IF(Overall!B1002&lt;&gt;"", VALUE(Overall!B1002), "")</f>
        <v>150</v>
      </c>
      <c r="C1000" s="5" t="str">
        <f>IF(Overall!C1002&lt;&gt;"",_xlfn.VALUETOTEXT(Overall!C1002),"")</f>
        <v>25-0506-2606-25TOTS-PS-DS-150</v>
      </c>
      <c r="D1000" s="5" t="str">
        <f>_xlfn.VALUETOTEXT(Overall!D1002)</f>
        <v>DS</v>
      </c>
      <c r="E1000" s="5" t="str">
        <f>IF(Overall!Q1002&lt;&gt;"",_xlfn.VALUETOTEXT(Overall!Q1002),"")</f>
        <v>TOTS</v>
      </c>
      <c r="F1000" s="5" t="str">
        <f>IF(Overall!E1002&lt;&gt;"",_xlfn.VALUETOTEXT(Overall!E1002),"")</f>
        <v>TOTSA TotalEnergies Trading SA</v>
      </c>
      <c r="G1000" s="5" t="str">
        <f>IF(Overall!R1002&lt;&gt;"",_xlfn.VALUETOTEXT(Overall!R1002),"")</f>
        <v>Asian</v>
      </c>
      <c r="H1000" s="6">
        <f>IF(Overall!F1002&lt;&gt;"",VALUE(Overall!F1002),"")</f>
        <v>500000</v>
      </c>
      <c r="I1000" s="6">
        <f>IF(Overall!G1002&lt;&gt;"",VALUE(Overall!G1002),"")</f>
        <v>60</v>
      </c>
      <c r="J1000" s="6">
        <f>IF(Overall!H1002&lt;&gt;"",VALUE(Overall!H1002),"")</f>
        <v>50</v>
      </c>
      <c r="K1000" s="6">
        <f>IF(Overall!I1002&lt;&gt;"",VALUE(Overall!I1002),"")</f>
        <v>1.57</v>
      </c>
      <c r="L1000" s="6">
        <f>IF(Overall!J1002&lt;&gt;"",VALUE(Overall!J1002),"")</f>
        <v>0.2</v>
      </c>
      <c r="M1000" s="6">
        <f>IF(Overall!K1002&lt;&gt;"",VALUE(Overall!K1002),"")</f>
        <v>1.37</v>
      </c>
      <c r="N1000" s="6">
        <f>IF(Overall!T1002&lt;&gt;"",VALUE(Overall!T1002),"")</f>
        <v>64.569999999999993</v>
      </c>
      <c r="O1000" s="7">
        <f>IF(Overall!L1002&lt;&gt;"", DATEVALUE(Overall!L1002), "")</f>
        <v>45870</v>
      </c>
      <c r="P1000" s="7">
        <f>IF(Overall!M1002&lt;&gt;"", DATEVALUE(Overall!M1002), "")</f>
        <v>45900</v>
      </c>
      <c r="Q1000" s="7" t="str">
        <f>IF(Overall!S1002&lt;&gt;"",_xlfn.VALUETOTEXT(Overall!S1002),"")</f>
        <v>Aug</v>
      </c>
      <c r="R1000" s="7">
        <f>IF(Overall!O1002&lt;&gt;"", DATEVALUE(Overall!O1002), "")</f>
        <v>45813</v>
      </c>
      <c r="S1000" s="7">
        <f>IF(Overall!O1002&lt;&gt;"", DATEVALUE(Overall!O1002), "")</f>
        <v>45813</v>
      </c>
      <c r="T1000" s="5">
        <f t="shared" si="31"/>
        <v>1</v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>
        <f>IF(Overall!$A1002&lt;&gt;"",IF(AND(MONTH($O1000) &lt;= 8, MONTH($P1000) &gt;= 8), IF($T1000 &lt;&gt; "", $H1000/$T1000, ""), ""),"")</f>
        <v>500000</v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 t="str">
        <f ca="1">IFERROR(IF(AND(NOW()&lt;= EOMONTH(DATE(YEAR($P1000),8, 1), 0), Overall!$A1002&lt;&gt;"", MONTH($O1000) &lt;= 8, MONTH($P1000) &gt;= 8), IF($T1000 &lt;&gt; "", $H1000/$T1000, ""), ""), "")</f>
        <v/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0</v>
      </c>
    </row>
    <row r="1001" spans="1:46" x14ac:dyDescent="0.25">
      <c r="A1001" t="str">
        <f>_xlfn.VALUETOTEXT(Overall!A1003)</f>
        <v>FY2025 PCHP</v>
      </c>
      <c r="B1001" s="8">
        <f>IF(Overall!B1003&lt;&gt;"", VALUE(Overall!B1003), "")</f>
        <v>151</v>
      </c>
      <c r="C1001" s="5" t="str">
        <f>IF(Overall!C1003&lt;&gt;"",_xlfn.VALUETOTEXT(Overall!C1003),"")</f>
        <v>25-0506-2606-25CIMI-PS-DS-151</v>
      </c>
      <c r="D1001" s="5" t="str">
        <f>_xlfn.VALUETOTEXT(Overall!D1003)</f>
        <v>DS</v>
      </c>
      <c r="E1001" s="5" t="str">
        <f>IF(Overall!Q1003&lt;&gt;"",_xlfn.VALUETOTEXT(Overall!Q1003),"")</f>
        <v>CIMI</v>
      </c>
      <c r="F1001" s="5" t="str">
        <f>IF(Overall!E1003&lt;&gt;"",_xlfn.VALUETOTEXT(Overall!E1003),"")</f>
        <v>CIMB Islamic Bank Berhad</v>
      </c>
      <c r="G1001" s="5" t="str">
        <f>IF(Overall!R1003&lt;&gt;"",_xlfn.VALUETOTEXT(Overall!R1003),"")</f>
        <v>Asian</v>
      </c>
      <c r="H1001" s="6">
        <f>IF(Overall!F1003&lt;&gt;"",VALUE(Overall!F1003),"")</f>
        <v>500000</v>
      </c>
      <c r="I1001" s="6">
        <f>IF(Overall!G1003&lt;&gt;"",VALUE(Overall!G1003),"")</f>
        <v>60</v>
      </c>
      <c r="J1001" s="6">
        <f>IF(Overall!H1003&lt;&gt;"",VALUE(Overall!H1003),"")</f>
        <v>50</v>
      </c>
      <c r="K1001" s="6">
        <f>IF(Overall!I1003&lt;&gt;"",VALUE(Overall!I1003),"")</f>
        <v>1.67</v>
      </c>
      <c r="L1001" s="6">
        <f>IF(Overall!J1003&lt;&gt;"",VALUE(Overall!J1003),"")</f>
        <v>0.3</v>
      </c>
      <c r="M1001" s="6">
        <f>IF(Overall!K1003&lt;&gt;"",VALUE(Overall!K1003),"")</f>
        <v>1.37</v>
      </c>
      <c r="N1001" s="6">
        <f>IF(Overall!T1003&lt;&gt;"",VALUE(Overall!T1003),"")</f>
        <v>64.5</v>
      </c>
      <c r="O1001" s="7">
        <f>IF(Overall!L1003&lt;&gt;"", DATEVALUE(Overall!L1003), "")</f>
        <v>45870</v>
      </c>
      <c r="P1001" s="7">
        <f>IF(Overall!M1003&lt;&gt;"", DATEVALUE(Overall!M1003), "")</f>
        <v>45900</v>
      </c>
      <c r="Q1001" s="7" t="str">
        <f>IF(Overall!S1003&lt;&gt;"",_xlfn.VALUETOTEXT(Overall!S1003),"")</f>
        <v>Aug</v>
      </c>
      <c r="R1001" s="7">
        <f>IF(Overall!O1003&lt;&gt;"", DATEVALUE(Overall!O1003), "")</f>
        <v>45813</v>
      </c>
      <c r="S1001" s="7">
        <f>IF(Overall!O1003&lt;&gt;"", DATEVALUE(Overall!O1003), "")</f>
        <v>45813</v>
      </c>
      <c r="T1001" s="5">
        <f t="shared" si="31"/>
        <v>1</v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>
        <f>IF(Overall!$A1003&lt;&gt;"",IF(AND(MONTH($O1001) &lt;= 8, MONTH($P1001) &gt;= 8), IF($T1001 &lt;&gt; "", $H1001/$T1001, ""), ""),"")</f>
        <v>500000</v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 t="str">
        <f ca="1">IFERROR(IF(AND(NOW()&lt;= EOMONTH(DATE(YEAR($P1001),8, 1), 0), Overall!$A1003&lt;&gt;"", MONTH($O1001) &lt;= 8, MONTH($P1001) &gt;= 8), IF($T1001 &lt;&gt; "", $H1001/$T1001, ""), ""), "")</f>
        <v/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0</v>
      </c>
    </row>
    <row r="1002" spans="1:46" x14ac:dyDescent="0.25">
      <c r="A1002" t="str">
        <f>_xlfn.VALUETOTEXT(Overall!A1004)</f>
        <v>FY2025 PCHP</v>
      </c>
      <c r="B1002" s="8">
        <f>IF(Overall!B1004&lt;&gt;"", VALUE(Overall!B1004), "")</f>
        <v>152</v>
      </c>
      <c r="C1002" s="5" t="str">
        <f>IF(Overall!C1004&lt;&gt;"",_xlfn.VALUETOTEXT(Overall!C1004),"")</f>
        <v>25-1206-0707-25SCBB-PS-DS-152</v>
      </c>
      <c r="D1002" s="5" t="str">
        <f>_xlfn.VALUETOTEXT(Overall!D1004)</f>
        <v>DS</v>
      </c>
      <c r="E1002" s="5" t="str">
        <f>IF(Overall!Q1004&lt;&gt;"",_xlfn.VALUETOTEXT(Overall!Q1004),"")</f>
        <v>SCBB</v>
      </c>
      <c r="F1002" s="5" t="str">
        <f>IF(Overall!E1004&lt;&gt;"",_xlfn.VALUETOTEXT(Overall!E1004),"")</f>
        <v>Standard Chartered Bank (M) Bhd</v>
      </c>
      <c r="G1002" s="5" t="str">
        <f>IF(Overall!R1004&lt;&gt;"",_xlfn.VALUETOTEXT(Overall!R1004),"")</f>
        <v>Asian</v>
      </c>
      <c r="H1002" s="6">
        <f>IF(Overall!F1004&lt;&gt;"",VALUE(Overall!F1004),"")</f>
        <v>500000</v>
      </c>
      <c r="I1002" s="6">
        <f>IF(Overall!G1004&lt;&gt;"",VALUE(Overall!G1004),"")</f>
        <v>60</v>
      </c>
      <c r="J1002" s="6">
        <f>IF(Overall!H1004&lt;&gt;"",VALUE(Overall!H1004),"")</f>
        <v>50</v>
      </c>
      <c r="K1002" s="6">
        <f>IF(Overall!I1004&lt;&gt;"",VALUE(Overall!I1004),"")</f>
        <v>0.4</v>
      </c>
      <c r="L1002" s="6">
        <f>IF(Overall!J1004&lt;&gt;"",VALUE(Overall!J1004),"")</f>
        <v>0.02</v>
      </c>
      <c r="M1002" s="6">
        <f>IF(Overall!K1004&lt;&gt;"",VALUE(Overall!K1004),"")</f>
        <v>0.38</v>
      </c>
      <c r="N1002" s="6">
        <f>IF(Overall!T1004&lt;&gt;"",VALUE(Overall!T1004),"")</f>
        <v>68.25</v>
      </c>
      <c r="O1002" s="7">
        <f>IF(Overall!L1004&lt;&gt;"", DATEVALUE(Overall!L1004), "")</f>
        <v>45839</v>
      </c>
      <c r="P1002" s="7">
        <f>IF(Overall!M1004&lt;&gt;"", DATEVALUE(Overall!M1004), "")</f>
        <v>45869</v>
      </c>
      <c r="Q1002" s="7" t="str">
        <f>IF(Overall!S1004&lt;&gt;"",_xlfn.VALUETOTEXT(Overall!S1004),"")</f>
        <v>Jul</v>
      </c>
      <c r="R1002" s="7">
        <f>IF(Overall!O1004&lt;&gt;"", DATEVALUE(Overall!O1004), "")</f>
        <v>45820</v>
      </c>
      <c r="S1002" s="7">
        <f>IF(Overall!O1004&lt;&gt;"", DATEVALUE(Overall!O1004), "")</f>
        <v>45820</v>
      </c>
      <c r="T1002" s="5">
        <f t="shared" si="31"/>
        <v>1</v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>
        <f>IF(Overall!$A1004&lt;&gt;"",IF(AND(MONTH($O1002) &lt;= 7, MONTH($P1002) &gt;= 7 ), IF($T1002 &lt;&gt; "", $H1002/$T1002, ""), ""),"")</f>
        <v>500000</v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>FY2025 PCHP</v>
      </c>
      <c r="B1003" s="8">
        <f>IF(Overall!B1005&lt;&gt;"", VALUE(Overall!B1005), "")</f>
        <v>153</v>
      </c>
      <c r="C1003" s="5" t="str">
        <f>IF(Overall!C1005&lt;&gt;"",_xlfn.VALUETOTEXT(Overall!C1005),"")</f>
        <v>25-1206-0707-25ANZB-PS-DS-153</v>
      </c>
      <c r="D1003" s="5" t="str">
        <f>_xlfn.VALUETOTEXT(Overall!D1005)</f>
        <v>DS</v>
      </c>
      <c r="E1003" s="5" t="str">
        <f>IF(Overall!Q1005&lt;&gt;"",_xlfn.VALUETOTEXT(Overall!Q1005),"")</f>
        <v>ANZB</v>
      </c>
      <c r="F1003" s="5" t="str">
        <f>IF(Overall!E1005&lt;&gt;"",_xlfn.VALUETOTEXT(Overall!E1005),"")</f>
        <v>Australia And New Zealand Banking Group Limited</v>
      </c>
      <c r="G1003" s="5" t="str">
        <f>IF(Overall!R1005&lt;&gt;"",_xlfn.VALUETOTEXT(Overall!R1005),"")</f>
        <v>Asian</v>
      </c>
      <c r="H1003" s="6">
        <f>IF(Overall!F1005&lt;&gt;"",VALUE(Overall!F1005),"")</f>
        <v>500000</v>
      </c>
      <c r="I1003" s="6">
        <f>IF(Overall!G1005&lt;&gt;"",VALUE(Overall!G1005),"")</f>
        <v>60</v>
      </c>
      <c r="J1003" s="6">
        <f>IF(Overall!H1005&lt;&gt;"",VALUE(Overall!H1005),"")</f>
        <v>50</v>
      </c>
      <c r="K1003" s="6">
        <f>IF(Overall!I1005&lt;&gt;"",VALUE(Overall!I1005),"")</f>
        <v>0.39</v>
      </c>
      <c r="L1003" s="6">
        <f>IF(Overall!J1005&lt;&gt;"",VALUE(Overall!J1005),"")</f>
        <v>0.03</v>
      </c>
      <c r="M1003" s="6">
        <f>IF(Overall!K1005&lt;&gt;"",VALUE(Overall!K1005),"")</f>
        <v>0.36</v>
      </c>
      <c r="N1003" s="6">
        <f>IF(Overall!T1005&lt;&gt;"",VALUE(Overall!T1005),"")</f>
        <v>68.3</v>
      </c>
      <c r="O1003" s="7">
        <f>IF(Overall!L1005&lt;&gt;"", DATEVALUE(Overall!L1005), "")</f>
        <v>45839</v>
      </c>
      <c r="P1003" s="7">
        <f>IF(Overall!M1005&lt;&gt;"", DATEVALUE(Overall!M1005), "")</f>
        <v>45869</v>
      </c>
      <c r="Q1003" s="7" t="str">
        <f>IF(Overall!S1005&lt;&gt;"",_xlfn.VALUETOTEXT(Overall!S1005),"")</f>
        <v>Jul</v>
      </c>
      <c r="R1003" s="7">
        <f>IF(Overall!O1005&lt;&gt;"", DATEVALUE(Overall!O1005), "")</f>
        <v>45820</v>
      </c>
      <c r="S1003" s="7">
        <f>IF(Overall!O1005&lt;&gt;"", DATEVALUE(Overall!O1005), "")</f>
        <v>45820</v>
      </c>
      <c r="T1003" s="5">
        <f t="shared" si="31"/>
        <v>1</v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>
        <f>IF(Overall!$A1005&lt;&gt;"",IF(AND(MONTH($O1003) &lt;= 7, MONTH($P1003) &gt;= 7 ), IF($T1003 &lt;&gt; "", $H1003/$T1003, ""), ""),"")</f>
        <v>500000</v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>FY2025 PCHP</v>
      </c>
      <c r="B1004" s="8">
        <f>IF(Overall!B1006&lt;&gt;"", VALUE(Overall!B1006), "")</f>
        <v>154</v>
      </c>
      <c r="C1004" s="5" t="str">
        <f>IF(Overall!C1006&lt;&gt;"",_xlfn.VALUETOTEXT(Overall!C1006),"")</f>
        <v>25-1206-0707-25CITI-PS-DS-154</v>
      </c>
      <c r="D1004" s="5" t="str">
        <f>_xlfn.VALUETOTEXT(Overall!D1006)</f>
        <v>DS</v>
      </c>
      <c r="E1004" s="5" t="str">
        <f>IF(Overall!Q1006&lt;&gt;"",_xlfn.VALUETOTEXT(Overall!Q1006),"")</f>
        <v>CITI</v>
      </c>
      <c r="F1004" s="5" t="str">
        <f>IF(Overall!E1006&lt;&gt;"",_xlfn.VALUETOTEXT(Overall!E1006),"")</f>
        <v>Citibank Bhd</v>
      </c>
      <c r="G1004" s="5" t="str">
        <f>IF(Overall!R1006&lt;&gt;"",_xlfn.VALUETOTEXT(Overall!R1006),"")</f>
        <v>Asian</v>
      </c>
      <c r="H1004" s="6">
        <f>IF(Overall!F1006&lt;&gt;"",VALUE(Overall!F1006),"")</f>
        <v>500000</v>
      </c>
      <c r="I1004" s="6">
        <f>IF(Overall!G1006&lt;&gt;"",VALUE(Overall!G1006),"")</f>
        <v>60</v>
      </c>
      <c r="J1004" s="6">
        <f>IF(Overall!H1006&lt;&gt;"",VALUE(Overall!H1006),"")</f>
        <v>50</v>
      </c>
      <c r="K1004" s="6">
        <f>IF(Overall!I1006&lt;&gt;"",VALUE(Overall!I1006),"")</f>
        <v>1.05</v>
      </c>
      <c r="L1004" s="6">
        <f>IF(Overall!J1006&lt;&gt;"",VALUE(Overall!J1006),"")</f>
        <v>0.14000000000000001</v>
      </c>
      <c r="M1004" s="6">
        <f>IF(Overall!K1006&lt;&gt;"",VALUE(Overall!K1006),"")</f>
        <v>0.91</v>
      </c>
      <c r="N1004" s="6">
        <f>IF(Overall!T1006&lt;&gt;"",VALUE(Overall!T1006),"")</f>
        <v>67.66</v>
      </c>
      <c r="O1004" s="7">
        <f>IF(Overall!L1006&lt;&gt;"", DATEVALUE(Overall!L1006), "")</f>
        <v>45870</v>
      </c>
      <c r="P1004" s="7">
        <f>IF(Overall!M1006&lt;&gt;"", DATEVALUE(Overall!M1006), "")</f>
        <v>45900</v>
      </c>
      <c r="Q1004" s="7" t="str">
        <f>IF(Overall!S1006&lt;&gt;"",_xlfn.VALUETOTEXT(Overall!S1006),"")</f>
        <v>Aug</v>
      </c>
      <c r="R1004" s="7">
        <f>IF(Overall!O1006&lt;&gt;"", DATEVALUE(Overall!O1006), "")</f>
        <v>45820</v>
      </c>
      <c r="S1004" s="7">
        <f>IF(Overall!O1006&lt;&gt;"", DATEVALUE(Overall!O1006), "")</f>
        <v>45820</v>
      </c>
      <c r="T1004" s="5">
        <f t="shared" si="31"/>
        <v>1</v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>
        <f>IF(Overall!$A1006&lt;&gt;"",IF(AND(MONTH($O1004) &lt;= 8, MONTH($P1004) &gt;= 8), IF($T1004 &lt;&gt; "", $H1004/$T1004, ""), ""),"")</f>
        <v>500000</v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 t="str">
        <f ca="1">IFERROR(IF(AND(NOW()&lt;= EOMONTH(DATE(YEAR($P1004),8, 1), 0), Overall!$A1006&lt;&gt;"", MONTH($O1004) &lt;= 8, MONTH($P1004) &gt;= 8), IF($T1004 &lt;&gt; "", $H1004/$T1004, ""), ""), "")</f>
        <v/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0</v>
      </c>
    </row>
    <row r="1005" spans="1:46" x14ac:dyDescent="0.25">
      <c r="A1005" t="str">
        <f>_xlfn.VALUETOTEXT(Overall!A1007)</f>
        <v>FY2025 PCHP</v>
      </c>
      <c r="B1005" s="8">
        <f>IF(Overall!B1007&lt;&gt;"", VALUE(Overall!B1007), "")</f>
        <v>155</v>
      </c>
      <c r="C1005" s="5" t="str">
        <f>IF(Overall!C1007&lt;&gt;"",_xlfn.VALUETOTEXT(Overall!C1007),"")</f>
        <v>25-1206-0707-25JPMC-PS-DS-155</v>
      </c>
      <c r="D1005" s="5" t="str">
        <f>_xlfn.VALUETOTEXT(Overall!D1007)</f>
        <v>DS</v>
      </c>
      <c r="E1005" s="5" t="str">
        <f>IF(Overall!Q1007&lt;&gt;"",_xlfn.VALUETOTEXT(Overall!Q1007),"")</f>
        <v>JPMC</v>
      </c>
      <c r="F1005" s="5" t="str">
        <f>IF(Overall!E1007&lt;&gt;"",_xlfn.VALUETOTEXT(Overall!E1007),"")</f>
        <v>JP Morgan Chase Bank NA</v>
      </c>
      <c r="G1005" s="5" t="str">
        <f>IF(Overall!R1007&lt;&gt;"",_xlfn.VALUETOTEXT(Overall!R1007),"")</f>
        <v>Asian</v>
      </c>
      <c r="H1005" s="6">
        <f>IF(Overall!F1007&lt;&gt;"",VALUE(Overall!F1007),"")</f>
        <v>500000</v>
      </c>
      <c r="I1005" s="6">
        <f>IF(Overall!G1007&lt;&gt;"",VALUE(Overall!G1007),"")</f>
        <v>60</v>
      </c>
      <c r="J1005" s="6">
        <f>IF(Overall!H1007&lt;&gt;"",VALUE(Overall!H1007),"")</f>
        <v>50</v>
      </c>
      <c r="K1005" s="6">
        <f>IF(Overall!I1007&lt;&gt;"",VALUE(Overall!I1007),"")</f>
        <v>1</v>
      </c>
      <c r="L1005" s="6">
        <f>IF(Overall!J1007&lt;&gt;"",VALUE(Overall!J1007),"")</f>
        <v>0.1</v>
      </c>
      <c r="M1005" s="6">
        <f>IF(Overall!K1007&lt;&gt;"",VALUE(Overall!K1007),"")</f>
        <v>0.9</v>
      </c>
      <c r="N1005" s="6">
        <f>IF(Overall!T1007&lt;&gt;"",VALUE(Overall!T1007),"")</f>
        <v>67.95</v>
      </c>
      <c r="O1005" s="7">
        <f>IF(Overall!L1007&lt;&gt;"", DATEVALUE(Overall!L1007), "")</f>
        <v>45870</v>
      </c>
      <c r="P1005" s="7">
        <f>IF(Overall!M1007&lt;&gt;"", DATEVALUE(Overall!M1007), "")</f>
        <v>45900</v>
      </c>
      <c r="Q1005" s="7" t="str">
        <f>IF(Overall!S1007&lt;&gt;"",_xlfn.VALUETOTEXT(Overall!S1007),"")</f>
        <v>Aug</v>
      </c>
      <c r="R1005" s="7">
        <f>IF(Overall!O1007&lt;&gt;"", DATEVALUE(Overall!O1007), "")</f>
        <v>45820</v>
      </c>
      <c r="S1005" s="7">
        <f>IF(Overall!O1007&lt;&gt;"", DATEVALUE(Overall!O1007), "")</f>
        <v>45820</v>
      </c>
      <c r="T1005" s="5">
        <f t="shared" si="31"/>
        <v>1</v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>
        <f>IF(Overall!$A1007&lt;&gt;"",IF(AND(MONTH($O1005) &lt;= 8, MONTH($P1005) &gt;= 8), IF($T1005 &lt;&gt; "", $H1005/$T1005, ""), ""),"")</f>
        <v>500000</v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 t="str">
        <f ca="1">IFERROR(IF(AND(NOW()&lt;= EOMONTH(DATE(YEAR($P1005),8, 1), 0), Overall!$A1007&lt;&gt;"", MONTH($O1005) &lt;= 8, MONTH($P1005) &gt;= 8), IF($T1005 &lt;&gt; "", $H1005/$T1005, ""), ""), "")</f>
        <v/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0</v>
      </c>
    </row>
    <row r="1006" spans="1:46" x14ac:dyDescent="0.25">
      <c r="A1006" t="str">
        <f>_xlfn.VALUETOTEXT(Overall!A1008)</f>
        <v>FY2025 PCHP</v>
      </c>
      <c r="B1006" s="8">
        <f>IF(Overall!B1008&lt;&gt;"", VALUE(Overall!B1008), "")</f>
        <v>156</v>
      </c>
      <c r="C1006" s="5" t="str">
        <f>IF(Overall!C1008&lt;&gt;"",_xlfn.VALUETOTEXT(Overall!C1008),"")</f>
        <v>25-1206-0707-25CIMI-PS-DS-156</v>
      </c>
      <c r="D1006" s="5" t="str">
        <f>_xlfn.VALUETOTEXT(Overall!D1008)</f>
        <v>DS</v>
      </c>
      <c r="E1006" s="5" t="str">
        <f>IF(Overall!Q1008&lt;&gt;"",_xlfn.VALUETOTEXT(Overall!Q1008),"")</f>
        <v>CIMI</v>
      </c>
      <c r="F1006" s="5" t="str">
        <f>IF(Overall!E1008&lt;&gt;"",_xlfn.VALUETOTEXT(Overall!E1008),"")</f>
        <v>CIMB Islamic Bank Berhad</v>
      </c>
      <c r="G1006" s="5" t="str">
        <f>IF(Overall!R1008&lt;&gt;"",_xlfn.VALUETOTEXT(Overall!R1008),"")</f>
        <v>Asian</v>
      </c>
      <c r="H1006" s="6">
        <f>IF(Overall!F1008&lt;&gt;"",VALUE(Overall!F1008),"")</f>
        <v>500000</v>
      </c>
      <c r="I1006" s="6">
        <f>IF(Overall!G1008&lt;&gt;"",VALUE(Overall!G1008),"")</f>
        <v>60</v>
      </c>
      <c r="J1006" s="6">
        <f>IF(Overall!H1008&lt;&gt;"",VALUE(Overall!H1008),"")</f>
        <v>50</v>
      </c>
      <c r="K1006" s="6">
        <f>IF(Overall!I1008&lt;&gt;"",VALUE(Overall!I1008),"")</f>
        <v>1.03</v>
      </c>
      <c r="L1006" s="6">
        <f>IF(Overall!J1008&lt;&gt;"",VALUE(Overall!J1008),"")</f>
        <v>0.13</v>
      </c>
      <c r="M1006" s="6">
        <f>IF(Overall!K1008&lt;&gt;"",VALUE(Overall!K1008),"")</f>
        <v>0.9</v>
      </c>
      <c r="N1006" s="6">
        <f>IF(Overall!T1008&lt;&gt;"",VALUE(Overall!T1008),"")</f>
        <v>67.849999999999994</v>
      </c>
      <c r="O1006" s="7">
        <f>IF(Overall!L1008&lt;&gt;"", DATEVALUE(Overall!L1008), "")</f>
        <v>45870</v>
      </c>
      <c r="P1006" s="7">
        <f>IF(Overall!M1008&lt;&gt;"", DATEVALUE(Overall!M1008), "")</f>
        <v>45900</v>
      </c>
      <c r="Q1006" s="7" t="str">
        <f>IF(Overall!S1008&lt;&gt;"",_xlfn.VALUETOTEXT(Overall!S1008),"")</f>
        <v>Aug</v>
      </c>
      <c r="R1006" s="7">
        <f>IF(Overall!O1008&lt;&gt;"", DATEVALUE(Overall!O1008), "")</f>
        <v>45820</v>
      </c>
      <c r="S1006" s="7">
        <f>IF(Overall!O1008&lt;&gt;"", DATEVALUE(Overall!O1008), "")</f>
        <v>45820</v>
      </c>
      <c r="T1006" s="5">
        <f t="shared" si="31"/>
        <v>1</v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>
        <f>IF(Overall!$A1008&lt;&gt;"",IF(AND(MONTH($O1006) &lt;= 8, MONTH($P1006) &gt;= 8), IF($T1006 &lt;&gt; "", $H1006/$T1006, ""), ""),"")</f>
        <v>500000</v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 t="str">
        <f ca="1">IFERROR(IF(AND(NOW()&lt;= EOMONTH(DATE(YEAR($P1006),8, 1), 0), Overall!$A1008&lt;&gt;"", MONTH($O1006) &lt;= 8, MONTH($P1006) &gt;= 8), IF($T1006 &lt;&gt; "", $H1006/$T1006, ""), ""), "")</f>
        <v/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0</v>
      </c>
    </row>
    <row r="1007" spans="1:46" x14ac:dyDescent="0.25">
      <c r="A1007" t="str">
        <f>_xlfn.VALUETOTEXT(Overall!A1009)</f>
        <v>FY2025 PCHP</v>
      </c>
      <c r="B1007" s="8">
        <f>IF(Overall!B1009&lt;&gt;"", VALUE(Overall!B1009), "")</f>
        <v>157</v>
      </c>
      <c r="C1007" s="5" t="str">
        <f>IF(Overall!C1009&lt;&gt;"",_xlfn.VALUETOTEXT(Overall!C1009),"")</f>
        <v>25-1206-0707-25MLIL-PS-DS-157</v>
      </c>
      <c r="D1007" s="5" t="str">
        <f>_xlfn.VALUETOTEXT(Overall!D1009)</f>
        <v>DS</v>
      </c>
      <c r="E1007" s="5" t="str">
        <f>IF(Overall!Q1009&lt;&gt;"",_xlfn.VALUETOTEXT(Overall!Q1009),"")</f>
        <v>MLIL</v>
      </c>
      <c r="F1007" s="5" t="str">
        <f>IF(Overall!E1009&lt;&gt;"",_xlfn.VALUETOTEXT(Overall!E1009),"")</f>
        <v>Merrill Lynch International</v>
      </c>
      <c r="G1007" s="5" t="str">
        <f>IF(Overall!R1009&lt;&gt;"",_xlfn.VALUETOTEXT(Overall!R1009),"")</f>
        <v>Asian</v>
      </c>
      <c r="H1007" s="6">
        <f>IF(Overall!F1009&lt;&gt;"",VALUE(Overall!F1009),"")</f>
        <v>500000</v>
      </c>
      <c r="I1007" s="6">
        <f>IF(Overall!G1009&lt;&gt;"",VALUE(Overall!G1009),"")</f>
        <v>60</v>
      </c>
      <c r="J1007" s="6">
        <f>IF(Overall!H1009&lt;&gt;"",VALUE(Overall!H1009),"")</f>
        <v>50</v>
      </c>
      <c r="K1007" s="6">
        <f>IF(Overall!I1009&lt;&gt;"",VALUE(Overall!I1009),"")</f>
        <v>1</v>
      </c>
      <c r="L1007" s="6">
        <f>IF(Overall!J1009&lt;&gt;"",VALUE(Overall!J1009),"")</f>
        <v>0.08</v>
      </c>
      <c r="M1007" s="6">
        <f>IF(Overall!K1009&lt;&gt;"",VALUE(Overall!K1009),"")</f>
        <v>0.92</v>
      </c>
      <c r="N1007" s="6">
        <f>IF(Overall!T1009&lt;&gt;"",VALUE(Overall!T1009),"")</f>
        <v>67.900000000000006</v>
      </c>
      <c r="O1007" s="7">
        <f>IF(Overall!L1009&lt;&gt;"", DATEVALUE(Overall!L1009), "")</f>
        <v>45870</v>
      </c>
      <c r="P1007" s="7">
        <f>IF(Overall!M1009&lt;&gt;"", DATEVALUE(Overall!M1009), "")</f>
        <v>45900</v>
      </c>
      <c r="Q1007" s="7" t="str">
        <f>IF(Overall!S1009&lt;&gt;"",_xlfn.VALUETOTEXT(Overall!S1009),"")</f>
        <v>Aug</v>
      </c>
      <c r="R1007" s="7">
        <f>IF(Overall!O1009&lt;&gt;"", DATEVALUE(Overall!O1009), "")</f>
        <v>45820</v>
      </c>
      <c r="S1007" s="7">
        <f>IF(Overall!O1009&lt;&gt;"", DATEVALUE(Overall!O1009), "")</f>
        <v>45820</v>
      </c>
      <c r="T1007" s="5">
        <f t="shared" si="31"/>
        <v>1</v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>
        <f>IF(Overall!$A1009&lt;&gt;"",IF(AND(MONTH($O1007) &lt;= 8, MONTH($P1007) &gt;= 8), IF($T1007 &lt;&gt; "", $H1007/$T1007, ""), ""),"")</f>
        <v>500000</v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 t="str">
        <f ca="1">IFERROR(IF(AND(NOW()&lt;= EOMONTH(DATE(YEAR($P1007),8, 1), 0), Overall!$A1009&lt;&gt;"", MONTH($O1007) &lt;= 8, MONTH($P1007) &gt;= 8), IF($T1007 &lt;&gt; "", $H1007/$T1007, ""), ""), "")</f>
        <v/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0</v>
      </c>
    </row>
    <row r="1008" spans="1:46" x14ac:dyDescent="0.25">
      <c r="A1008" t="str">
        <f>_xlfn.VALUETOTEXT(Overall!A1010)</f>
        <v>FY2025 PCHP</v>
      </c>
      <c r="B1008" s="8">
        <f>IF(Overall!B1010&lt;&gt;"", VALUE(Overall!B1010), "")</f>
        <v>158</v>
      </c>
      <c r="C1008" s="5" t="str">
        <f>IF(Overall!C1010&lt;&gt;"",_xlfn.VALUETOTEXT(Overall!C1010),"")</f>
        <v>25-1606-0907-25MSCG-PS-HZ-158</v>
      </c>
      <c r="D1008" s="5" t="str">
        <f>_xlfn.VALUETOTEXT(Overall!D1010)</f>
        <v>HZ</v>
      </c>
      <c r="E1008" s="5" t="str">
        <f>IF(Overall!Q1010&lt;&gt;"",_xlfn.VALUETOTEXT(Overall!Q1010),"")</f>
        <v>MSCG</v>
      </c>
      <c r="F1008" s="5" t="str">
        <f>IF(Overall!E1010&lt;&gt;"",_xlfn.VALUETOTEXT(Overall!E1010),"")</f>
        <v>Morgan Stanley Capital Group (Singapore) Pte</v>
      </c>
      <c r="G1008" s="5" t="str">
        <f>IF(Overall!R1010&lt;&gt;"",_xlfn.VALUETOTEXT(Overall!R1010),"")</f>
        <v>Asian</v>
      </c>
      <c r="H1008" s="6">
        <f>IF(Overall!F1010&lt;&gt;"",VALUE(Overall!F1010),"")</f>
        <v>500000</v>
      </c>
      <c r="I1008" s="6">
        <f>IF(Overall!G1010&lt;&gt;"",VALUE(Overall!G1010),"")</f>
        <v>60</v>
      </c>
      <c r="J1008" s="6">
        <f>IF(Overall!H1010&lt;&gt;"",VALUE(Overall!H1010),"")</f>
        <v>50</v>
      </c>
      <c r="K1008" s="6">
        <f>IF(Overall!I1010&lt;&gt;"",VALUE(Overall!I1010),"")</f>
        <v>0.62</v>
      </c>
      <c r="L1008" s="6">
        <f>IF(Overall!J1010&lt;&gt;"",VALUE(Overall!J1010),"")</f>
        <v>0.05</v>
      </c>
      <c r="M1008" s="6">
        <f>IF(Overall!K1010&lt;&gt;"",VALUE(Overall!K1010),"")</f>
        <v>0.56999999999999995</v>
      </c>
      <c r="N1008" s="6">
        <f>IF(Overall!T1010&lt;&gt;"",VALUE(Overall!T1010),"")</f>
        <v>72.13</v>
      </c>
      <c r="O1008" s="7">
        <f>IF(Overall!L1010&lt;&gt;"", DATEVALUE(Overall!L1010), "")</f>
        <v>45870</v>
      </c>
      <c r="P1008" s="7">
        <f>IF(Overall!M1010&lt;&gt;"", DATEVALUE(Overall!M1010), "")</f>
        <v>45900</v>
      </c>
      <c r="Q1008" s="7" t="str">
        <f>IF(Overall!S1010&lt;&gt;"",_xlfn.VALUETOTEXT(Overall!S1010),"")</f>
        <v>Aug</v>
      </c>
      <c r="R1008" s="7">
        <f>IF(Overall!O1010&lt;&gt;"", DATEVALUE(Overall!O1010), "")</f>
        <v>45824</v>
      </c>
      <c r="S1008" s="7">
        <f>IF(Overall!O1010&lt;&gt;"", DATEVALUE(Overall!O1010), "")</f>
        <v>45824</v>
      </c>
      <c r="T1008" s="5">
        <f t="shared" si="31"/>
        <v>1</v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>
        <f>IF(Overall!$A1010&lt;&gt;"",IF(AND(MONTH($O1008) &lt;= 8, MONTH($P1008) &gt;= 8), IF($T1008 &lt;&gt; "", $H1008/$T1008, ""), ""),"")</f>
        <v>500000</v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>FY2025 PCHP</v>
      </c>
      <c r="B1009" s="8">
        <f>IF(Overall!B1011&lt;&gt;"", VALUE(Overall!B1011), "")</f>
        <v>159</v>
      </c>
      <c r="C1009" s="5" t="str">
        <f>IF(Overall!C1011&lt;&gt;"",_xlfn.VALUETOTEXT(Overall!C1011),"")</f>
        <v>25-1606-0907-25ANZB-PS-HZ-159</v>
      </c>
      <c r="D1009" s="5" t="str">
        <f>_xlfn.VALUETOTEXT(Overall!D1011)</f>
        <v>HZ</v>
      </c>
      <c r="E1009" s="5" t="str">
        <f>IF(Overall!Q1011&lt;&gt;"",_xlfn.VALUETOTEXT(Overall!Q1011),"")</f>
        <v>ANZB</v>
      </c>
      <c r="F1009" s="5" t="str">
        <f>IF(Overall!E1011&lt;&gt;"",_xlfn.VALUETOTEXT(Overall!E1011),"")</f>
        <v>Australia And New Zealand Banking Group Limited</v>
      </c>
      <c r="G1009" s="5" t="str">
        <f>IF(Overall!R1011&lt;&gt;"",_xlfn.VALUETOTEXT(Overall!R1011),"")</f>
        <v>Asian</v>
      </c>
      <c r="H1009" s="6">
        <f>IF(Overall!F1011&lt;&gt;"",VALUE(Overall!F1011),"")</f>
        <v>500000</v>
      </c>
      <c r="I1009" s="6">
        <f>IF(Overall!G1011&lt;&gt;"",VALUE(Overall!G1011),"")</f>
        <v>60</v>
      </c>
      <c r="J1009" s="6">
        <f>IF(Overall!H1011&lt;&gt;"",VALUE(Overall!H1011),"")</f>
        <v>50</v>
      </c>
      <c r="K1009" s="6">
        <f>IF(Overall!I1011&lt;&gt;"",VALUE(Overall!I1011),"")</f>
        <v>0.69</v>
      </c>
      <c r="L1009" s="6">
        <f>IF(Overall!J1011&lt;&gt;"",VALUE(Overall!J1011),"")</f>
        <v>0.1</v>
      </c>
      <c r="M1009" s="6">
        <f>IF(Overall!K1011&lt;&gt;"",VALUE(Overall!K1011),"")</f>
        <v>0.59</v>
      </c>
      <c r="N1009" s="6">
        <f>IF(Overall!T1011&lt;&gt;"",VALUE(Overall!T1011),"")</f>
        <v>72.06</v>
      </c>
      <c r="O1009" s="7">
        <f>IF(Overall!L1011&lt;&gt;"", DATEVALUE(Overall!L1011), "")</f>
        <v>45870</v>
      </c>
      <c r="P1009" s="7">
        <f>IF(Overall!M1011&lt;&gt;"", DATEVALUE(Overall!M1011), "")</f>
        <v>45900</v>
      </c>
      <c r="Q1009" s="7" t="str">
        <f>IF(Overall!S1011&lt;&gt;"",_xlfn.VALUETOTEXT(Overall!S1011),"")</f>
        <v>Aug</v>
      </c>
      <c r="R1009" s="7">
        <f>IF(Overall!O1011&lt;&gt;"", DATEVALUE(Overall!O1011), "")</f>
        <v>45824</v>
      </c>
      <c r="S1009" s="7">
        <f>IF(Overall!O1011&lt;&gt;"", DATEVALUE(Overall!O1011), "")</f>
        <v>45824</v>
      </c>
      <c r="T1009" s="5">
        <f t="shared" si="31"/>
        <v>1</v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>
        <f>IF(Overall!$A1011&lt;&gt;"",IF(AND(MONTH($O1009) &lt;= 8, MONTH($P1009) &gt;= 8), IF($T1009 &lt;&gt; "", $H1009/$T1009, ""), ""),"")</f>
        <v>500000</v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>FY2025 PCHP</v>
      </c>
      <c r="B1010" s="8">
        <f>IF(Overall!B1012&lt;&gt;"", VALUE(Overall!B1012), "")</f>
        <v>160</v>
      </c>
      <c r="C1010" s="5" t="str">
        <f>IF(Overall!C1012&lt;&gt;"",_xlfn.VALUETOTEXT(Overall!C1012),"")</f>
        <v>25-1606-0907-25CITI-PS-HZ-160</v>
      </c>
      <c r="D1010" s="5" t="str">
        <f>_xlfn.VALUETOTEXT(Overall!D1012)</f>
        <v>HZ</v>
      </c>
      <c r="E1010" s="5" t="str">
        <f>IF(Overall!Q1012&lt;&gt;"",_xlfn.VALUETOTEXT(Overall!Q1012),"")</f>
        <v>CITI</v>
      </c>
      <c r="F1010" s="5" t="str">
        <f>IF(Overall!E1012&lt;&gt;"",_xlfn.VALUETOTEXT(Overall!E1012),"")</f>
        <v>Citibank Bhd</v>
      </c>
      <c r="G1010" s="5" t="str">
        <f>IF(Overall!R1012&lt;&gt;"",_xlfn.VALUETOTEXT(Overall!R1012),"")</f>
        <v>Asian</v>
      </c>
      <c r="H1010" s="6">
        <f>IF(Overall!F1012&lt;&gt;"",VALUE(Overall!F1012),"")</f>
        <v>500000</v>
      </c>
      <c r="I1010" s="6">
        <f>IF(Overall!G1012&lt;&gt;"",VALUE(Overall!G1012),"")</f>
        <v>60</v>
      </c>
      <c r="J1010" s="6">
        <f>IF(Overall!H1012&lt;&gt;"",VALUE(Overall!H1012),"")</f>
        <v>50</v>
      </c>
      <c r="K1010" s="6">
        <f>IF(Overall!I1012&lt;&gt;"",VALUE(Overall!I1012),"")</f>
        <v>0.64</v>
      </c>
      <c r="L1010" s="6">
        <f>IF(Overall!J1012&lt;&gt;"",VALUE(Overall!J1012),"")</f>
        <v>0.08</v>
      </c>
      <c r="M1010" s="6">
        <f>IF(Overall!K1012&lt;&gt;"",VALUE(Overall!K1012),"")</f>
        <v>0.56000000000000005</v>
      </c>
      <c r="N1010" s="6">
        <f>IF(Overall!T1012&lt;&gt;"",VALUE(Overall!T1012),"")</f>
        <v>72.02</v>
      </c>
      <c r="O1010" s="7">
        <f>IF(Overall!L1012&lt;&gt;"", DATEVALUE(Overall!L1012), "")</f>
        <v>45870</v>
      </c>
      <c r="P1010" s="7">
        <f>IF(Overall!M1012&lt;&gt;"", DATEVALUE(Overall!M1012), "")</f>
        <v>45900</v>
      </c>
      <c r="Q1010" s="7" t="str">
        <f>IF(Overall!S1012&lt;&gt;"",_xlfn.VALUETOTEXT(Overall!S1012),"")</f>
        <v>Aug</v>
      </c>
      <c r="R1010" s="7">
        <f>IF(Overall!O1012&lt;&gt;"", DATEVALUE(Overall!O1012), "")</f>
        <v>45824</v>
      </c>
      <c r="S1010" s="7">
        <f>IF(Overall!O1012&lt;&gt;"", DATEVALUE(Overall!O1012), "")</f>
        <v>45824</v>
      </c>
      <c r="T1010" s="5">
        <f t="shared" si="31"/>
        <v>1</v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>
        <f>IF(Overall!$A1012&lt;&gt;"",IF(AND(MONTH($O1010) &lt;= 8, MONTH($P1010) &gt;= 8), IF($T1010 &lt;&gt; "", $H1010/$T1010, ""), ""),"")</f>
        <v>500000</v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>FY2025 PCHP</v>
      </c>
      <c r="B1011" s="8">
        <f>IF(Overall!B1013&lt;&gt;"", VALUE(Overall!B1013), "")</f>
        <v>161</v>
      </c>
      <c r="C1011" s="5" t="str">
        <f>IF(Overall!C1013&lt;&gt;"",_xlfn.VALUETOTEXT(Overall!C1013),"")</f>
        <v>25-1606-0907-25CIMI-PS-HZ-161</v>
      </c>
      <c r="D1011" s="5" t="str">
        <f>_xlfn.VALUETOTEXT(Overall!D1013)</f>
        <v>HZ</v>
      </c>
      <c r="E1011" s="5" t="str">
        <f>IF(Overall!Q1013&lt;&gt;"",_xlfn.VALUETOTEXT(Overall!Q1013),"")</f>
        <v>CIMI</v>
      </c>
      <c r="F1011" s="5" t="str">
        <f>IF(Overall!E1013&lt;&gt;"",_xlfn.VALUETOTEXT(Overall!E1013),"")</f>
        <v>CIMB Islamic Bank Berhad</v>
      </c>
      <c r="G1011" s="5" t="str">
        <f>IF(Overall!R1013&lt;&gt;"",_xlfn.VALUETOTEXT(Overall!R1013),"")</f>
        <v>Asian</v>
      </c>
      <c r="H1011" s="6">
        <f>IF(Overall!F1013&lt;&gt;"",VALUE(Overall!F1013),"")</f>
        <v>500000</v>
      </c>
      <c r="I1011" s="6">
        <f>IF(Overall!G1013&lt;&gt;"",VALUE(Overall!G1013),"")</f>
        <v>60</v>
      </c>
      <c r="J1011" s="6">
        <f>IF(Overall!H1013&lt;&gt;"",VALUE(Overall!H1013),"")</f>
        <v>50</v>
      </c>
      <c r="K1011" s="6">
        <f>IF(Overall!I1013&lt;&gt;"",VALUE(Overall!I1013),"")</f>
        <v>0.68</v>
      </c>
      <c r="L1011" s="6">
        <f>IF(Overall!J1013&lt;&gt;"",VALUE(Overall!J1013),"")</f>
        <v>0.1</v>
      </c>
      <c r="M1011" s="6">
        <f>IF(Overall!K1013&lt;&gt;"",VALUE(Overall!K1013),"")</f>
        <v>0.57999999999999996</v>
      </c>
      <c r="N1011" s="6">
        <f>IF(Overall!T1013&lt;&gt;"",VALUE(Overall!T1013),"")</f>
        <v>71.95</v>
      </c>
      <c r="O1011" s="7">
        <f>IF(Overall!L1013&lt;&gt;"", DATEVALUE(Overall!L1013), "")</f>
        <v>45870</v>
      </c>
      <c r="P1011" s="7">
        <f>IF(Overall!M1013&lt;&gt;"", DATEVALUE(Overall!M1013), "")</f>
        <v>45900</v>
      </c>
      <c r="Q1011" s="7" t="str">
        <f>IF(Overall!S1013&lt;&gt;"",_xlfn.VALUETOTEXT(Overall!S1013),"")</f>
        <v>Aug</v>
      </c>
      <c r="R1011" s="7">
        <f>IF(Overall!O1013&lt;&gt;"", DATEVALUE(Overall!O1013), "")</f>
        <v>45824</v>
      </c>
      <c r="S1011" s="7">
        <f>IF(Overall!O1013&lt;&gt;"", DATEVALUE(Overall!O1013), "")</f>
        <v>45824</v>
      </c>
      <c r="T1011" s="5">
        <f t="shared" si="31"/>
        <v>1</v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>
        <f>IF(Overall!$A1013&lt;&gt;"",IF(AND(MONTH($O1011) &lt;= 8, MONTH($P1011) &gt;= 8), IF($T1011 &lt;&gt; "", $H1011/$T1011, ""), ""),"")</f>
        <v>500000</v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>FY2025 PCHP</v>
      </c>
      <c r="B1012" s="8">
        <f>IF(Overall!B1014&lt;&gt;"", VALUE(Overall!B1014), "")</f>
        <v>162</v>
      </c>
      <c r="C1012" s="5" t="str">
        <f>IF(Overall!C1014&lt;&gt;"",_xlfn.VALUETOTEXT(Overall!C1014),"")</f>
        <v>25-1706-1007-25JPMC-PS-HZ-162</v>
      </c>
      <c r="D1012" s="5" t="str">
        <f>_xlfn.VALUETOTEXT(Overall!D1014)</f>
        <v>HZ</v>
      </c>
      <c r="E1012" s="5" t="str">
        <f>IF(Overall!Q1014&lt;&gt;"",_xlfn.VALUETOTEXT(Overall!Q1014),"")</f>
        <v>JPMC</v>
      </c>
      <c r="F1012" s="5" t="str">
        <f>IF(Overall!E1014&lt;&gt;"",_xlfn.VALUETOTEXT(Overall!E1014),"")</f>
        <v>JP Morgan Chase Bank NA</v>
      </c>
      <c r="G1012" s="5" t="str">
        <f>IF(Overall!R1014&lt;&gt;"",_xlfn.VALUETOTEXT(Overall!R1014),"")</f>
        <v>Asian</v>
      </c>
      <c r="H1012" s="6">
        <f>IF(Overall!F1014&lt;&gt;"",VALUE(Overall!F1014),"")</f>
        <v>500000</v>
      </c>
      <c r="I1012" s="6">
        <f>IF(Overall!G1014&lt;&gt;"",VALUE(Overall!G1014),"")</f>
        <v>65</v>
      </c>
      <c r="J1012" s="6">
        <f>IF(Overall!H1014&lt;&gt;"",VALUE(Overall!H1014),"")</f>
        <v>50</v>
      </c>
      <c r="K1012" s="6">
        <f>IF(Overall!I1014&lt;&gt;"",VALUE(Overall!I1014),"")</f>
        <v>2.5499999999999998</v>
      </c>
      <c r="L1012" s="6">
        <f>IF(Overall!J1014&lt;&gt;"",VALUE(Overall!J1014),"")</f>
        <v>0.26</v>
      </c>
      <c r="M1012" s="6">
        <f>IF(Overall!K1014&lt;&gt;"",VALUE(Overall!K1014),"")</f>
        <v>2.29</v>
      </c>
      <c r="N1012" s="6">
        <f>IF(Overall!T1014&lt;&gt;"",VALUE(Overall!T1014),"")</f>
        <v>71.5</v>
      </c>
      <c r="O1012" s="7">
        <f>IF(Overall!L1014&lt;&gt;"", DATEVALUE(Overall!L1014), "")</f>
        <v>45901</v>
      </c>
      <c r="P1012" s="7">
        <f>IF(Overall!M1014&lt;&gt;"", DATEVALUE(Overall!M1014), "")</f>
        <v>45930</v>
      </c>
      <c r="Q1012" s="7" t="str">
        <f>IF(Overall!S1014&lt;&gt;"",_xlfn.VALUETOTEXT(Overall!S1014),"")</f>
        <v>Sep</v>
      </c>
      <c r="R1012" s="7">
        <f>IF(Overall!O1014&lt;&gt;"", DATEVALUE(Overall!O1014), "")</f>
        <v>45825</v>
      </c>
      <c r="S1012" s="7">
        <f>IF(Overall!O1014&lt;&gt;"", DATEVALUE(Overall!O1014), "")</f>
        <v>45825</v>
      </c>
      <c r="T1012" s="5">
        <f t="shared" si="31"/>
        <v>1</v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>
        <f>IF(Overall!$A1014&lt;&gt;"",IF(AND(MONTH($O1012) &lt;= 9, MONTH($P1012) &gt;= 9), IF($T1012 &lt;&gt; "", $H1012/$T1012, ""), ""),"")</f>
        <v>500000</v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>
        <f ca="1">IFERROR(IF(AND(NOW()&lt;= EOMONTH(DATE(YEAR($P1012),9, 1), 0), Overall!$A1014&lt;&gt;"", MONTH($O1012) &lt;= 9, MONTH($P1012) &gt;= 9), IF($T1012 &lt;&gt; "", $H1012/$T1012, ""), ""), "")</f>
        <v>500000</v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500000</v>
      </c>
    </row>
    <row r="1013" spans="1:46" x14ac:dyDescent="0.25">
      <c r="A1013" t="str">
        <f>_xlfn.VALUETOTEXT(Overall!A1015)</f>
        <v>FY2025 PCHP</v>
      </c>
      <c r="B1013" s="8">
        <f>IF(Overall!B1015&lt;&gt;"", VALUE(Overall!B1015), "")</f>
        <v>163</v>
      </c>
      <c r="C1013" s="5" t="str">
        <f>IF(Overall!C1015&lt;&gt;"",_xlfn.VALUETOTEXT(Overall!C1015),"")</f>
        <v>25-1706-1007-25MSCG-PS-HZ-163</v>
      </c>
      <c r="D1013" s="5" t="str">
        <f>_xlfn.VALUETOTEXT(Overall!D1015)</f>
        <v>HZ</v>
      </c>
      <c r="E1013" s="5" t="str">
        <f>IF(Overall!Q1015&lt;&gt;"",_xlfn.VALUETOTEXT(Overall!Q1015),"")</f>
        <v>MSCG</v>
      </c>
      <c r="F1013" s="5" t="str">
        <f>IF(Overall!E1015&lt;&gt;"",_xlfn.VALUETOTEXT(Overall!E1015),"")</f>
        <v>Morgan Stanley Capital Group (Singapore) Pte</v>
      </c>
      <c r="G1013" s="5" t="str">
        <f>IF(Overall!R1015&lt;&gt;"",_xlfn.VALUETOTEXT(Overall!R1015),"")</f>
        <v>Asian</v>
      </c>
      <c r="H1013" s="6">
        <f>IF(Overall!F1015&lt;&gt;"",VALUE(Overall!F1015),"")</f>
        <v>500000</v>
      </c>
      <c r="I1013" s="6">
        <f>IF(Overall!G1015&lt;&gt;"",VALUE(Overall!G1015),"")</f>
        <v>65</v>
      </c>
      <c r="J1013" s="6">
        <f>IF(Overall!H1015&lt;&gt;"",VALUE(Overall!H1015),"")</f>
        <v>50</v>
      </c>
      <c r="K1013" s="6">
        <f>IF(Overall!I1015&lt;&gt;"",VALUE(Overall!I1015),"")</f>
        <v>2.7</v>
      </c>
      <c r="L1013" s="6">
        <f>IF(Overall!J1015&lt;&gt;"",VALUE(Overall!J1015),"")</f>
        <v>0.44</v>
      </c>
      <c r="M1013" s="6">
        <f>IF(Overall!K1015&lt;&gt;"",VALUE(Overall!K1015),"")</f>
        <v>2.2599999999999998</v>
      </c>
      <c r="N1013" s="6">
        <f>IF(Overall!T1015&lt;&gt;"",VALUE(Overall!T1015),"")</f>
        <v>71.55</v>
      </c>
      <c r="O1013" s="7">
        <f>IF(Overall!L1015&lt;&gt;"", DATEVALUE(Overall!L1015), "")</f>
        <v>45901</v>
      </c>
      <c r="P1013" s="7">
        <f>IF(Overall!M1015&lt;&gt;"", DATEVALUE(Overall!M1015), "")</f>
        <v>45930</v>
      </c>
      <c r="Q1013" s="7" t="str">
        <f>IF(Overall!S1015&lt;&gt;"",_xlfn.VALUETOTEXT(Overall!S1015),"")</f>
        <v>Sep</v>
      </c>
      <c r="R1013" s="7">
        <f>IF(Overall!O1015&lt;&gt;"", DATEVALUE(Overall!O1015), "")</f>
        <v>45825</v>
      </c>
      <c r="S1013" s="7">
        <f>IF(Overall!O1015&lt;&gt;"", DATEVALUE(Overall!O1015), "")</f>
        <v>45825</v>
      </c>
      <c r="T1013" s="5">
        <f t="shared" si="31"/>
        <v>1</v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>
        <f>IF(Overall!$A1015&lt;&gt;"",IF(AND(MONTH($O1013) &lt;= 9, MONTH($P1013) &gt;= 9), IF($T1013 &lt;&gt; "", $H1013/$T1013, ""), ""),"")</f>
        <v>500000</v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>
        <f ca="1">IFERROR(IF(AND(NOW()&lt;= EOMONTH(DATE(YEAR($P1013),9, 1), 0), Overall!$A1015&lt;&gt;"", MONTH($O1013) &lt;= 9, MONTH($P1013) &gt;= 9), IF($T1013 &lt;&gt; "", $H1013/$T1013, ""), ""), "")</f>
        <v>500000</v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500000</v>
      </c>
    </row>
    <row r="1014" spans="1:46" x14ac:dyDescent="0.25">
      <c r="A1014" t="str">
        <f>_xlfn.VALUETOTEXT(Overall!A1016)</f>
        <v>FY2025 PCHP</v>
      </c>
      <c r="B1014" s="8">
        <f>IF(Overall!B1016&lt;&gt;"", VALUE(Overall!B1016), "")</f>
        <v>164</v>
      </c>
      <c r="C1014" s="5" t="str">
        <f>IF(Overall!C1016&lt;&gt;"",_xlfn.VALUETOTEXT(Overall!C1016),"")</f>
        <v>25-1706-1007-25TOTS-PS-HZ-164</v>
      </c>
      <c r="D1014" s="5" t="str">
        <f>_xlfn.VALUETOTEXT(Overall!D1016)</f>
        <v>HZ</v>
      </c>
      <c r="E1014" s="5" t="str">
        <f>IF(Overall!Q1016&lt;&gt;"",_xlfn.VALUETOTEXT(Overall!Q1016),"")</f>
        <v>TOTS</v>
      </c>
      <c r="F1014" s="5" t="str">
        <f>IF(Overall!E1016&lt;&gt;"",_xlfn.VALUETOTEXT(Overall!E1016),"")</f>
        <v>TOTSA TotalEnergies Trading SA</v>
      </c>
      <c r="G1014" s="5" t="str">
        <f>IF(Overall!R1016&lt;&gt;"",_xlfn.VALUETOTEXT(Overall!R1016),"")</f>
        <v>Asian</v>
      </c>
      <c r="H1014" s="6">
        <f>IF(Overall!F1016&lt;&gt;"",VALUE(Overall!F1016),"")</f>
        <v>500000</v>
      </c>
      <c r="I1014" s="6">
        <f>IF(Overall!G1016&lt;&gt;"",VALUE(Overall!G1016),"")</f>
        <v>60</v>
      </c>
      <c r="J1014" s="6">
        <f>IF(Overall!H1016&lt;&gt;"",VALUE(Overall!H1016),"")</f>
        <v>50</v>
      </c>
      <c r="K1014" s="6">
        <f>IF(Overall!I1016&lt;&gt;"",VALUE(Overall!I1016),"")</f>
        <v>0.7</v>
      </c>
      <c r="L1014" s="6">
        <f>IF(Overall!J1016&lt;&gt;"",VALUE(Overall!J1016),"")</f>
        <v>0.04</v>
      </c>
      <c r="M1014" s="6">
        <f>IF(Overall!K1016&lt;&gt;"",VALUE(Overall!K1016),"")</f>
        <v>0.66</v>
      </c>
      <c r="N1014" s="6">
        <f>IF(Overall!T1016&lt;&gt;"",VALUE(Overall!T1016),"")</f>
        <v>72.290000000000006</v>
      </c>
      <c r="O1014" s="7">
        <f>IF(Overall!L1016&lt;&gt;"", DATEVALUE(Overall!L1016), "")</f>
        <v>45870</v>
      </c>
      <c r="P1014" s="7">
        <f>IF(Overall!M1016&lt;&gt;"", DATEVALUE(Overall!M1016), "")</f>
        <v>45900</v>
      </c>
      <c r="Q1014" s="7" t="str">
        <f>IF(Overall!S1016&lt;&gt;"",_xlfn.VALUETOTEXT(Overall!S1016),"")</f>
        <v>Aug</v>
      </c>
      <c r="R1014" s="7">
        <f>IF(Overall!O1016&lt;&gt;"", DATEVALUE(Overall!O1016), "")</f>
        <v>45825</v>
      </c>
      <c r="S1014" s="7">
        <f>IF(Overall!O1016&lt;&gt;"", DATEVALUE(Overall!O1016), "")</f>
        <v>45825</v>
      </c>
      <c r="T1014" s="5">
        <f t="shared" si="31"/>
        <v>1</v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>
        <f>IF(Overall!$A1016&lt;&gt;"",IF(AND(MONTH($O1014) &lt;= 8, MONTH($P1014) &gt;= 8), IF($T1014 &lt;&gt; "", $H1014/$T1014, ""), ""),"")</f>
        <v>500000</v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>FY2025 PCHP</v>
      </c>
      <c r="B1015" s="8">
        <f>IF(Overall!B1017&lt;&gt;"", VALUE(Overall!B1017), "")</f>
        <v>165</v>
      </c>
      <c r="C1015" s="5" t="str">
        <f>IF(Overall!C1017&lt;&gt;"",_xlfn.VALUETOTEXT(Overall!C1017),"")</f>
        <v>25-1706-1007-25MLIL-PS-HZ-165</v>
      </c>
      <c r="D1015" s="5" t="str">
        <f>_xlfn.VALUETOTEXT(Overall!D1017)</f>
        <v>HZ</v>
      </c>
      <c r="E1015" s="5" t="str">
        <f>IF(Overall!Q1017&lt;&gt;"",_xlfn.VALUETOTEXT(Overall!Q1017),"")</f>
        <v>MLIL</v>
      </c>
      <c r="F1015" s="5" t="str">
        <f>IF(Overall!E1017&lt;&gt;"",_xlfn.VALUETOTEXT(Overall!E1017),"")</f>
        <v>Merrill Lynch International</v>
      </c>
      <c r="G1015" s="5" t="str">
        <f>IF(Overall!R1017&lt;&gt;"",_xlfn.VALUETOTEXT(Overall!R1017),"")</f>
        <v>Asian</v>
      </c>
      <c r="H1015" s="6">
        <f>IF(Overall!F1017&lt;&gt;"",VALUE(Overall!F1017),"")</f>
        <v>500000</v>
      </c>
      <c r="I1015" s="6">
        <f>IF(Overall!G1017&lt;&gt;"",VALUE(Overall!G1017),"")</f>
        <v>60</v>
      </c>
      <c r="J1015" s="6">
        <f>IF(Overall!H1017&lt;&gt;"",VALUE(Overall!H1017),"")</f>
        <v>50</v>
      </c>
      <c r="K1015" s="6">
        <f>IF(Overall!I1017&lt;&gt;"",VALUE(Overall!I1017),"")</f>
        <v>0.76</v>
      </c>
      <c r="L1015" s="6">
        <f>IF(Overall!J1017&lt;&gt;"",VALUE(Overall!J1017),"")</f>
        <v>0.1</v>
      </c>
      <c r="M1015" s="6">
        <f>IF(Overall!K1017&lt;&gt;"",VALUE(Overall!K1017),"")</f>
        <v>0.66</v>
      </c>
      <c r="N1015" s="6">
        <f>IF(Overall!T1017&lt;&gt;"",VALUE(Overall!T1017),"")</f>
        <v>72.260000000000005</v>
      </c>
      <c r="O1015" s="7">
        <f>IF(Overall!L1017&lt;&gt;"", DATEVALUE(Overall!L1017), "")</f>
        <v>45870</v>
      </c>
      <c r="P1015" s="7">
        <f>IF(Overall!M1017&lt;&gt;"", DATEVALUE(Overall!M1017), "")</f>
        <v>45900</v>
      </c>
      <c r="Q1015" s="7" t="str">
        <f>IF(Overall!S1017&lt;&gt;"",_xlfn.VALUETOTEXT(Overall!S1017),"")</f>
        <v>Aug</v>
      </c>
      <c r="R1015" s="7">
        <f>IF(Overall!O1017&lt;&gt;"", DATEVALUE(Overall!O1017), "")</f>
        <v>45825</v>
      </c>
      <c r="S1015" s="7">
        <f>IF(Overall!O1017&lt;&gt;"", DATEVALUE(Overall!O1017), "")</f>
        <v>45825</v>
      </c>
      <c r="T1015" s="5">
        <f t="shared" si="31"/>
        <v>1</v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>
        <f>IF(Overall!$A1017&lt;&gt;"",IF(AND(MONTH($O1015) &lt;= 8, MONTH($P1015) &gt;= 8), IF($T1015 &lt;&gt; "", $H1015/$T1015, ""), ""),"")</f>
        <v>500000</v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>FY2025 PCHP</v>
      </c>
      <c r="B1016" s="8">
        <f>IF(Overall!B1018&lt;&gt;"", VALUE(Overall!B1018), "")</f>
        <v>166</v>
      </c>
      <c r="C1016" s="5" t="str">
        <f>IF(Overall!C1018&lt;&gt;"",_xlfn.VALUETOTEXT(Overall!C1018),"")</f>
        <v>25-1906-1107-25SCBS-PS-HZ-166</v>
      </c>
      <c r="D1016" s="5" t="str">
        <f>_xlfn.VALUETOTEXT(Overall!D1018)</f>
        <v>HZ</v>
      </c>
      <c r="E1016" s="5" t="str">
        <f>IF(Overall!Q1018&lt;&gt;"",_xlfn.VALUETOTEXT(Overall!Q1018),"")</f>
        <v>SCBS</v>
      </c>
      <c r="F1016" s="5" t="str">
        <f>IF(Overall!E1018&lt;&gt;"",_xlfn.VALUETOTEXT(Overall!E1018),"")</f>
        <v>Standard Chartered Saadiq Berhad</v>
      </c>
      <c r="G1016" s="5" t="str">
        <f>IF(Overall!R1018&lt;&gt;"",_xlfn.VALUETOTEXT(Overall!R1018),"")</f>
        <v>Asian</v>
      </c>
      <c r="H1016" s="6">
        <f>IF(Overall!F1018&lt;&gt;"",VALUE(Overall!F1018),"")</f>
        <v>500000</v>
      </c>
      <c r="I1016" s="6">
        <f>IF(Overall!G1018&lt;&gt;"",VALUE(Overall!G1018),"")</f>
        <v>62</v>
      </c>
      <c r="J1016" s="6">
        <f>IF(Overall!H1018&lt;&gt;"",VALUE(Overall!H1018),"")</f>
        <v>50</v>
      </c>
      <c r="K1016" s="6">
        <f>IF(Overall!I1018&lt;&gt;"",VALUE(Overall!I1018),"")</f>
        <v>0.33</v>
      </c>
      <c r="L1016" s="6">
        <f>IF(Overall!J1018&lt;&gt;"",VALUE(Overall!J1018),"")</f>
        <v>0.02</v>
      </c>
      <c r="M1016" s="6">
        <f>IF(Overall!K1018&lt;&gt;"",VALUE(Overall!K1018),"")</f>
        <v>0.31</v>
      </c>
      <c r="N1016" s="6">
        <f>IF(Overall!T1018&lt;&gt;"",VALUE(Overall!T1018),"")</f>
        <v>75.599999999999994</v>
      </c>
      <c r="O1016" s="7">
        <f>IF(Overall!L1018&lt;&gt;"", DATEVALUE(Overall!L1018), "")</f>
        <v>45839</v>
      </c>
      <c r="P1016" s="7">
        <f>IF(Overall!M1018&lt;&gt;"", DATEVALUE(Overall!M1018), "")</f>
        <v>45869</v>
      </c>
      <c r="Q1016" s="7" t="str">
        <f>IF(Overall!S1018&lt;&gt;"",_xlfn.VALUETOTEXT(Overall!S1018),"")</f>
        <v>Jul</v>
      </c>
      <c r="R1016" s="7">
        <f>IF(Overall!O1018&lt;&gt;"", DATEVALUE(Overall!O1018), "")</f>
        <v>45827</v>
      </c>
      <c r="S1016" s="7">
        <f>IF(Overall!O1018&lt;&gt;"", DATEVALUE(Overall!O1018), "")</f>
        <v>45827</v>
      </c>
      <c r="T1016" s="5">
        <f t="shared" si="31"/>
        <v>1</v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>
        <f>IF(Overall!$A1018&lt;&gt;"",IF(AND(MONTH($O1016) &lt;= 7, MONTH($P1016) &gt;= 7 ), IF($T1016 &lt;&gt; "", $H1016/$T1016, ""), ""),"")</f>
        <v>500000</v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>FY2025 PCHP</v>
      </c>
      <c r="B1017" s="8">
        <f>IF(Overall!B1019&lt;&gt;"", VALUE(Overall!B1019), "")</f>
        <v>167</v>
      </c>
      <c r="C1017" s="5" t="str">
        <f>IF(Overall!C1019&lt;&gt;"",_xlfn.VALUETOTEXT(Overall!C1019),"")</f>
        <v>25-1906-1107-25CIMI-PS-HZ-167</v>
      </c>
      <c r="D1017" s="5" t="str">
        <f>_xlfn.VALUETOTEXT(Overall!D1019)</f>
        <v>HZ</v>
      </c>
      <c r="E1017" s="5" t="str">
        <f>IF(Overall!Q1019&lt;&gt;"",_xlfn.VALUETOTEXT(Overall!Q1019),"")</f>
        <v>CIMI</v>
      </c>
      <c r="F1017" s="5" t="str">
        <f>IF(Overall!E1019&lt;&gt;"",_xlfn.VALUETOTEXT(Overall!E1019),"")</f>
        <v>CIMB Islamic Bank Berhad</v>
      </c>
      <c r="G1017" s="5" t="str">
        <f>IF(Overall!R1019&lt;&gt;"",_xlfn.VALUETOTEXT(Overall!R1019),"")</f>
        <v>Asian</v>
      </c>
      <c r="H1017" s="6">
        <f>IF(Overall!F1019&lt;&gt;"",VALUE(Overall!F1019),"")</f>
        <v>500000</v>
      </c>
      <c r="I1017" s="6">
        <f>IF(Overall!G1019&lt;&gt;"",VALUE(Overall!G1019),"")</f>
        <v>62</v>
      </c>
      <c r="J1017" s="6">
        <f>IF(Overall!H1019&lt;&gt;"",VALUE(Overall!H1019),"")</f>
        <v>50</v>
      </c>
      <c r="K1017" s="6">
        <f>IF(Overall!I1019&lt;&gt;"",VALUE(Overall!I1019),"")</f>
        <v>0.38</v>
      </c>
      <c r="L1017" s="6">
        <f>IF(Overall!J1019&lt;&gt;"",VALUE(Overall!J1019),"")</f>
        <v>0.03</v>
      </c>
      <c r="M1017" s="6">
        <f>IF(Overall!K1019&lt;&gt;"",VALUE(Overall!K1019),"")</f>
        <v>0.35</v>
      </c>
      <c r="N1017" s="6">
        <f>IF(Overall!T1019&lt;&gt;"",VALUE(Overall!T1019),"")</f>
        <v>75.510000000000005</v>
      </c>
      <c r="O1017" s="7">
        <f>IF(Overall!L1019&lt;&gt;"", DATEVALUE(Overall!L1019), "")</f>
        <v>45839</v>
      </c>
      <c r="P1017" s="7">
        <f>IF(Overall!M1019&lt;&gt;"", DATEVALUE(Overall!M1019), "")</f>
        <v>45869</v>
      </c>
      <c r="Q1017" s="7" t="str">
        <f>IF(Overall!S1019&lt;&gt;"",_xlfn.VALUETOTEXT(Overall!S1019),"")</f>
        <v>Jul</v>
      </c>
      <c r="R1017" s="7">
        <f>IF(Overall!O1019&lt;&gt;"", DATEVALUE(Overall!O1019), "")</f>
        <v>45827</v>
      </c>
      <c r="S1017" s="7">
        <f>IF(Overall!O1019&lt;&gt;"", DATEVALUE(Overall!O1019), "")</f>
        <v>45827</v>
      </c>
      <c r="T1017" s="5">
        <f t="shared" si="31"/>
        <v>1</v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>
        <f>IF(Overall!$A1019&lt;&gt;"",IF(AND(MONTH($O1017) &lt;= 7, MONTH($P1017) &gt;= 7 ), IF($T1017 &lt;&gt; "", $H1017/$T1017, ""), ""),"")</f>
        <v>500000</v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>FY2025 PCHP</v>
      </c>
      <c r="B1018" s="8">
        <f>IF(Overall!B1020&lt;&gt;"", VALUE(Overall!B1020), "")</f>
        <v>168</v>
      </c>
      <c r="C1018" s="5" t="str">
        <f>IF(Overall!C1020&lt;&gt;"",_xlfn.VALUETOTEXT(Overall!C1020),"")</f>
        <v>25-2606-1807-25ANZB-PS-HZ-168</v>
      </c>
      <c r="D1018" s="5" t="str">
        <f>_xlfn.VALUETOTEXT(Overall!D1020)</f>
        <v>HZ</v>
      </c>
      <c r="E1018" s="5" t="str">
        <f>IF(Overall!Q1020&lt;&gt;"",_xlfn.VALUETOTEXT(Overall!Q1020),"")</f>
        <v>ANZB</v>
      </c>
      <c r="F1018" s="5" t="str">
        <f>IF(Overall!E1020&lt;&gt;"",_xlfn.VALUETOTEXT(Overall!E1020),"")</f>
        <v>Australia And New Zealand Banking Group Limited</v>
      </c>
      <c r="G1018" s="5" t="str">
        <f>IF(Overall!R1020&lt;&gt;"",_xlfn.VALUETOTEXT(Overall!R1020),"")</f>
        <v>Asian</v>
      </c>
      <c r="H1018" s="6">
        <f>IF(Overall!F1020&lt;&gt;"",VALUE(Overall!F1020),"")</f>
        <v>500000</v>
      </c>
      <c r="I1018" s="6">
        <f>IF(Overall!G1020&lt;&gt;"",VALUE(Overall!G1020),"")</f>
        <v>60</v>
      </c>
      <c r="J1018" s="6">
        <f>IF(Overall!H1020&lt;&gt;"",VALUE(Overall!H1020),"")</f>
        <v>50</v>
      </c>
      <c r="K1018" s="6">
        <f>IF(Overall!I1020&lt;&gt;"",VALUE(Overall!I1020),"")</f>
        <v>2.2000000000000002</v>
      </c>
      <c r="L1018" s="6">
        <f>IF(Overall!J1020&lt;&gt;"",VALUE(Overall!J1020),"")</f>
        <v>0.5</v>
      </c>
      <c r="M1018" s="6">
        <f>IF(Overall!K1020&lt;&gt;"",VALUE(Overall!K1020),"")</f>
        <v>1.7</v>
      </c>
      <c r="N1018" s="6">
        <f>IF(Overall!T1020&lt;&gt;"",VALUE(Overall!T1020),"")</f>
        <v>65.55</v>
      </c>
      <c r="O1018" s="7">
        <f>IF(Overall!L1020&lt;&gt;"", DATEVALUE(Overall!L1020), "")</f>
        <v>45931</v>
      </c>
      <c r="P1018" s="7">
        <f>IF(Overall!M1020&lt;&gt;"", DATEVALUE(Overall!M1020), "")</f>
        <v>45961</v>
      </c>
      <c r="Q1018" s="7" t="str">
        <f>IF(Overall!S1020&lt;&gt;"",_xlfn.VALUETOTEXT(Overall!S1020),"")</f>
        <v>Oct</v>
      </c>
      <c r="R1018" s="7">
        <f>IF(Overall!O1020&lt;&gt;"", DATEVALUE(Overall!O1020), "")</f>
        <v>45834</v>
      </c>
      <c r="S1018" s="7">
        <f>IF(Overall!O1020&lt;&gt;"", DATEVALUE(Overall!O1020), "")</f>
        <v>45834</v>
      </c>
      <c r="T1018" s="5">
        <f t="shared" si="31"/>
        <v>1</v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>
        <f>IF(Overall!$A1020&lt;&gt;"",IF(AND(MONTH($O1018) &lt;= 10, MONTH($P1018) &gt;= 10), IF($T1018 &lt;&gt; "", $H1018/$T1018, ""), ""),"")</f>
        <v>500000</v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>
        <f ca="1">IFERROR(IF(AND(NOW()&lt;= EOMONTH(DATE(YEAR($P1018),10, 1), 0), Overall!$A1020&lt;&gt;"", MONTH($O1018) &lt;= 10, MONTH($P1018) &gt;= 10), IF($T1018 &lt;&gt; "", $H1018/$T1018, ""), ""), "")</f>
        <v>500000</v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500000</v>
      </c>
    </row>
    <row r="1019" spans="1:46" x14ac:dyDescent="0.25">
      <c r="A1019" t="str">
        <f>_xlfn.VALUETOTEXT(Overall!A1021)</f>
        <v>FY2025 PCHP</v>
      </c>
      <c r="B1019" s="8">
        <f>IF(Overall!B1021&lt;&gt;"", VALUE(Overall!B1021), "")</f>
        <v>169</v>
      </c>
      <c r="C1019" s="5" t="str">
        <f>IF(Overall!C1021&lt;&gt;"",_xlfn.VALUETOTEXT(Overall!C1021),"")</f>
        <v>25-2606-1807-25SCBS-PS-DS-169</v>
      </c>
      <c r="D1019" s="5" t="str">
        <f>_xlfn.VALUETOTEXT(Overall!D1021)</f>
        <v>DS</v>
      </c>
      <c r="E1019" s="5" t="str">
        <f>IF(Overall!Q1021&lt;&gt;"",_xlfn.VALUETOTEXT(Overall!Q1021),"")</f>
        <v>SCBS</v>
      </c>
      <c r="F1019" s="5" t="str">
        <f>IF(Overall!E1021&lt;&gt;"",_xlfn.VALUETOTEXT(Overall!E1021),"")</f>
        <v>Standard Chartered Saadiq Berhad</v>
      </c>
      <c r="G1019" s="5" t="str">
        <f>IF(Overall!R1021&lt;&gt;"",_xlfn.VALUETOTEXT(Overall!R1021),"")</f>
        <v>Asian</v>
      </c>
      <c r="H1019" s="6">
        <f>IF(Overall!F1021&lt;&gt;"",VALUE(Overall!F1021),"")</f>
        <v>500000</v>
      </c>
      <c r="I1019" s="6">
        <f>IF(Overall!G1021&lt;&gt;"",VALUE(Overall!G1021),"")</f>
        <v>60</v>
      </c>
      <c r="J1019" s="6">
        <f>IF(Overall!H1021&lt;&gt;"",VALUE(Overall!H1021),"")</f>
        <v>50</v>
      </c>
      <c r="K1019" s="6">
        <f>IF(Overall!I1021&lt;&gt;"",VALUE(Overall!I1021),"")</f>
        <v>2.2000000000000002</v>
      </c>
      <c r="L1019" s="6">
        <f>IF(Overall!J1021&lt;&gt;"",VALUE(Overall!J1021),"")</f>
        <v>0.5</v>
      </c>
      <c r="M1019" s="6">
        <f>IF(Overall!K1021&lt;&gt;"",VALUE(Overall!K1021),"")</f>
        <v>1.7</v>
      </c>
      <c r="N1019" s="6">
        <f>IF(Overall!T1021&lt;&gt;"",VALUE(Overall!T1021),"")</f>
        <v>65.400000000000006</v>
      </c>
      <c r="O1019" s="7">
        <f>IF(Overall!L1021&lt;&gt;"", DATEVALUE(Overall!L1021), "")</f>
        <v>45931</v>
      </c>
      <c r="P1019" s="7">
        <f>IF(Overall!M1021&lt;&gt;"", DATEVALUE(Overall!M1021), "")</f>
        <v>45961</v>
      </c>
      <c r="Q1019" s="7" t="str">
        <f>IF(Overall!S1021&lt;&gt;"",_xlfn.VALUETOTEXT(Overall!S1021),"")</f>
        <v>Oct</v>
      </c>
      <c r="R1019" s="7">
        <f>IF(Overall!O1021&lt;&gt;"", DATEVALUE(Overall!O1021), "")</f>
        <v>45834</v>
      </c>
      <c r="S1019" s="7">
        <f>IF(Overall!O1021&lt;&gt;"", DATEVALUE(Overall!O1021), "")</f>
        <v>45834</v>
      </c>
      <c r="T1019" s="5">
        <f t="shared" si="31"/>
        <v>1</v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>
        <f>IF(Overall!$A1021&lt;&gt;"",IF(AND(MONTH($O1019) &lt;= 10, MONTH($P1019) &gt;= 10), IF($T1019 &lt;&gt; "", $H1019/$T1019, ""), ""),"")</f>
        <v>500000</v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>
        <f ca="1">IFERROR(IF(AND(NOW()&lt;= EOMONTH(DATE(YEAR($P1019),10, 1), 0), Overall!$A1021&lt;&gt;"", MONTH($O1019) &lt;= 10, MONTH($P1019) &gt;= 10), IF($T1019 &lt;&gt; "", $H1019/$T1019, ""), ""), "")</f>
        <v>500000</v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500000</v>
      </c>
    </row>
    <row r="1020" spans="1:46" x14ac:dyDescent="0.25">
      <c r="A1020" t="str">
        <f>_xlfn.VALUETOTEXT(Overall!A1022)</f>
        <v>FY2025 PCHP</v>
      </c>
      <c r="B1020" s="8">
        <f>IF(Overall!B1022&lt;&gt;"", VALUE(Overall!B1022), "")</f>
        <v>170</v>
      </c>
      <c r="C1020" s="5" t="str">
        <f>IF(Overall!C1022&lt;&gt;"",_xlfn.VALUETOTEXT(Overall!C1022),"")</f>
        <v>25-2606-1807-25SCBB-PS-DS-170</v>
      </c>
      <c r="D1020" s="5" t="str">
        <f>_xlfn.VALUETOTEXT(Overall!D1022)</f>
        <v>DS</v>
      </c>
      <c r="E1020" s="5" t="str">
        <f>IF(Overall!Q1022&lt;&gt;"",_xlfn.VALUETOTEXT(Overall!Q1022),"")</f>
        <v>SCBB</v>
      </c>
      <c r="F1020" s="5" t="str">
        <f>IF(Overall!E1022&lt;&gt;"",_xlfn.VALUETOTEXT(Overall!E1022),"")</f>
        <v>Standard Chartered Bank (M) Bhd</v>
      </c>
      <c r="G1020" s="5" t="str">
        <f>IF(Overall!R1022&lt;&gt;"",_xlfn.VALUETOTEXT(Overall!R1022),"")</f>
        <v>Asian</v>
      </c>
      <c r="H1020" s="6">
        <f>IF(Overall!F1022&lt;&gt;"",VALUE(Overall!F1022),"")</f>
        <v>500000</v>
      </c>
      <c r="I1020" s="6">
        <f>IF(Overall!G1022&lt;&gt;"",VALUE(Overall!G1022),"")</f>
        <v>60</v>
      </c>
      <c r="J1020" s="6">
        <f>IF(Overall!H1022&lt;&gt;"",VALUE(Overall!H1022),"")</f>
        <v>50</v>
      </c>
      <c r="K1020" s="6">
        <f>IF(Overall!I1022&lt;&gt;"",VALUE(Overall!I1022),"")</f>
        <v>2.75</v>
      </c>
      <c r="L1020" s="6">
        <f>IF(Overall!J1022&lt;&gt;"",VALUE(Overall!J1022),"")</f>
        <v>0.75</v>
      </c>
      <c r="M1020" s="6">
        <f>IF(Overall!K1022&lt;&gt;"",VALUE(Overall!K1022),"")</f>
        <v>2</v>
      </c>
      <c r="N1020" s="6">
        <f>IF(Overall!T1022&lt;&gt;"",VALUE(Overall!T1022),"")</f>
        <v>65.3</v>
      </c>
      <c r="O1020" s="7">
        <f>IF(Overall!L1022&lt;&gt;"", DATEVALUE(Overall!L1022), "")</f>
        <v>45962</v>
      </c>
      <c r="P1020" s="7">
        <f>IF(Overall!M1022&lt;&gt;"", DATEVALUE(Overall!M1022), "")</f>
        <v>45991</v>
      </c>
      <c r="Q1020" s="7" t="str">
        <f>IF(Overall!S1022&lt;&gt;"",_xlfn.VALUETOTEXT(Overall!S1022),"")</f>
        <v>Nov</v>
      </c>
      <c r="R1020" s="7">
        <f>IF(Overall!O1022&lt;&gt;"", DATEVALUE(Overall!O1022), "")</f>
        <v>45834</v>
      </c>
      <c r="S1020" s="7">
        <f>IF(Overall!O1022&lt;&gt;"", DATEVALUE(Overall!O1022), "")</f>
        <v>45834</v>
      </c>
      <c r="T1020" s="5">
        <f t="shared" si="31"/>
        <v>1</v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>
        <f>IF(Overall!$A1022&lt;&gt;"",IF(AND(MONTH($O1020) &lt;= 11, MONTH($P1020) &gt;= 11), IF($T1020 &lt;&gt; "", $H1020/$T1020, ""), ""),"")</f>
        <v>500000</v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>
        <f ca="1">IFERROR(IF(AND(NOW()&lt;= EOMONTH(DATE(YEAR($P1020),11, 1), 0), Overall!$A1022&lt;&gt;"", MONTH($O1020) &lt;=11, MONTH($P1020) &gt;= 11), IF($T1020 &lt;&gt; "", $H1020/$T1020, ""), ""), "")</f>
        <v>500000</v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500000</v>
      </c>
    </row>
    <row r="1021" spans="1:46" x14ac:dyDescent="0.25">
      <c r="A1021" t="str">
        <f>_xlfn.VALUETOTEXT(Overall!A1023)</f>
        <v>FY2025 PCHP</v>
      </c>
      <c r="B1021" s="8">
        <f>IF(Overall!B1023&lt;&gt;"", VALUE(Overall!B1023), "")</f>
        <v>171</v>
      </c>
      <c r="C1021" s="5" t="str">
        <f>IF(Overall!C1023&lt;&gt;"",_xlfn.VALUETOTEXT(Overall!C1023),"")</f>
        <v>25-2606-1807-25JPMC-PS-DS-171</v>
      </c>
      <c r="D1021" s="5" t="str">
        <f>_xlfn.VALUETOTEXT(Overall!D1023)</f>
        <v>DS</v>
      </c>
      <c r="E1021" s="5" t="str">
        <f>IF(Overall!Q1023&lt;&gt;"",_xlfn.VALUETOTEXT(Overall!Q1023),"")</f>
        <v>JPMC</v>
      </c>
      <c r="F1021" s="5" t="str">
        <f>IF(Overall!E1023&lt;&gt;"",_xlfn.VALUETOTEXT(Overall!E1023),"")</f>
        <v>JP Morgan Chase Bank NA</v>
      </c>
      <c r="G1021" s="5" t="str">
        <f>IF(Overall!R1023&lt;&gt;"",_xlfn.VALUETOTEXT(Overall!R1023),"")</f>
        <v>Asian</v>
      </c>
      <c r="H1021" s="6">
        <f>IF(Overall!F1023&lt;&gt;"",VALUE(Overall!F1023),"")</f>
        <v>500000</v>
      </c>
      <c r="I1021" s="6">
        <f>IF(Overall!G1023&lt;&gt;"",VALUE(Overall!G1023),"")</f>
        <v>60</v>
      </c>
      <c r="J1021" s="6">
        <f>IF(Overall!H1023&lt;&gt;"",VALUE(Overall!H1023),"")</f>
        <v>50</v>
      </c>
      <c r="K1021" s="6">
        <f>IF(Overall!I1023&lt;&gt;"",VALUE(Overall!I1023),"")</f>
        <v>3.05</v>
      </c>
      <c r="L1021" s="6">
        <f>IF(Overall!J1023&lt;&gt;"",VALUE(Overall!J1023),"")</f>
        <v>0.85</v>
      </c>
      <c r="M1021" s="6">
        <f>IF(Overall!K1023&lt;&gt;"",VALUE(Overall!K1023),"")</f>
        <v>2.2000000000000002</v>
      </c>
      <c r="N1021" s="6">
        <f>IF(Overall!T1023&lt;&gt;"",VALUE(Overall!T1023),"")</f>
        <v>65.28</v>
      </c>
      <c r="O1021" s="7">
        <f>IF(Overall!L1023&lt;&gt;"", DATEVALUE(Overall!L1023), "")</f>
        <v>45992</v>
      </c>
      <c r="P1021" s="7">
        <f>IF(Overall!M1023&lt;&gt;"", DATEVALUE(Overall!M1023), "")</f>
        <v>46022</v>
      </c>
      <c r="Q1021" s="7" t="str">
        <f>IF(Overall!S1023&lt;&gt;"",_xlfn.VALUETOTEXT(Overall!S1023),"")</f>
        <v>Dec</v>
      </c>
      <c r="R1021" s="7">
        <f>IF(Overall!O1023&lt;&gt;"", DATEVALUE(Overall!O1023), "")</f>
        <v>45834</v>
      </c>
      <c r="S1021" s="7">
        <f>IF(Overall!O1023&lt;&gt;"", DATEVALUE(Overall!O1023), "")</f>
        <v>45834</v>
      </c>
      <c r="T1021" s="5">
        <f t="shared" si="31"/>
        <v>1</v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>
        <f>IF(Overall!$A1023&lt;&gt;"",IF(AND(MONTH($O1021) &lt;= 12, MONTH($P1021) &gt;= 12), IF($T1021 &lt;&gt; "", $H1021/$T1021, ""), ""),"")</f>
        <v>500000</v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>
        <f ca="1">IFERROR(IF(AND(NOW()&lt;= EOMONTH(DATE(YEAR($P1021),12, 1), 0), Overall!$A1023&lt;&gt;"", MONTH($O1021) &lt;= 12, MONTH($P1021) &gt;= 12), IF($T1021 &lt;&gt; "", $H1021/$T1021, ""), ""), "")</f>
        <v>500000</v>
      </c>
      <c r="AT1021" s="16">
        <f t="shared" ca="1" si="32"/>
        <v>500000</v>
      </c>
    </row>
    <row r="1022" spans="1:46" x14ac:dyDescent="0.25">
      <c r="A1022" t="str">
        <f>_xlfn.VALUETOTEXT(Overall!A1024)</f>
        <v>FY2025 PCHP</v>
      </c>
      <c r="B1022" s="8">
        <f>IF(Overall!B1024&lt;&gt;"", VALUE(Overall!B1024), "")</f>
        <v>172</v>
      </c>
      <c r="C1022" s="5" t="str">
        <f>IF(Overall!C1024&lt;&gt;"",_xlfn.VALUETOTEXT(Overall!C1024),"")</f>
        <v>25-2606-1807-25TOTS-PS-HZ-172</v>
      </c>
      <c r="D1022" s="5" t="str">
        <f>_xlfn.VALUETOTEXT(Overall!D1024)</f>
        <v>HZ</v>
      </c>
      <c r="E1022" s="5" t="str">
        <f>IF(Overall!Q1024&lt;&gt;"",_xlfn.VALUETOTEXT(Overall!Q1024),"")</f>
        <v>TOTS</v>
      </c>
      <c r="F1022" s="5" t="str">
        <f>IF(Overall!E1024&lt;&gt;"",_xlfn.VALUETOTEXT(Overall!E1024),"")</f>
        <v>TOTSA TotalEnergies Trading SA</v>
      </c>
      <c r="G1022" s="5" t="str">
        <f>IF(Overall!R1024&lt;&gt;"",_xlfn.VALUETOTEXT(Overall!R1024),"")</f>
        <v>Asian</v>
      </c>
      <c r="H1022" s="6">
        <f>IF(Overall!F1024&lt;&gt;"",VALUE(Overall!F1024),"")</f>
        <v>500000</v>
      </c>
      <c r="I1022" s="6">
        <f>IF(Overall!G1024&lt;&gt;"",VALUE(Overall!G1024),"")</f>
        <v>60</v>
      </c>
      <c r="J1022" s="6">
        <f>IF(Overall!H1024&lt;&gt;"",VALUE(Overall!H1024),"")</f>
        <v>50</v>
      </c>
      <c r="K1022" s="6">
        <f>IF(Overall!I1024&lt;&gt;"",VALUE(Overall!I1024),"")</f>
        <v>3</v>
      </c>
      <c r="L1022" s="6">
        <f>IF(Overall!J1024&lt;&gt;"",VALUE(Overall!J1024),"")</f>
        <v>0.79</v>
      </c>
      <c r="M1022" s="6">
        <f>IF(Overall!K1024&lt;&gt;"",VALUE(Overall!K1024),"")</f>
        <v>2.21</v>
      </c>
      <c r="N1022" s="6">
        <f>IF(Overall!T1024&lt;&gt;"",VALUE(Overall!T1024),"")</f>
        <v>65.34</v>
      </c>
      <c r="O1022" s="7">
        <f>IF(Overall!L1024&lt;&gt;"", DATEVALUE(Overall!L1024), "")</f>
        <v>45992</v>
      </c>
      <c r="P1022" s="7">
        <f>IF(Overall!M1024&lt;&gt;"", DATEVALUE(Overall!M1024), "")</f>
        <v>46022</v>
      </c>
      <c r="Q1022" s="7" t="str">
        <f>IF(Overall!S1024&lt;&gt;"",_xlfn.VALUETOTEXT(Overall!S1024),"")</f>
        <v>Dec</v>
      </c>
      <c r="R1022" s="7">
        <f>IF(Overall!O1024&lt;&gt;"", DATEVALUE(Overall!O1024), "")</f>
        <v>45834</v>
      </c>
      <c r="S1022" s="7">
        <f>IF(Overall!O1024&lt;&gt;"", DATEVALUE(Overall!O1024), "")</f>
        <v>45834</v>
      </c>
      <c r="T1022" s="5">
        <f t="shared" si="31"/>
        <v>1</v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>
        <f>IF(Overall!$A1024&lt;&gt;"",IF(AND(MONTH($O1022) &lt;= 12, MONTH($P1022) &gt;= 12), IF($T1022 &lt;&gt; "", $H1022/$T1022, ""), ""),"")</f>
        <v>500000</v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>
        <f ca="1">IFERROR(IF(AND(NOW()&lt;= EOMONTH(DATE(YEAR($P1022),12, 1), 0), Overall!$A1024&lt;&gt;"", MONTH($O1022) &lt;= 12, MONTH($P1022) &gt;= 12), IF($T1022 &lt;&gt; "", $H1022/$T1022, ""), ""), "")</f>
        <v>500000</v>
      </c>
      <c r="AT1022" s="16">
        <f t="shared" ca="1" si="32"/>
        <v>500000</v>
      </c>
    </row>
    <row r="1023" spans="1:46" x14ac:dyDescent="0.25">
      <c r="A1023" t="str">
        <f>_xlfn.VALUETOTEXT(Overall!A1025)</f>
        <v>FY2025 PCHP</v>
      </c>
      <c r="B1023" s="8">
        <f>IF(Overall!B1025&lt;&gt;"", VALUE(Overall!B1025), "")</f>
        <v>173</v>
      </c>
      <c r="C1023" s="5" t="str">
        <f>IF(Overall!C1025&lt;&gt;"",_xlfn.VALUETOTEXT(Overall!C1025),"")</f>
        <v>25-2606-1807-25MSCG-PS-HZ-173</v>
      </c>
      <c r="D1023" s="5" t="str">
        <f>_xlfn.VALUETOTEXT(Overall!D1025)</f>
        <v>HZ</v>
      </c>
      <c r="E1023" s="5" t="str">
        <f>IF(Overall!Q1025&lt;&gt;"",_xlfn.VALUETOTEXT(Overall!Q1025),"")</f>
        <v>MSCG</v>
      </c>
      <c r="F1023" s="5" t="str">
        <f>IF(Overall!E1025&lt;&gt;"",_xlfn.VALUETOTEXT(Overall!E1025),"")</f>
        <v>Morgan Stanley Capital Group (Singapore) Pte</v>
      </c>
      <c r="G1023" s="5" t="str">
        <f>IF(Overall!R1025&lt;&gt;"",_xlfn.VALUETOTEXT(Overall!R1025),"")</f>
        <v>Asian</v>
      </c>
      <c r="H1023" s="6">
        <f>IF(Overall!F1025&lt;&gt;"",VALUE(Overall!F1025),"")</f>
        <v>500000</v>
      </c>
      <c r="I1023" s="6">
        <f>IF(Overall!G1025&lt;&gt;"",VALUE(Overall!G1025),"")</f>
        <v>60</v>
      </c>
      <c r="J1023" s="6">
        <f>IF(Overall!H1025&lt;&gt;"",VALUE(Overall!H1025),"")</f>
        <v>50</v>
      </c>
      <c r="K1023" s="6">
        <f>IF(Overall!I1025&lt;&gt;"",VALUE(Overall!I1025),"")</f>
        <v>2.79</v>
      </c>
      <c r="L1023" s="6">
        <f>IF(Overall!J1025&lt;&gt;"",VALUE(Overall!J1025),"")</f>
        <v>0.75</v>
      </c>
      <c r="M1023" s="6">
        <f>IF(Overall!K1025&lt;&gt;"",VALUE(Overall!K1025),"")</f>
        <v>2.04</v>
      </c>
      <c r="N1023" s="6">
        <f>IF(Overall!T1025&lt;&gt;"",VALUE(Overall!T1025),"")</f>
        <v>65.41</v>
      </c>
      <c r="O1023" s="7">
        <f>IF(Overall!L1025&lt;&gt;"", DATEVALUE(Overall!L1025), "")</f>
        <v>45962</v>
      </c>
      <c r="P1023" s="7">
        <f>IF(Overall!M1025&lt;&gt;"", DATEVALUE(Overall!M1025), "")</f>
        <v>45991</v>
      </c>
      <c r="Q1023" s="7" t="str">
        <f>IF(Overall!S1025&lt;&gt;"",_xlfn.VALUETOTEXT(Overall!S1025),"")</f>
        <v>Nov</v>
      </c>
      <c r="R1023" s="7">
        <f>IF(Overall!O1025&lt;&gt;"", DATEVALUE(Overall!O1025), "")</f>
        <v>45834</v>
      </c>
      <c r="S1023" s="7">
        <f>IF(Overall!O1025&lt;&gt;"", DATEVALUE(Overall!O1025), "")</f>
        <v>45834</v>
      </c>
      <c r="T1023" s="5">
        <f t="shared" si="31"/>
        <v>1</v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>
        <f>IF(Overall!$A1025&lt;&gt;"",IF(AND(MONTH($O1023) &lt;= 11, MONTH($P1023) &gt;= 11), IF($T1023 &lt;&gt; "", $H1023/$T1023, ""), ""),"")</f>
        <v>500000</v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>
        <f ca="1">IFERROR(IF(AND(NOW()&lt;= EOMONTH(DATE(YEAR($P1023),11, 1), 0), Overall!$A1025&lt;&gt;"", MONTH($O1023) &lt;=11, MONTH($P1023) &gt;= 11), IF($T1023 &lt;&gt; "", $H1023/$T1023, ""), ""), "")</f>
        <v>500000</v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500000</v>
      </c>
    </row>
    <row r="1024" spans="1:46" x14ac:dyDescent="0.25">
      <c r="A1024" t="str">
        <f>_xlfn.VALUETOTEXT(Overall!A1026)</f>
        <v>FY2025 PCHP</v>
      </c>
      <c r="B1024" s="8">
        <f>IF(Overall!B1026&lt;&gt;"", VALUE(Overall!B1026), "")</f>
        <v>174</v>
      </c>
      <c r="C1024" s="5" t="str">
        <f>IF(Overall!C1026&lt;&gt;"",_xlfn.VALUETOTEXT(Overall!C1026),"")</f>
        <v>25-0207-2307-25TOTS-PS-EG-174</v>
      </c>
      <c r="D1024" s="5" t="str">
        <f>_xlfn.VALUETOTEXT(Overall!D1026)</f>
        <v>EG</v>
      </c>
      <c r="E1024" s="5" t="str">
        <f>IF(Overall!Q1026&lt;&gt;"",_xlfn.VALUETOTEXT(Overall!Q1026),"")</f>
        <v>TOTS</v>
      </c>
      <c r="F1024" s="5" t="str">
        <f>IF(Overall!E1026&lt;&gt;"",_xlfn.VALUETOTEXT(Overall!E1026),"")</f>
        <v>TOTSA TotalEnergies Trading SA</v>
      </c>
      <c r="G1024" s="5" t="str">
        <f>IF(Overall!R1026&lt;&gt;"",_xlfn.VALUETOTEXT(Overall!R1026),"")</f>
        <v>Asian</v>
      </c>
      <c r="H1024" s="6">
        <f>IF(Overall!F1026&lt;&gt;"",VALUE(Overall!F1026),"")</f>
        <v>500000</v>
      </c>
      <c r="I1024" s="6">
        <f>IF(Overall!G1026&lt;&gt;"",VALUE(Overall!G1026),"")</f>
        <v>60</v>
      </c>
      <c r="J1024" s="6">
        <f>IF(Overall!H1026&lt;&gt;"",VALUE(Overall!H1026),"")</f>
        <v>50</v>
      </c>
      <c r="K1024" s="6">
        <f>IF(Overall!I1026&lt;&gt;"",VALUE(Overall!I1026),"")</f>
        <v>3</v>
      </c>
      <c r="L1024" s="6">
        <f>IF(Overall!J1026&lt;&gt;"",VALUE(Overall!J1026),"")</f>
        <v>0.87</v>
      </c>
      <c r="M1024" s="6">
        <f>IF(Overall!K1026&lt;&gt;"",VALUE(Overall!K1026),"")</f>
        <v>2.13</v>
      </c>
      <c r="N1024" s="6">
        <f>IF(Overall!T1026&lt;&gt;"",VALUE(Overall!T1026),"")</f>
        <v>65.239999999999995</v>
      </c>
      <c r="O1024" s="7">
        <f>IF(Overall!L1026&lt;&gt;"", DATEVALUE(Overall!L1026), "")</f>
        <v>45992</v>
      </c>
      <c r="P1024" s="7">
        <f>IF(Overall!M1026&lt;&gt;"", DATEVALUE(Overall!M1026), "")</f>
        <v>46022</v>
      </c>
      <c r="Q1024" s="7" t="str">
        <f>IF(Overall!S1026&lt;&gt;"",_xlfn.VALUETOTEXT(Overall!S1026),"")</f>
        <v>Dec</v>
      </c>
      <c r="R1024" s="7">
        <f>IF(Overall!O1026&lt;&gt;"", DATEVALUE(Overall!O1026), "")</f>
        <v>45840</v>
      </c>
      <c r="S1024" s="7">
        <f>IF(Overall!O1026&lt;&gt;"", DATEVALUE(Overall!O1026), "")</f>
        <v>45840</v>
      </c>
      <c r="T1024" s="5">
        <f t="shared" si="31"/>
        <v>1</v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>
        <f>IF(Overall!$A1026&lt;&gt;"",IF(AND(MONTH($O1024) &lt;= 12, MONTH($P1024) &gt;= 12), IF($T1024 &lt;&gt; "", $H1024/$T1024, ""), ""),"")</f>
        <v>500000</v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>
        <f ca="1">IFERROR(IF(AND(NOW()&lt;= EOMONTH(DATE(YEAR($P1024),12, 1), 0), Overall!$A1026&lt;&gt;"", MONTH($O1024) &lt;= 12, MONTH($P1024) &gt;= 12), IF($T1024 &lt;&gt; "", $H1024/$T1024, ""), ""), "")</f>
        <v>500000</v>
      </c>
      <c r="AT1024" s="16">
        <f t="shared" ca="1" si="32"/>
        <v>500000</v>
      </c>
    </row>
    <row r="1025" spans="1:46" x14ac:dyDescent="0.25">
      <c r="A1025" t="str">
        <f>_xlfn.VALUETOTEXT(Overall!A1027)</f>
        <v>FY2025 PCHP</v>
      </c>
      <c r="B1025" s="8">
        <f>IF(Overall!B1027&lt;&gt;"", VALUE(Overall!B1027), "")</f>
        <v>175</v>
      </c>
      <c r="C1025" s="5" t="str">
        <f>IF(Overall!C1027&lt;&gt;"",_xlfn.VALUETOTEXT(Overall!C1027),"")</f>
        <v>25-0207-2307-25BNPP-PS-HZ-175</v>
      </c>
      <c r="D1025" s="5" t="str">
        <f>_xlfn.VALUETOTEXT(Overall!D1027)</f>
        <v>HZ</v>
      </c>
      <c r="E1025" s="5" t="str">
        <f>IF(Overall!Q1027&lt;&gt;"",_xlfn.VALUETOTEXT(Overall!Q1027),"")</f>
        <v>BNPP</v>
      </c>
      <c r="F1025" s="5" t="str">
        <f>IF(Overall!E1027&lt;&gt;"",_xlfn.VALUETOTEXT(Overall!E1027),"")</f>
        <v>BNP Paribas SA</v>
      </c>
      <c r="G1025" s="5" t="str">
        <f>IF(Overall!R1027&lt;&gt;"",_xlfn.VALUETOTEXT(Overall!R1027),"")</f>
        <v>Asian</v>
      </c>
      <c r="H1025" s="6">
        <f>IF(Overall!F1027&lt;&gt;"",VALUE(Overall!F1027),"")</f>
        <v>500000</v>
      </c>
      <c r="I1025" s="6">
        <f>IF(Overall!G1027&lt;&gt;"",VALUE(Overall!G1027),"")</f>
        <v>60</v>
      </c>
      <c r="J1025" s="6">
        <f>IF(Overall!H1027&lt;&gt;"",VALUE(Overall!H1027),"")</f>
        <v>50</v>
      </c>
      <c r="K1025" s="6">
        <f>IF(Overall!I1027&lt;&gt;"",VALUE(Overall!I1027),"")</f>
        <v>2.5499999999999998</v>
      </c>
      <c r="L1025" s="6">
        <f>IF(Overall!J1027&lt;&gt;"",VALUE(Overall!J1027),"")</f>
        <v>1</v>
      </c>
      <c r="M1025" s="6">
        <f>IF(Overall!K1027&lt;&gt;"",VALUE(Overall!K1027),"")</f>
        <v>1.55</v>
      </c>
      <c r="N1025" s="6">
        <f>IF(Overall!T1027&lt;&gt;"",VALUE(Overall!T1027),"")</f>
        <v>65.540000000000006</v>
      </c>
      <c r="O1025" s="7">
        <f>IF(Overall!L1027&lt;&gt;"", DATEVALUE(Overall!L1027), "")</f>
        <v>45931</v>
      </c>
      <c r="P1025" s="7">
        <f>IF(Overall!M1027&lt;&gt;"", DATEVALUE(Overall!M1027), "")</f>
        <v>45961</v>
      </c>
      <c r="Q1025" s="7" t="str">
        <f>IF(Overall!S1027&lt;&gt;"",_xlfn.VALUETOTEXT(Overall!S1027),"")</f>
        <v>Oct</v>
      </c>
      <c r="R1025" s="7">
        <f>IF(Overall!O1027&lt;&gt;"", DATEVALUE(Overall!O1027), "")</f>
        <v>45840</v>
      </c>
      <c r="S1025" s="7">
        <f>IF(Overall!O1027&lt;&gt;"", DATEVALUE(Overall!O1027), "")</f>
        <v>45840</v>
      </c>
      <c r="T1025" s="5">
        <f t="shared" si="31"/>
        <v>1</v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>
        <f>IF(Overall!$A1027&lt;&gt;"",IF(AND(MONTH($O1025) &lt;= 10, MONTH($P1025) &gt;= 10), IF($T1025 &lt;&gt; "", $H1025/$T1025, ""), ""),"")</f>
        <v>500000</v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>
        <f ca="1">IFERROR(IF(AND(NOW()&lt;= EOMONTH(DATE(YEAR($P1025),10, 1), 0), Overall!$A1027&lt;&gt;"", MONTH($O1025) &lt;= 10, MONTH($P1025) &gt;= 10), IF($T1025 &lt;&gt; "", $H1025/$T1025, ""), ""), "")</f>
        <v>500000</v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500000</v>
      </c>
    </row>
    <row r="1026" spans="1:46" x14ac:dyDescent="0.25">
      <c r="A1026" t="str">
        <f>_xlfn.VALUETOTEXT(Overall!A1028)</f>
        <v>FY2025 PCHP</v>
      </c>
      <c r="B1026" s="8">
        <f>IF(Overall!B1028&lt;&gt;"", VALUE(Overall!B1028), "")</f>
        <v>176</v>
      </c>
      <c r="C1026" s="5" t="str">
        <f>IF(Overall!C1028&lt;&gt;"",_xlfn.VALUETOTEXT(Overall!C1028),"")</f>
        <v>25-0207-2307-25MSCG-PS-DS-176</v>
      </c>
      <c r="D1026" s="5" t="str">
        <f>_xlfn.VALUETOTEXT(Overall!D1028)</f>
        <v>DS</v>
      </c>
      <c r="E1026" s="5" t="str">
        <f>IF(Overall!Q1028&lt;&gt;"",_xlfn.VALUETOTEXT(Overall!Q1028),"")</f>
        <v>MSCG</v>
      </c>
      <c r="F1026" s="5" t="str">
        <f>IF(Overall!E1028&lt;&gt;"",_xlfn.VALUETOTEXT(Overall!E1028),"")</f>
        <v>Morgan Stanley Capital Group (Singapore) Pte</v>
      </c>
      <c r="G1026" s="5" t="str">
        <f>IF(Overall!R1028&lt;&gt;"",_xlfn.VALUETOTEXT(Overall!R1028),"")</f>
        <v>Asian</v>
      </c>
      <c r="H1026" s="6">
        <f>IF(Overall!F1028&lt;&gt;"",VALUE(Overall!F1028),"")</f>
        <v>500000</v>
      </c>
      <c r="I1026" s="6">
        <f>IF(Overall!G1028&lt;&gt;"",VALUE(Overall!G1028),"")</f>
        <v>60</v>
      </c>
      <c r="J1026" s="6">
        <f>IF(Overall!H1028&lt;&gt;"",VALUE(Overall!H1028),"")</f>
        <v>50</v>
      </c>
      <c r="K1026" s="6">
        <f>IF(Overall!I1028&lt;&gt;"",VALUE(Overall!I1028),"")</f>
        <v>2.6</v>
      </c>
      <c r="L1026" s="6">
        <f>IF(Overall!J1028&lt;&gt;"",VALUE(Overall!J1028),"")</f>
        <v>0.7</v>
      </c>
      <c r="M1026" s="6">
        <f>IF(Overall!K1028&lt;&gt;"",VALUE(Overall!K1028),"")</f>
        <v>1.9</v>
      </c>
      <c r="N1026" s="6">
        <f>IF(Overall!T1028&lt;&gt;"",VALUE(Overall!T1028),"")</f>
        <v>65.31</v>
      </c>
      <c r="O1026" s="7">
        <f>IF(Overall!L1028&lt;&gt;"", DATEVALUE(Overall!L1028), "")</f>
        <v>45962</v>
      </c>
      <c r="P1026" s="7">
        <f>IF(Overall!M1028&lt;&gt;"", DATEVALUE(Overall!M1028), "")</f>
        <v>45991</v>
      </c>
      <c r="Q1026" s="7" t="str">
        <f>IF(Overall!S1028&lt;&gt;"",_xlfn.VALUETOTEXT(Overall!S1028),"")</f>
        <v>Nov</v>
      </c>
      <c r="R1026" s="7">
        <f>IF(Overall!O1028&lt;&gt;"", DATEVALUE(Overall!O1028), "")</f>
        <v>45840</v>
      </c>
      <c r="S1026" s="7">
        <f>IF(Overall!O1028&lt;&gt;"", DATEVALUE(Overall!O1028), "")</f>
        <v>45840</v>
      </c>
      <c r="T1026" s="5">
        <f t="shared" ref="T1026:T1089" si="33">IF(AND(O1026&lt;&gt;"", P1026&lt;&gt;""), DATEDIF(O1026, P1026, "M") + 1, "")</f>
        <v>1</v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>
        <f>IF(Overall!$A1028&lt;&gt;"",IF(AND(MONTH($O1026) &lt;= 11, MONTH($P1026) &gt;= 11), IF($T1026 &lt;&gt; "", $H1026/$T1026, ""), ""),"")</f>
        <v>500000</v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>
        <f ca="1">IFERROR(IF(AND(NOW()&lt;= EOMONTH(DATE(YEAR($P1026),11, 1), 0), Overall!$A1028&lt;&gt;"", MONTH($O1026) &lt;=11, MONTH($P1026) &gt;= 11), IF($T1026 &lt;&gt; "", $H1026/$T1026, ""), ""), "")</f>
        <v>500000</v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500000</v>
      </c>
    </row>
    <row r="1027" spans="1:46" x14ac:dyDescent="0.25">
      <c r="A1027" t="str">
        <f>_xlfn.VALUETOTEXT(Overall!A1029)</f>
        <v>FY2025 PCHP</v>
      </c>
      <c r="B1027" s="8">
        <f>IF(Overall!B1029&lt;&gt;"", VALUE(Overall!B1029), "")</f>
        <v>177</v>
      </c>
      <c r="C1027" s="5" t="str">
        <f>IF(Overall!C1029&lt;&gt;"",_xlfn.VALUETOTEXT(Overall!C1029),"")</f>
        <v>25-0707-2507-25MLIL-PS-DS-177</v>
      </c>
      <c r="D1027" s="5" t="str">
        <f>_xlfn.VALUETOTEXT(Overall!D1029)</f>
        <v>DS</v>
      </c>
      <c r="E1027" s="5" t="str">
        <f>IF(Overall!Q1029&lt;&gt;"",_xlfn.VALUETOTEXT(Overall!Q1029),"")</f>
        <v>MLIL</v>
      </c>
      <c r="F1027" s="5" t="str">
        <f>IF(Overall!E1029&lt;&gt;"",_xlfn.VALUETOTEXT(Overall!E1029),"")</f>
        <v>Merrill Lynch International</v>
      </c>
      <c r="G1027" s="5" t="str">
        <f>IF(Overall!R1029&lt;&gt;"",_xlfn.VALUETOTEXT(Overall!R1029),"")</f>
        <v>Asian</v>
      </c>
      <c r="H1027" s="6">
        <f>IF(Overall!F1029&lt;&gt;"",VALUE(Overall!F1029),"")</f>
        <v>250000</v>
      </c>
      <c r="I1027" s="6">
        <f>IF(Overall!G1029&lt;&gt;"",VALUE(Overall!G1029),"")</f>
        <v>60</v>
      </c>
      <c r="J1027" s="6">
        <f>IF(Overall!H1029&lt;&gt;"",VALUE(Overall!H1029),"")</f>
        <v>50</v>
      </c>
      <c r="K1027" s="6">
        <f>IF(Overall!I1029&lt;&gt;"",VALUE(Overall!I1029),"")</f>
        <v>0.46</v>
      </c>
      <c r="L1027" s="6">
        <f>IF(Overall!J1029&lt;&gt;"",VALUE(Overall!J1029),"")</f>
        <v>0.04</v>
      </c>
      <c r="M1027" s="6">
        <f>IF(Overall!K1029&lt;&gt;"",VALUE(Overall!K1029),"")</f>
        <v>0.42</v>
      </c>
      <c r="N1027" s="6">
        <f>IF(Overall!T1029&lt;&gt;"",VALUE(Overall!T1029),"")</f>
        <v>67.41</v>
      </c>
      <c r="O1027" s="7">
        <f>IF(Overall!L1029&lt;&gt;"", DATEVALUE(Overall!L1029), "")</f>
        <v>45870</v>
      </c>
      <c r="P1027" s="7">
        <f>IF(Overall!M1029&lt;&gt;"", DATEVALUE(Overall!M1029), "")</f>
        <v>45900</v>
      </c>
      <c r="Q1027" s="7" t="str">
        <f>IF(Overall!S1029&lt;&gt;"",_xlfn.VALUETOTEXT(Overall!S1029),"")</f>
        <v>Aug</v>
      </c>
      <c r="R1027" s="7">
        <f>IF(Overall!O1029&lt;&gt;"", DATEVALUE(Overall!O1029), "")</f>
        <v>45845</v>
      </c>
      <c r="S1027" s="7">
        <f>IF(Overall!O1029&lt;&gt;"", DATEVALUE(Overall!O1029), "")</f>
        <v>45845</v>
      </c>
      <c r="T1027" s="5">
        <f t="shared" si="33"/>
        <v>1</v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>
        <f>IF(Overall!$A1029&lt;&gt;"",IF(AND(MONTH($O1027) &lt;= 8, MONTH($P1027) &gt;= 8), IF($T1027 &lt;&gt; "", $H1027/$T1027, ""), ""),"")</f>
        <v>250000</v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>FY2025 PCHP</v>
      </c>
      <c r="B1028" s="8">
        <f>IF(Overall!B1030&lt;&gt;"", VALUE(Overall!B1030), "")</f>
        <v>178</v>
      </c>
      <c r="C1028" s="5" t="str">
        <f>IF(Overall!C1030&lt;&gt;"",_xlfn.VALUETOTEXT(Overall!C1030),"")</f>
        <v>25-0707-1407-25PTLCL-PS-EG-178</v>
      </c>
      <c r="D1028" s="5" t="str">
        <f>_xlfn.VALUETOTEXT(Overall!D1030)</f>
        <v>EG</v>
      </c>
      <c r="E1028" s="5" t="str">
        <f>IF(Overall!Q1030&lt;&gt;"",_xlfn.VALUETOTEXT(Overall!Q1030),"")</f>
        <v>PTLCL</v>
      </c>
      <c r="F1028" s="5" t="str">
        <f>IF(Overall!E1030&lt;&gt;"",_xlfn.VALUETOTEXT(Overall!E1030),"")</f>
        <v>PETCO Trading Labuan Co. Ltd</v>
      </c>
      <c r="G1028" s="5" t="str">
        <f>IF(Overall!R1030&lt;&gt;"",_xlfn.VALUETOTEXT(Overall!R1030),"")</f>
        <v>Asian</v>
      </c>
      <c r="H1028" s="6">
        <f>IF(Overall!F1030&lt;&gt;"",VALUE(Overall!F1030),"")</f>
        <v>250000</v>
      </c>
      <c r="I1028" s="6">
        <f>IF(Overall!G1030&lt;&gt;"",VALUE(Overall!G1030),"")</f>
        <v>60</v>
      </c>
      <c r="J1028" s="6">
        <f>IF(Overall!H1030&lt;&gt;"",VALUE(Overall!H1030),"")</f>
        <v>50</v>
      </c>
      <c r="K1028" s="6">
        <f>IF(Overall!I1030&lt;&gt;"",VALUE(Overall!I1030),"")</f>
        <v>0.5</v>
      </c>
      <c r="L1028" s="6">
        <f>IF(Overall!J1030&lt;&gt;"",VALUE(Overall!J1030),"")</f>
        <v>0.06</v>
      </c>
      <c r="M1028" s="6">
        <f>IF(Overall!K1030&lt;&gt;"",VALUE(Overall!K1030),"")</f>
        <v>0.44</v>
      </c>
      <c r="N1028" s="6">
        <f>IF(Overall!T1030&lt;&gt;"",VALUE(Overall!T1030),"")</f>
        <v>67.38</v>
      </c>
      <c r="O1028" s="7">
        <f>IF(Overall!L1030&lt;&gt;"", DATEVALUE(Overall!L1030), "")</f>
        <v>45870</v>
      </c>
      <c r="P1028" s="7">
        <f>IF(Overall!M1030&lt;&gt;"", DATEVALUE(Overall!M1030), "")</f>
        <v>45900</v>
      </c>
      <c r="Q1028" s="7" t="str">
        <f>IF(Overall!S1030&lt;&gt;"",_xlfn.VALUETOTEXT(Overall!S1030),"")</f>
        <v>Aug</v>
      </c>
      <c r="R1028" s="7">
        <f>IF(Overall!O1030&lt;&gt;"", DATEVALUE(Overall!O1030), "")</f>
        <v>45845</v>
      </c>
      <c r="S1028" s="7">
        <f>IF(Overall!O1030&lt;&gt;"", DATEVALUE(Overall!O1030), "")</f>
        <v>45845</v>
      </c>
      <c r="T1028" s="5">
        <f t="shared" si="33"/>
        <v>1</v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>
        <f>IF(Overall!$A1030&lt;&gt;"",IF(AND(MONTH($O1028) &lt;= 8, MONTH($P1028) &gt;= 8), IF($T1028 &lt;&gt; "", $H1028/$T1028, ""), ""),"")</f>
        <v>250000</v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>FY2025 PCHP</v>
      </c>
      <c r="B1029" s="8">
        <f>IF(Overall!B1031&lt;&gt;"", VALUE(Overall!B1031), "")</f>
        <v>179</v>
      </c>
      <c r="C1029" s="5" t="str">
        <f>IF(Overall!C1031&lt;&gt;"",_xlfn.VALUETOTEXT(Overall!C1031),"")</f>
        <v>25-0707-2507-25BNPP-PS-HZ-179</v>
      </c>
      <c r="D1029" s="5" t="str">
        <f>_xlfn.VALUETOTEXT(Overall!D1031)</f>
        <v>HZ</v>
      </c>
      <c r="E1029" s="5" t="str">
        <f>IF(Overall!Q1031&lt;&gt;"",_xlfn.VALUETOTEXT(Overall!Q1031),"")</f>
        <v>BNPP</v>
      </c>
      <c r="F1029" s="5" t="str">
        <f>IF(Overall!E1031&lt;&gt;"",_xlfn.VALUETOTEXT(Overall!E1031),"")</f>
        <v>BNP Paribas SA</v>
      </c>
      <c r="G1029" s="5" t="str">
        <f>IF(Overall!R1031&lt;&gt;"",_xlfn.VALUETOTEXT(Overall!R1031),"")</f>
        <v>Asian</v>
      </c>
      <c r="H1029" s="6">
        <f>IF(Overall!F1031&lt;&gt;"",VALUE(Overall!F1031),"")</f>
        <v>250000</v>
      </c>
      <c r="I1029" s="6">
        <f>IF(Overall!G1031&lt;&gt;"",VALUE(Overall!G1031),"")</f>
        <v>60</v>
      </c>
      <c r="J1029" s="6">
        <f>IF(Overall!H1031&lt;&gt;"",VALUE(Overall!H1031),"")</f>
        <v>50</v>
      </c>
      <c r="K1029" s="6">
        <f>IF(Overall!I1031&lt;&gt;"",VALUE(Overall!I1031),"")</f>
        <v>0.48</v>
      </c>
      <c r="L1029" s="6">
        <f>IF(Overall!J1031&lt;&gt;"",VALUE(Overall!J1031),"")</f>
        <v>0.1</v>
      </c>
      <c r="M1029" s="6">
        <f>IF(Overall!K1031&lt;&gt;"",VALUE(Overall!K1031),"")</f>
        <v>0.38</v>
      </c>
      <c r="N1029" s="6">
        <f>IF(Overall!T1031&lt;&gt;"",VALUE(Overall!T1031),"")</f>
        <v>67.38</v>
      </c>
      <c r="O1029" s="7">
        <f>IF(Overall!L1031&lt;&gt;"", DATEVALUE(Overall!L1031), "")</f>
        <v>45870</v>
      </c>
      <c r="P1029" s="7">
        <f>IF(Overall!M1031&lt;&gt;"", DATEVALUE(Overall!M1031), "")</f>
        <v>45900</v>
      </c>
      <c r="Q1029" s="7" t="str">
        <f>IF(Overall!S1031&lt;&gt;"",_xlfn.VALUETOTEXT(Overall!S1031),"")</f>
        <v>Aug</v>
      </c>
      <c r="R1029" s="7">
        <f>IF(Overall!O1031&lt;&gt;"", DATEVALUE(Overall!O1031), "")</f>
        <v>45845</v>
      </c>
      <c r="S1029" s="7">
        <f>IF(Overall!O1031&lt;&gt;"", DATEVALUE(Overall!O1031), "")</f>
        <v>45845</v>
      </c>
      <c r="T1029" s="5">
        <f t="shared" si="33"/>
        <v>1</v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>
        <f>IF(Overall!$A1031&lt;&gt;"",IF(AND(MONTH($O1029) &lt;= 8, MONTH($P1029) &gt;= 8), IF($T1029 &lt;&gt; "", $H1029/$T1029, ""), ""),"")</f>
        <v>250000</v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>FY2025 PCHP</v>
      </c>
      <c r="B1030" s="8">
        <f>IF(Overall!B1032&lt;&gt;"", VALUE(Overall!B1032), "")</f>
        <v>180</v>
      </c>
      <c r="C1030" s="5" t="str">
        <f>IF(Overall!C1032&lt;&gt;"",_xlfn.VALUETOTEXT(Overall!C1032),"")</f>
        <v>25-0707-2507-25MSCG-PS-DS-180</v>
      </c>
      <c r="D1030" s="5" t="str">
        <f>_xlfn.VALUETOTEXT(Overall!D1032)</f>
        <v>DS</v>
      </c>
      <c r="E1030" s="5" t="str">
        <f>IF(Overall!Q1032&lt;&gt;"",_xlfn.VALUETOTEXT(Overall!Q1032),"")</f>
        <v>MSCG</v>
      </c>
      <c r="F1030" s="5" t="str">
        <f>IF(Overall!E1032&lt;&gt;"",_xlfn.VALUETOTEXT(Overall!E1032),"")</f>
        <v>Morgan Stanley Capital Group (Singapore) Pte</v>
      </c>
      <c r="G1030" s="5" t="str">
        <f>IF(Overall!R1032&lt;&gt;"",_xlfn.VALUETOTEXT(Overall!R1032),"")</f>
        <v>Asian</v>
      </c>
      <c r="H1030" s="6">
        <f>IF(Overall!F1032&lt;&gt;"",VALUE(Overall!F1032),"")</f>
        <v>250000</v>
      </c>
      <c r="I1030" s="6">
        <f>IF(Overall!G1032&lt;&gt;"",VALUE(Overall!G1032),"")</f>
        <v>60</v>
      </c>
      <c r="J1030" s="6">
        <f>IF(Overall!H1032&lt;&gt;"",VALUE(Overall!H1032),"")</f>
        <v>50</v>
      </c>
      <c r="K1030" s="6">
        <f>IF(Overall!I1032&lt;&gt;"",VALUE(Overall!I1032),"")</f>
        <v>0.48</v>
      </c>
      <c r="L1030" s="6">
        <f>IF(Overall!J1032&lt;&gt;"",VALUE(Overall!J1032),"")</f>
        <v>0.04</v>
      </c>
      <c r="M1030" s="6">
        <f>IF(Overall!K1032&lt;&gt;"",VALUE(Overall!K1032),"")</f>
        <v>0.44</v>
      </c>
      <c r="N1030" s="6">
        <f>IF(Overall!T1032&lt;&gt;"",VALUE(Overall!T1032),"")</f>
        <v>67.39</v>
      </c>
      <c r="O1030" s="7">
        <f>IF(Overall!L1032&lt;&gt;"", DATEVALUE(Overall!L1032), "")</f>
        <v>45870</v>
      </c>
      <c r="P1030" s="7">
        <f>IF(Overall!M1032&lt;&gt;"", DATEVALUE(Overall!M1032), "")</f>
        <v>45900</v>
      </c>
      <c r="Q1030" s="7" t="str">
        <f>IF(Overall!S1032&lt;&gt;"",_xlfn.VALUETOTEXT(Overall!S1032),"")</f>
        <v>Aug</v>
      </c>
      <c r="R1030" s="7">
        <f>IF(Overall!O1032&lt;&gt;"", DATEVALUE(Overall!O1032), "")</f>
        <v>45845</v>
      </c>
      <c r="S1030" s="7">
        <f>IF(Overall!O1032&lt;&gt;"", DATEVALUE(Overall!O1032), "")</f>
        <v>45845</v>
      </c>
      <c r="T1030" s="5">
        <f t="shared" si="33"/>
        <v>1</v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>
        <f>IF(Overall!$A1032&lt;&gt;"",IF(AND(MONTH($O1030) &lt;= 8, MONTH($P1030) &gt;= 8), IF($T1030 &lt;&gt; "", $H1030/$T1030, ""), ""),"")</f>
        <v>250000</v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>FY2025 PCHP</v>
      </c>
      <c r="B1031" s="8">
        <f>IF(Overall!B1033&lt;&gt;"", VALUE(Overall!B1033), "")</f>
        <v>181</v>
      </c>
      <c r="C1031" s="5" t="str">
        <f>IF(Overall!C1033&lt;&gt;"",_xlfn.VALUETOTEXT(Overall!C1033),"")</f>
        <v>25-0707-2507-25MACQ-PS-DS-181</v>
      </c>
      <c r="D1031" s="5" t="str">
        <f>_xlfn.VALUETOTEXT(Overall!D1033)</f>
        <v>DS</v>
      </c>
      <c r="E1031" s="5" t="str">
        <f>IF(Overall!Q1033&lt;&gt;"",_xlfn.VALUETOTEXT(Overall!Q1033),"")</f>
        <v>MACQ</v>
      </c>
      <c r="F1031" s="5" t="str">
        <f>IF(Overall!E1033&lt;&gt;"",_xlfn.VALUETOTEXT(Overall!E1033),"")</f>
        <v>Macquarie Bank Ltd</v>
      </c>
      <c r="G1031" s="5" t="str">
        <f>IF(Overall!R1033&lt;&gt;"",_xlfn.VALUETOTEXT(Overall!R1033),"")</f>
        <v>Asian</v>
      </c>
      <c r="H1031" s="6">
        <f>IF(Overall!F1033&lt;&gt;"",VALUE(Overall!F1033),"")</f>
        <v>250000</v>
      </c>
      <c r="I1031" s="6">
        <f>IF(Overall!G1033&lt;&gt;"",VALUE(Overall!G1033),"")</f>
        <v>60</v>
      </c>
      <c r="J1031" s="6">
        <f>IF(Overall!H1033&lt;&gt;"",VALUE(Overall!H1033),"")</f>
        <v>50</v>
      </c>
      <c r="K1031" s="6">
        <f>IF(Overall!I1033&lt;&gt;"",VALUE(Overall!I1033),"")</f>
        <v>1.1499999999999999</v>
      </c>
      <c r="L1031" s="6">
        <f>IF(Overall!J1033&lt;&gt;"",VALUE(Overall!J1033),"")</f>
        <v>0.18</v>
      </c>
      <c r="M1031" s="6">
        <f>IF(Overall!K1033&lt;&gt;"",VALUE(Overall!K1033),"")</f>
        <v>0.97</v>
      </c>
      <c r="N1031" s="6">
        <f>IF(Overall!T1033&lt;&gt;"",VALUE(Overall!T1033),"")</f>
        <v>66.66</v>
      </c>
      <c r="O1031" s="7">
        <f>IF(Overall!L1033&lt;&gt;"", DATEVALUE(Overall!L1033), "")</f>
        <v>45901</v>
      </c>
      <c r="P1031" s="7">
        <f>IF(Overall!M1033&lt;&gt;"", DATEVALUE(Overall!M1033), "")</f>
        <v>45930</v>
      </c>
      <c r="Q1031" s="7" t="str">
        <f>IF(Overall!S1033&lt;&gt;"",_xlfn.VALUETOTEXT(Overall!S1033),"")</f>
        <v>Sep</v>
      </c>
      <c r="R1031" s="7">
        <f>IF(Overall!O1033&lt;&gt;"", DATEVALUE(Overall!O1033), "")</f>
        <v>45845</v>
      </c>
      <c r="S1031" s="7">
        <f>IF(Overall!O1033&lt;&gt;"", DATEVALUE(Overall!O1033), "")</f>
        <v>45845</v>
      </c>
      <c r="T1031" s="5">
        <f t="shared" si="33"/>
        <v>1</v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>
        <f>IF(Overall!$A1033&lt;&gt;"",IF(AND(MONTH($O1031) &lt;= 9, MONTH($P1031) &gt;= 9), IF($T1031 &lt;&gt; "", $H1031/$T1031, ""), ""),"")</f>
        <v>250000</v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>
        <f ca="1">IFERROR(IF(AND(NOW()&lt;= EOMONTH(DATE(YEAR($P1031),9, 1), 0), Overall!$A1033&lt;&gt;"", MONTH($O1031) &lt;= 9, MONTH($P1031) &gt;= 9), IF($T1031 &lt;&gt; "", $H1031/$T1031, ""), ""), "")</f>
        <v>250000</v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250000</v>
      </c>
    </row>
    <row r="1032" spans="1:46" x14ac:dyDescent="0.25">
      <c r="A1032" t="str">
        <f>_xlfn.VALUETOTEXT(Overall!A1034)</f>
        <v>FY2025 PCHP</v>
      </c>
      <c r="B1032" s="8">
        <f>IF(Overall!B1034&lt;&gt;"", VALUE(Overall!B1034), "")</f>
        <v>182</v>
      </c>
      <c r="C1032" s="5" t="str">
        <f>IF(Overall!C1034&lt;&gt;"",_xlfn.VALUETOTEXT(Overall!C1034),"")</f>
        <v>25-0707-1407-25PTLCL-PS-EG-182</v>
      </c>
      <c r="D1032" s="5" t="str">
        <f>_xlfn.VALUETOTEXT(Overall!D1034)</f>
        <v>EG</v>
      </c>
      <c r="E1032" s="5" t="str">
        <f>IF(Overall!Q1034&lt;&gt;"",_xlfn.VALUETOTEXT(Overall!Q1034),"")</f>
        <v>PTLCL</v>
      </c>
      <c r="F1032" s="5" t="str">
        <f>IF(Overall!E1034&lt;&gt;"",_xlfn.VALUETOTEXT(Overall!E1034),"")</f>
        <v>PETCO Trading Labuan Co. Ltd</v>
      </c>
      <c r="G1032" s="5" t="str">
        <f>IF(Overall!R1034&lt;&gt;"",_xlfn.VALUETOTEXT(Overall!R1034),"")</f>
        <v>Asian</v>
      </c>
      <c r="H1032" s="6">
        <f>IF(Overall!F1034&lt;&gt;"",VALUE(Overall!F1034),"")</f>
        <v>250000</v>
      </c>
      <c r="I1032" s="6">
        <f>IF(Overall!G1034&lt;&gt;"",VALUE(Overall!G1034),"")</f>
        <v>60</v>
      </c>
      <c r="J1032" s="6">
        <f>IF(Overall!H1034&lt;&gt;"",VALUE(Overall!H1034),"")</f>
        <v>50</v>
      </c>
      <c r="K1032" s="6">
        <f>IF(Overall!I1034&lt;&gt;"",VALUE(Overall!I1034),"")</f>
        <v>1.2</v>
      </c>
      <c r="L1032" s="6">
        <f>IF(Overall!J1034&lt;&gt;"",VALUE(Overall!J1034),"")</f>
        <v>0.22</v>
      </c>
      <c r="M1032" s="6">
        <f>IF(Overall!K1034&lt;&gt;"",VALUE(Overall!K1034),"")</f>
        <v>0.98</v>
      </c>
      <c r="N1032" s="6">
        <f>IF(Overall!T1034&lt;&gt;"",VALUE(Overall!T1034),"")</f>
        <v>66.680000000000007</v>
      </c>
      <c r="O1032" s="7">
        <f>IF(Overall!L1034&lt;&gt;"", DATEVALUE(Overall!L1034), "")</f>
        <v>45901</v>
      </c>
      <c r="P1032" s="7">
        <f>IF(Overall!M1034&lt;&gt;"", DATEVALUE(Overall!M1034), "")</f>
        <v>45930</v>
      </c>
      <c r="Q1032" s="7" t="str">
        <f>IF(Overall!S1034&lt;&gt;"",_xlfn.VALUETOTEXT(Overall!S1034),"")</f>
        <v>Sep</v>
      </c>
      <c r="R1032" s="7">
        <f>IF(Overall!O1034&lt;&gt;"", DATEVALUE(Overall!O1034), "")</f>
        <v>45845</v>
      </c>
      <c r="S1032" s="7">
        <f>IF(Overall!O1034&lt;&gt;"", DATEVALUE(Overall!O1034), "")</f>
        <v>45845</v>
      </c>
      <c r="T1032" s="5">
        <f t="shared" si="33"/>
        <v>1</v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>
        <f>IF(Overall!$A1034&lt;&gt;"",IF(AND(MONTH($O1032) &lt;= 9, MONTH($P1032) &gt;= 9), IF($T1032 &lt;&gt; "", $H1032/$T1032, ""), ""),"")</f>
        <v>250000</v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>
        <f ca="1">IFERROR(IF(AND(NOW()&lt;= EOMONTH(DATE(YEAR($P1032),9, 1), 0), Overall!$A1034&lt;&gt;"", MONTH($O1032) &lt;= 9, MONTH($P1032) &gt;= 9), IF($T1032 &lt;&gt; "", $H1032/$T1032, ""), ""), "")</f>
        <v>250000</v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250000</v>
      </c>
    </row>
    <row r="1033" spans="1:46" x14ac:dyDescent="0.25">
      <c r="A1033" t="str">
        <f>_xlfn.VALUETOTEXT(Overall!A1035)</f>
        <v>FY2025 PCHP</v>
      </c>
      <c r="B1033" s="8">
        <f>IF(Overall!B1035&lt;&gt;"", VALUE(Overall!B1035), "")</f>
        <v>183</v>
      </c>
      <c r="C1033" s="5" t="str">
        <f>IF(Overall!C1035&lt;&gt;"",_xlfn.VALUETOTEXT(Overall!C1035),"")</f>
        <v>25-0707-2507-25JPMC-PS-DS-183</v>
      </c>
      <c r="D1033" s="5" t="str">
        <f>_xlfn.VALUETOTEXT(Overall!D1035)</f>
        <v>DS</v>
      </c>
      <c r="E1033" s="5" t="str">
        <f>IF(Overall!Q1035&lt;&gt;"",_xlfn.VALUETOTEXT(Overall!Q1035),"")</f>
        <v>JPMC</v>
      </c>
      <c r="F1033" s="5" t="str">
        <f>IF(Overall!E1035&lt;&gt;"",_xlfn.VALUETOTEXT(Overall!E1035),"")</f>
        <v>JP Morgan Chase Bank NA</v>
      </c>
      <c r="G1033" s="5" t="str">
        <f>IF(Overall!R1035&lt;&gt;"",_xlfn.VALUETOTEXT(Overall!R1035),"")</f>
        <v>Asian</v>
      </c>
      <c r="H1033" s="6">
        <f>IF(Overall!F1035&lt;&gt;"",VALUE(Overall!F1035),"")</f>
        <v>250000</v>
      </c>
      <c r="I1033" s="6">
        <f>IF(Overall!G1035&lt;&gt;"",VALUE(Overall!G1035),"")</f>
        <v>60</v>
      </c>
      <c r="J1033" s="6">
        <f>IF(Overall!H1035&lt;&gt;"",VALUE(Overall!H1035),"")</f>
        <v>50</v>
      </c>
      <c r="K1033" s="6">
        <f>IF(Overall!I1035&lt;&gt;"",VALUE(Overall!I1035),"")</f>
        <v>1.1200000000000001</v>
      </c>
      <c r="L1033" s="6">
        <f>IF(Overall!J1035&lt;&gt;"",VALUE(Overall!J1035),"")</f>
        <v>0.16</v>
      </c>
      <c r="M1033" s="6">
        <f>IF(Overall!K1035&lt;&gt;"",VALUE(Overall!K1035),"")</f>
        <v>0.96</v>
      </c>
      <c r="N1033" s="6">
        <f>IF(Overall!T1035&lt;&gt;"",VALUE(Overall!T1035),"")</f>
        <v>66.7</v>
      </c>
      <c r="O1033" s="7">
        <f>IF(Overall!L1035&lt;&gt;"", DATEVALUE(Overall!L1035), "")</f>
        <v>45901</v>
      </c>
      <c r="P1033" s="7">
        <f>IF(Overall!M1035&lt;&gt;"", DATEVALUE(Overall!M1035), "")</f>
        <v>45930</v>
      </c>
      <c r="Q1033" s="7" t="str">
        <f>IF(Overall!S1035&lt;&gt;"",_xlfn.VALUETOTEXT(Overall!S1035),"")</f>
        <v>Sep</v>
      </c>
      <c r="R1033" s="7">
        <f>IF(Overall!O1035&lt;&gt;"", DATEVALUE(Overall!O1035), "")</f>
        <v>45845</v>
      </c>
      <c r="S1033" s="7">
        <f>IF(Overall!O1035&lt;&gt;"", DATEVALUE(Overall!O1035), "")</f>
        <v>45845</v>
      </c>
      <c r="T1033" s="5">
        <f t="shared" si="33"/>
        <v>1</v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>
        <f>IF(Overall!$A1035&lt;&gt;"",IF(AND(MONTH($O1033) &lt;= 9, MONTH($P1033) &gt;= 9), IF($T1033 &lt;&gt; "", $H1033/$T1033, ""), ""),"")</f>
        <v>250000</v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>
        <f ca="1">IFERROR(IF(AND(NOW()&lt;= EOMONTH(DATE(YEAR($P1033),9, 1), 0), Overall!$A1035&lt;&gt;"", MONTH($O1033) &lt;= 9, MONTH($P1033) &gt;= 9), IF($T1033 &lt;&gt; "", $H1033/$T1033, ""), ""), "")</f>
        <v>250000</v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250000</v>
      </c>
    </row>
    <row r="1034" spans="1:46" x14ac:dyDescent="0.25">
      <c r="A1034" t="str">
        <f>_xlfn.VALUETOTEXT(Overall!A1036)</f>
        <v>FY2025 PCHP</v>
      </c>
      <c r="B1034" s="8">
        <f>IF(Overall!B1036&lt;&gt;"", VALUE(Overall!B1036), "")</f>
        <v>184</v>
      </c>
      <c r="C1034" s="5" t="str">
        <f>IF(Overall!C1036&lt;&gt;"",_xlfn.VALUETOTEXT(Overall!C1036),"")</f>
        <v>25-0707-2507-25CIMI-PS-EG-184</v>
      </c>
      <c r="D1034" s="5" t="str">
        <f>_xlfn.VALUETOTEXT(Overall!D1036)</f>
        <v>EG</v>
      </c>
      <c r="E1034" s="5" t="str">
        <f>IF(Overall!Q1036&lt;&gt;"",_xlfn.VALUETOTEXT(Overall!Q1036),"")</f>
        <v>CIMI</v>
      </c>
      <c r="F1034" s="5" t="str">
        <f>IF(Overall!E1036&lt;&gt;"",_xlfn.VALUETOTEXT(Overall!E1036),"")</f>
        <v>CIMB Islamic Bank Berhad</v>
      </c>
      <c r="G1034" s="5" t="str">
        <f>IF(Overall!R1036&lt;&gt;"",_xlfn.VALUETOTEXT(Overall!R1036),"")</f>
        <v>Asian</v>
      </c>
      <c r="H1034" s="6">
        <f>IF(Overall!F1036&lt;&gt;"",VALUE(Overall!F1036),"")</f>
        <v>250000</v>
      </c>
      <c r="I1034" s="6">
        <f>IF(Overall!G1036&lt;&gt;"",VALUE(Overall!G1036),"")</f>
        <v>60</v>
      </c>
      <c r="J1034" s="6">
        <f>IF(Overall!H1036&lt;&gt;"",VALUE(Overall!H1036),"")</f>
        <v>50</v>
      </c>
      <c r="K1034" s="6">
        <f>IF(Overall!I1036&lt;&gt;"",VALUE(Overall!I1036),"")</f>
        <v>1.2</v>
      </c>
      <c r="L1034" s="6">
        <f>IF(Overall!J1036&lt;&gt;"",VALUE(Overall!J1036),"")</f>
        <v>0.24</v>
      </c>
      <c r="M1034" s="6">
        <f>IF(Overall!K1036&lt;&gt;"",VALUE(Overall!K1036),"")</f>
        <v>0.96</v>
      </c>
      <c r="N1034" s="6">
        <f>IF(Overall!T1036&lt;&gt;"",VALUE(Overall!T1036),"")</f>
        <v>66.7</v>
      </c>
      <c r="O1034" s="7">
        <f>IF(Overall!L1036&lt;&gt;"", DATEVALUE(Overall!L1036), "")</f>
        <v>45901</v>
      </c>
      <c r="P1034" s="7">
        <f>IF(Overall!M1036&lt;&gt;"", DATEVALUE(Overall!M1036), "")</f>
        <v>45930</v>
      </c>
      <c r="Q1034" s="7" t="str">
        <f>IF(Overall!S1036&lt;&gt;"",_xlfn.VALUETOTEXT(Overall!S1036),"")</f>
        <v>Sep</v>
      </c>
      <c r="R1034" s="7">
        <f>IF(Overall!O1036&lt;&gt;"", DATEVALUE(Overall!O1036), "")</f>
        <v>45845</v>
      </c>
      <c r="S1034" s="7">
        <f>IF(Overall!O1036&lt;&gt;"", DATEVALUE(Overall!O1036), "")</f>
        <v>45845</v>
      </c>
      <c r="T1034" s="5">
        <f t="shared" si="33"/>
        <v>1</v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>
        <f>IF(Overall!$A1036&lt;&gt;"",IF(AND(MONTH($O1034) &lt;= 9, MONTH($P1034) &gt;= 9), IF($T1034 &lt;&gt; "", $H1034/$T1034, ""), ""),"")</f>
        <v>250000</v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>
        <f ca="1">IFERROR(IF(AND(NOW()&lt;= EOMONTH(DATE(YEAR($P1034),9, 1), 0), Overall!$A1036&lt;&gt;"", MONTH($O1034) &lt;= 9, MONTH($P1034) &gt;= 9), IF($T1034 &lt;&gt; "", $H1034/$T1034, ""), ""), "")</f>
        <v>250000</v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250000</v>
      </c>
    </row>
    <row r="1035" spans="1:46" x14ac:dyDescent="0.25">
      <c r="A1035" t="str">
        <f>_xlfn.VALUETOTEXT(Overall!A1037)</f>
        <v>FY2025 PCHP</v>
      </c>
      <c r="B1035" s="8">
        <f>IF(Overall!B1037&lt;&gt;"", VALUE(Overall!B1037), "")</f>
        <v>185</v>
      </c>
      <c r="C1035" s="5" t="str">
        <f>IF(Overall!C1037&lt;&gt;"",_xlfn.VALUETOTEXT(Overall!C1037),"")</f>
        <v>25-1107-1807-25PTLCL-PS-EG-185</v>
      </c>
      <c r="D1035" s="5" t="str">
        <f>_xlfn.VALUETOTEXT(Overall!D1037)</f>
        <v>EG</v>
      </c>
      <c r="E1035" s="5" t="str">
        <f>IF(Overall!Q1037&lt;&gt;"",_xlfn.VALUETOTEXT(Overall!Q1037),"")</f>
        <v>PTLCL</v>
      </c>
      <c r="F1035" s="5" t="str">
        <f>IF(Overall!E1037&lt;&gt;"",_xlfn.VALUETOTEXT(Overall!E1037),"")</f>
        <v>PETCO Trading Labuan Co. Ltd</v>
      </c>
      <c r="G1035" s="5" t="str">
        <f>IF(Overall!R1037&lt;&gt;"",_xlfn.VALUETOTEXT(Overall!R1037),"")</f>
        <v>Asian</v>
      </c>
      <c r="H1035" s="6">
        <f>IF(Overall!F1037&lt;&gt;"",VALUE(Overall!F1037),"")</f>
        <v>250000</v>
      </c>
      <c r="I1035" s="6">
        <f>IF(Overall!G1037&lt;&gt;"",VALUE(Overall!G1037),"")</f>
        <v>65</v>
      </c>
      <c r="J1035" s="6">
        <f>IF(Overall!H1037&lt;&gt;"",VALUE(Overall!H1037),"")</f>
        <v>50</v>
      </c>
      <c r="K1035" s="6">
        <f>IF(Overall!I1037&lt;&gt;"",VALUE(Overall!I1037),"")</f>
        <v>2.15</v>
      </c>
      <c r="L1035" s="6">
        <f>IF(Overall!J1037&lt;&gt;"",VALUE(Overall!J1037),"")</f>
        <v>0.12</v>
      </c>
      <c r="M1035" s="6">
        <f>IF(Overall!K1037&lt;&gt;"",VALUE(Overall!K1037),"")</f>
        <v>2.0299999999999998</v>
      </c>
      <c r="N1035" s="6">
        <f>IF(Overall!T1037&lt;&gt;"",VALUE(Overall!T1037),"")</f>
        <v>67.760000000000005</v>
      </c>
      <c r="O1035" s="7">
        <f>IF(Overall!L1037&lt;&gt;"", DATEVALUE(Overall!L1037), "")</f>
        <v>45901</v>
      </c>
      <c r="P1035" s="7">
        <f>IF(Overall!M1037&lt;&gt;"", DATEVALUE(Overall!M1037), "")</f>
        <v>45930</v>
      </c>
      <c r="Q1035" s="7" t="str">
        <f>IF(Overall!S1037&lt;&gt;"",_xlfn.VALUETOTEXT(Overall!S1037),"")</f>
        <v>Sep</v>
      </c>
      <c r="R1035" s="7">
        <f>IF(Overall!O1037&lt;&gt;"", DATEVALUE(Overall!O1037), "")</f>
        <v>45849</v>
      </c>
      <c r="S1035" s="7">
        <f>IF(Overall!O1037&lt;&gt;"", DATEVALUE(Overall!O1037), "")</f>
        <v>45849</v>
      </c>
      <c r="T1035" s="5">
        <f t="shared" si="33"/>
        <v>1</v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>
        <f>IF(Overall!$A1037&lt;&gt;"",IF(AND(MONTH($O1035) &lt;= 9, MONTH($P1035) &gt;= 9), IF($T1035 &lt;&gt; "", $H1035/$T1035, ""), ""),"")</f>
        <v>250000</v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>
        <f ca="1">IFERROR(IF(AND(NOW()&lt;= EOMONTH(DATE(YEAR($P1035),9, 1), 0), Overall!$A1037&lt;&gt;"", MONTH($O1035) &lt;= 9, MONTH($P1035) &gt;= 9), IF($T1035 &lt;&gt; "", $H1035/$T1035, ""), ""), "")</f>
        <v>250000</v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250000</v>
      </c>
    </row>
    <row r="1036" spans="1:46" x14ac:dyDescent="0.25">
      <c r="A1036" t="str">
        <f>_xlfn.VALUETOTEXT(Overall!A1038)</f>
        <v>FY2025 PCHP</v>
      </c>
      <c r="B1036" s="8">
        <f>IF(Overall!B1038&lt;&gt;"", VALUE(Overall!B1038), "")</f>
        <v>186</v>
      </c>
      <c r="C1036" s="5" t="str">
        <f>IF(Overall!C1038&lt;&gt;"",_xlfn.VALUETOTEXT(Overall!C1038),"")</f>
        <v>25-1107-3107-25MLIL-PS-EG-186</v>
      </c>
      <c r="D1036" s="5" t="str">
        <f>_xlfn.VALUETOTEXT(Overall!D1038)</f>
        <v>EG</v>
      </c>
      <c r="E1036" s="5" t="str">
        <f>IF(Overall!Q1038&lt;&gt;"",_xlfn.VALUETOTEXT(Overall!Q1038),"")</f>
        <v>MLIL</v>
      </c>
      <c r="F1036" s="5" t="str">
        <f>IF(Overall!E1038&lt;&gt;"",_xlfn.VALUETOTEXT(Overall!E1038),"")</f>
        <v>Merrill Lynch International</v>
      </c>
      <c r="G1036" s="5" t="str">
        <f>IF(Overall!R1038&lt;&gt;"",_xlfn.VALUETOTEXT(Overall!R1038),"")</f>
        <v>Asian</v>
      </c>
      <c r="H1036" s="6">
        <f>IF(Overall!F1038&lt;&gt;"",VALUE(Overall!F1038),"")</f>
        <v>250000</v>
      </c>
      <c r="I1036" s="6">
        <f>IF(Overall!G1038&lt;&gt;"",VALUE(Overall!G1038),"")</f>
        <v>65</v>
      </c>
      <c r="J1036" s="6">
        <f>IF(Overall!H1038&lt;&gt;"",VALUE(Overall!H1038),"")</f>
        <v>50</v>
      </c>
      <c r="K1036" s="6">
        <f>IF(Overall!I1038&lt;&gt;"",VALUE(Overall!I1038),"")</f>
        <v>2.14</v>
      </c>
      <c r="L1036" s="6">
        <f>IF(Overall!J1038&lt;&gt;"",VALUE(Overall!J1038),"")</f>
        <v>0.13</v>
      </c>
      <c r="M1036" s="6">
        <f>IF(Overall!K1038&lt;&gt;"",VALUE(Overall!K1038),"")</f>
        <v>2.0099999999999998</v>
      </c>
      <c r="N1036" s="6">
        <f>IF(Overall!T1038&lt;&gt;"",VALUE(Overall!T1038),"")</f>
        <v>67.77</v>
      </c>
      <c r="O1036" s="7">
        <f>IF(Overall!L1038&lt;&gt;"", DATEVALUE(Overall!L1038), "")</f>
        <v>45901</v>
      </c>
      <c r="P1036" s="7">
        <f>IF(Overall!M1038&lt;&gt;"", DATEVALUE(Overall!M1038), "")</f>
        <v>45930</v>
      </c>
      <c r="Q1036" s="7" t="str">
        <f>IF(Overall!S1038&lt;&gt;"",_xlfn.VALUETOTEXT(Overall!S1038),"")</f>
        <v>Sep</v>
      </c>
      <c r="R1036" s="7">
        <f>IF(Overall!O1038&lt;&gt;"", DATEVALUE(Overall!O1038), "")</f>
        <v>45849</v>
      </c>
      <c r="S1036" s="7">
        <f>IF(Overall!O1038&lt;&gt;"", DATEVALUE(Overall!O1038), "")</f>
        <v>45849</v>
      </c>
      <c r="T1036" s="5">
        <f t="shared" si="33"/>
        <v>1</v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>
        <f>IF(Overall!$A1038&lt;&gt;"",IF(AND(MONTH($O1036) &lt;= 9, MONTH($P1036) &gt;= 9), IF($T1036 &lt;&gt; "", $H1036/$T1036, ""), ""),"")</f>
        <v>250000</v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>
        <f ca="1">IFERROR(IF(AND(NOW()&lt;= EOMONTH(DATE(YEAR($P1036),9, 1), 0), Overall!$A1038&lt;&gt;"", MONTH($O1036) &lt;= 9, MONTH($P1036) &gt;= 9), IF($T1036 &lt;&gt; "", $H1036/$T1036, ""), ""), "")</f>
        <v>250000</v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250000</v>
      </c>
    </row>
    <row r="1037" spans="1:46" x14ac:dyDescent="0.25">
      <c r="A1037" t="str">
        <f>_xlfn.VALUETOTEXT(Overall!A1039)</f>
        <v>FY2025 PCHP</v>
      </c>
      <c r="B1037" s="8">
        <f>IF(Overall!B1039&lt;&gt;"", VALUE(Overall!B1039), "")</f>
        <v>187</v>
      </c>
      <c r="C1037" s="5" t="str">
        <f>IF(Overall!C1039&lt;&gt;"",_xlfn.VALUETOTEXT(Overall!C1039),"")</f>
        <v>25-1107-3107-25BNPP-PS-EG-187</v>
      </c>
      <c r="D1037" s="5" t="str">
        <f>_xlfn.VALUETOTEXT(Overall!D1039)</f>
        <v>EG</v>
      </c>
      <c r="E1037" s="5" t="str">
        <f>IF(Overall!Q1039&lt;&gt;"",_xlfn.VALUETOTEXT(Overall!Q1039),"")</f>
        <v>BNPP</v>
      </c>
      <c r="F1037" s="5" t="str">
        <f>IF(Overall!E1039&lt;&gt;"",_xlfn.VALUETOTEXT(Overall!E1039),"")</f>
        <v>BNP Paribas SA</v>
      </c>
      <c r="G1037" s="5" t="str">
        <f>IF(Overall!R1039&lt;&gt;"",_xlfn.VALUETOTEXT(Overall!R1039),"")</f>
        <v>Asian</v>
      </c>
      <c r="H1037" s="6">
        <f>IF(Overall!F1039&lt;&gt;"",VALUE(Overall!F1039),"")</f>
        <v>250000</v>
      </c>
      <c r="I1037" s="6">
        <f>IF(Overall!G1039&lt;&gt;"",VALUE(Overall!G1039),"")</f>
        <v>65</v>
      </c>
      <c r="J1037" s="6">
        <f>IF(Overall!H1039&lt;&gt;"",VALUE(Overall!H1039),"")</f>
        <v>50</v>
      </c>
      <c r="K1037" s="6">
        <f>IF(Overall!I1039&lt;&gt;"",VALUE(Overall!I1039),"")</f>
        <v>2.2400000000000002</v>
      </c>
      <c r="L1037" s="6">
        <f>IF(Overall!J1039&lt;&gt;"",VALUE(Overall!J1039),"")</f>
        <v>0.25</v>
      </c>
      <c r="M1037" s="6">
        <f>IF(Overall!K1039&lt;&gt;"",VALUE(Overall!K1039),"")</f>
        <v>1.99</v>
      </c>
      <c r="N1037" s="6">
        <f>IF(Overall!T1039&lt;&gt;"",VALUE(Overall!T1039),"")</f>
        <v>67.75</v>
      </c>
      <c r="O1037" s="7">
        <f>IF(Overall!L1039&lt;&gt;"", DATEVALUE(Overall!L1039), "")</f>
        <v>45901</v>
      </c>
      <c r="P1037" s="7">
        <f>IF(Overall!M1039&lt;&gt;"", DATEVALUE(Overall!M1039), "")</f>
        <v>45930</v>
      </c>
      <c r="Q1037" s="7" t="str">
        <f>IF(Overall!S1039&lt;&gt;"",_xlfn.VALUETOTEXT(Overall!S1039),"")</f>
        <v>Sep</v>
      </c>
      <c r="R1037" s="7">
        <f>IF(Overall!O1039&lt;&gt;"", DATEVALUE(Overall!O1039), "")</f>
        <v>45849</v>
      </c>
      <c r="S1037" s="7">
        <f>IF(Overall!O1039&lt;&gt;"", DATEVALUE(Overall!O1039), "")</f>
        <v>45849</v>
      </c>
      <c r="T1037" s="5">
        <f t="shared" si="33"/>
        <v>1</v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>
        <f>IF(Overall!$A1039&lt;&gt;"",IF(AND(MONTH($O1037) &lt;= 9, MONTH($P1037) &gt;= 9), IF($T1037 &lt;&gt; "", $H1037/$T1037, ""), ""),"")</f>
        <v>250000</v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>
        <f ca="1">IFERROR(IF(AND(NOW()&lt;= EOMONTH(DATE(YEAR($P1037),9, 1), 0), Overall!$A1039&lt;&gt;"", MONTH($O1037) &lt;= 9, MONTH($P1037) &gt;= 9), IF($T1037 &lt;&gt; "", $H1037/$T1037, ""), ""), "")</f>
        <v>250000</v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250000</v>
      </c>
    </row>
    <row r="1038" spans="1:46" x14ac:dyDescent="0.25">
      <c r="A1038" t="str">
        <f>_xlfn.VALUETOTEXT(Overall!A1040)</f>
        <v>FY2025 PCHP</v>
      </c>
      <c r="B1038" s="8">
        <f>IF(Overall!B1040&lt;&gt;"", VALUE(Overall!B1040), "")</f>
        <v>188</v>
      </c>
      <c r="C1038" s="5" t="str">
        <f>IF(Overall!C1040&lt;&gt;"",_xlfn.VALUETOTEXT(Overall!C1040),"")</f>
        <v>25-1107-3107-25CIMI-PS-EG-188</v>
      </c>
      <c r="D1038" s="5" t="str">
        <f>_xlfn.VALUETOTEXT(Overall!D1040)</f>
        <v>EG</v>
      </c>
      <c r="E1038" s="5" t="str">
        <f>IF(Overall!Q1040&lt;&gt;"",_xlfn.VALUETOTEXT(Overall!Q1040),"")</f>
        <v>CIMI</v>
      </c>
      <c r="F1038" s="5" t="str">
        <f>IF(Overall!E1040&lt;&gt;"",_xlfn.VALUETOTEXT(Overall!E1040),"")</f>
        <v>CIMB Islamic Bank Berhad</v>
      </c>
      <c r="G1038" s="5" t="str">
        <f>IF(Overall!R1040&lt;&gt;"",_xlfn.VALUETOTEXT(Overall!R1040),"")</f>
        <v>Asian</v>
      </c>
      <c r="H1038" s="6">
        <f>IF(Overall!F1040&lt;&gt;"",VALUE(Overall!F1040),"")</f>
        <v>250000</v>
      </c>
      <c r="I1038" s="6">
        <f>IF(Overall!G1040&lt;&gt;"",VALUE(Overall!G1040),"")</f>
        <v>65</v>
      </c>
      <c r="J1038" s="6">
        <f>IF(Overall!H1040&lt;&gt;"",VALUE(Overall!H1040),"")</f>
        <v>50</v>
      </c>
      <c r="K1038" s="6">
        <f>IF(Overall!I1040&lt;&gt;"",VALUE(Overall!I1040),"")</f>
        <v>2.21</v>
      </c>
      <c r="L1038" s="6">
        <f>IF(Overall!J1040&lt;&gt;"",VALUE(Overall!J1040),"")</f>
        <v>0.26</v>
      </c>
      <c r="M1038" s="6">
        <f>IF(Overall!K1040&lt;&gt;"",VALUE(Overall!K1040),"")</f>
        <v>1.95</v>
      </c>
      <c r="N1038" s="6">
        <f>IF(Overall!T1040&lt;&gt;"",VALUE(Overall!T1040),"")</f>
        <v>67.98</v>
      </c>
      <c r="O1038" s="7">
        <f>IF(Overall!L1040&lt;&gt;"", DATEVALUE(Overall!L1040), "")</f>
        <v>45901</v>
      </c>
      <c r="P1038" s="7">
        <f>IF(Overall!M1040&lt;&gt;"", DATEVALUE(Overall!M1040), "")</f>
        <v>45930</v>
      </c>
      <c r="Q1038" s="7" t="str">
        <f>IF(Overall!S1040&lt;&gt;"",_xlfn.VALUETOTEXT(Overall!S1040),"")</f>
        <v>Sep</v>
      </c>
      <c r="R1038" s="7">
        <f>IF(Overall!O1040&lt;&gt;"", DATEVALUE(Overall!O1040), "")</f>
        <v>45849</v>
      </c>
      <c r="S1038" s="7">
        <f>IF(Overall!O1040&lt;&gt;"", DATEVALUE(Overall!O1040), "")</f>
        <v>45849</v>
      </c>
      <c r="T1038" s="5">
        <f t="shared" si="33"/>
        <v>1</v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>
        <f>IF(Overall!$A1040&lt;&gt;"",IF(AND(MONTH($O1038) &lt;= 9, MONTH($P1038) &gt;= 9), IF($T1038 &lt;&gt; "", $H1038/$T1038, ""), ""),"")</f>
        <v>250000</v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>
        <f ca="1">IFERROR(IF(AND(NOW()&lt;= EOMONTH(DATE(YEAR($P1038),9, 1), 0), Overall!$A1040&lt;&gt;"", MONTH($O1038) &lt;= 9, MONTH($P1038) &gt;= 9), IF($T1038 &lt;&gt; "", $H1038/$T1038, ""), ""), "")</f>
        <v>250000</v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250000</v>
      </c>
    </row>
    <row r="1039" spans="1:46" x14ac:dyDescent="0.25">
      <c r="A1039" t="str">
        <f>_xlfn.VALUETOTEXT(Overall!A1041)</f>
        <v>FY2025 PCHP</v>
      </c>
      <c r="B1039" s="8">
        <f>IF(Overall!B1041&lt;&gt;"", VALUE(Overall!B1041), "")</f>
        <v>189</v>
      </c>
      <c r="C1039" s="5" t="str">
        <f>IF(Overall!C1041&lt;&gt;"",_xlfn.VALUETOTEXT(Overall!C1041),"")</f>
        <v>25-1407-0108-25ANZB-PS-HZ-189</v>
      </c>
      <c r="D1039" s="5" t="str">
        <f>_xlfn.VALUETOTEXT(Overall!D1041)</f>
        <v>HZ</v>
      </c>
      <c r="E1039" s="5" t="str">
        <f>IF(Overall!Q1041&lt;&gt;"",_xlfn.VALUETOTEXT(Overall!Q1041),"")</f>
        <v>ANZB</v>
      </c>
      <c r="F1039" s="5" t="str">
        <f>IF(Overall!E1041&lt;&gt;"",_xlfn.VALUETOTEXT(Overall!E1041),"")</f>
        <v>Australia And New Zealand Banking Group Limited</v>
      </c>
      <c r="G1039" s="5" t="str">
        <f>IF(Overall!R1041&lt;&gt;"",_xlfn.VALUETOTEXT(Overall!R1041),"")</f>
        <v>Asian</v>
      </c>
      <c r="H1039" s="6">
        <f>IF(Overall!F1041&lt;&gt;"",VALUE(Overall!F1041),"")</f>
        <v>250000</v>
      </c>
      <c r="I1039" s="6">
        <f>IF(Overall!G1041&lt;&gt;"",VALUE(Overall!G1041),"")</f>
        <v>65</v>
      </c>
      <c r="J1039" s="6">
        <f>IF(Overall!H1041&lt;&gt;"",VALUE(Overall!H1041),"")</f>
        <v>50</v>
      </c>
      <c r="K1039" s="6">
        <f>IF(Overall!I1041&lt;&gt;"",VALUE(Overall!I1041),"")</f>
        <v>2.0499999999999998</v>
      </c>
      <c r="L1039" s="6">
        <f>IF(Overall!J1041&lt;&gt;"",VALUE(Overall!J1041),"")</f>
        <v>0.16</v>
      </c>
      <c r="M1039" s="6">
        <f>IF(Overall!K1041&lt;&gt;"",VALUE(Overall!K1041),"")</f>
        <v>1.89</v>
      </c>
      <c r="N1039" s="6">
        <f>IF(Overall!T1041&lt;&gt;"",VALUE(Overall!T1041),"")</f>
        <v>68.25</v>
      </c>
      <c r="O1039" s="7">
        <f>IF(Overall!L1041&lt;&gt;"", DATEVALUE(Overall!L1041), "")</f>
        <v>45901</v>
      </c>
      <c r="P1039" s="7">
        <f>IF(Overall!M1041&lt;&gt;"", DATEVALUE(Overall!M1041), "")</f>
        <v>45930</v>
      </c>
      <c r="Q1039" s="7" t="str">
        <f>IF(Overall!S1041&lt;&gt;"",_xlfn.VALUETOTEXT(Overall!S1041),"")</f>
        <v>Sep</v>
      </c>
      <c r="R1039" s="7">
        <f>IF(Overall!O1041&lt;&gt;"", DATEVALUE(Overall!O1041), "")</f>
        <v>45852</v>
      </c>
      <c r="S1039" s="7">
        <f>IF(Overall!O1041&lt;&gt;"", DATEVALUE(Overall!O1041), "")</f>
        <v>45852</v>
      </c>
      <c r="T1039" s="5">
        <f t="shared" si="33"/>
        <v>1</v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>
        <f>IF(Overall!$A1041&lt;&gt;"",IF(AND(MONTH($O1039) &lt;= 9, MONTH($P1039) &gt;= 9), IF($T1039 &lt;&gt; "", $H1039/$T1039, ""), ""),"")</f>
        <v>250000</v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>
        <f ca="1">IFERROR(IF(AND(NOW()&lt;= EOMONTH(DATE(YEAR($P1039),9, 1), 0), Overall!$A1041&lt;&gt;"", MONTH($O1039) &lt;= 9, MONTH($P1039) &gt;= 9), IF($T1039 &lt;&gt; "", $H1039/$T1039, ""), ""), "")</f>
        <v>250000</v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250000</v>
      </c>
    </row>
    <row r="1040" spans="1:46" x14ac:dyDescent="0.25">
      <c r="A1040" t="str">
        <f>_xlfn.VALUETOTEXT(Overall!A1042)</f>
        <v>FY2025 PCHP</v>
      </c>
      <c r="B1040" s="8">
        <f>IF(Overall!B1042&lt;&gt;"", VALUE(Overall!B1042), "")</f>
        <v>190</v>
      </c>
      <c r="C1040" s="5" t="str">
        <f>IF(Overall!C1042&lt;&gt;"",_xlfn.VALUETOTEXT(Overall!C1042),"")</f>
        <v>25-1407-0108-25MACQ-PS-HZ-190</v>
      </c>
      <c r="D1040" s="5" t="str">
        <f>_xlfn.VALUETOTEXT(Overall!D1042)</f>
        <v>HZ</v>
      </c>
      <c r="E1040" s="5" t="str">
        <f>IF(Overall!Q1042&lt;&gt;"",_xlfn.VALUETOTEXT(Overall!Q1042),"")</f>
        <v>MACQ</v>
      </c>
      <c r="F1040" s="5" t="str">
        <f>IF(Overall!E1042&lt;&gt;"",_xlfn.VALUETOTEXT(Overall!E1042),"")</f>
        <v>Macquarie Bank Ltd</v>
      </c>
      <c r="G1040" s="5" t="str">
        <f>IF(Overall!R1042&lt;&gt;"",_xlfn.VALUETOTEXT(Overall!R1042),"")</f>
        <v>Asian</v>
      </c>
      <c r="H1040" s="6">
        <f>IF(Overall!F1042&lt;&gt;"",VALUE(Overall!F1042),"")</f>
        <v>250000</v>
      </c>
      <c r="I1040" s="6">
        <f>IF(Overall!G1042&lt;&gt;"",VALUE(Overall!G1042),"")</f>
        <v>65</v>
      </c>
      <c r="J1040" s="6">
        <f>IF(Overall!H1042&lt;&gt;"",VALUE(Overall!H1042),"")</f>
        <v>50</v>
      </c>
      <c r="K1040" s="6">
        <f>IF(Overall!I1042&lt;&gt;"",VALUE(Overall!I1042),"")</f>
        <v>2.02</v>
      </c>
      <c r="L1040" s="6">
        <f>IF(Overall!J1042&lt;&gt;"",VALUE(Overall!J1042),"")</f>
        <v>0.13</v>
      </c>
      <c r="M1040" s="6">
        <f>IF(Overall!K1042&lt;&gt;"",VALUE(Overall!K1042),"")</f>
        <v>1.89</v>
      </c>
      <c r="N1040" s="6">
        <f>IF(Overall!T1042&lt;&gt;"",VALUE(Overall!T1042),"")</f>
        <v>68.19</v>
      </c>
      <c r="O1040" s="7">
        <f>IF(Overall!L1042&lt;&gt;"", DATEVALUE(Overall!L1042), "")</f>
        <v>45901</v>
      </c>
      <c r="P1040" s="7">
        <f>IF(Overall!M1042&lt;&gt;"", DATEVALUE(Overall!M1042), "")</f>
        <v>45930</v>
      </c>
      <c r="Q1040" s="7" t="str">
        <f>IF(Overall!S1042&lt;&gt;"",_xlfn.VALUETOTEXT(Overall!S1042),"")</f>
        <v>Sep</v>
      </c>
      <c r="R1040" s="7">
        <f>IF(Overall!O1042&lt;&gt;"", DATEVALUE(Overall!O1042), "")</f>
        <v>45852</v>
      </c>
      <c r="S1040" s="7">
        <f>IF(Overall!O1042&lt;&gt;"", DATEVALUE(Overall!O1042), "")</f>
        <v>45852</v>
      </c>
      <c r="T1040" s="5">
        <f t="shared" si="33"/>
        <v>1</v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>
        <f>IF(Overall!$A1042&lt;&gt;"",IF(AND(MONTH($O1040) &lt;= 9, MONTH($P1040) &gt;= 9), IF($T1040 &lt;&gt; "", $H1040/$T1040, ""), ""),"")</f>
        <v>250000</v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>
        <f ca="1">IFERROR(IF(AND(NOW()&lt;= EOMONTH(DATE(YEAR($P1040),9, 1), 0), Overall!$A1042&lt;&gt;"", MONTH($O1040) &lt;= 9, MONTH($P1040) &gt;= 9), IF($T1040 &lt;&gt; "", $H1040/$T1040, ""), ""), "")</f>
        <v>250000</v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250000</v>
      </c>
    </row>
    <row r="1041" spans="1:46" x14ac:dyDescent="0.25">
      <c r="A1041" t="str">
        <f>_xlfn.VALUETOTEXT(Overall!A1043)</f>
        <v>FY2025 PCHP</v>
      </c>
      <c r="B1041" s="8">
        <f>IF(Overall!B1043&lt;&gt;"", VALUE(Overall!B1043), "")</f>
        <v>191</v>
      </c>
      <c r="C1041" s="5" t="str">
        <f>IF(Overall!C1043&lt;&gt;"",_xlfn.VALUETOTEXT(Overall!C1043),"")</f>
        <v>25-1407-0108-25TOTS-PS-HZ-191</v>
      </c>
      <c r="D1041" s="5" t="str">
        <f>_xlfn.VALUETOTEXT(Overall!D1043)</f>
        <v>HZ</v>
      </c>
      <c r="E1041" s="5" t="str">
        <f>IF(Overall!Q1043&lt;&gt;"",_xlfn.VALUETOTEXT(Overall!Q1043),"")</f>
        <v>TOTS</v>
      </c>
      <c r="F1041" s="5" t="str">
        <f>IF(Overall!E1043&lt;&gt;"",_xlfn.VALUETOTEXT(Overall!E1043),"")</f>
        <v>TOTSA TotalEnergies Trading SA</v>
      </c>
      <c r="G1041" s="5" t="str">
        <f>IF(Overall!R1043&lt;&gt;"",_xlfn.VALUETOTEXT(Overall!R1043),"")</f>
        <v>Asian</v>
      </c>
      <c r="H1041" s="6">
        <f>IF(Overall!F1043&lt;&gt;"",VALUE(Overall!F1043),"")</f>
        <v>250000</v>
      </c>
      <c r="I1041" s="6">
        <f>IF(Overall!G1043&lt;&gt;"",VALUE(Overall!G1043),"")</f>
        <v>65</v>
      </c>
      <c r="J1041" s="6">
        <f>IF(Overall!H1043&lt;&gt;"",VALUE(Overall!H1043),"")</f>
        <v>50</v>
      </c>
      <c r="K1041" s="6">
        <f>IF(Overall!I1043&lt;&gt;"",VALUE(Overall!I1043),"")</f>
        <v>2</v>
      </c>
      <c r="L1041" s="6">
        <f>IF(Overall!J1043&lt;&gt;"",VALUE(Overall!J1043),"")</f>
        <v>0.13</v>
      </c>
      <c r="M1041" s="6">
        <f>IF(Overall!K1043&lt;&gt;"",VALUE(Overall!K1043),"")</f>
        <v>1.87</v>
      </c>
      <c r="N1041" s="6">
        <f>IF(Overall!T1043&lt;&gt;"",VALUE(Overall!T1043),"")</f>
        <v>68.2</v>
      </c>
      <c r="O1041" s="7">
        <f>IF(Overall!L1043&lt;&gt;"", DATEVALUE(Overall!L1043), "")</f>
        <v>45901</v>
      </c>
      <c r="P1041" s="7">
        <f>IF(Overall!M1043&lt;&gt;"", DATEVALUE(Overall!M1043), "")</f>
        <v>45930</v>
      </c>
      <c r="Q1041" s="7" t="str">
        <f>IF(Overall!S1043&lt;&gt;"",_xlfn.VALUETOTEXT(Overall!S1043),"")</f>
        <v>Sep</v>
      </c>
      <c r="R1041" s="7">
        <f>IF(Overall!O1043&lt;&gt;"", DATEVALUE(Overall!O1043), "")</f>
        <v>45852</v>
      </c>
      <c r="S1041" s="7">
        <f>IF(Overall!O1043&lt;&gt;"", DATEVALUE(Overall!O1043), "")</f>
        <v>45852</v>
      </c>
      <c r="T1041" s="5">
        <f t="shared" si="33"/>
        <v>1</v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>
        <f>IF(Overall!$A1043&lt;&gt;"",IF(AND(MONTH($O1041) &lt;= 9, MONTH($P1041) &gt;= 9), IF($T1041 &lt;&gt; "", $H1041/$T1041, ""), ""),"")</f>
        <v>250000</v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>
        <f ca="1">IFERROR(IF(AND(NOW()&lt;= EOMONTH(DATE(YEAR($P1041),9, 1), 0), Overall!$A1043&lt;&gt;"", MONTH($O1041) &lt;= 9, MONTH($P1041) &gt;= 9), IF($T1041 &lt;&gt; "", $H1041/$T1041, ""), ""), "")</f>
        <v>250000</v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250000</v>
      </c>
    </row>
    <row r="1042" spans="1:46" x14ac:dyDescent="0.25">
      <c r="A1042" t="str">
        <f>_xlfn.VALUETOTEXT(Overall!A1044)</f>
        <v>FY2025 PCHP</v>
      </c>
      <c r="B1042" s="8">
        <f>IF(Overall!B1044&lt;&gt;"", VALUE(Overall!B1044), "")</f>
        <v>192</v>
      </c>
      <c r="C1042" s="5" t="str">
        <f>IF(Overall!C1044&lt;&gt;"",_xlfn.VALUETOTEXT(Overall!C1044),"")</f>
        <v>25-1407-0108-25BNPP-PS-HZ-192</v>
      </c>
      <c r="D1042" s="5" t="str">
        <f>_xlfn.VALUETOTEXT(Overall!D1044)</f>
        <v>HZ</v>
      </c>
      <c r="E1042" s="5" t="str">
        <f>IF(Overall!Q1044&lt;&gt;"",_xlfn.VALUETOTEXT(Overall!Q1044),"")</f>
        <v>BNPP</v>
      </c>
      <c r="F1042" s="5" t="str">
        <f>IF(Overall!E1044&lt;&gt;"",_xlfn.VALUETOTEXT(Overall!E1044),"")</f>
        <v>BNP Paribas SA</v>
      </c>
      <c r="G1042" s="5" t="str">
        <f>IF(Overall!R1044&lt;&gt;"",_xlfn.VALUETOTEXT(Overall!R1044),"")</f>
        <v>Asian</v>
      </c>
      <c r="H1042" s="6">
        <f>IF(Overall!F1044&lt;&gt;"",VALUE(Overall!F1044),"")</f>
        <v>250000</v>
      </c>
      <c r="I1042" s="6">
        <f>IF(Overall!G1044&lt;&gt;"",VALUE(Overall!G1044),"")</f>
        <v>65</v>
      </c>
      <c r="J1042" s="6">
        <f>IF(Overall!H1044&lt;&gt;"",VALUE(Overall!H1044),"")</f>
        <v>50</v>
      </c>
      <c r="K1042" s="6">
        <f>IF(Overall!I1044&lt;&gt;"",VALUE(Overall!I1044),"")</f>
        <v>2.1</v>
      </c>
      <c r="L1042" s="6">
        <f>IF(Overall!J1044&lt;&gt;"",VALUE(Overall!J1044),"")</f>
        <v>0.2</v>
      </c>
      <c r="M1042" s="6">
        <f>IF(Overall!K1044&lt;&gt;"",VALUE(Overall!K1044),"")</f>
        <v>1.9</v>
      </c>
      <c r="N1042" s="6">
        <f>IF(Overall!T1044&lt;&gt;"",VALUE(Overall!T1044),"")</f>
        <v>67.72</v>
      </c>
      <c r="O1042" s="7">
        <f>IF(Overall!L1044&lt;&gt;"", DATEVALUE(Overall!L1044), "")</f>
        <v>45901</v>
      </c>
      <c r="P1042" s="7">
        <f>IF(Overall!M1044&lt;&gt;"", DATEVALUE(Overall!M1044), "")</f>
        <v>45930</v>
      </c>
      <c r="Q1042" s="7" t="str">
        <f>IF(Overall!S1044&lt;&gt;"",_xlfn.VALUETOTEXT(Overall!S1044),"")</f>
        <v>Sep</v>
      </c>
      <c r="R1042" s="7">
        <f>IF(Overall!O1044&lt;&gt;"", DATEVALUE(Overall!O1044), "")</f>
        <v>45852</v>
      </c>
      <c r="S1042" s="7">
        <f>IF(Overall!O1044&lt;&gt;"", DATEVALUE(Overall!O1044), "")</f>
        <v>45852</v>
      </c>
      <c r="T1042" s="5">
        <f t="shared" si="33"/>
        <v>1</v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>
        <f>IF(Overall!$A1044&lt;&gt;"",IF(AND(MONTH($O1042) &lt;= 9, MONTH($P1042) &gt;= 9), IF($T1042 &lt;&gt; "", $H1042/$T1042, ""), ""),"")</f>
        <v>250000</v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>
        <f ca="1">IFERROR(IF(AND(NOW()&lt;= EOMONTH(DATE(YEAR($P1042),9, 1), 0), Overall!$A1044&lt;&gt;"", MONTH($O1042) &lt;= 9, MONTH($P1042) &gt;= 9), IF($T1042 &lt;&gt; "", $H1042/$T1042, ""), ""), "")</f>
        <v>250000</v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250000</v>
      </c>
    </row>
    <row r="1043" spans="1:46" x14ac:dyDescent="0.25">
      <c r="A1043" t="str">
        <f>_xlfn.VALUETOTEXT(Overall!A1045)</f>
        <v>FY2025 PCHP</v>
      </c>
      <c r="B1043" s="8">
        <f>IF(Overall!B1045&lt;&gt;"", VALUE(Overall!B1045), "")</f>
        <v>193</v>
      </c>
      <c r="C1043" s="5" t="str">
        <f>IF(Overall!C1045&lt;&gt;"",_xlfn.VALUETOTEXT(Overall!C1045),"")</f>
        <v>25-1707-0608-25JPMC-PS-DS-193</v>
      </c>
      <c r="D1043" s="5" t="str">
        <f>_xlfn.VALUETOTEXT(Overall!D1045)</f>
        <v>DS</v>
      </c>
      <c r="E1043" s="5" t="str">
        <f>IF(Overall!Q1045&lt;&gt;"",_xlfn.VALUETOTEXT(Overall!Q1045),"")</f>
        <v>JPMC</v>
      </c>
      <c r="F1043" s="5" t="str">
        <f>IF(Overall!E1045&lt;&gt;"",_xlfn.VALUETOTEXT(Overall!E1045),"")</f>
        <v>JP Morgan Chase Bank NA</v>
      </c>
      <c r="G1043" s="5" t="str">
        <f>IF(Overall!R1045&lt;&gt;"",_xlfn.VALUETOTEXT(Overall!R1045),"")</f>
        <v>Asian</v>
      </c>
      <c r="H1043" s="6">
        <f>IF(Overall!F1045&lt;&gt;"",VALUE(Overall!F1045),"")</f>
        <v>500000</v>
      </c>
      <c r="I1043" s="6">
        <f>IF(Overall!G1045&lt;&gt;"",VALUE(Overall!G1045),"")</f>
        <v>65</v>
      </c>
      <c r="J1043" s="6">
        <f>IF(Overall!H1045&lt;&gt;"",VALUE(Overall!H1045),"")</f>
        <v>50</v>
      </c>
      <c r="K1043" s="6">
        <f>IF(Overall!I1045&lt;&gt;"",VALUE(Overall!I1045),"")</f>
        <v>2.0499999999999998</v>
      </c>
      <c r="L1043" s="6">
        <f>IF(Overall!J1045&lt;&gt;"",VALUE(Overall!J1045),"")</f>
        <v>0.12</v>
      </c>
      <c r="M1043" s="6">
        <f>IF(Overall!K1045&lt;&gt;"",VALUE(Overall!K1045),"")</f>
        <v>1.93</v>
      </c>
      <c r="N1043" s="6">
        <f>IF(Overall!T1045&lt;&gt;"",VALUE(Overall!T1045),"")</f>
        <v>67.3</v>
      </c>
      <c r="O1043" s="7">
        <f>IF(Overall!L1045&lt;&gt;"", DATEVALUE(Overall!L1045), "")</f>
        <v>45901</v>
      </c>
      <c r="P1043" s="7">
        <f>IF(Overall!M1045&lt;&gt;"", DATEVALUE(Overall!M1045), "")</f>
        <v>45930</v>
      </c>
      <c r="Q1043" s="7" t="str">
        <f>IF(Overall!S1045&lt;&gt;"",_xlfn.VALUETOTEXT(Overall!S1045),"")</f>
        <v>Sep</v>
      </c>
      <c r="R1043" s="7">
        <f>IF(Overall!O1045&lt;&gt;"", DATEVALUE(Overall!O1045), "")</f>
        <v>45855</v>
      </c>
      <c r="S1043" s="7">
        <f>IF(Overall!O1045&lt;&gt;"", DATEVALUE(Overall!O1045), "")</f>
        <v>45855</v>
      </c>
      <c r="T1043" s="5">
        <f t="shared" si="33"/>
        <v>1</v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>
        <f>IF(Overall!$A1045&lt;&gt;"",IF(AND(MONTH($O1043) &lt;= 9, MONTH($P1043) &gt;= 9), IF($T1043 &lt;&gt; "", $H1043/$T1043, ""), ""),"")</f>
        <v>500000</v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>
        <f ca="1">IFERROR(IF(AND(NOW()&lt;= EOMONTH(DATE(YEAR($P1043),9, 1), 0), Overall!$A1045&lt;&gt;"", MONTH($O1043) &lt;= 9, MONTH($P1043) &gt;= 9), IF($T1043 &lt;&gt; "", $H1043/$T1043, ""), ""), "")</f>
        <v>500000</v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500000</v>
      </c>
    </row>
    <row r="1044" spans="1:46" x14ac:dyDescent="0.25">
      <c r="A1044" t="str">
        <f>_xlfn.VALUETOTEXT(Overall!A1046)</f>
        <v>FY2025 PCHP</v>
      </c>
      <c r="B1044" s="8">
        <f>IF(Overall!B1046&lt;&gt;"", VALUE(Overall!B1046), "")</f>
        <v>194</v>
      </c>
      <c r="C1044" s="5" t="str">
        <f>IF(Overall!C1046&lt;&gt;"",_xlfn.VALUETOTEXT(Overall!C1046),"")</f>
        <v>25-1707-0608-25MLIL-PS-DS-194</v>
      </c>
      <c r="D1044" s="5" t="str">
        <f>_xlfn.VALUETOTEXT(Overall!D1046)</f>
        <v>DS</v>
      </c>
      <c r="E1044" s="5" t="str">
        <f>IF(Overall!Q1046&lt;&gt;"",_xlfn.VALUETOTEXT(Overall!Q1046),"")</f>
        <v>MLIL</v>
      </c>
      <c r="F1044" s="5" t="str">
        <f>IF(Overall!E1046&lt;&gt;"",_xlfn.VALUETOTEXT(Overall!E1046),"")</f>
        <v>Merrill Lynch International</v>
      </c>
      <c r="G1044" s="5" t="str">
        <f>IF(Overall!R1046&lt;&gt;"",_xlfn.VALUETOTEXT(Overall!R1046),"")</f>
        <v>Asian</v>
      </c>
      <c r="H1044" s="6">
        <f>IF(Overall!F1046&lt;&gt;"",VALUE(Overall!F1046),"")</f>
        <v>500000</v>
      </c>
      <c r="I1044" s="6">
        <f>IF(Overall!G1046&lt;&gt;"",VALUE(Overall!G1046),"")</f>
        <v>65</v>
      </c>
      <c r="J1044" s="6">
        <f>IF(Overall!H1046&lt;&gt;"",VALUE(Overall!H1046),"")</f>
        <v>50</v>
      </c>
      <c r="K1044" s="6">
        <f>IF(Overall!I1046&lt;&gt;"",VALUE(Overall!I1046),"")</f>
        <v>2</v>
      </c>
      <c r="L1044" s="6">
        <f>IF(Overall!J1046&lt;&gt;"",VALUE(Overall!J1046),"")</f>
        <v>0.1</v>
      </c>
      <c r="M1044" s="6">
        <f>IF(Overall!K1046&lt;&gt;"",VALUE(Overall!K1046),"")</f>
        <v>1.9</v>
      </c>
      <c r="N1044" s="6">
        <f>IF(Overall!T1046&lt;&gt;"",VALUE(Overall!T1046),"")</f>
        <v>67.36</v>
      </c>
      <c r="O1044" s="7">
        <f>IF(Overall!L1046&lt;&gt;"", DATEVALUE(Overall!L1046), "")</f>
        <v>45901</v>
      </c>
      <c r="P1044" s="7">
        <f>IF(Overall!M1046&lt;&gt;"", DATEVALUE(Overall!M1046), "")</f>
        <v>45930</v>
      </c>
      <c r="Q1044" s="7" t="str">
        <f>IF(Overall!S1046&lt;&gt;"",_xlfn.VALUETOTEXT(Overall!S1046),"")</f>
        <v>Sep</v>
      </c>
      <c r="R1044" s="7">
        <f>IF(Overall!O1046&lt;&gt;"", DATEVALUE(Overall!O1046), "")</f>
        <v>45855</v>
      </c>
      <c r="S1044" s="7">
        <f>IF(Overall!O1046&lt;&gt;"", DATEVALUE(Overall!O1046), "")</f>
        <v>45855</v>
      </c>
      <c r="T1044" s="5">
        <f t="shared" si="33"/>
        <v>1</v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>
        <f>IF(Overall!$A1046&lt;&gt;"",IF(AND(MONTH($O1044) &lt;= 9, MONTH($P1044) &gt;= 9), IF($T1044 &lt;&gt; "", $H1044/$T1044, ""), ""),"")</f>
        <v>500000</v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>
        <f ca="1">IFERROR(IF(AND(NOW()&lt;= EOMONTH(DATE(YEAR($P1044),9, 1), 0), Overall!$A1046&lt;&gt;"", MONTH($O1044) &lt;= 9, MONTH($P1044) &gt;= 9), IF($T1044 &lt;&gt; "", $H1044/$T1044, ""), ""), "")</f>
        <v>500000</v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500000</v>
      </c>
    </row>
    <row r="1045" spans="1:46" x14ac:dyDescent="0.25">
      <c r="A1045" t="str">
        <f>_xlfn.VALUETOTEXT(Overall!A1047)</f>
        <v>FY2025 PCHP</v>
      </c>
      <c r="B1045" s="8">
        <f>IF(Overall!B1047&lt;&gt;"", VALUE(Overall!B1047), "")</f>
        <v>195</v>
      </c>
      <c r="C1045" s="5" t="str">
        <f>IF(Overall!C1047&lt;&gt;"",_xlfn.VALUETOTEXT(Overall!C1047),"")</f>
        <v>25-1807-0708-25CITI-PS-DS-195</v>
      </c>
      <c r="D1045" s="5" t="str">
        <f>_xlfn.VALUETOTEXT(Overall!D1047)</f>
        <v>DS</v>
      </c>
      <c r="E1045" s="5" t="str">
        <f>IF(Overall!Q1047&lt;&gt;"",_xlfn.VALUETOTEXT(Overall!Q1047),"")</f>
        <v>CITI</v>
      </c>
      <c r="F1045" s="5" t="str">
        <f>IF(Overall!E1047&lt;&gt;"",_xlfn.VALUETOTEXT(Overall!E1047),"")</f>
        <v>Citibank Bhd</v>
      </c>
      <c r="G1045" s="5" t="str">
        <f>IF(Overall!R1047&lt;&gt;"",_xlfn.VALUETOTEXT(Overall!R1047),"")</f>
        <v>Asian</v>
      </c>
      <c r="H1045" s="6">
        <f>IF(Overall!F1047&lt;&gt;"",VALUE(Overall!F1047),"")</f>
        <v>500000</v>
      </c>
      <c r="I1045" s="6">
        <f>IF(Overall!G1047&lt;&gt;"",VALUE(Overall!G1047),"")</f>
        <v>65</v>
      </c>
      <c r="J1045" s="6">
        <f>IF(Overall!H1047&lt;&gt;"",VALUE(Overall!H1047),"")</f>
        <v>50</v>
      </c>
      <c r="K1045" s="6">
        <f>IF(Overall!I1047&lt;&gt;"",VALUE(Overall!I1047),"")</f>
        <v>1.61</v>
      </c>
      <c r="L1045" s="6">
        <f>IF(Overall!J1047&lt;&gt;"",VALUE(Overall!J1047),"")</f>
        <v>7.0000000000000007E-2</v>
      </c>
      <c r="M1045" s="6">
        <f>IF(Overall!K1047&lt;&gt;"",VALUE(Overall!K1047),"")</f>
        <v>1.54</v>
      </c>
      <c r="N1045" s="6">
        <f>IF(Overall!T1047&lt;&gt;"",VALUE(Overall!T1047),"")</f>
        <v>68.45</v>
      </c>
      <c r="O1045" s="7">
        <f>IF(Overall!L1047&lt;&gt;"", DATEVALUE(Overall!L1047), "")</f>
        <v>45901</v>
      </c>
      <c r="P1045" s="7">
        <f>IF(Overall!M1047&lt;&gt;"", DATEVALUE(Overall!M1047), "")</f>
        <v>45930</v>
      </c>
      <c r="Q1045" s="7" t="str">
        <f>IF(Overall!S1047&lt;&gt;"",_xlfn.VALUETOTEXT(Overall!S1047),"")</f>
        <v>Sep</v>
      </c>
      <c r="R1045" s="7">
        <f>IF(Overall!O1047&lt;&gt;"", DATEVALUE(Overall!O1047), "")</f>
        <v>45856</v>
      </c>
      <c r="S1045" s="7">
        <f>IF(Overall!O1047&lt;&gt;"", DATEVALUE(Overall!O1047), "")</f>
        <v>45856</v>
      </c>
      <c r="T1045" s="5">
        <f t="shared" si="33"/>
        <v>1</v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>
        <f>IF(Overall!$A1047&lt;&gt;"",IF(AND(MONTH($O1045) &lt;= 9, MONTH($P1045) &gt;= 9), IF($T1045 &lt;&gt; "", $H1045/$T1045, ""), ""),"")</f>
        <v>500000</v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>
        <f ca="1">IFERROR(IF(AND(NOW()&lt;= EOMONTH(DATE(YEAR($P1045),9, 1), 0), Overall!$A1047&lt;&gt;"", MONTH($O1045) &lt;= 9, MONTH($P1045) &gt;= 9), IF($T1045 &lt;&gt; "", $H1045/$T1045, ""), ""), "")</f>
        <v>500000</v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500000</v>
      </c>
    </row>
    <row r="1046" spans="1:46" x14ac:dyDescent="0.25">
      <c r="A1046" t="str">
        <f>_xlfn.VALUETOTEXT(Overall!A1048)</f>
        <v>FY2025 PCHP</v>
      </c>
      <c r="B1046" s="8">
        <f>IF(Overall!B1048&lt;&gt;"", VALUE(Overall!B1048), "")</f>
        <v>196</v>
      </c>
      <c r="C1046" s="5" t="str">
        <f>IF(Overall!C1048&lt;&gt;"",_xlfn.VALUETOTEXT(Overall!C1048),"")</f>
        <v>25-1807-0708-25SCBS-PS-EG-196</v>
      </c>
      <c r="D1046" s="5" t="str">
        <f>_xlfn.VALUETOTEXT(Overall!D1048)</f>
        <v>EG</v>
      </c>
      <c r="E1046" s="5" t="str">
        <f>IF(Overall!Q1048&lt;&gt;"",_xlfn.VALUETOTEXT(Overall!Q1048),"")</f>
        <v>SCBS</v>
      </c>
      <c r="F1046" s="5" t="str">
        <f>IF(Overall!E1048&lt;&gt;"",_xlfn.VALUETOTEXT(Overall!E1048),"")</f>
        <v>Standard Chartered Saadiq Berhad</v>
      </c>
      <c r="G1046" s="5" t="str">
        <f>IF(Overall!R1048&lt;&gt;"",_xlfn.VALUETOTEXT(Overall!R1048),"")</f>
        <v>Asian</v>
      </c>
      <c r="H1046" s="6">
        <f>IF(Overall!F1048&lt;&gt;"",VALUE(Overall!F1048),"")</f>
        <v>500000</v>
      </c>
      <c r="I1046" s="6">
        <f>IF(Overall!G1048&lt;&gt;"",VALUE(Overall!G1048),"")</f>
        <v>64</v>
      </c>
      <c r="J1046" s="6">
        <f>IF(Overall!H1048&lt;&gt;"",VALUE(Overall!H1048),"")</f>
        <v>50</v>
      </c>
      <c r="K1046" s="6">
        <f>IF(Overall!I1048&lt;&gt;"",VALUE(Overall!I1048),"")</f>
        <v>2.1</v>
      </c>
      <c r="L1046" s="6">
        <f>IF(Overall!J1048&lt;&gt;"",VALUE(Overall!J1048),"")</f>
        <v>0.22</v>
      </c>
      <c r="M1046" s="6">
        <f>IF(Overall!K1048&lt;&gt;"",VALUE(Overall!K1048),"")</f>
        <v>1.88</v>
      </c>
      <c r="N1046" s="6">
        <f>IF(Overall!T1048&lt;&gt;"",VALUE(Overall!T1048),"")</f>
        <v>67.88</v>
      </c>
      <c r="O1046" s="7">
        <f>IF(Overall!L1048&lt;&gt;"", DATEVALUE(Overall!L1048), "")</f>
        <v>45931</v>
      </c>
      <c r="P1046" s="7">
        <f>IF(Overall!M1048&lt;&gt;"", DATEVALUE(Overall!M1048), "")</f>
        <v>45961</v>
      </c>
      <c r="Q1046" s="7" t="str">
        <f>IF(Overall!S1048&lt;&gt;"",_xlfn.VALUETOTEXT(Overall!S1048),"")</f>
        <v>Oct</v>
      </c>
      <c r="R1046" s="7">
        <f>IF(Overall!O1048&lt;&gt;"", DATEVALUE(Overall!O1048), "")</f>
        <v>45856</v>
      </c>
      <c r="S1046" s="7">
        <f>IF(Overall!O1048&lt;&gt;"", DATEVALUE(Overall!O1048), "")</f>
        <v>45856</v>
      </c>
      <c r="T1046" s="5">
        <f t="shared" si="33"/>
        <v>1</v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>
        <f>IF(Overall!$A1048&lt;&gt;"",IF(AND(MONTH($O1046) &lt;= 10, MONTH($P1046) &gt;= 10), IF($T1046 &lt;&gt; "", $H1046/$T1046, ""), ""),"")</f>
        <v>500000</v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>
        <f ca="1">IFERROR(IF(AND(NOW()&lt;= EOMONTH(DATE(YEAR($P1046),10, 1), 0), Overall!$A1048&lt;&gt;"", MONTH($O1046) &lt;= 10, MONTH($P1046) &gt;= 10), IF($T1046 &lt;&gt; "", $H1046/$T1046, ""), ""), "")</f>
        <v>500000</v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500000</v>
      </c>
    </row>
    <row r="1047" spans="1:46" x14ac:dyDescent="0.25">
      <c r="A1047" t="str">
        <f>_xlfn.VALUETOTEXT(Overall!A1049)</f>
        <v>FY2025 PCHP</v>
      </c>
      <c r="B1047" s="8">
        <f>IF(Overall!B1049&lt;&gt;"", VALUE(Overall!B1049), "")</f>
        <v>197</v>
      </c>
      <c r="C1047" s="5" t="str">
        <f>IF(Overall!C1049&lt;&gt;"",_xlfn.VALUETOTEXT(Overall!C1049),"")</f>
        <v>25-1807-0708-25CIMI-PS-DS-197</v>
      </c>
      <c r="D1047" s="5" t="str">
        <f>_xlfn.VALUETOTEXT(Overall!D1049)</f>
        <v>DS</v>
      </c>
      <c r="E1047" s="5" t="str">
        <f>IF(Overall!Q1049&lt;&gt;"",_xlfn.VALUETOTEXT(Overall!Q1049),"")</f>
        <v>CIMI</v>
      </c>
      <c r="F1047" s="5" t="str">
        <f>IF(Overall!E1049&lt;&gt;"",_xlfn.VALUETOTEXT(Overall!E1049),"")</f>
        <v>CIMB Islamic Bank Berhad</v>
      </c>
      <c r="G1047" s="5" t="str">
        <f>IF(Overall!R1049&lt;&gt;"",_xlfn.VALUETOTEXT(Overall!R1049),"")</f>
        <v>Asian</v>
      </c>
      <c r="H1047" s="6">
        <f>IF(Overall!F1049&lt;&gt;"",VALUE(Overall!F1049),"")</f>
        <v>500000</v>
      </c>
      <c r="I1047" s="6">
        <f>IF(Overall!G1049&lt;&gt;"",VALUE(Overall!G1049),"")</f>
        <v>65</v>
      </c>
      <c r="J1047" s="6">
        <f>IF(Overall!H1049&lt;&gt;"",VALUE(Overall!H1049),"")</f>
        <v>50</v>
      </c>
      <c r="K1047" s="6">
        <f>IF(Overall!I1049&lt;&gt;"",VALUE(Overall!I1049),"")</f>
        <v>1.63</v>
      </c>
      <c r="L1047" s="6">
        <f>IF(Overall!J1049&lt;&gt;"",VALUE(Overall!J1049),"")</f>
        <v>0.09</v>
      </c>
      <c r="M1047" s="6">
        <f>IF(Overall!K1049&lt;&gt;"",VALUE(Overall!K1049),"")</f>
        <v>1.54</v>
      </c>
      <c r="N1047" s="6">
        <f>IF(Overall!T1049&lt;&gt;"",VALUE(Overall!T1049),"")</f>
        <v>68.44</v>
      </c>
      <c r="O1047" s="7">
        <f>IF(Overall!L1049&lt;&gt;"", DATEVALUE(Overall!L1049), "")</f>
        <v>45901</v>
      </c>
      <c r="P1047" s="7">
        <f>IF(Overall!M1049&lt;&gt;"", DATEVALUE(Overall!M1049), "")</f>
        <v>45930</v>
      </c>
      <c r="Q1047" s="7" t="str">
        <f>IF(Overall!S1049&lt;&gt;"",_xlfn.VALUETOTEXT(Overall!S1049),"")</f>
        <v>Sep</v>
      </c>
      <c r="R1047" s="7">
        <f>IF(Overall!O1049&lt;&gt;"", DATEVALUE(Overall!O1049), "")</f>
        <v>45856</v>
      </c>
      <c r="S1047" s="7">
        <f>IF(Overall!O1049&lt;&gt;"", DATEVALUE(Overall!O1049), "")</f>
        <v>45856</v>
      </c>
      <c r="T1047" s="5">
        <f t="shared" si="33"/>
        <v>1</v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>
        <f>IF(Overall!$A1049&lt;&gt;"",IF(AND(MONTH($O1047) &lt;= 9, MONTH($P1047) &gt;= 9), IF($T1047 &lt;&gt; "", $H1047/$T1047, ""), ""),"")</f>
        <v>500000</v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>
        <f ca="1">IFERROR(IF(AND(NOW()&lt;= EOMONTH(DATE(YEAR($P1047),9, 1), 0), Overall!$A1049&lt;&gt;"", MONTH($O1047) &lt;= 9, MONTH($P1047) &gt;= 9), IF($T1047 &lt;&gt; "", $H1047/$T1047, ""), ""), "")</f>
        <v>500000</v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500000</v>
      </c>
    </row>
    <row r="1048" spans="1:46" x14ac:dyDescent="0.25">
      <c r="A1048" t="str">
        <f>_xlfn.VALUETOTEXT(Overall!A1050)</f>
        <v>FY2025 PCHP</v>
      </c>
      <c r="B1048" s="8">
        <f>IF(Overall!B1050&lt;&gt;"", VALUE(Overall!B1050), "")</f>
        <v>198</v>
      </c>
      <c r="C1048" s="5" t="str">
        <f>IF(Overall!C1050&lt;&gt;"",_xlfn.VALUETOTEXT(Overall!C1050),"")</f>
        <v>25-2407-1308-25SCBS-PS-HZ-198</v>
      </c>
      <c r="D1048" s="5" t="str">
        <f>_xlfn.VALUETOTEXT(Overall!D1050)</f>
        <v>HZ</v>
      </c>
      <c r="E1048" s="5" t="str">
        <f>IF(Overall!Q1050&lt;&gt;"",_xlfn.VALUETOTEXT(Overall!Q1050),"")</f>
        <v>SCBS</v>
      </c>
      <c r="F1048" s="5" t="str">
        <f>IF(Overall!E1050&lt;&gt;"",_xlfn.VALUETOTEXT(Overall!E1050),"")</f>
        <v>Standard Chartered Saadiq Berhad</v>
      </c>
      <c r="G1048" s="5" t="str">
        <f>IF(Overall!R1050&lt;&gt;"",_xlfn.VALUETOTEXT(Overall!R1050),"")</f>
        <v>Asian</v>
      </c>
      <c r="H1048" s="6">
        <f>IF(Overall!F1050&lt;&gt;"",VALUE(Overall!F1050),"")</f>
        <v>250000</v>
      </c>
      <c r="I1048" s="6">
        <f>IF(Overall!G1050&lt;&gt;"",VALUE(Overall!G1050),"")</f>
        <v>67</v>
      </c>
      <c r="J1048" s="6">
        <f>IF(Overall!H1050&lt;&gt;"",VALUE(Overall!H1050),"")</f>
        <v>50</v>
      </c>
      <c r="K1048" s="6">
        <f>IF(Overall!I1050&lt;&gt;"",VALUE(Overall!I1050),"")</f>
        <v>2.2999999999999998</v>
      </c>
      <c r="L1048" s="6">
        <f>IF(Overall!J1050&lt;&gt;"",VALUE(Overall!J1050),"")</f>
        <v>0.04</v>
      </c>
      <c r="M1048" s="6">
        <f>IF(Overall!K1050&lt;&gt;"",VALUE(Overall!K1050),"")</f>
        <v>2.2599999999999998</v>
      </c>
      <c r="N1048" s="6">
        <f>IF(Overall!T1050&lt;&gt;"",VALUE(Overall!T1050),"")</f>
        <v>67.84</v>
      </c>
      <c r="O1048" s="7">
        <f>IF(Overall!L1050&lt;&gt;"", DATEVALUE(Overall!L1050), "")</f>
        <v>45901</v>
      </c>
      <c r="P1048" s="7">
        <f>IF(Overall!M1050&lt;&gt;"", DATEVALUE(Overall!M1050), "")</f>
        <v>45930</v>
      </c>
      <c r="Q1048" s="7" t="str">
        <f>IF(Overall!S1050&lt;&gt;"",_xlfn.VALUETOTEXT(Overall!S1050),"")</f>
        <v>Sep</v>
      </c>
      <c r="R1048" s="7">
        <f>IF(Overall!O1050&lt;&gt;"", DATEVALUE(Overall!O1050), "")</f>
        <v>45862</v>
      </c>
      <c r="S1048" s="7">
        <f>IF(Overall!O1050&lt;&gt;"", DATEVALUE(Overall!O1050), "")</f>
        <v>45862</v>
      </c>
      <c r="T1048" s="5">
        <f t="shared" si="33"/>
        <v>1</v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>
        <f>IF(Overall!$A1050&lt;&gt;"",IF(AND(MONTH($O1048) &lt;= 9, MONTH($P1048) &gt;= 9), IF($T1048 &lt;&gt; "", $H1048/$T1048, ""), ""),"")</f>
        <v>250000</v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>
        <f ca="1">IFERROR(IF(AND(NOW()&lt;= EOMONTH(DATE(YEAR($P1048),9, 1), 0), Overall!$A1050&lt;&gt;"", MONTH($O1048) &lt;= 9, MONTH($P1048) &gt;= 9), IF($T1048 &lt;&gt; "", $H1048/$T1048, ""), ""), "")</f>
        <v>250000</v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250000</v>
      </c>
    </row>
    <row r="1049" spans="1:46" x14ac:dyDescent="0.25">
      <c r="A1049" t="str">
        <f>_xlfn.VALUETOTEXT(Overall!A1051)</f>
        <v>FY2025 PCHP</v>
      </c>
      <c r="B1049" s="8">
        <f>IF(Overall!B1051&lt;&gt;"", VALUE(Overall!B1051), "")</f>
        <v>199</v>
      </c>
      <c r="C1049" s="5" t="str">
        <f>IF(Overall!C1051&lt;&gt;"",_xlfn.VALUETOTEXT(Overall!C1051),"")</f>
        <v>25-2407-3107-25PTLCL-PS-DS-199</v>
      </c>
      <c r="D1049" s="5" t="str">
        <f>_xlfn.VALUETOTEXT(Overall!D1051)</f>
        <v>DS</v>
      </c>
      <c r="E1049" s="5" t="str">
        <f>IF(Overall!Q1051&lt;&gt;"",_xlfn.VALUETOTEXT(Overall!Q1051),"")</f>
        <v>PTLCL</v>
      </c>
      <c r="F1049" s="5" t="str">
        <f>IF(Overall!E1051&lt;&gt;"",_xlfn.VALUETOTEXT(Overall!E1051),"")</f>
        <v>PETCO Trading Labuan Co. Ltd</v>
      </c>
      <c r="G1049" s="5" t="str">
        <f>IF(Overall!R1051&lt;&gt;"",_xlfn.VALUETOTEXT(Overall!R1051),"")</f>
        <v>Asian</v>
      </c>
      <c r="H1049" s="6">
        <f>IF(Overall!F1051&lt;&gt;"",VALUE(Overall!F1051),"")</f>
        <v>250000</v>
      </c>
      <c r="I1049" s="6">
        <f>IF(Overall!G1051&lt;&gt;"",VALUE(Overall!G1051),"")</f>
        <v>67</v>
      </c>
      <c r="J1049" s="6">
        <f>IF(Overall!H1051&lt;&gt;"",VALUE(Overall!H1051),"")</f>
        <v>50</v>
      </c>
      <c r="K1049" s="6">
        <f>IF(Overall!I1051&lt;&gt;"",VALUE(Overall!I1051),"")</f>
        <v>2.42</v>
      </c>
      <c r="L1049" s="6">
        <f>IF(Overall!J1051&lt;&gt;"",VALUE(Overall!J1051),"")</f>
        <v>0.11</v>
      </c>
      <c r="M1049" s="6">
        <f>IF(Overall!K1051&lt;&gt;"",VALUE(Overall!K1051),"")</f>
        <v>2.31</v>
      </c>
      <c r="N1049" s="6">
        <f>IF(Overall!T1051&lt;&gt;"",VALUE(Overall!T1051),"")</f>
        <v>67.8</v>
      </c>
      <c r="O1049" s="7">
        <f>IF(Overall!L1051&lt;&gt;"", DATEVALUE(Overall!L1051), "")</f>
        <v>45901</v>
      </c>
      <c r="P1049" s="7">
        <f>IF(Overall!M1051&lt;&gt;"", DATEVALUE(Overall!M1051), "")</f>
        <v>45930</v>
      </c>
      <c r="Q1049" s="7" t="str">
        <f>IF(Overall!S1051&lt;&gt;"",_xlfn.VALUETOTEXT(Overall!S1051),"")</f>
        <v>Sep</v>
      </c>
      <c r="R1049" s="7">
        <f>IF(Overall!O1051&lt;&gt;"", DATEVALUE(Overall!O1051), "")</f>
        <v>45862</v>
      </c>
      <c r="S1049" s="7">
        <f>IF(Overall!O1051&lt;&gt;"", DATEVALUE(Overall!O1051), "")</f>
        <v>45862</v>
      </c>
      <c r="T1049" s="5">
        <f t="shared" si="33"/>
        <v>1</v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>
        <f>IF(Overall!$A1051&lt;&gt;"",IF(AND(MONTH($O1049) &lt;= 9, MONTH($P1049) &gt;= 9), IF($T1049 &lt;&gt; "", $H1049/$T1049, ""), ""),"")</f>
        <v>250000</v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>
        <f ca="1">IFERROR(IF(AND(NOW()&lt;= EOMONTH(DATE(YEAR($P1049),9, 1), 0), Overall!$A1051&lt;&gt;"", MONTH($O1049) &lt;= 9, MONTH($P1049) &gt;= 9), IF($T1049 &lt;&gt; "", $H1049/$T1049, ""), ""), "")</f>
        <v>250000</v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250000</v>
      </c>
    </row>
    <row r="1050" spans="1:46" x14ac:dyDescent="0.25">
      <c r="A1050" t="str">
        <f>_xlfn.VALUETOTEXT(Overall!A1052)</f>
        <v>FY2025 PCHP</v>
      </c>
      <c r="B1050" s="8">
        <f>IF(Overall!B1052&lt;&gt;"", VALUE(Overall!B1052), "")</f>
        <v>200</v>
      </c>
      <c r="C1050" s="5" t="str">
        <f>IF(Overall!C1052&lt;&gt;"",_xlfn.VALUETOTEXT(Overall!C1052),"")</f>
        <v>25-2407-1308-25MLIL-PS-DS-200</v>
      </c>
      <c r="D1050" s="5" t="str">
        <f>_xlfn.VALUETOTEXT(Overall!D1052)</f>
        <v>DS</v>
      </c>
      <c r="E1050" s="5" t="str">
        <f>IF(Overall!Q1052&lt;&gt;"",_xlfn.VALUETOTEXT(Overall!Q1052),"")</f>
        <v>MLIL</v>
      </c>
      <c r="F1050" s="5" t="str">
        <f>IF(Overall!E1052&lt;&gt;"",_xlfn.VALUETOTEXT(Overall!E1052),"")</f>
        <v>Merrill Lynch International</v>
      </c>
      <c r="G1050" s="5" t="str">
        <f>IF(Overall!R1052&lt;&gt;"",_xlfn.VALUETOTEXT(Overall!R1052),"")</f>
        <v>Asian</v>
      </c>
      <c r="H1050" s="6">
        <f>IF(Overall!F1052&lt;&gt;"",VALUE(Overall!F1052),"")</f>
        <v>250000</v>
      </c>
      <c r="I1050" s="6">
        <f>IF(Overall!G1052&lt;&gt;"",VALUE(Overall!G1052),"")</f>
        <v>67</v>
      </c>
      <c r="J1050" s="6">
        <f>IF(Overall!H1052&lt;&gt;"",VALUE(Overall!H1052),"")</f>
        <v>50</v>
      </c>
      <c r="K1050" s="6">
        <f>IF(Overall!I1052&lt;&gt;"",VALUE(Overall!I1052),"")</f>
        <v>2.39</v>
      </c>
      <c r="L1050" s="6">
        <f>IF(Overall!J1052&lt;&gt;"",VALUE(Overall!J1052),"")</f>
        <v>0.1</v>
      </c>
      <c r="M1050" s="6">
        <f>IF(Overall!K1052&lt;&gt;"",VALUE(Overall!K1052),"")</f>
        <v>2.29</v>
      </c>
      <c r="N1050" s="6">
        <f>IF(Overall!T1052&lt;&gt;"",VALUE(Overall!T1052),"")</f>
        <v>67.81</v>
      </c>
      <c r="O1050" s="7">
        <f>IF(Overall!L1052&lt;&gt;"", DATEVALUE(Overall!L1052), "")</f>
        <v>45901</v>
      </c>
      <c r="P1050" s="7">
        <f>IF(Overall!M1052&lt;&gt;"", DATEVALUE(Overall!M1052), "")</f>
        <v>45930</v>
      </c>
      <c r="Q1050" s="7" t="str">
        <f>IF(Overall!S1052&lt;&gt;"",_xlfn.VALUETOTEXT(Overall!S1052),"")</f>
        <v>Sep</v>
      </c>
      <c r="R1050" s="7">
        <f>IF(Overall!O1052&lt;&gt;"", DATEVALUE(Overall!O1052), "")</f>
        <v>45862</v>
      </c>
      <c r="S1050" s="7">
        <f>IF(Overall!O1052&lt;&gt;"", DATEVALUE(Overall!O1052), "")</f>
        <v>45862</v>
      </c>
      <c r="T1050" s="5">
        <f t="shared" si="33"/>
        <v>1</v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>
        <f>IF(Overall!$A1052&lt;&gt;"",IF(AND(MONTH($O1050) &lt;= 9, MONTH($P1050) &gt;= 9), IF($T1050 &lt;&gt; "", $H1050/$T1050, ""), ""),"")</f>
        <v>250000</v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>
        <f ca="1">IFERROR(IF(AND(NOW()&lt;= EOMONTH(DATE(YEAR($P1050),9, 1), 0), Overall!$A1052&lt;&gt;"", MONTH($O1050) &lt;= 9, MONTH($P1050) &gt;= 9), IF($T1050 &lt;&gt; "", $H1050/$T1050, ""), ""), "")</f>
        <v>250000</v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250000</v>
      </c>
    </row>
    <row r="1051" spans="1:46" x14ac:dyDescent="0.25">
      <c r="A1051" t="str">
        <f>_xlfn.VALUETOTEXT(Overall!A1053)</f>
        <v>FY2025 PCHP</v>
      </c>
      <c r="B1051" s="8">
        <f>IF(Overall!B1053&lt;&gt;"", VALUE(Overall!B1053), "")</f>
        <v>201</v>
      </c>
      <c r="C1051" s="5" t="str">
        <f>IF(Overall!C1053&lt;&gt;"",_xlfn.VALUETOTEXT(Overall!C1053),"")</f>
        <v>25-2407-1308-25MSCG-PS-HZ-201</v>
      </c>
      <c r="D1051" s="5" t="str">
        <f>_xlfn.VALUETOTEXT(Overall!D1053)</f>
        <v>HZ</v>
      </c>
      <c r="E1051" s="5" t="str">
        <f>IF(Overall!Q1053&lt;&gt;"",_xlfn.VALUETOTEXT(Overall!Q1053),"")</f>
        <v>MSCG</v>
      </c>
      <c r="F1051" s="5" t="str">
        <f>IF(Overall!E1053&lt;&gt;"",_xlfn.VALUETOTEXT(Overall!E1053),"")</f>
        <v>Morgan Stanley Capital Group (Singapore) Pte</v>
      </c>
      <c r="G1051" s="5" t="str">
        <f>IF(Overall!R1053&lt;&gt;"",_xlfn.VALUETOTEXT(Overall!R1053),"")</f>
        <v>Asian</v>
      </c>
      <c r="H1051" s="6">
        <f>IF(Overall!F1053&lt;&gt;"",VALUE(Overall!F1053),"")</f>
        <v>250000</v>
      </c>
      <c r="I1051" s="6">
        <f>IF(Overall!G1053&lt;&gt;"",VALUE(Overall!G1053),"")</f>
        <v>67</v>
      </c>
      <c r="J1051" s="6">
        <f>IF(Overall!H1053&lt;&gt;"",VALUE(Overall!H1053),"")</f>
        <v>50</v>
      </c>
      <c r="K1051" s="6">
        <f>IF(Overall!I1053&lt;&gt;"",VALUE(Overall!I1053),"")</f>
        <v>2.41</v>
      </c>
      <c r="L1051" s="6">
        <f>IF(Overall!J1053&lt;&gt;"",VALUE(Overall!J1053),"")</f>
        <v>0.1</v>
      </c>
      <c r="M1051" s="6">
        <f>IF(Overall!K1053&lt;&gt;"",VALUE(Overall!K1053),"")</f>
        <v>2.31</v>
      </c>
      <c r="N1051" s="6">
        <f>IF(Overall!T1053&lt;&gt;"",VALUE(Overall!T1053),"")</f>
        <v>67.83</v>
      </c>
      <c r="O1051" s="7">
        <f>IF(Overall!L1053&lt;&gt;"", DATEVALUE(Overall!L1053), "")</f>
        <v>45901</v>
      </c>
      <c r="P1051" s="7">
        <f>IF(Overall!M1053&lt;&gt;"", DATEVALUE(Overall!M1053), "")</f>
        <v>45930</v>
      </c>
      <c r="Q1051" s="7" t="str">
        <f>IF(Overall!S1053&lt;&gt;"",_xlfn.VALUETOTEXT(Overall!S1053),"")</f>
        <v>Sep</v>
      </c>
      <c r="R1051" s="7">
        <f>IF(Overall!O1053&lt;&gt;"", DATEVALUE(Overall!O1053), "")</f>
        <v>45862</v>
      </c>
      <c r="S1051" s="7">
        <f>IF(Overall!O1053&lt;&gt;"", DATEVALUE(Overall!O1053), "")</f>
        <v>45862</v>
      </c>
      <c r="T1051" s="5">
        <f t="shared" si="33"/>
        <v>1</v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>
        <f>IF(Overall!$A1053&lt;&gt;"",IF(AND(MONTH($O1051) &lt;= 9, MONTH($P1051) &gt;= 9), IF($T1051 &lt;&gt; "", $H1051/$T1051, ""), ""),"")</f>
        <v>250000</v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>
        <f ca="1">IFERROR(IF(AND(NOW()&lt;= EOMONTH(DATE(YEAR($P1051),9, 1), 0), Overall!$A1053&lt;&gt;"", MONTH($O1051) &lt;= 9, MONTH($P1051) &gt;= 9), IF($T1051 &lt;&gt; "", $H1051/$T1051, ""), ""), "")</f>
        <v>250000</v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250000</v>
      </c>
    </row>
    <row r="1052" spans="1:46" x14ac:dyDescent="0.25">
      <c r="A1052" t="str">
        <f>_xlfn.VALUETOTEXT(Overall!A1054)</f>
        <v>FY2025 PCHP</v>
      </c>
      <c r="B1052" s="8">
        <f>IF(Overall!B1054&lt;&gt;"", VALUE(Overall!B1054), "")</f>
        <v>202</v>
      </c>
      <c r="C1052" s="5" t="str">
        <f>IF(Overall!C1054&lt;&gt;"",_xlfn.VALUETOTEXT(Overall!C1054),"")</f>
        <v>25-2407-1308-25CIMI-PS-HZ-202</v>
      </c>
      <c r="D1052" s="5" t="str">
        <f>_xlfn.VALUETOTEXT(Overall!D1054)</f>
        <v>HZ</v>
      </c>
      <c r="E1052" s="5" t="str">
        <f>IF(Overall!Q1054&lt;&gt;"",_xlfn.VALUETOTEXT(Overall!Q1054),"")</f>
        <v>CIMI</v>
      </c>
      <c r="F1052" s="5" t="str">
        <f>IF(Overall!E1054&lt;&gt;"",_xlfn.VALUETOTEXT(Overall!E1054),"")</f>
        <v>CIMB Islamic Bank Berhad</v>
      </c>
      <c r="G1052" s="5" t="str">
        <f>IF(Overall!R1054&lt;&gt;"",_xlfn.VALUETOTEXT(Overall!R1054),"")</f>
        <v>Asian</v>
      </c>
      <c r="H1052" s="6">
        <f>IF(Overall!F1054&lt;&gt;"",VALUE(Overall!F1054),"")</f>
        <v>500000</v>
      </c>
      <c r="I1052" s="6">
        <f>IF(Overall!G1054&lt;&gt;"",VALUE(Overall!G1054),"")</f>
        <v>65</v>
      </c>
      <c r="J1052" s="6">
        <f>IF(Overall!H1054&lt;&gt;"",VALUE(Overall!H1054),"")</f>
        <v>50</v>
      </c>
      <c r="K1052" s="6">
        <f>IF(Overall!I1054&lt;&gt;"",VALUE(Overall!I1054),"")</f>
        <v>2.5099999999999998</v>
      </c>
      <c r="L1052" s="6">
        <f>IF(Overall!J1054&lt;&gt;"",VALUE(Overall!J1054),"")</f>
        <v>0.25</v>
      </c>
      <c r="M1052" s="6">
        <f>IF(Overall!K1054&lt;&gt;"",VALUE(Overall!K1054),"")</f>
        <v>2.2599999999999998</v>
      </c>
      <c r="N1052" s="6">
        <f>IF(Overall!T1054&lt;&gt;"",VALUE(Overall!T1054),"")</f>
        <v>67.319999999999993</v>
      </c>
      <c r="O1052" s="7">
        <f>IF(Overall!L1054&lt;&gt;"", DATEVALUE(Overall!L1054), "")</f>
        <v>45931</v>
      </c>
      <c r="P1052" s="7">
        <f>IF(Overall!M1054&lt;&gt;"", DATEVALUE(Overall!M1054), "")</f>
        <v>45961</v>
      </c>
      <c r="Q1052" s="7" t="str">
        <f>IF(Overall!S1054&lt;&gt;"",_xlfn.VALUETOTEXT(Overall!S1054),"")</f>
        <v>Oct</v>
      </c>
      <c r="R1052" s="7">
        <f>IF(Overall!O1054&lt;&gt;"", DATEVALUE(Overall!O1054), "")</f>
        <v>45862</v>
      </c>
      <c r="S1052" s="7">
        <f>IF(Overall!O1054&lt;&gt;"", DATEVALUE(Overall!O1054), "")</f>
        <v>45862</v>
      </c>
      <c r="T1052" s="5">
        <f t="shared" si="33"/>
        <v>1</v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>
        <f>IF(Overall!$A1054&lt;&gt;"",IF(AND(MONTH($O1052) &lt;= 10, MONTH($P1052) &gt;= 10), IF($T1052 &lt;&gt; "", $H1052/$T1052, ""), ""),"")</f>
        <v>500000</v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>
        <f ca="1">IFERROR(IF(AND(NOW()&lt;= EOMONTH(DATE(YEAR($P1052),10, 1), 0), Overall!$A1054&lt;&gt;"", MONTH($O1052) &lt;= 10, MONTH($P1052) &gt;= 10), IF($T1052 &lt;&gt; "", $H1052/$T1052, ""), ""), "")</f>
        <v>500000</v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500000</v>
      </c>
    </row>
    <row r="1053" spans="1:46" x14ac:dyDescent="0.25">
      <c r="A1053" t="str">
        <f>_xlfn.VALUETOTEXT(Overall!A1055)</f>
        <v>FY2025 PCHP</v>
      </c>
      <c r="B1053" s="8">
        <f>IF(Overall!B1055&lt;&gt;"", VALUE(Overall!B1055), "")</f>
        <v>203</v>
      </c>
      <c r="C1053" s="5" t="str">
        <f>IF(Overall!C1055&lt;&gt;"",_xlfn.VALUETOTEXT(Overall!C1055),"")</f>
        <v>25-2407-3107-25PTLCL-PS-DS-203</v>
      </c>
      <c r="D1053" s="5" t="str">
        <f>_xlfn.VALUETOTEXT(Overall!D1055)</f>
        <v>DS</v>
      </c>
      <c r="E1053" s="5" t="str">
        <f>IF(Overall!Q1055&lt;&gt;"",_xlfn.VALUETOTEXT(Overall!Q1055),"")</f>
        <v>PTLCL</v>
      </c>
      <c r="F1053" s="5" t="str">
        <f>IF(Overall!E1055&lt;&gt;"",_xlfn.VALUETOTEXT(Overall!E1055),"")</f>
        <v>PETCO Trading Labuan Co. Ltd</v>
      </c>
      <c r="G1053" s="5" t="str">
        <f>IF(Overall!R1055&lt;&gt;"",_xlfn.VALUETOTEXT(Overall!R1055),"")</f>
        <v>Asian</v>
      </c>
      <c r="H1053" s="6">
        <f>IF(Overall!F1055&lt;&gt;"",VALUE(Overall!F1055),"")</f>
        <v>500000</v>
      </c>
      <c r="I1053" s="6">
        <f>IF(Overall!G1055&lt;&gt;"",VALUE(Overall!G1055),"")</f>
        <v>65</v>
      </c>
      <c r="J1053" s="6">
        <f>IF(Overall!H1055&lt;&gt;"",VALUE(Overall!H1055),"")</f>
        <v>50</v>
      </c>
      <c r="K1053" s="6">
        <f>IF(Overall!I1055&lt;&gt;"",VALUE(Overall!I1055),"")</f>
        <v>2.54</v>
      </c>
      <c r="L1053" s="6">
        <f>IF(Overall!J1055&lt;&gt;"",VALUE(Overall!J1055),"")</f>
        <v>0.25</v>
      </c>
      <c r="M1053" s="6">
        <f>IF(Overall!K1055&lt;&gt;"",VALUE(Overall!K1055),"")</f>
        <v>2.29</v>
      </c>
      <c r="N1053" s="6">
        <f>IF(Overall!T1055&lt;&gt;"",VALUE(Overall!T1055),"")</f>
        <v>67.3</v>
      </c>
      <c r="O1053" s="7">
        <f>IF(Overall!L1055&lt;&gt;"", DATEVALUE(Overall!L1055), "")</f>
        <v>45931</v>
      </c>
      <c r="P1053" s="7">
        <f>IF(Overall!M1055&lt;&gt;"", DATEVALUE(Overall!M1055), "")</f>
        <v>45961</v>
      </c>
      <c r="Q1053" s="7" t="str">
        <f>IF(Overall!S1055&lt;&gt;"",_xlfn.VALUETOTEXT(Overall!S1055),"")</f>
        <v>Oct</v>
      </c>
      <c r="R1053" s="7">
        <f>IF(Overall!O1055&lt;&gt;"", DATEVALUE(Overall!O1055), "")</f>
        <v>45862</v>
      </c>
      <c r="S1053" s="7">
        <f>IF(Overall!O1055&lt;&gt;"", DATEVALUE(Overall!O1055), "")</f>
        <v>45862</v>
      </c>
      <c r="T1053" s="5">
        <f t="shared" si="33"/>
        <v>1</v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>
        <f>IF(Overall!$A1055&lt;&gt;"",IF(AND(MONTH($O1053) &lt;= 10, MONTH($P1053) &gt;= 10), IF($T1053 &lt;&gt; "", $H1053/$T1053, ""), ""),"")</f>
        <v>500000</v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>
        <f ca="1">IFERROR(IF(AND(NOW()&lt;= EOMONTH(DATE(YEAR($P1053),10, 1), 0), Overall!$A1055&lt;&gt;"", MONTH($O1053) &lt;= 10, MONTH($P1053) &gt;= 10), IF($T1053 &lt;&gt; "", $H1053/$T1053, ""), ""), "")</f>
        <v>500000</v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500000</v>
      </c>
    </row>
    <row r="1054" spans="1:46" x14ac:dyDescent="0.25">
      <c r="A1054" t="str">
        <f>_xlfn.VALUETOTEXT(Overall!A1056)</f>
        <v>FY2025 PCHP</v>
      </c>
      <c r="B1054" s="8">
        <f>IF(Overall!B1056&lt;&gt;"", VALUE(Overall!B1056), "")</f>
        <v>204</v>
      </c>
      <c r="C1054" s="5" t="str">
        <f>IF(Overall!C1056&lt;&gt;"",_xlfn.VALUETOTEXT(Overall!C1056),"")</f>
        <v>25-2507-1408-25JPMC-PS-EG-204</v>
      </c>
      <c r="D1054" s="5" t="str">
        <f>_xlfn.VALUETOTEXT(Overall!D1056)</f>
        <v>EG</v>
      </c>
      <c r="E1054" s="5" t="str">
        <f>IF(Overall!Q1056&lt;&gt;"",_xlfn.VALUETOTEXT(Overall!Q1056),"")</f>
        <v>JPMC</v>
      </c>
      <c r="F1054" s="5" t="str">
        <f>IF(Overall!E1056&lt;&gt;"",_xlfn.VALUETOTEXT(Overall!E1056),"")</f>
        <v>JP Morgan Chase Bank NA</v>
      </c>
      <c r="G1054" s="5" t="str">
        <f>IF(Overall!R1056&lt;&gt;"",_xlfn.VALUETOTEXT(Overall!R1056),"")</f>
        <v>Asian</v>
      </c>
      <c r="H1054" s="6">
        <f>IF(Overall!F1056&lt;&gt;"",VALUE(Overall!F1056),"")</f>
        <v>250000</v>
      </c>
      <c r="I1054" s="6">
        <f>IF(Overall!G1056&lt;&gt;"",VALUE(Overall!G1056),"")</f>
        <v>67</v>
      </c>
      <c r="J1054" s="6">
        <f>IF(Overall!H1056&lt;&gt;"",VALUE(Overall!H1056),"")</f>
        <v>55</v>
      </c>
      <c r="K1054" s="6">
        <f>IF(Overall!I1056&lt;&gt;"",VALUE(Overall!I1056),"")</f>
        <v>3.16</v>
      </c>
      <c r="L1054" s="6">
        <f>IF(Overall!J1056&lt;&gt;"",VALUE(Overall!J1056),"")</f>
        <v>0.4</v>
      </c>
      <c r="M1054" s="6">
        <f>IF(Overall!K1056&lt;&gt;"",VALUE(Overall!K1056),"")</f>
        <v>2.76</v>
      </c>
      <c r="N1054" s="6">
        <f>IF(Overall!T1056&lt;&gt;"",VALUE(Overall!T1056),"")</f>
        <v>67.599999999999994</v>
      </c>
      <c r="O1054" s="7">
        <f>IF(Overall!L1056&lt;&gt;"", DATEVALUE(Overall!L1056), "")</f>
        <v>45931</v>
      </c>
      <c r="P1054" s="7">
        <f>IF(Overall!M1056&lt;&gt;"", DATEVALUE(Overall!M1056), "")</f>
        <v>45961</v>
      </c>
      <c r="Q1054" s="7" t="str">
        <f>IF(Overall!S1056&lt;&gt;"",_xlfn.VALUETOTEXT(Overall!S1056),"")</f>
        <v>Oct</v>
      </c>
      <c r="R1054" s="7">
        <f>IF(Overall!O1056&lt;&gt;"", DATEVALUE(Overall!O1056), "")</f>
        <v>45863</v>
      </c>
      <c r="S1054" s="7">
        <f>IF(Overall!O1056&lt;&gt;"", DATEVALUE(Overall!O1056), "")</f>
        <v>45863</v>
      </c>
      <c r="T1054" s="5">
        <f t="shared" si="33"/>
        <v>1</v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>
        <f>IF(Overall!$A1056&lt;&gt;"",IF(AND(MONTH($O1054) &lt;= 10, MONTH($P1054) &gt;= 10), IF($T1054 &lt;&gt; "", $H1054/$T1054, ""), ""),"")</f>
        <v>250000</v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>
        <f ca="1">IFERROR(IF(AND(NOW()&lt;= EOMONTH(DATE(YEAR($P1054),10, 1), 0), Overall!$A1056&lt;&gt;"", MONTH($O1054) &lt;= 10, MONTH($P1054) &gt;= 10), IF($T1054 &lt;&gt; "", $H1054/$T1054, ""), ""), "")</f>
        <v>250000</v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250000</v>
      </c>
    </row>
    <row r="1055" spans="1:46" x14ac:dyDescent="0.25">
      <c r="A1055" t="str">
        <f>_xlfn.VALUETOTEXT(Overall!A1057)</f>
        <v>FY2025 PCHP</v>
      </c>
      <c r="B1055" s="8">
        <f>IF(Overall!B1057&lt;&gt;"", VALUE(Overall!B1057), "")</f>
        <v>205</v>
      </c>
      <c r="C1055" s="5" t="str">
        <f>IF(Overall!C1057&lt;&gt;"",_xlfn.VALUETOTEXT(Overall!C1057),"")</f>
        <v>25-2507-1408-25CIMB-PS-DS-205</v>
      </c>
      <c r="D1055" s="5" t="str">
        <f>_xlfn.VALUETOTEXT(Overall!D1057)</f>
        <v>DS</v>
      </c>
      <c r="E1055" s="5" t="str">
        <f>IF(Overall!Q1057&lt;&gt;"",_xlfn.VALUETOTEXT(Overall!Q1057),"")</f>
        <v>CIMB</v>
      </c>
      <c r="F1055" s="5" t="str">
        <f>IF(Overall!E1057&lt;&gt;"",_xlfn.VALUETOTEXT(Overall!E1057),"")</f>
        <v>CIMB Bank Bhd</v>
      </c>
      <c r="G1055" s="5" t="str">
        <f>IF(Overall!R1057&lt;&gt;"",_xlfn.VALUETOTEXT(Overall!R1057),"")</f>
        <v>Asian</v>
      </c>
      <c r="H1055" s="6">
        <f>IF(Overall!F1057&lt;&gt;"",VALUE(Overall!F1057),"")</f>
        <v>250000</v>
      </c>
      <c r="I1055" s="6">
        <f>IF(Overall!G1057&lt;&gt;"",VALUE(Overall!G1057),"")</f>
        <v>67</v>
      </c>
      <c r="J1055" s="6">
        <f>IF(Overall!H1057&lt;&gt;"",VALUE(Overall!H1057),"")</f>
        <v>55</v>
      </c>
      <c r="K1055" s="6">
        <f>IF(Overall!I1057&lt;&gt;"",VALUE(Overall!I1057),"")</f>
        <v>3.24</v>
      </c>
      <c r="L1055" s="6">
        <f>IF(Overall!J1057&lt;&gt;"",VALUE(Overall!J1057),"")</f>
        <v>0.47</v>
      </c>
      <c r="M1055" s="6">
        <f>IF(Overall!K1057&lt;&gt;"",VALUE(Overall!K1057),"")</f>
        <v>2.77</v>
      </c>
      <c r="N1055" s="6">
        <f>IF(Overall!T1057&lt;&gt;"",VALUE(Overall!T1057),"")</f>
        <v>67.56</v>
      </c>
      <c r="O1055" s="7">
        <f>IF(Overall!L1057&lt;&gt;"", DATEVALUE(Overall!L1057), "")</f>
        <v>45931</v>
      </c>
      <c r="P1055" s="7">
        <f>IF(Overall!M1057&lt;&gt;"", DATEVALUE(Overall!M1057), "")</f>
        <v>45961</v>
      </c>
      <c r="Q1055" s="7" t="str">
        <f>IF(Overall!S1057&lt;&gt;"",_xlfn.VALUETOTEXT(Overall!S1057),"")</f>
        <v>Oct</v>
      </c>
      <c r="R1055" s="7">
        <f>IF(Overall!O1057&lt;&gt;"", DATEVALUE(Overall!O1057), "")</f>
        <v>45863</v>
      </c>
      <c r="S1055" s="7">
        <f>IF(Overall!O1057&lt;&gt;"", DATEVALUE(Overall!O1057), "")</f>
        <v>45863</v>
      </c>
      <c r="T1055" s="5">
        <f t="shared" si="33"/>
        <v>1</v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>
        <f>IF(Overall!$A1057&lt;&gt;"",IF(AND(MONTH($O1055) &lt;= 10, MONTH($P1055) &gt;= 10), IF($T1055 &lt;&gt; "", $H1055/$T1055, ""), ""),"")</f>
        <v>250000</v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>
        <f ca="1">IFERROR(IF(AND(NOW()&lt;= EOMONTH(DATE(YEAR($P1055),10, 1), 0), Overall!$A1057&lt;&gt;"", MONTH($O1055) &lt;= 10, MONTH($P1055) &gt;= 10), IF($T1055 &lt;&gt; "", $H1055/$T1055, ""), ""), "")</f>
        <v>250000</v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250000</v>
      </c>
    </row>
    <row r="1056" spans="1:46" x14ac:dyDescent="0.25">
      <c r="A1056" t="str">
        <f>_xlfn.VALUETOTEXT(Overall!A1058)</f>
        <v>FY2025 PCHP</v>
      </c>
      <c r="B1056" s="8">
        <f>IF(Overall!B1058&lt;&gt;"", VALUE(Overall!B1058), "")</f>
        <v>206</v>
      </c>
      <c r="C1056" s="5" t="str">
        <f>IF(Overall!C1058&lt;&gt;"",_xlfn.VALUETOTEXT(Overall!C1058),"")</f>
        <v>25-2507-0108-25PTLCL-PS-HZ-206</v>
      </c>
      <c r="D1056" s="5" t="str">
        <f>_xlfn.VALUETOTEXT(Overall!D1058)</f>
        <v>HZ</v>
      </c>
      <c r="E1056" s="5" t="str">
        <f>IF(Overall!Q1058&lt;&gt;"",_xlfn.VALUETOTEXT(Overall!Q1058),"")</f>
        <v>PTLCL</v>
      </c>
      <c r="F1056" s="5" t="str">
        <f>IF(Overall!E1058&lt;&gt;"",_xlfn.VALUETOTEXT(Overall!E1058),"")</f>
        <v>PETCO Trading Labuan Co. Ltd</v>
      </c>
      <c r="G1056" s="5" t="str">
        <f>IF(Overall!R1058&lt;&gt;"",_xlfn.VALUETOTEXT(Overall!R1058),"")</f>
        <v>Asian</v>
      </c>
      <c r="H1056" s="6">
        <f>IF(Overall!F1058&lt;&gt;"",VALUE(Overall!F1058),"")</f>
        <v>250000</v>
      </c>
      <c r="I1056" s="6">
        <f>IF(Overall!G1058&lt;&gt;"",VALUE(Overall!G1058),"")</f>
        <v>67</v>
      </c>
      <c r="J1056" s="6">
        <f>IF(Overall!H1058&lt;&gt;"",VALUE(Overall!H1058),"")</f>
        <v>55</v>
      </c>
      <c r="K1056" s="6">
        <f>IF(Overall!I1058&lt;&gt;"",VALUE(Overall!I1058),"")</f>
        <v>3.25</v>
      </c>
      <c r="L1056" s="6">
        <f>IF(Overall!J1058&lt;&gt;"",VALUE(Overall!J1058),"")</f>
        <v>0.47</v>
      </c>
      <c r="M1056" s="6">
        <f>IF(Overall!K1058&lt;&gt;"",VALUE(Overall!K1058),"")</f>
        <v>2.78</v>
      </c>
      <c r="N1056" s="6">
        <f>IF(Overall!T1058&lt;&gt;"",VALUE(Overall!T1058),"")</f>
        <v>67.59</v>
      </c>
      <c r="O1056" s="7">
        <f>IF(Overall!L1058&lt;&gt;"", DATEVALUE(Overall!L1058), "")</f>
        <v>45931</v>
      </c>
      <c r="P1056" s="7">
        <f>IF(Overall!M1058&lt;&gt;"", DATEVALUE(Overall!M1058), "")</f>
        <v>45961</v>
      </c>
      <c r="Q1056" s="7" t="str">
        <f>IF(Overall!S1058&lt;&gt;"",_xlfn.VALUETOTEXT(Overall!S1058),"")</f>
        <v>Oct</v>
      </c>
      <c r="R1056" s="7">
        <f>IF(Overall!O1058&lt;&gt;"", DATEVALUE(Overall!O1058), "")</f>
        <v>45863</v>
      </c>
      <c r="S1056" s="7">
        <f>IF(Overall!O1058&lt;&gt;"", DATEVALUE(Overall!O1058), "")</f>
        <v>45863</v>
      </c>
      <c r="T1056" s="5">
        <f t="shared" si="33"/>
        <v>1</v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>
        <f>IF(Overall!$A1058&lt;&gt;"",IF(AND(MONTH($O1056) &lt;= 10, MONTH($P1056) &gt;= 10), IF($T1056 &lt;&gt; "", $H1056/$T1056, ""), ""),"")</f>
        <v>250000</v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>
        <f ca="1">IFERROR(IF(AND(NOW()&lt;= EOMONTH(DATE(YEAR($P1056),10, 1), 0), Overall!$A1058&lt;&gt;"", MONTH($O1056) &lt;= 10, MONTH($P1056) &gt;= 10), IF($T1056 &lt;&gt; "", $H1056/$T1056, ""), ""), "")</f>
        <v>250000</v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250000</v>
      </c>
    </row>
    <row r="1057" spans="1:46" x14ac:dyDescent="0.25">
      <c r="A1057" t="str">
        <f>_xlfn.VALUETOTEXT(Overall!A1059)</f>
        <v>FY2025 PCHP</v>
      </c>
      <c r="B1057" s="8">
        <f>IF(Overall!B1059&lt;&gt;"", VALUE(Overall!B1059), "")</f>
        <v>207</v>
      </c>
      <c r="C1057" s="5" t="str">
        <f>IF(Overall!C1059&lt;&gt;"",_xlfn.VALUETOTEXT(Overall!C1059),"")</f>
        <v>25-2507-1408-25BNPP-PS-HZ-207</v>
      </c>
      <c r="D1057" s="5" t="str">
        <f>_xlfn.VALUETOTEXT(Overall!D1059)</f>
        <v>HZ</v>
      </c>
      <c r="E1057" s="5" t="str">
        <f>IF(Overall!Q1059&lt;&gt;"",_xlfn.VALUETOTEXT(Overall!Q1059),"")</f>
        <v>BNPP</v>
      </c>
      <c r="F1057" s="5" t="str">
        <f>IF(Overall!E1059&lt;&gt;"",_xlfn.VALUETOTEXT(Overall!E1059),"")</f>
        <v>BNP Paribas SA</v>
      </c>
      <c r="G1057" s="5" t="str">
        <f>IF(Overall!R1059&lt;&gt;"",_xlfn.VALUETOTEXT(Overall!R1059),"")</f>
        <v>Asian</v>
      </c>
      <c r="H1057" s="6">
        <f>IF(Overall!F1059&lt;&gt;"",VALUE(Overall!F1059),"")</f>
        <v>250000</v>
      </c>
      <c r="I1057" s="6">
        <f>IF(Overall!G1059&lt;&gt;"",VALUE(Overall!G1059),"")</f>
        <v>67</v>
      </c>
      <c r="J1057" s="6">
        <f>IF(Overall!H1059&lt;&gt;"",VALUE(Overall!H1059),"")</f>
        <v>55</v>
      </c>
      <c r="K1057" s="6">
        <f>IF(Overall!I1059&lt;&gt;"",VALUE(Overall!I1059),"")</f>
        <v>3.3</v>
      </c>
      <c r="L1057" s="6">
        <f>IF(Overall!J1059&lt;&gt;"",VALUE(Overall!J1059),"")</f>
        <v>0.54</v>
      </c>
      <c r="M1057" s="6">
        <f>IF(Overall!K1059&lt;&gt;"",VALUE(Overall!K1059),"")</f>
        <v>2.76</v>
      </c>
      <c r="N1057" s="6">
        <f>IF(Overall!T1059&lt;&gt;"",VALUE(Overall!T1059),"")</f>
        <v>67.58</v>
      </c>
      <c r="O1057" s="7">
        <f>IF(Overall!L1059&lt;&gt;"", DATEVALUE(Overall!L1059), "")</f>
        <v>45931</v>
      </c>
      <c r="P1057" s="7">
        <f>IF(Overall!M1059&lt;&gt;"", DATEVALUE(Overall!M1059), "")</f>
        <v>45961</v>
      </c>
      <c r="Q1057" s="7" t="str">
        <f>IF(Overall!S1059&lt;&gt;"",_xlfn.VALUETOTEXT(Overall!S1059),"")</f>
        <v>Oct</v>
      </c>
      <c r="R1057" s="7">
        <f>IF(Overall!O1059&lt;&gt;"", DATEVALUE(Overall!O1059), "")</f>
        <v>45863</v>
      </c>
      <c r="S1057" s="7">
        <f>IF(Overall!O1059&lt;&gt;"", DATEVALUE(Overall!O1059), "")</f>
        <v>45863</v>
      </c>
      <c r="T1057" s="5">
        <f t="shared" si="33"/>
        <v>1</v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>
        <f>IF(Overall!$A1059&lt;&gt;"",IF(AND(MONTH($O1057) &lt;= 10, MONTH($P1057) &gt;= 10), IF($T1057 &lt;&gt; "", $H1057/$T1057, ""), ""),"")</f>
        <v>250000</v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>
        <f ca="1">IFERROR(IF(AND(NOW()&lt;= EOMONTH(DATE(YEAR($P1057),10, 1), 0), Overall!$A1059&lt;&gt;"", MONTH($O1057) &lt;= 10, MONTH($P1057) &gt;= 10), IF($T1057 &lt;&gt; "", $H1057/$T1057, ""), ""), "")</f>
        <v>250000</v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250000</v>
      </c>
    </row>
    <row r="1058" spans="1:46" x14ac:dyDescent="0.25">
      <c r="A1058" t="str">
        <f>_xlfn.VALUETOTEXT(Overall!A1060)</f>
        <v>FY2025 PCHP</v>
      </c>
      <c r="B1058" s="8">
        <f>IF(Overall!B1060&lt;&gt;"", VALUE(Overall!B1060), "")</f>
        <v>208</v>
      </c>
      <c r="C1058" s="5" t="str">
        <f>IF(Overall!C1060&lt;&gt;"",_xlfn.VALUETOTEXT(Overall!C1060),"")</f>
        <v>25-2807-0408-25PTLCL-PS-EG-208</v>
      </c>
      <c r="D1058" s="5" t="str">
        <f>_xlfn.VALUETOTEXT(Overall!D1060)</f>
        <v>EG</v>
      </c>
      <c r="E1058" s="5" t="str">
        <f>IF(Overall!Q1060&lt;&gt;"",_xlfn.VALUETOTEXT(Overall!Q1060),"")</f>
        <v>PTLCL</v>
      </c>
      <c r="F1058" s="5" t="str">
        <f>IF(Overall!E1060&lt;&gt;"",_xlfn.VALUETOTEXT(Overall!E1060),"")</f>
        <v>PETCO Trading Labuan Co. Ltd</v>
      </c>
      <c r="G1058" s="5" t="str">
        <f>IF(Overall!R1060&lt;&gt;"",_xlfn.VALUETOTEXT(Overall!R1060),"")</f>
        <v>Asian</v>
      </c>
      <c r="H1058" s="6">
        <f>IF(Overall!F1060&lt;&gt;"",VALUE(Overall!F1060),"")</f>
        <v>250000</v>
      </c>
      <c r="I1058" s="6">
        <f>IF(Overall!G1060&lt;&gt;"",VALUE(Overall!G1060),"")</f>
        <v>65</v>
      </c>
      <c r="J1058" s="6">
        <f>IF(Overall!H1060&lt;&gt;"",VALUE(Overall!H1060),"")</f>
        <v>55</v>
      </c>
      <c r="K1058" s="6">
        <f>IF(Overall!I1060&lt;&gt;"",VALUE(Overall!I1060),"")</f>
        <v>3.3</v>
      </c>
      <c r="L1058" s="6">
        <f>IF(Overall!J1060&lt;&gt;"",VALUE(Overall!J1060),"")</f>
        <v>0.79</v>
      </c>
      <c r="M1058" s="6">
        <f>IF(Overall!K1060&lt;&gt;"",VALUE(Overall!K1060),"")</f>
        <v>2.5099999999999998</v>
      </c>
      <c r="N1058" s="6">
        <f>IF(Overall!T1060&lt;&gt;"",VALUE(Overall!T1060),"")</f>
        <v>66.8</v>
      </c>
      <c r="O1058" s="7">
        <f>IF(Overall!L1060&lt;&gt;"", DATEVALUE(Overall!L1060), "")</f>
        <v>45962</v>
      </c>
      <c r="P1058" s="7">
        <f>IF(Overall!M1060&lt;&gt;"", DATEVALUE(Overall!M1060), "")</f>
        <v>45991</v>
      </c>
      <c r="Q1058" s="7" t="str">
        <f>IF(Overall!S1060&lt;&gt;"",_xlfn.VALUETOTEXT(Overall!S1060),"")</f>
        <v>Nov</v>
      </c>
      <c r="R1058" s="7">
        <f>IF(Overall!O1060&lt;&gt;"", DATEVALUE(Overall!O1060), "")</f>
        <v>45866</v>
      </c>
      <c r="S1058" s="7">
        <f>IF(Overall!O1060&lt;&gt;"", DATEVALUE(Overall!O1060), "")</f>
        <v>45866</v>
      </c>
      <c r="T1058" s="5">
        <f t="shared" si="33"/>
        <v>1</v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>
        <f>IF(Overall!$A1060&lt;&gt;"",IF(AND(MONTH($O1058) &lt;= 11, MONTH($P1058) &gt;= 11), IF($T1058 &lt;&gt; "", $H1058/$T1058, ""), ""),"")</f>
        <v>250000</v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>
        <f ca="1">IFERROR(IF(AND(NOW()&lt;= EOMONTH(DATE(YEAR($P1058),11, 1), 0), Overall!$A1060&lt;&gt;"", MONTH($O1058) &lt;=11, MONTH($P1058) &gt;= 11), IF($T1058 &lt;&gt; "", $H1058/$T1058, ""), ""), "")</f>
        <v>250000</v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250000</v>
      </c>
    </row>
    <row r="1059" spans="1:46" x14ac:dyDescent="0.25">
      <c r="A1059" t="str">
        <f>_xlfn.VALUETOTEXT(Overall!A1061)</f>
        <v>FY2025 PCHP</v>
      </c>
      <c r="B1059" s="8">
        <f>IF(Overall!B1061&lt;&gt;"", VALUE(Overall!B1061), "")</f>
        <v>209</v>
      </c>
      <c r="C1059" s="5" t="str">
        <f>IF(Overall!C1061&lt;&gt;"",_xlfn.VALUETOTEXT(Overall!C1061),"")</f>
        <v>25-2807-1508-25BNPP-PS-HZ-209</v>
      </c>
      <c r="D1059" s="5" t="str">
        <f>_xlfn.VALUETOTEXT(Overall!D1061)</f>
        <v>HZ</v>
      </c>
      <c r="E1059" s="5" t="str">
        <f>IF(Overall!Q1061&lt;&gt;"",_xlfn.VALUETOTEXT(Overall!Q1061),"")</f>
        <v>BNPP</v>
      </c>
      <c r="F1059" s="5" t="str">
        <f>IF(Overall!E1061&lt;&gt;"",_xlfn.VALUETOTEXT(Overall!E1061),"")</f>
        <v>BNP Paribas SA</v>
      </c>
      <c r="G1059" s="5" t="str">
        <f>IF(Overall!R1061&lt;&gt;"",_xlfn.VALUETOTEXT(Overall!R1061),"")</f>
        <v>Asian</v>
      </c>
      <c r="H1059" s="6">
        <f>IF(Overall!F1061&lt;&gt;"",VALUE(Overall!F1061),"")</f>
        <v>250000</v>
      </c>
      <c r="I1059" s="6">
        <f>IF(Overall!G1061&lt;&gt;"",VALUE(Overall!G1061),"")</f>
        <v>65</v>
      </c>
      <c r="J1059" s="6">
        <f>IF(Overall!H1061&lt;&gt;"",VALUE(Overall!H1061),"")</f>
        <v>55</v>
      </c>
      <c r="K1059" s="6">
        <f>IF(Overall!I1061&lt;&gt;"",VALUE(Overall!I1061),"")</f>
        <v>3.28</v>
      </c>
      <c r="L1059" s="6">
        <f>IF(Overall!J1061&lt;&gt;"",VALUE(Overall!J1061),"")</f>
        <v>0.8</v>
      </c>
      <c r="M1059" s="6">
        <f>IF(Overall!K1061&lt;&gt;"",VALUE(Overall!K1061),"")</f>
        <v>2.48</v>
      </c>
      <c r="N1059" s="6">
        <f>IF(Overall!T1061&lt;&gt;"",VALUE(Overall!T1061),"")</f>
        <v>66.849999999999994</v>
      </c>
      <c r="O1059" s="7">
        <f>IF(Overall!L1061&lt;&gt;"", DATEVALUE(Overall!L1061), "")</f>
        <v>45962</v>
      </c>
      <c r="P1059" s="7">
        <f>IF(Overall!M1061&lt;&gt;"", DATEVALUE(Overall!M1061), "")</f>
        <v>45991</v>
      </c>
      <c r="Q1059" s="7" t="str">
        <f>IF(Overall!S1061&lt;&gt;"",_xlfn.VALUETOTEXT(Overall!S1061),"")</f>
        <v>Nov</v>
      </c>
      <c r="R1059" s="7">
        <f>IF(Overall!O1061&lt;&gt;"", DATEVALUE(Overall!O1061), "")</f>
        <v>45866</v>
      </c>
      <c r="S1059" s="7">
        <f>IF(Overall!O1061&lt;&gt;"", DATEVALUE(Overall!O1061), "")</f>
        <v>45866</v>
      </c>
      <c r="T1059" s="5">
        <f t="shared" si="33"/>
        <v>1</v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>
        <f>IF(Overall!$A1061&lt;&gt;"",IF(AND(MONTH($O1059) &lt;= 11, MONTH($P1059) &gt;= 11), IF($T1059 &lt;&gt; "", $H1059/$T1059, ""), ""),"")</f>
        <v>250000</v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>
        <f ca="1">IFERROR(IF(AND(NOW()&lt;= EOMONTH(DATE(YEAR($P1059),11, 1), 0), Overall!$A1061&lt;&gt;"", MONTH($O1059) &lt;=11, MONTH($P1059) &gt;= 11), IF($T1059 &lt;&gt; "", $H1059/$T1059, ""), ""), "")</f>
        <v>250000</v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250000</v>
      </c>
    </row>
    <row r="1060" spans="1:46" x14ac:dyDescent="0.25">
      <c r="A1060" t="str">
        <f>_xlfn.VALUETOTEXT(Overall!A1062)</f>
        <v>FY2025 PCHP</v>
      </c>
      <c r="B1060" s="8">
        <f>IF(Overall!B1062&lt;&gt;"", VALUE(Overall!B1062), "")</f>
        <v>210</v>
      </c>
      <c r="C1060" s="5" t="str">
        <f>IF(Overall!C1062&lt;&gt;"",_xlfn.VALUETOTEXT(Overall!C1062),"")</f>
        <v>25-2807-1508-25CIMB-PS-DS-210</v>
      </c>
      <c r="D1060" s="5" t="str">
        <f>_xlfn.VALUETOTEXT(Overall!D1062)</f>
        <v>DS</v>
      </c>
      <c r="E1060" s="5" t="str">
        <f>IF(Overall!Q1062&lt;&gt;"",_xlfn.VALUETOTEXT(Overall!Q1062),"")</f>
        <v>CIMB</v>
      </c>
      <c r="F1060" s="5" t="str">
        <f>IF(Overall!E1062&lt;&gt;"",_xlfn.VALUETOTEXT(Overall!E1062),"")</f>
        <v>CIMB Bank Bhd</v>
      </c>
      <c r="G1060" s="5" t="str">
        <f>IF(Overall!R1062&lt;&gt;"",_xlfn.VALUETOTEXT(Overall!R1062),"")</f>
        <v>Asian</v>
      </c>
      <c r="H1060" s="6">
        <f>IF(Overall!F1062&lt;&gt;"",VALUE(Overall!F1062),"")</f>
        <v>250000</v>
      </c>
      <c r="I1060" s="6">
        <f>IF(Overall!G1062&lt;&gt;"",VALUE(Overall!G1062),"")</f>
        <v>65</v>
      </c>
      <c r="J1060" s="6">
        <f>IF(Overall!H1062&lt;&gt;"",VALUE(Overall!H1062),"")</f>
        <v>55</v>
      </c>
      <c r="K1060" s="6">
        <f>IF(Overall!I1062&lt;&gt;"",VALUE(Overall!I1062),"")</f>
        <v>3.23</v>
      </c>
      <c r="L1060" s="6">
        <f>IF(Overall!J1062&lt;&gt;"",VALUE(Overall!J1062),"")</f>
        <v>0.72</v>
      </c>
      <c r="M1060" s="6">
        <f>IF(Overall!K1062&lt;&gt;"",VALUE(Overall!K1062),"")</f>
        <v>2.5099999999999998</v>
      </c>
      <c r="N1060" s="6">
        <f>IF(Overall!T1062&lt;&gt;"",VALUE(Overall!T1062),"")</f>
        <v>66.8</v>
      </c>
      <c r="O1060" s="7">
        <f>IF(Overall!L1062&lt;&gt;"", DATEVALUE(Overall!L1062), "")</f>
        <v>45962</v>
      </c>
      <c r="P1060" s="7">
        <f>IF(Overall!M1062&lt;&gt;"", DATEVALUE(Overall!M1062), "")</f>
        <v>45991</v>
      </c>
      <c r="Q1060" s="7" t="str">
        <f>IF(Overall!S1062&lt;&gt;"",_xlfn.VALUETOTEXT(Overall!S1062),"")</f>
        <v>Nov</v>
      </c>
      <c r="R1060" s="7">
        <f>IF(Overall!O1062&lt;&gt;"", DATEVALUE(Overall!O1062), "")</f>
        <v>45866</v>
      </c>
      <c r="S1060" s="7">
        <f>IF(Overall!O1062&lt;&gt;"", DATEVALUE(Overall!O1062), "")</f>
        <v>45866</v>
      </c>
      <c r="T1060" s="5">
        <f t="shared" si="33"/>
        <v>1</v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>
        <f>IF(Overall!$A1062&lt;&gt;"",IF(AND(MONTH($O1060) &lt;= 11, MONTH($P1060) &gt;= 11), IF($T1060 &lt;&gt; "", $H1060/$T1060, ""), ""),"")</f>
        <v>250000</v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>
        <f ca="1">IFERROR(IF(AND(NOW()&lt;= EOMONTH(DATE(YEAR($P1060),11, 1), 0), Overall!$A1062&lt;&gt;"", MONTH($O1060) &lt;=11, MONTH($P1060) &gt;= 11), IF($T1060 &lt;&gt; "", $H1060/$T1060, ""), ""), "")</f>
        <v>250000</v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250000</v>
      </c>
    </row>
    <row r="1061" spans="1:46" x14ac:dyDescent="0.25">
      <c r="A1061" t="str">
        <f>_xlfn.VALUETOTEXT(Overall!A1063)</f>
        <v>FY2025 PCHP</v>
      </c>
      <c r="B1061" s="8">
        <f>IF(Overall!B1063&lt;&gt;"", VALUE(Overall!B1063), "")</f>
        <v>211</v>
      </c>
      <c r="C1061" s="5" t="str">
        <f>IF(Overall!C1063&lt;&gt;"",_xlfn.VALUETOTEXT(Overall!C1063),"")</f>
        <v>25-2807-1508-25CITI-PS-HZ-211</v>
      </c>
      <c r="D1061" s="5" t="str">
        <f>_xlfn.VALUETOTEXT(Overall!D1063)</f>
        <v>HZ</v>
      </c>
      <c r="E1061" s="5" t="str">
        <f>IF(Overall!Q1063&lt;&gt;"",_xlfn.VALUETOTEXT(Overall!Q1063),"")</f>
        <v>CITI</v>
      </c>
      <c r="F1061" s="5" t="str">
        <f>IF(Overall!E1063&lt;&gt;"",_xlfn.VALUETOTEXT(Overall!E1063),"")</f>
        <v>Citibank Bhd</v>
      </c>
      <c r="G1061" s="5" t="str">
        <f>IF(Overall!R1063&lt;&gt;"",_xlfn.VALUETOTEXT(Overall!R1063),"")</f>
        <v>Asian</v>
      </c>
      <c r="H1061" s="6">
        <f>IF(Overall!F1063&lt;&gt;"",VALUE(Overall!F1063),"")</f>
        <v>250000</v>
      </c>
      <c r="I1061" s="6">
        <f>IF(Overall!G1063&lt;&gt;"",VALUE(Overall!G1063),"")</f>
        <v>65</v>
      </c>
      <c r="J1061" s="6">
        <f>IF(Overall!H1063&lt;&gt;"",VALUE(Overall!H1063),"")</f>
        <v>55</v>
      </c>
      <c r="K1061" s="6">
        <f>IF(Overall!I1063&lt;&gt;"",VALUE(Overall!I1063),"")</f>
        <v>3.35</v>
      </c>
      <c r="L1061" s="6">
        <f>IF(Overall!J1063&lt;&gt;"",VALUE(Overall!J1063),"")</f>
        <v>0.84</v>
      </c>
      <c r="M1061" s="6">
        <f>IF(Overall!K1063&lt;&gt;"",VALUE(Overall!K1063),"")</f>
        <v>2.5099999999999998</v>
      </c>
      <c r="N1061" s="6">
        <f>IF(Overall!T1063&lt;&gt;"",VALUE(Overall!T1063),"")</f>
        <v>66.84</v>
      </c>
      <c r="O1061" s="7">
        <f>IF(Overall!L1063&lt;&gt;"", DATEVALUE(Overall!L1063), "")</f>
        <v>45962</v>
      </c>
      <c r="P1061" s="7">
        <f>IF(Overall!M1063&lt;&gt;"", DATEVALUE(Overall!M1063), "")</f>
        <v>45991</v>
      </c>
      <c r="Q1061" s="7" t="str">
        <f>IF(Overall!S1063&lt;&gt;"",_xlfn.VALUETOTEXT(Overall!S1063),"")</f>
        <v>Nov</v>
      </c>
      <c r="R1061" s="7">
        <f>IF(Overall!O1063&lt;&gt;"", DATEVALUE(Overall!O1063), "")</f>
        <v>45866</v>
      </c>
      <c r="S1061" s="7">
        <f>IF(Overall!O1063&lt;&gt;"", DATEVALUE(Overall!O1063), "")</f>
        <v>45866</v>
      </c>
      <c r="T1061" s="5">
        <f t="shared" si="33"/>
        <v>1</v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>
        <f>IF(Overall!$A1063&lt;&gt;"",IF(AND(MONTH($O1061) &lt;= 11, MONTH($P1061) &gt;= 11), IF($T1061 &lt;&gt; "", $H1061/$T1061, ""), ""),"")</f>
        <v>250000</v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>
        <f ca="1">IFERROR(IF(AND(NOW()&lt;= EOMONTH(DATE(YEAR($P1061),11, 1), 0), Overall!$A1063&lt;&gt;"", MONTH($O1061) &lt;=11, MONTH($P1061) &gt;= 11), IF($T1061 &lt;&gt; "", $H1061/$T1061, ""), ""), "")</f>
        <v>250000</v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250000</v>
      </c>
    </row>
    <row r="1062" spans="1:46" x14ac:dyDescent="0.25">
      <c r="A1062" t="str">
        <f>_xlfn.VALUETOTEXT(Overall!A1064)</f>
        <v>FY2025 PCHP</v>
      </c>
      <c r="B1062" s="8">
        <f>IF(Overall!B1064&lt;&gt;"", VALUE(Overall!B1064), "")</f>
        <v>212</v>
      </c>
      <c r="C1062" s="5" t="str">
        <f>IF(Overall!C1064&lt;&gt;"",_xlfn.VALUETOTEXT(Overall!C1064),"")</f>
        <v>25-2807-1508-25SCBB-PS-DS-212</v>
      </c>
      <c r="D1062" s="5" t="str">
        <f>_xlfn.VALUETOTEXT(Overall!D1064)</f>
        <v>DS</v>
      </c>
      <c r="E1062" s="5" t="str">
        <f>IF(Overall!Q1064&lt;&gt;"",_xlfn.VALUETOTEXT(Overall!Q1064),"")</f>
        <v>SCBB</v>
      </c>
      <c r="F1062" s="5" t="str">
        <f>IF(Overall!E1064&lt;&gt;"",_xlfn.VALUETOTEXT(Overall!E1064),"")</f>
        <v>Standard Chartered Bank (M) Bhd</v>
      </c>
      <c r="G1062" s="5" t="str">
        <f>IF(Overall!R1064&lt;&gt;"",_xlfn.VALUETOTEXT(Overall!R1064),"")</f>
        <v>Asian</v>
      </c>
      <c r="H1062" s="6">
        <f>IF(Overall!F1064&lt;&gt;"",VALUE(Overall!F1064),"")</f>
        <v>500000</v>
      </c>
      <c r="I1062" s="6">
        <f>IF(Overall!G1064&lt;&gt;"",VALUE(Overall!G1064),"")</f>
        <v>66</v>
      </c>
      <c r="J1062" s="6">
        <f>IF(Overall!H1064&lt;&gt;"",VALUE(Overall!H1064),"")</f>
        <v>53</v>
      </c>
      <c r="K1062" s="6">
        <f>IF(Overall!I1064&lt;&gt;"",VALUE(Overall!I1064),"")</f>
        <v>2.92</v>
      </c>
      <c r="L1062" s="6">
        <f>IF(Overall!J1064&lt;&gt;"",VALUE(Overall!J1064),"")</f>
        <v>0.38</v>
      </c>
      <c r="M1062" s="6">
        <f>IF(Overall!K1064&lt;&gt;"",VALUE(Overall!K1064),"")</f>
        <v>2.54</v>
      </c>
      <c r="N1062" s="6">
        <f>IF(Overall!T1064&lt;&gt;"",VALUE(Overall!T1064),"")</f>
        <v>67.19</v>
      </c>
      <c r="O1062" s="7">
        <f>IF(Overall!L1064&lt;&gt;"", DATEVALUE(Overall!L1064), "")</f>
        <v>45931</v>
      </c>
      <c r="P1062" s="7">
        <f>IF(Overall!M1064&lt;&gt;"", DATEVALUE(Overall!M1064), "")</f>
        <v>45961</v>
      </c>
      <c r="Q1062" s="7" t="str">
        <f>IF(Overall!S1064&lt;&gt;"",_xlfn.VALUETOTEXT(Overall!S1064),"")</f>
        <v>Oct</v>
      </c>
      <c r="R1062" s="7">
        <f>IF(Overall!O1064&lt;&gt;"", DATEVALUE(Overall!O1064), "")</f>
        <v>45866</v>
      </c>
      <c r="S1062" s="7">
        <f>IF(Overall!O1064&lt;&gt;"", DATEVALUE(Overall!O1064), "")</f>
        <v>45866</v>
      </c>
      <c r="T1062" s="5">
        <f t="shared" si="33"/>
        <v>1</v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>
        <f>IF(Overall!$A1064&lt;&gt;"",IF(AND(MONTH($O1062) &lt;= 10, MONTH($P1062) &gt;= 10), IF($T1062 &lt;&gt; "", $H1062/$T1062, ""), ""),"")</f>
        <v>500000</v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>
        <f ca="1">IFERROR(IF(AND(NOW()&lt;= EOMONTH(DATE(YEAR($P1062),10, 1), 0), Overall!$A1064&lt;&gt;"", MONTH($O1062) &lt;= 10, MONTH($P1062) &gt;= 10), IF($T1062 &lt;&gt; "", $H1062/$T1062, ""), ""), "")</f>
        <v>500000</v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500000</v>
      </c>
    </row>
    <row r="1063" spans="1:46" x14ac:dyDescent="0.25">
      <c r="A1063" t="str">
        <f>_xlfn.VALUETOTEXT(Overall!A1065)</f>
        <v>FY2025 PCHP</v>
      </c>
      <c r="B1063" s="8">
        <f>IF(Overall!B1065&lt;&gt;"", VALUE(Overall!B1065), "")</f>
        <v>213</v>
      </c>
      <c r="C1063" s="5" t="str">
        <f>IF(Overall!C1065&lt;&gt;"",_xlfn.VALUETOTEXT(Overall!C1065),"")</f>
        <v>25-2807-1508-25MSCG-PS-DS-213</v>
      </c>
      <c r="D1063" s="5" t="str">
        <f>_xlfn.VALUETOTEXT(Overall!D1065)</f>
        <v>DS</v>
      </c>
      <c r="E1063" s="5" t="str">
        <f>IF(Overall!Q1065&lt;&gt;"",_xlfn.VALUETOTEXT(Overall!Q1065),"")</f>
        <v>MSCG</v>
      </c>
      <c r="F1063" s="5" t="str">
        <f>IF(Overall!E1065&lt;&gt;"",_xlfn.VALUETOTEXT(Overall!E1065),"")</f>
        <v>Morgan Stanley Capital Group (Singapore) Pte</v>
      </c>
      <c r="G1063" s="5" t="str">
        <f>IF(Overall!R1065&lt;&gt;"",_xlfn.VALUETOTEXT(Overall!R1065),"")</f>
        <v>Asian</v>
      </c>
      <c r="H1063" s="6">
        <f>IF(Overall!F1065&lt;&gt;"",VALUE(Overall!F1065),"")</f>
        <v>500000</v>
      </c>
      <c r="I1063" s="6">
        <f>IF(Overall!G1065&lt;&gt;"",VALUE(Overall!G1065),"")</f>
        <v>66</v>
      </c>
      <c r="J1063" s="6">
        <f>IF(Overall!H1065&lt;&gt;"",VALUE(Overall!H1065),"")</f>
        <v>53</v>
      </c>
      <c r="K1063" s="6">
        <f>IF(Overall!I1065&lt;&gt;"",VALUE(Overall!I1065),"")</f>
        <v>2.94</v>
      </c>
      <c r="L1063" s="6">
        <f>IF(Overall!J1065&lt;&gt;"",VALUE(Overall!J1065),"")</f>
        <v>0.37</v>
      </c>
      <c r="M1063" s="6">
        <f>IF(Overall!K1065&lt;&gt;"",VALUE(Overall!K1065),"")</f>
        <v>2.57</v>
      </c>
      <c r="N1063" s="6">
        <f>IF(Overall!T1065&lt;&gt;"",VALUE(Overall!T1065),"")</f>
        <v>67.45</v>
      </c>
      <c r="O1063" s="7">
        <f>IF(Overall!L1065&lt;&gt;"", DATEVALUE(Overall!L1065), "")</f>
        <v>45931</v>
      </c>
      <c r="P1063" s="7">
        <f>IF(Overall!M1065&lt;&gt;"", DATEVALUE(Overall!M1065), "")</f>
        <v>45961</v>
      </c>
      <c r="Q1063" s="7" t="str">
        <f>IF(Overall!S1065&lt;&gt;"",_xlfn.VALUETOTEXT(Overall!S1065),"")</f>
        <v>Oct</v>
      </c>
      <c r="R1063" s="7">
        <f>IF(Overall!O1065&lt;&gt;"", DATEVALUE(Overall!O1065), "")</f>
        <v>45866</v>
      </c>
      <c r="S1063" s="7">
        <f>IF(Overall!O1065&lt;&gt;"", DATEVALUE(Overall!O1065), "")</f>
        <v>45866</v>
      </c>
      <c r="T1063" s="5">
        <f t="shared" si="33"/>
        <v>1</v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>
        <f>IF(Overall!$A1065&lt;&gt;"",IF(AND(MONTH($O1063) &lt;= 10, MONTH($P1063) &gt;= 10), IF($T1063 &lt;&gt; "", $H1063/$T1063, ""), ""),"")</f>
        <v>500000</v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>
        <f ca="1">IFERROR(IF(AND(NOW()&lt;= EOMONTH(DATE(YEAR($P1063),10, 1), 0), Overall!$A1065&lt;&gt;"", MONTH($O1063) &lt;= 10, MONTH($P1063) &gt;= 10), IF($T1063 &lt;&gt; "", $H1063/$T1063, ""), ""), "")</f>
        <v>500000</v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500000</v>
      </c>
    </row>
    <row r="1064" spans="1:46" x14ac:dyDescent="0.25">
      <c r="A1064" t="str">
        <f>_xlfn.VALUETOTEXT(Overall!A1066)</f>
        <v>FY2025 PCHP</v>
      </c>
      <c r="B1064" s="8">
        <f>IF(Overall!B1066&lt;&gt;"", VALUE(Overall!B1066), "")</f>
        <v>214</v>
      </c>
      <c r="C1064" s="5" t="str">
        <f>IF(Overall!C1066&lt;&gt;"",_xlfn.VALUETOTEXT(Overall!C1066),"")</f>
        <v>25-2807-1508-25JPMC-PS-DS-214</v>
      </c>
      <c r="D1064" s="5" t="str">
        <f>_xlfn.VALUETOTEXT(Overall!D1066)</f>
        <v>DS</v>
      </c>
      <c r="E1064" s="5" t="str">
        <f>IF(Overall!Q1066&lt;&gt;"",_xlfn.VALUETOTEXT(Overall!Q1066),"")</f>
        <v>JPMC</v>
      </c>
      <c r="F1064" s="5" t="str">
        <f>IF(Overall!E1066&lt;&gt;"",_xlfn.VALUETOTEXT(Overall!E1066),"")</f>
        <v>JP Morgan Chase Bank NA</v>
      </c>
      <c r="G1064" s="5" t="str">
        <f>IF(Overall!R1066&lt;&gt;"",_xlfn.VALUETOTEXT(Overall!R1066),"")</f>
        <v>Asian</v>
      </c>
      <c r="H1064" s="6">
        <f>IF(Overall!F1066&lt;&gt;"",VALUE(Overall!F1066),"")</f>
        <v>500000</v>
      </c>
      <c r="I1064" s="6">
        <f>IF(Overall!G1066&lt;&gt;"",VALUE(Overall!G1066),"")</f>
        <v>67</v>
      </c>
      <c r="J1064" s="6">
        <f>IF(Overall!H1066&lt;&gt;"",VALUE(Overall!H1066),"")</f>
        <v>53</v>
      </c>
      <c r="K1064" s="6">
        <f>IF(Overall!I1066&lt;&gt;"",VALUE(Overall!I1066),"")</f>
        <v>3.05</v>
      </c>
      <c r="L1064" s="6">
        <f>IF(Overall!J1066&lt;&gt;"",VALUE(Overall!J1066),"")</f>
        <v>0.27</v>
      </c>
      <c r="M1064" s="6">
        <f>IF(Overall!K1066&lt;&gt;"",VALUE(Overall!K1066),"")</f>
        <v>2.78</v>
      </c>
      <c r="N1064" s="6">
        <f>IF(Overall!T1066&lt;&gt;"",VALUE(Overall!T1066),"")</f>
        <v>68.16</v>
      </c>
      <c r="O1064" s="7">
        <f>IF(Overall!L1066&lt;&gt;"", DATEVALUE(Overall!L1066), "")</f>
        <v>45931</v>
      </c>
      <c r="P1064" s="7">
        <f>IF(Overall!M1066&lt;&gt;"", DATEVALUE(Overall!M1066), "")</f>
        <v>45961</v>
      </c>
      <c r="Q1064" s="7" t="str">
        <f>IF(Overall!S1066&lt;&gt;"",_xlfn.VALUETOTEXT(Overall!S1066),"")</f>
        <v>Oct</v>
      </c>
      <c r="R1064" s="7">
        <f>IF(Overall!O1066&lt;&gt;"", DATEVALUE(Overall!O1066), "")</f>
        <v>45866</v>
      </c>
      <c r="S1064" s="7">
        <f>IF(Overall!O1066&lt;&gt;"", DATEVALUE(Overall!O1066), "")</f>
        <v>45866</v>
      </c>
      <c r="T1064" s="5">
        <f t="shared" si="33"/>
        <v>1</v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>
        <f>IF(Overall!$A1066&lt;&gt;"",IF(AND(MONTH($O1064) &lt;= 10, MONTH($P1064) &gt;= 10), IF($T1064 &lt;&gt; "", $H1064/$T1064, ""), ""),"")</f>
        <v>500000</v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>
        <f ca="1">IFERROR(IF(AND(NOW()&lt;= EOMONTH(DATE(YEAR($P1064),10, 1), 0), Overall!$A1066&lt;&gt;"", MONTH($O1064) &lt;= 10, MONTH($P1064) &gt;= 10), IF($T1064 &lt;&gt; "", $H1064/$T1064, ""), ""), "")</f>
        <v>500000</v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500000</v>
      </c>
    </row>
    <row r="1065" spans="1:46" x14ac:dyDescent="0.25">
      <c r="A1065" t="str">
        <f>_xlfn.VALUETOTEXT(Overall!A1067)</f>
        <v>FY2025 PCHP</v>
      </c>
      <c r="B1065" s="8">
        <f>IF(Overall!B1067&lt;&gt;"", VALUE(Overall!B1067), "")</f>
        <v>215</v>
      </c>
      <c r="C1065" s="5" t="str">
        <f>IF(Overall!C1067&lt;&gt;"",_xlfn.VALUETOTEXT(Overall!C1067),"")</f>
        <v>25-2807-1508-25BNPP-PS-DS-215</v>
      </c>
      <c r="D1065" s="5" t="str">
        <f>_xlfn.VALUETOTEXT(Overall!D1067)</f>
        <v>DS</v>
      </c>
      <c r="E1065" s="5" t="str">
        <f>IF(Overall!Q1067&lt;&gt;"",_xlfn.VALUETOTEXT(Overall!Q1067),"")</f>
        <v>BNPP</v>
      </c>
      <c r="F1065" s="5" t="str">
        <f>IF(Overall!E1067&lt;&gt;"",_xlfn.VALUETOTEXT(Overall!E1067),"")</f>
        <v>BNP Paribas SA</v>
      </c>
      <c r="G1065" s="5" t="str">
        <f>IF(Overall!R1067&lt;&gt;"",_xlfn.VALUETOTEXT(Overall!R1067),"")</f>
        <v>Asian</v>
      </c>
      <c r="H1065" s="6">
        <f>IF(Overall!F1067&lt;&gt;"",VALUE(Overall!F1067),"")</f>
        <v>500000</v>
      </c>
      <c r="I1065" s="6">
        <f>IF(Overall!G1067&lt;&gt;"",VALUE(Overall!G1067),"")</f>
        <v>67</v>
      </c>
      <c r="J1065" s="6">
        <f>IF(Overall!H1067&lt;&gt;"",VALUE(Overall!H1067),"")</f>
        <v>53</v>
      </c>
      <c r="K1065" s="6">
        <f>IF(Overall!I1067&lt;&gt;"",VALUE(Overall!I1067),"")</f>
        <v>3.03</v>
      </c>
      <c r="L1065" s="6">
        <f>IF(Overall!J1067&lt;&gt;"",VALUE(Overall!J1067),"")</f>
        <v>0.3</v>
      </c>
      <c r="M1065" s="6">
        <f>IF(Overall!K1067&lt;&gt;"",VALUE(Overall!K1067),"")</f>
        <v>2.73</v>
      </c>
      <c r="N1065" s="6">
        <f>IF(Overall!T1067&lt;&gt;"",VALUE(Overall!T1067),"")</f>
        <v>68.12</v>
      </c>
      <c r="O1065" s="7">
        <f>IF(Overall!L1067&lt;&gt;"", DATEVALUE(Overall!L1067), "")</f>
        <v>45931</v>
      </c>
      <c r="P1065" s="7">
        <f>IF(Overall!M1067&lt;&gt;"", DATEVALUE(Overall!M1067), "")</f>
        <v>45961</v>
      </c>
      <c r="Q1065" s="7" t="str">
        <f>IF(Overall!S1067&lt;&gt;"",_xlfn.VALUETOTEXT(Overall!S1067),"")</f>
        <v>Oct</v>
      </c>
      <c r="R1065" s="7">
        <f>IF(Overall!O1067&lt;&gt;"", DATEVALUE(Overall!O1067), "")</f>
        <v>45866</v>
      </c>
      <c r="S1065" s="7">
        <f>IF(Overall!O1067&lt;&gt;"", DATEVALUE(Overall!O1067), "")</f>
        <v>45866</v>
      </c>
      <c r="T1065" s="5">
        <f t="shared" si="33"/>
        <v>1</v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>
        <f>IF(Overall!$A1067&lt;&gt;"",IF(AND(MONTH($O1065) &lt;= 10, MONTH($P1065) &gt;= 10), IF($T1065 &lt;&gt; "", $H1065/$T1065, ""), ""),"")</f>
        <v>500000</v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>
        <f ca="1">IFERROR(IF(AND(NOW()&lt;= EOMONTH(DATE(YEAR($P1065),10, 1), 0), Overall!$A1067&lt;&gt;"", MONTH($O1065) &lt;= 10, MONTH($P1065) &gt;= 10), IF($T1065 &lt;&gt; "", $H1065/$T1065, ""), ""), "")</f>
        <v>500000</v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500000</v>
      </c>
    </row>
    <row r="1066" spans="1:46" x14ac:dyDescent="0.25">
      <c r="A1066" t="str">
        <f>_xlfn.VALUETOTEXT(Overall!A1068)</f>
        <v>FY2025 PCHP</v>
      </c>
      <c r="B1066" s="8">
        <f>IF(Overall!B1068&lt;&gt;"", VALUE(Overall!B1068), "")</f>
        <v>216</v>
      </c>
      <c r="C1066" s="5" t="str">
        <f>IF(Overall!C1068&lt;&gt;"",_xlfn.VALUETOTEXT(Overall!C1068),"")</f>
        <v>25-2907-1808-25BNPP-PS-HZ-216</v>
      </c>
      <c r="D1066" s="5" t="str">
        <f>_xlfn.VALUETOTEXT(Overall!D1068)</f>
        <v>HZ</v>
      </c>
      <c r="E1066" s="5" t="str">
        <f>IF(Overall!Q1068&lt;&gt;"",_xlfn.VALUETOTEXT(Overall!Q1068),"")</f>
        <v>BNPP</v>
      </c>
      <c r="F1066" s="5" t="str">
        <f>IF(Overall!E1068&lt;&gt;"",_xlfn.VALUETOTEXT(Overall!E1068),"")</f>
        <v>BNP Paribas SA</v>
      </c>
      <c r="G1066" s="5" t="str">
        <f>IF(Overall!R1068&lt;&gt;"",_xlfn.VALUETOTEXT(Overall!R1068),"")</f>
        <v>Asian</v>
      </c>
      <c r="H1066" s="6">
        <f>IF(Overall!F1068&lt;&gt;"",VALUE(Overall!F1068),"")</f>
        <v>500000</v>
      </c>
      <c r="I1066" s="6">
        <f>IF(Overall!G1068&lt;&gt;"",VALUE(Overall!G1068),"")</f>
        <v>67</v>
      </c>
      <c r="J1066" s="6">
        <f>IF(Overall!H1068&lt;&gt;"",VALUE(Overall!H1068),"")</f>
        <v>53</v>
      </c>
      <c r="K1066" s="6">
        <f>IF(Overall!I1068&lt;&gt;"",VALUE(Overall!I1068),"")</f>
        <v>2.92</v>
      </c>
      <c r="L1066" s="6">
        <f>IF(Overall!J1068&lt;&gt;"",VALUE(Overall!J1068),"")</f>
        <v>0.3</v>
      </c>
      <c r="M1066" s="6">
        <f>IF(Overall!K1068&lt;&gt;"",VALUE(Overall!K1068),"")</f>
        <v>2.62</v>
      </c>
      <c r="N1066" s="6">
        <f>IF(Overall!T1068&lt;&gt;"",VALUE(Overall!T1068),"")</f>
        <v>68.66</v>
      </c>
      <c r="O1066" s="7">
        <f>IF(Overall!L1068&lt;&gt;"", DATEVALUE(Overall!L1068), "")</f>
        <v>45931</v>
      </c>
      <c r="P1066" s="7">
        <f>IF(Overall!M1068&lt;&gt;"", DATEVALUE(Overall!M1068), "")</f>
        <v>45961</v>
      </c>
      <c r="Q1066" s="7" t="str">
        <f>IF(Overall!S1068&lt;&gt;"",_xlfn.VALUETOTEXT(Overall!S1068),"")</f>
        <v>Oct</v>
      </c>
      <c r="R1066" s="7">
        <f>IF(Overall!O1068&lt;&gt;"", DATEVALUE(Overall!O1068), "")</f>
        <v>45867</v>
      </c>
      <c r="S1066" s="7">
        <f>IF(Overall!O1068&lt;&gt;"", DATEVALUE(Overall!O1068), "")</f>
        <v>45867</v>
      </c>
      <c r="T1066" s="5">
        <f t="shared" si="33"/>
        <v>1</v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>
        <f>IF(Overall!$A1068&lt;&gt;"",IF(AND(MONTH($O1066) &lt;= 10, MONTH($P1066) &gt;= 10), IF($T1066 &lt;&gt; "", $H1066/$T1066, ""), ""),"")</f>
        <v>500000</v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>
        <f ca="1">IFERROR(IF(AND(NOW()&lt;= EOMONTH(DATE(YEAR($P1066),10, 1), 0), Overall!$A1068&lt;&gt;"", MONTH($O1066) &lt;= 10, MONTH($P1066) &gt;= 10), IF($T1066 &lt;&gt; "", $H1066/$T1066, ""), ""), "")</f>
        <v>500000</v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500000</v>
      </c>
    </row>
    <row r="1067" spans="1:46" x14ac:dyDescent="0.25">
      <c r="A1067" t="str">
        <f>_xlfn.VALUETOTEXT(Overall!A1069)</f>
        <v>FY2025 PCHP</v>
      </c>
      <c r="B1067" s="8">
        <f>IF(Overall!B1069&lt;&gt;"", VALUE(Overall!B1069), "")</f>
        <v>217</v>
      </c>
      <c r="C1067" s="5" t="str">
        <f>IF(Overall!C1069&lt;&gt;"",_xlfn.VALUETOTEXT(Overall!C1069),"")</f>
        <v>25-2907-1808-25CITI-PS-HZ-217</v>
      </c>
      <c r="D1067" s="5" t="str">
        <f>_xlfn.VALUETOTEXT(Overall!D1069)</f>
        <v>HZ</v>
      </c>
      <c r="E1067" s="5" t="str">
        <f>IF(Overall!Q1069&lt;&gt;"",_xlfn.VALUETOTEXT(Overall!Q1069),"")</f>
        <v>CITI</v>
      </c>
      <c r="F1067" s="5" t="str">
        <f>IF(Overall!E1069&lt;&gt;"",_xlfn.VALUETOTEXT(Overall!E1069),"")</f>
        <v>Citibank Bhd</v>
      </c>
      <c r="G1067" s="5" t="str">
        <f>IF(Overall!R1069&lt;&gt;"",_xlfn.VALUETOTEXT(Overall!R1069),"")</f>
        <v>Asian</v>
      </c>
      <c r="H1067" s="6">
        <f>IF(Overall!F1069&lt;&gt;"",VALUE(Overall!F1069),"")</f>
        <v>500000</v>
      </c>
      <c r="I1067" s="6">
        <f>IF(Overall!G1069&lt;&gt;"",VALUE(Overall!G1069),"")</f>
        <v>67</v>
      </c>
      <c r="J1067" s="6">
        <f>IF(Overall!H1069&lt;&gt;"",VALUE(Overall!H1069),"")</f>
        <v>53</v>
      </c>
      <c r="K1067" s="6">
        <f>IF(Overall!I1069&lt;&gt;"",VALUE(Overall!I1069),"")</f>
        <v>2.98</v>
      </c>
      <c r="L1067" s="6">
        <f>IF(Overall!J1069&lt;&gt;"",VALUE(Overall!J1069),"")</f>
        <v>0.28999999999999998</v>
      </c>
      <c r="M1067" s="6">
        <f>IF(Overall!K1069&lt;&gt;"",VALUE(Overall!K1069),"")</f>
        <v>2.69</v>
      </c>
      <c r="N1067" s="6">
        <f>IF(Overall!T1069&lt;&gt;"",VALUE(Overall!T1069),"")</f>
        <v>68.650000000000006</v>
      </c>
      <c r="O1067" s="7">
        <f>IF(Overall!L1069&lt;&gt;"", DATEVALUE(Overall!L1069), "")</f>
        <v>45931</v>
      </c>
      <c r="P1067" s="7">
        <f>IF(Overall!M1069&lt;&gt;"", DATEVALUE(Overall!M1069), "")</f>
        <v>45961</v>
      </c>
      <c r="Q1067" s="7" t="str">
        <f>IF(Overall!S1069&lt;&gt;"",_xlfn.VALUETOTEXT(Overall!S1069),"")</f>
        <v>Oct</v>
      </c>
      <c r="R1067" s="7">
        <f>IF(Overall!O1069&lt;&gt;"", DATEVALUE(Overall!O1069), "")</f>
        <v>45867</v>
      </c>
      <c r="S1067" s="7">
        <f>IF(Overall!O1069&lt;&gt;"", DATEVALUE(Overall!O1069), "")</f>
        <v>45867</v>
      </c>
      <c r="T1067" s="5">
        <f t="shared" si="33"/>
        <v>1</v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>
        <f>IF(Overall!$A1069&lt;&gt;"",IF(AND(MONTH($O1067) &lt;= 10, MONTH($P1067) &gt;= 10), IF($T1067 &lt;&gt; "", $H1067/$T1067, ""), ""),"")</f>
        <v>500000</v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>
        <f ca="1">IFERROR(IF(AND(NOW()&lt;= EOMONTH(DATE(YEAR($P1067),10, 1), 0), Overall!$A1069&lt;&gt;"", MONTH($O1067) &lt;= 10, MONTH($P1067) &gt;= 10), IF($T1067 &lt;&gt; "", $H1067/$T1067, ""), ""), "")</f>
        <v>500000</v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500000</v>
      </c>
    </row>
    <row r="1068" spans="1:46" x14ac:dyDescent="0.25">
      <c r="A1068" t="str">
        <f>_xlfn.VALUETOTEXT(Overall!A1070)</f>
        <v>FY2025 PCHP</v>
      </c>
      <c r="B1068" s="8">
        <f>IF(Overall!B1070&lt;&gt;"", VALUE(Overall!B1070), "")</f>
        <v>218</v>
      </c>
      <c r="C1068" s="5" t="str">
        <f>IF(Overall!C1070&lt;&gt;"",_xlfn.VALUETOTEXT(Overall!C1070),"")</f>
        <v>25-2907-1808-25TOTS-PS-DS-218</v>
      </c>
      <c r="D1068" s="5" t="str">
        <f>_xlfn.VALUETOTEXT(Overall!D1070)</f>
        <v>DS</v>
      </c>
      <c r="E1068" s="5" t="str">
        <f>IF(Overall!Q1070&lt;&gt;"",_xlfn.VALUETOTEXT(Overall!Q1070),"")</f>
        <v>TOTS</v>
      </c>
      <c r="F1068" s="5" t="str">
        <f>IF(Overall!E1070&lt;&gt;"",_xlfn.VALUETOTEXT(Overall!E1070),"")</f>
        <v>TOTSA TotalEnergies Trading SA</v>
      </c>
      <c r="G1068" s="5" t="str">
        <f>IF(Overall!R1070&lt;&gt;"",_xlfn.VALUETOTEXT(Overall!R1070),"")</f>
        <v>Asian</v>
      </c>
      <c r="H1068" s="6">
        <f>IF(Overall!F1070&lt;&gt;"",VALUE(Overall!F1070),"")</f>
        <v>500000</v>
      </c>
      <c r="I1068" s="6">
        <f>IF(Overall!G1070&lt;&gt;"",VALUE(Overall!G1070),"")</f>
        <v>67</v>
      </c>
      <c r="J1068" s="6">
        <f>IF(Overall!H1070&lt;&gt;"",VALUE(Overall!H1070),"")</f>
        <v>53</v>
      </c>
      <c r="K1068" s="6">
        <f>IF(Overall!I1070&lt;&gt;"",VALUE(Overall!I1070),"")</f>
        <v>2.94</v>
      </c>
      <c r="L1068" s="6">
        <f>IF(Overall!J1070&lt;&gt;"",VALUE(Overall!J1070),"")</f>
        <v>0.25</v>
      </c>
      <c r="M1068" s="6">
        <f>IF(Overall!K1070&lt;&gt;"",VALUE(Overall!K1070),"")</f>
        <v>2.69</v>
      </c>
      <c r="N1068" s="6">
        <f>IF(Overall!T1070&lt;&gt;"",VALUE(Overall!T1070),"")</f>
        <v>68.59</v>
      </c>
      <c r="O1068" s="7">
        <f>IF(Overall!L1070&lt;&gt;"", DATEVALUE(Overall!L1070), "")</f>
        <v>45931</v>
      </c>
      <c r="P1068" s="7">
        <f>IF(Overall!M1070&lt;&gt;"", DATEVALUE(Overall!M1070), "")</f>
        <v>45961</v>
      </c>
      <c r="Q1068" s="7" t="str">
        <f>IF(Overall!S1070&lt;&gt;"",_xlfn.VALUETOTEXT(Overall!S1070),"")</f>
        <v>Oct</v>
      </c>
      <c r="R1068" s="7">
        <f>IF(Overall!O1070&lt;&gt;"", DATEVALUE(Overall!O1070), "")</f>
        <v>45867</v>
      </c>
      <c r="S1068" s="7">
        <f>IF(Overall!O1070&lt;&gt;"", DATEVALUE(Overall!O1070), "")</f>
        <v>45867</v>
      </c>
      <c r="T1068" s="5">
        <f t="shared" si="33"/>
        <v>1</v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>
        <f>IF(Overall!$A1070&lt;&gt;"",IF(AND(MONTH($O1068) &lt;= 10, MONTH($P1068) &gt;= 10), IF($T1068 &lt;&gt; "", $H1068/$T1068, ""), ""),"")</f>
        <v>500000</v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>
        <f ca="1">IFERROR(IF(AND(NOW()&lt;= EOMONTH(DATE(YEAR($P1068),10, 1), 0), Overall!$A1070&lt;&gt;"", MONTH($O1068) &lt;= 10, MONTH($P1068) &gt;= 10), IF($T1068 &lt;&gt; "", $H1068/$T1068, ""), ""), "")</f>
        <v>500000</v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500000</v>
      </c>
    </row>
    <row r="1069" spans="1:46" x14ac:dyDescent="0.25">
      <c r="A1069" t="str">
        <f>_xlfn.VALUETOTEXT(Overall!A1071)</f>
        <v>FY2025 PCHP</v>
      </c>
      <c r="B1069" s="8">
        <f>IF(Overall!B1071&lt;&gt;"", VALUE(Overall!B1071), "")</f>
        <v>219</v>
      </c>
      <c r="C1069" s="5" t="str">
        <f>IF(Overall!C1071&lt;&gt;"",_xlfn.VALUETOTEXT(Overall!C1071),"")</f>
        <v>25-3007-1908-25BNPP-PS-HZ-219</v>
      </c>
      <c r="D1069" s="5" t="str">
        <f>_xlfn.VALUETOTEXT(Overall!D1071)</f>
        <v>HZ</v>
      </c>
      <c r="E1069" s="5" t="str">
        <f>IF(Overall!Q1071&lt;&gt;"",_xlfn.VALUETOTEXT(Overall!Q1071),"")</f>
        <v>BNPP</v>
      </c>
      <c r="F1069" s="5" t="str">
        <f>IF(Overall!E1071&lt;&gt;"",_xlfn.VALUETOTEXT(Overall!E1071),"")</f>
        <v>BNP Paribas SA</v>
      </c>
      <c r="G1069" s="5" t="str">
        <f>IF(Overall!R1071&lt;&gt;"",_xlfn.VALUETOTEXT(Overall!R1071),"")</f>
        <v>Asian</v>
      </c>
      <c r="H1069" s="6">
        <f>IF(Overall!F1071&lt;&gt;"",VALUE(Overall!F1071),"")</f>
        <v>500000</v>
      </c>
      <c r="I1069" s="6">
        <f>IF(Overall!G1071&lt;&gt;"",VALUE(Overall!G1071),"")</f>
        <v>67</v>
      </c>
      <c r="J1069" s="6">
        <f>IF(Overall!H1071&lt;&gt;"",VALUE(Overall!H1071),"")</f>
        <v>55</v>
      </c>
      <c r="K1069" s="6">
        <f>IF(Overall!I1071&lt;&gt;"",VALUE(Overall!I1071),"")</f>
        <v>2.95</v>
      </c>
      <c r="L1069" s="6">
        <f>IF(Overall!J1071&lt;&gt;"",VALUE(Overall!J1071),"")</f>
        <v>0.3</v>
      </c>
      <c r="M1069" s="6">
        <f>IF(Overall!K1071&lt;&gt;"",VALUE(Overall!K1071),"")</f>
        <v>2.65</v>
      </c>
      <c r="N1069" s="6">
        <f>IF(Overall!T1071&lt;&gt;"",VALUE(Overall!T1071),"")</f>
        <v>69.650000000000006</v>
      </c>
      <c r="O1069" s="7">
        <f>IF(Overall!L1071&lt;&gt;"", DATEVALUE(Overall!L1071), "")</f>
        <v>45962</v>
      </c>
      <c r="P1069" s="7">
        <f>IF(Overall!M1071&lt;&gt;"", DATEVALUE(Overall!M1071), "")</f>
        <v>45991</v>
      </c>
      <c r="Q1069" s="7" t="str">
        <f>IF(Overall!S1071&lt;&gt;"",_xlfn.VALUETOTEXT(Overall!S1071),"")</f>
        <v>Nov</v>
      </c>
      <c r="R1069" s="7">
        <f>IF(Overall!O1071&lt;&gt;"", DATEVALUE(Overall!O1071), "")</f>
        <v>45868</v>
      </c>
      <c r="S1069" s="7">
        <f>IF(Overall!O1071&lt;&gt;"", DATEVALUE(Overall!O1071), "")</f>
        <v>45868</v>
      </c>
      <c r="T1069" s="5">
        <f t="shared" si="33"/>
        <v>1</v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>
        <f>IF(Overall!$A1071&lt;&gt;"",IF(AND(MONTH($O1069) &lt;= 11, MONTH($P1069) &gt;= 11), IF($T1069 &lt;&gt; "", $H1069/$T1069, ""), ""),"")</f>
        <v>500000</v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>
        <f ca="1">IFERROR(IF(AND(NOW()&lt;= EOMONTH(DATE(YEAR($P1069),11, 1), 0), Overall!$A1071&lt;&gt;"", MONTH($O1069) &lt;=11, MONTH($P1069) &gt;= 11), IF($T1069 &lt;&gt; "", $H1069/$T1069, ""), ""), "")</f>
        <v>500000</v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500000</v>
      </c>
    </row>
    <row r="1070" spans="1:46" x14ac:dyDescent="0.25">
      <c r="A1070" t="str">
        <f>_xlfn.VALUETOTEXT(Overall!A1072)</f>
        <v>FY2025 PCHP</v>
      </c>
      <c r="B1070" s="8">
        <f>IF(Overall!B1072&lt;&gt;"", VALUE(Overall!B1072), "")</f>
        <v>220</v>
      </c>
      <c r="C1070" s="5" t="str">
        <f>IF(Overall!C1072&lt;&gt;"",_xlfn.VALUETOTEXT(Overall!C1072),"")</f>
        <v>25-3007-1908-25CIMI-PS-HZ-220</v>
      </c>
      <c r="D1070" s="5" t="str">
        <f>_xlfn.VALUETOTEXT(Overall!D1072)</f>
        <v>HZ</v>
      </c>
      <c r="E1070" s="5" t="str">
        <f>IF(Overall!Q1072&lt;&gt;"",_xlfn.VALUETOTEXT(Overall!Q1072),"")</f>
        <v>CIMI</v>
      </c>
      <c r="F1070" s="5" t="str">
        <f>IF(Overall!E1072&lt;&gt;"",_xlfn.VALUETOTEXT(Overall!E1072),"")</f>
        <v>CIMB Islamic Bank Berhad</v>
      </c>
      <c r="G1070" s="5" t="str">
        <f>IF(Overall!R1072&lt;&gt;"",_xlfn.VALUETOTEXT(Overall!R1072),"")</f>
        <v>Asian</v>
      </c>
      <c r="H1070" s="6">
        <f>IF(Overall!F1072&lt;&gt;"",VALUE(Overall!F1072),"")</f>
        <v>500000</v>
      </c>
      <c r="I1070" s="6">
        <f>IF(Overall!G1072&lt;&gt;"",VALUE(Overall!G1072),"")</f>
        <v>67</v>
      </c>
      <c r="J1070" s="6">
        <f>IF(Overall!H1072&lt;&gt;"",VALUE(Overall!H1072),"")</f>
        <v>55</v>
      </c>
      <c r="K1070" s="6">
        <f>IF(Overall!I1072&lt;&gt;"",VALUE(Overall!I1072),"")</f>
        <v>3.15</v>
      </c>
      <c r="L1070" s="6">
        <f>IF(Overall!J1072&lt;&gt;"",VALUE(Overall!J1072),"")</f>
        <v>0.5</v>
      </c>
      <c r="M1070" s="6">
        <f>IF(Overall!K1072&lt;&gt;"",VALUE(Overall!K1072),"")</f>
        <v>2.65</v>
      </c>
      <c r="N1070" s="6">
        <f>IF(Overall!T1072&lt;&gt;"",VALUE(Overall!T1072),"")</f>
        <v>69.680000000000007</v>
      </c>
      <c r="O1070" s="7">
        <f>IF(Overall!L1072&lt;&gt;"", DATEVALUE(Overall!L1072), "")</f>
        <v>45962</v>
      </c>
      <c r="P1070" s="7">
        <f>IF(Overall!M1072&lt;&gt;"", DATEVALUE(Overall!M1072), "")</f>
        <v>45991</v>
      </c>
      <c r="Q1070" s="7" t="str">
        <f>IF(Overall!S1072&lt;&gt;"",_xlfn.VALUETOTEXT(Overall!S1072),"")</f>
        <v>Nov</v>
      </c>
      <c r="R1070" s="7">
        <f>IF(Overall!O1072&lt;&gt;"", DATEVALUE(Overall!O1072), "")</f>
        <v>45868</v>
      </c>
      <c r="S1070" s="7">
        <f>IF(Overall!O1072&lt;&gt;"", DATEVALUE(Overall!O1072), "")</f>
        <v>45868</v>
      </c>
      <c r="T1070" s="5">
        <f t="shared" si="33"/>
        <v>1</v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>
        <f>IF(Overall!$A1072&lt;&gt;"",IF(AND(MONTH($O1070) &lt;= 11, MONTH($P1070) &gt;= 11), IF($T1070 &lt;&gt; "", $H1070/$T1070, ""), ""),"")</f>
        <v>500000</v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>
        <f ca="1">IFERROR(IF(AND(NOW()&lt;= EOMONTH(DATE(YEAR($P1070),11, 1), 0), Overall!$A1072&lt;&gt;"", MONTH($O1070) &lt;=11, MONTH($P1070) &gt;= 11), IF($T1070 &lt;&gt; "", $H1070/$T1070, ""), ""), "")</f>
        <v>500000</v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500000</v>
      </c>
    </row>
    <row r="1071" spans="1:46" x14ac:dyDescent="0.25">
      <c r="A1071" t="str">
        <f>_xlfn.VALUETOTEXT(Overall!A1073)</f>
        <v>FY2025 PCHP</v>
      </c>
      <c r="B1071" s="8">
        <f>IF(Overall!B1073&lt;&gt;"", VALUE(Overall!B1073), "")</f>
        <v>221</v>
      </c>
      <c r="C1071" s="5" t="str">
        <f>IF(Overall!C1073&lt;&gt;"",_xlfn.VALUETOTEXT(Overall!C1073),"")</f>
        <v>25-3107-0708-25PTLCL-PS-EG-221</v>
      </c>
      <c r="D1071" s="5" t="str">
        <f>_xlfn.VALUETOTEXT(Overall!D1073)</f>
        <v>EG</v>
      </c>
      <c r="E1071" s="5" t="str">
        <f>IF(Overall!Q1073&lt;&gt;"",_xlfn.VALUETOTEXT(Overall!Q1073),"")</f>
        <v>PTLCL</v>
      </c>
      <c r="F1071" s="5" t="str">
        <f>IF(Overall!E1073&lt;&gt;"",_xlfn.VALUETOTEXT(Overall!E1073),"")</f>
        <v>PETCO Trading Labuan Co. Ltd</v>
      </c>
      <c r="G1071" s="5" t="str">
        <f>IF(Overall!R1073&lt;&gt;"",_xlfn.VALUETOTEXT(Overall!R1073),"")</f>
        <v>Asian</v>
      </c>
      <c r="H1071" s="6">
        <f>IF(Overall!F1073&lt;&gt;"",VALUE(Overall!F1073),"")</f>
        <v>250000</v>
      </c>
      <c r="I1071" s="6">
        <f>IF(Overall!G1073&lt;&gt;"",VALUE(Overall!G1073),"")</f>
        <v>67</v>
      </c>
      <c r="J1071" s="6">
        <f>IF(Overall!H1073&lt;&gt;"",VALUE(Overall!H1073),"")</f>
        <v>55</v>
      </c>
      <c r="K1071" s="6">
        <f>IF(Overall!I1073&lt;&gt;"",VALUE(Overall!I1073),"")</f>
        <v>3.65</v>
      </c>
      <c r="L1071" s="6">
        <f>IF(Overall!J1073&lt;&gt;"",VALUE(Overall!J1073),"")</f>
        <v>0.8</v>
      </c>
      <c r="M1071" s="6">
        <f>IF(Overall!K1073&lt;&gt;"",VALUE(Overall!K1073),"")</f>
        <v>2.85</v>
      </c>
      <c r="N1071" s="6">
        <f>IF(Overall!T1073&lt;&gt;"",VALUE(Overall!T1073),"")</f>
        <v>69.92</v>
      </c>
      <c r="O1071" s="7">
        <f>IF(Overall!L1073&lt;&gt;"", DATEVALUE(Overall!L1073), "")</f>
        <v>45992</v>
      </c>
      <c r="P1071" s="7">
        <f>IF(Overall!M1073&lt;&gt;"", DATEVALUE(Overall!M1073), "")</f>
        <v>46022</v>
      </c>
      <c r="Q1071" s="7" t="str">
        <f>IF(Overall!S1073&lt;&gt;"",_xlfn.VALUETOTEXT(Overall!S1073),"")</f>
        <v>Dec</v>
      </c>
      <c r="R1071" s="7">
        <f>IF(Overall!O1073&lt;&gt;"", DATEVALUE(Overall!O1073), "")</f>
        <v>45869</v>
      </c>
      <c r="S1071" s="7">
        <f>IF(Overall!O1073&lt;&gt;"", DATEVALUE(Overall!O1073), "")</f>
        <v>45869</v>
      </c>
      <c r="T1071" s="5">
        <f t="shared" si="33"/>
        <v>1</v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>
        <f>IF(Overall!$A1073&lt;&gt;"",IF(AND(MONTH($O1071) &lt;= 12, MONTH($P1071) &gt;= 12), IF($T1071 &lt;&gt; "", $H1071/$T1071, ""), ""),"")</f>
        <v>250000</v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>
        <f ca="1">IFERROR(IF(AND(NOW()&lt;= EOMONTH(DATE(YEAR($P1071),12, 1), 0), Overall!$A1073&lt;&gt;"", MONTH($O1071) &lt;= 12, MONTH($P1071) &gt;= 12), IF($T1071 &lt;&gt; "", $H1071/$T1071, ""), ""), "")</f>
        <v>250000</v>
      </c>
      <c r="AT1071" s="16">
        <f t="shared" ca="1" si="34"/>
        <v>250000</v>
      </c>
    </row>
    <row r="1072" spans="1:46" x14ac:dyDescent="0.25">
      <c r="A1072" t="str">
        <f>_xlfn.VALUETOTEXT(Overall!A1074)</f>
        <v>FY2025 PCHP</v>
      </c>
      <c r="B1072" s="8">
        <f>IF(Overall!B1074&lt;&gt;"", VALUE(Overall!B1074), "")</f>
        <v>222</v>
      </c>
      <c r="C1072" s="5" t="str">
        <f>IF(Overall!C1074&lt;&gt;"",_xlfn.VALUETOTEXT(Overall!C1074),"")</f>
        <v>25-3107-2008-25BNPP-PS-EG-222</v>
      </c>
      <c r="D1072" s="5" t="str">
        <f>_xlfn.VALUETOTEXT(Overall!D1074)</f>
        <v>EG</v>
      </c>
      <c r="E1072" s="5" t="str">
        <f>IF(Overall!Q1074&lt;&gt;"",_xlfn.VALUETOTEXT(Overall!Q1074),"")</f>
        <v>BNPP</v>
      </c>
      <c r="F1072" s="5" t="str">
        <f>IF(Overall!E1074&lt;&gt;"",_xlfn.VALUETOTEXT(Overall!E1074),"")</f>
        <v>BNP Paribas SA</v>
      </c>
      <c r="G1072" s="5" t="str">
        <f>IF(Overall!R1074&lt;&gt;"",_xlfn.VALUETOTEXT(Overall!R1074),"")</f>
        <v>Asian</v>
      </c>
      <c r="H1072" s="6">
        <f>IF(Overall!F1074&lt;&gt;"",VALUE(Overall!F1074),"")</f>
        <v>250000</v>
      </c>
      <c r="I1072" s="6">
        <f>IF(Overall!G1074&lt;&gt;"",VALUE(Overall!G1074),"")</f>
        <v>67</v>
      </c>
      <c r="J1072" s="6">
        <f>IF(Overall!H1074&lt;&gt;"",VALUE(Overall!H1074),"")</f>
        <v>55</v>
      </c>
      <c r="K1072" s="6">
        <f>IF(Overall!I1074&lt;&gt;"",VALUE(Overall!I1074),"")</f>
        <v>3.62</v>
      </c>
      <c r="L1072" s="6">
        <f>IF(Overall!J1074&lt;&gt;"",VALUE(Overall!J1074),"")</f>
        <v>0.8</v>
      </c>
      <c r="M1072" s="6">
        <f>IF(Overall!K1074&lt;&gt;"",VALUE(Overall!K1074),"")</f>
        <v>2.82</v>
      </c>
      <c r="N1072" s="6">
        <f>IF(Overall!T1074&lt;&gt;"",VALUE(Overall!T1074),"")</f>
        <v>69.95</v>
      </c>
      <c r="O1072" s="7">
        <f>IF(Overall!L1074&lt;&gt;"", DATEVALUE(Overall!L1074), "")</f>
        <v>45992</v>
      </c>
      <c r="P1072" s="7">
        <f>IF(Overall!M1074&lt;&gt;"", DATEVALUE(Overall!M1074), "")</f>
        <v>46022</v>
      </c>
      <c r="Q1072" s="7" t="str">
        <f>IF(Overall!S1074&lt;&gt;"",_xlfn.VALUETOTEXT(Overall!S1074),"")</f>
        <v>Dec</v>
      </c>
      <c r="R1072" s="7">
        <f>IF(Overall!O1074&lt;&gt;"", DATEVALUE(Overall!O1074), "")</f>
        <v>45869</v>
      </c>
      <c r="S1072" s="7">
        <f>IF(Overall!O1074&lt;&gt;"", DATEVALUE(Overall!O1074), "")</f>
        <v>45869</v>
      </c>
      <c r="T1072" s="5">
        <f t="shared" si="33"/>
        <v>1</v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>
        <f>IF(Overall!$A1074&lt;&gt;"",IF(AND(MONTH($O1072) &lt;= 12, MONTH($P1072) &gt;= 12), IF($T1072 &lt;&gt; "", $H1072/$T1072, ""), ""),"")</f>
        <v>250000</v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>
        <f ca="1">IFERROR(IF(AND(NOW()&lt;= EOMONTH(DATE(YEAR($P1072),12, 1), 0), Overall!$A1074&lt;&gt;"", MONTH($O1072) &lt;= 12, MONTH($P1072) &gt;= 12), IF($T1072 &lt;&gt; "", $H1072/$T1072, ""), ""), "")</f>
        <v>250000</v>
      </c>
      <c r="AT1072" s="16">
        <f t="shared" ca="1" si="34"/>
        <v>250000</v>
      </c>
    </row>
    <row r="1073" spans="1:46" x14ac:dyDescent="0.25">
      <c r="A1073" t="str">
        <f>_xlfn.VALUETOTEXT(Overall!A1075)</f>
        <v>FY2025 PCHP</v>
      </c>
      <c r="B1073" s="8">
        <f>IF(Overall!B1075&lt;&gt;"", VALUE(Overall!B1075), "")</f>
        <v>223</v>
      </c>
      <c r="C1073" s="5" t="str">
        <f>IF(Overall!C1075&lt;&gt;"",_xlfn.VALUETOTEXT(Overall!C1075),"")</f>
        <v>25-3107-2008-25MLIL-PS-HZ-223</v>
      </c>
      <c r="D1073" s="5" t="str">
        <f>_xlfn.VALUETOTEXT(Overall!D1075)</f>
        <v>HZ</v>
      </c>
      <c r="E1073" s="5" t="str">
        <f>IF(Overall!Q1075&lt;&gt;"",_xlfn.VALUETOTEXT(Overall!Q1075),"")</f>
        <v>MLIL</v>
      </c>
      <c r="F1073" s="5" t="str">
        <f>IF(Overall!E1075&lt;&gt;"",_xlfn.VALUETOTEXT(Overall!E1075),"")</f>
        <v>Merrill Lynch International</v>
      </c>
      <c r="G1073" s="5" t="str">
        <f>IF(Overall!R1075&lt;&gt;"",_xlfn.VALUETOTEXT(Overall!R1075),"")</f>
        <v>Asian</v>
      </c>
      <c r="H1073" s="6">
        <f>IF(Overall!F1075&lt;&gt;"",VALUE(Overall!F1075),"")</f>
        <v>250000</v>
      </c>
      <c r="I1073" s="6">
        <f>IF(Overall!G1075&lt;&gt;"",VALUE(Overall!G1075),"")</f>
        <v>67</v>
      </c>
      <c r="J1073" s="6">
        <f>IF(Overall!H1075&lt;&gt;"",VALUE(Overall!H1075),"")</f>
        <v>55</v>
      </c>
      <c r="K1073" s="6">
        <f>IF(Overall!I1075&lt;&gt;"",VALUE(Overall!I1075),"")</f>
        <v>3.65</v>
      </c>
      <c r="L1073" s="6">
        <f>IF(Overall!J1075&lt;&gt;"",VALUE(Overall!J1075),"")</f>
        <v>0.8</v>
      </c>
      <c r="M1073" s="6">
        <f>IF(Overall!K1075&lt;&gt;"",VALUE(Overall!K1075),"")</f>
        <v>2.85</v>
      </c>
      <c r="N1073" s="6">
        <f>IF(Overall!T1075&lt;&gt;"",VALUE(Overall!T1075),"")</f>
        <v>69.930000000000007</v>
      </c>
      <c r="O1073" s="7">
        <f>IF(Overall!L1075&lt;&gt;"", DATEVALUE(Overall!L1075), "")</f>
        <v>45992</v>
      </c>
      <c r="P1073" s="7">
        <f>IF(Overall!M1075&lt;&gt;"", DATEVALUE(Overall!M1075), "")</f>
        <v>46022</v>
      </c>
      <c r="Q1073" s="7" t="str">
        <f>IF(Overall!S1075&lt;&gt;"",_xlfn.VALUETOTEXT(Overall!S1075),"")</f>
        <v>Dec</v>
      </c>
      <c r="R1073" s="7">
        <f>IF(Overall!O1075&lt;&gt;"", DATEVALUE(Overall!O1075), "")</f>
        <v>45869</v>
      </c>
      <c r="S1073" s="7">
        <f>IF(Overall!O1075&lt;&gt;"", DATEVALUE(Overall!O1075), "")</f>
        <v>45869</v>
      </c>
      <c r="T1073" s="5">
        <f t="shared" si="33"/>
        <v>1</v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>
        <f>IF(Overall!$A1075&lt;&gt;"",IF(AND(MONTH($O1073) &lt;= 12, MONTH($P1073) &gt;= 12), IF($T1073 &lt;&gt; "", $H1073/$T1073, ""), ""),"")</f>
        <v>250000</v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>
        <f ca="1">IFERROR(IF(AND(NOW()&lt;= EOMONTH(DATE(YEAR($P1073),12, 1), 0), Overall!$A1075&lt;&gt;"", MONTH($O1073) &lt;= 12, MONTH($P1073) &gt;= 12), IF($T1073 &lt;&gt; "", $H1073/$T1073, ""), ""), "")</f>
        <v>250000</v>
      </c>
      <c r="AT1073" s="16">
        <f t="shared" ca="1" si="34"/>
        <v>250000</v>
      </c>
    </row>
    <row r="1074" spans="1:46" x14ac:dyDescent="0.25">
      <c r="A1074" t="str">
        <f>_xlfn.VALUETOTEXT(Overall!A1076)</f>
        <v>FY2025 PCHP</v>
      </c>
      <c r="B1074" s="8">
        <f>IF(Overall!B1076&lt;&gt;"", VALUE(Overall!B1076), "")</f>
        <v>224</v>
      </c>
      <c r="C1074" s="5" t="str">
        <f>IF(Overall!C1076&lt;&gt;"",_xlfn.VALUETOTEXT(Overall!C1076),"")</f>
        <v>25-3107-2008-25SCBB-PS-HZ-224</v>
      </c>
      <c r="D1074" s="5" t="str">
        <f>_xlfn.VALUETOTEXT(Overall!D1076)</f>
        <v>HZ</v>
      </c>
      <c r="E1074" s="5" t="str">
        <f>IF(Overall!Q1076&lt;&gt;"",_xlfn.VALUETOTEXT(Overall!Q1076),"")</f>
        <v>SCBB</v>
      </c>
      <c r="F1074" s="5" t="str">
        <f>IF(Overall!E1076&lt;&gt;"",_xlfn.VALUETOTEXT(Overall!E1076),"")</f>
        <v>Standard Chartered Bank (M) Bhd</v>
      </c>
      <c r="G1074" s="5" t="str">
        <f>IF(Overall!R1076&lt;&gt;"",_xlfn.VALUETOTEXT(Overall!R1076),"")</f>
        <v>Asian</v>
      </c>
      <c r="H1074" s="6">
        <f>IF(Overall!F1076&lt;&gt;"",VALUE(Overall!F1076),"")</f>
        <v>250000</v>
      </c>
      <c r="I1074" s="6">
        <f>IF(Overall!G1076&lt;&gt;"",VALUE(Overall!G1076),"")</f>
        <v>67</v>
      </c>
      <c r="J1074" s="6">
        <f>IF(Overall!H1076&lt;&gt;"",VALUE(Overall!H1076),"")</f>
        <v>55</v>
      </c>
      <c r="K1074" s="6">
        <f>IF(Overall!I1076&lt;&gt;"",VALUE(Overall!I1076),"")</f>
        <v>3.6</v>
      </c>
      <c r="L1074" s="6">
        <f>IF(Overall!J1076&lt;&gt;"",VALUE(Overall!J1076),"")</f>
        <v>0.77</v>
      </c>
      <c r="M1074" s="6">
        <f>IF(Overall!K1076&lt;&gt;"",VALUE(Overall!K1076),"")</f>
        <v>2.83</v>
      </c>
      <c r="N1074" s="6">
        <f>IF(Overall!T1076&lt;&gt;"",VALUE(Overall!T1076),"")</f>
        <v>69.88</v>
      </c>
      <c r="O1074" s="7">
        <f>IF(Overall!L1076&lt;&gt;"", DATEVALUE(Overall!L1076), "")</f>
        <v>45992</v>
      </c>
      <c r="P1074" s="7">
        <f>IF(Overall!M1076&lt;&gt;"", DATEVALUE(Overall!M1076), "")</f>
        <v>46022</v>
      </c>
      <c r="Q1074" s="7" t="str">
        <f>IF(Overall!S1076&lt;&gt;"",_xlfn.VALUETOTEXT(Overall!S1076),"")</f>
        <v>Dec</v>
      </c>
      <c r="R1074" s="7">
        <f>IF(Overall!O1076&lt;&gt;"", DATEVALUE(Overall!O1076), "")</f>
        <v>45869</v>
      </c>
      <c r="S1074" s="7">
        <f>IF(Overall!O1076&lt;&gt;"", DATEVALUE(Overall!O1076), "")</f>
        <v>45869</v>
      </c>
      <c r="T1074" s="5">
        <f t="shared" si="33"/>
        <v>1</v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>
        <f>IF(Overall!$A1076&lt;&gt;"",IF(AND(MONTH($O1074) &lt;= 12, MONTH($P1074) &gt;= 12), IF($T1074 &lt;&gt; "", $H1074/$T1074, ""), ""),"")</f>
        <v>250000</v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>
        <f ca="1">IFERROR(IF(AND(NOW()&lt;= EOMONTH(DATE(YEAR($P1074),12, 1), 0), Overall!$A1076&lt;&gt;"", MONTH($O1074) &lt;= 12, MONTH($P1074) &gt;= 12), IF($T1074 &lt;&gt; "", $H1074/$T1074, ""), ""), "")</f>
        <v>250000</v>
      </c>
      <c r="AT1074" s="16">
        <f t="shared" ca="1" si="34"/>
        <v>250000</v>
      </c>
    </row>
    <row r="1075" spans="1:46" x14ac:dyDescent="0.25">
      <c r="A1075" t="str">
        <f>_xlfn.VALUETOTEXT(Overall!A1077)</f>
        <v>FY2025 PCHP</v>
      </c>
      <c r="B1075" s="8">
        <f>IF(Overall!B1077&lt;&gt;"", VALUE(Overall!B1077), "")</f>
        <v>225</v>
      </c>
      <c r="C1075" s="5" t="str">
        <f>IF(Overall!C1077&lt;&gt;"",_xlfn.VALUETOTEXT(Overall!C1077),"")</f>
        <v>25-3107-2008-25CITI-PS-HZ-225</v>
      </c>
      <c r="D1075" s="5" t="str">
        <f>_xlfn.VALUETOTEXT(Overall!D1077)</f>
        <v>HZ</v>
      </c>
      <c r="E1075" s="5" t="str">
        <f>IF(Overall!Q1077&lt;&gt;"",_xlfn.VALUETOTEXT(Overall!Q1077),"")</f>
        <v>CITI</v>
      </c>
      <c r="F1075" s="5" t="str">
        <f>IF(Overall!E1077&lt;&gt;"",_xlfn.VALUETOTEXT(Overall!E1077),"")</f>
        <v>Citibank Bhd</v>
      </c>
      <c r="G1075" s="5" t="str">
        <f>IF(Overall!R1077&lt;&gt;"",_xlfn.VALUETOTEXT(Overall!R1077),"")</f>
        <v>Asian</v>
      </c>
      <c r="H1075" s="6">
        <f>IF(Overall!F1077&lt;&gt;"",VALUE(Overall!F1077),"")</f>
        <v>500000</v>
      </c>
      <c r="I1075" s="6">
        <f>IF(Overall!G1077&lt;&gt;"",VALUE(Overall!G1077),"")</f>
        <v>68</v>
      </c>
      <c r="J1075" s="6">
        <f>IF(Overall!H1077&lt;&gt;"",VALUE(Overall!H1077),"")</f>
        <v>55</v>
      </c>
      <c r="K1075" s="6">
        <f>IF(Overall!I1077&lt;&gt;"",VALUE(Overall!I1077),"")</f>
        <v>3.5</v>
      </c>
      <c r="L1075" s="6">
        <f>IF(Overall!J1077&lt;&gt;"",VALUE(Overall!J1077),"")</f>
        <v>0.55000000000000004</v>
      </c>
      <c r="M1075" s="6">
        <f>IF(Overall!K1077&lt;&gt;"",VALUE(Overall!K1077),"")</f>
        <v>2.95</v>
      </c>
      <c r="N1075" s="6">
        <f>IF(Overall!T1077&lt;&gt;"",VALUE(Overall!T1077),"")</f>
        <v>70</v>
      </c>
      <c r="O1075" s="7">
        <f>IF(Overall!L1077&lt;&gt;"", DATEVALUE(Overall!L1077), "")</f>
        <v>45962</v>
      </c>
      <c r="P1075" s="7">
        <f>IF(Overall!M1077&lt;&gt;"", DATEVALUE(Overall!M1077), "")</f>
        <v>45991</v>
      </c>
      <c r="Q1075" s="7" t="str">
        <f>IF(Overall!S1077&lt;&gt;"",_xlfn.VALUETOTEXT(Overall!S1077),"")</f>
        <v>Nov</v>
      </c>
      <c r="R1075" s="7">
        <f>IF(Overall!O1077&lt;&gt;"", DATEVALUE(Overall!O1077), "")</f>
        <v>45869</v>
      </c>
      <c r="S1075" s="7">
        <f>IF(Overall!O1077&lt;&gt;"", DATEVALUE(Overall!O1077), "")</f>
        <v>45869</v>
      </c>
      <c r="T1075" s="5">
        <f t="shared" si="33"/>
        <v>1</v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>
        <f>IF(Overall!$A1077&lt;&gt;"",IF(AND(MONTH($O1075) &lt;= 11, MONTH($P1075) &gt;= 11), IF($T1075 &lt;&gt; "", $H1075/$T1075, ""), ""),"")</f>
        <v>500000</v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>
        <f ca="1">IFERROR(IF(AND(NOW()&lt;= EOMONTH(DATE(YEAR($P1075),11, 1), 0), Overall!$A1077&lt;&gt;"", MONTH($O1075) &lt;=11, MONTH($P1075) &gt;= 11), IF($T1075 &lt;&gt; "", $H1075/$T1075, ""), ""), "")</f>
        <v>500000</v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500000</v>
      </c>
    </row>
    <row r="1076" spans="1:46" x14ac:dyDescent="0.25">
      <c r="A1076" t="str">
        <f>_xlfn.VALUETOTEXT(Overall!A1078)</f>
        <v>FY2025 PCHP</v>
      </c>
      <c r="B1076" s="8">
        <f>IF(Overall!B1078&lt;&gt;"", VALUE(Overall!B1078), "")</f>
        <v>226</v>
      </c>
      <c r="C1076" s="5" t="str">
        <f>IF(Overall!C1078&lt;&gt;"",_xlfn.VALUETOTEXT(Overall!C1078),"")</f>
        <v>25-0108-2108-25JPMC-PS-DS-226</v>
      </c>
      <c r="D1076" s="5" t="str">
        <f>_xlfn.VALUETOTEXT(Overall!D1078)</f>
        <v>DS</v>
      </c>
      <c r="E1076" s="5" t="str">
        <f>IF(Overall!Q1078&lt;&gt;"",_xlfn.VALUETOTEXT(Overall!Q1078),"")</f>
        <v>JPMC</v>
      </c>
      <c r="F1076" s="5" t="str">
        <f>IF(Overall!E1078&lt;&gt;"",_xlfn.VALUETOTEXT(Overall!E1078),"")</f>
        <v>JP Morgan Chase Bank NA</v>
      </c>
      <c r="G1076" s="5" t="str">
        <f>IF(Overall!R1078&lt;&gt;"",_xlfn.VALUETOTEXT(Overall!R1078),"")</f>
        <v>Asian</v>
      </c>
      <c r="H1076" s="6">
        <f>IF(Overall!F1078&lt;&gt;"",VALUE(Overall!F1078),"")</f>
        <v>500000</v>
      </c>
      <c r="I1076" s="6">
        <f>IF(Overall!G1078&lt;&gt;"",VALUE(Overall!G1078),"")</f>
        <v>68</v>
      </c>
      <c r="J1076" s="6">
        <f>IF(Overall!H1078&lt;&gt;"",VALUE(Overall!H1078),"")</f>
        <v>55</v>
      </c>
      <c r="K1076" s="6">
        <f>IF(Overall!I1078&lt;&gt;"",VALUE(Overall!I1078),"")</f>
        <v>3.83</v>
      </c>
      <c r="L1076" s="6">
        <f>IF(Overall!J1078&lt;&gt;"",VALUE(Overall!J1078),"")</f>
        <v>0.6</v>
      </c>
      <c r="M1076" s="6">
        <f>IF(Overall!K1078&lt;&gt;"",VALUE(Overall!K1078),"")</f>
        <v>3.23</v>
      </c>
      <c r="N1076" s="6">
        <f>IF(Overall!T1078&lt;&gt;"",VALUE(Overall!T1078),"")</f>
        <v>69.17</v>
      </c>
      <c r="O1076" s="7">
        <f>IF(Overall!L1078&lt;&gt;"", DATEVALUE(Overall!L1078), "")</f>
        <v>45962</v>
      </c>
      <c r="P1076" s="7">
        <f>IF(Overall!M1078&lt;&gt;"", DATEVALUE(Overall!M1078), "")</f>
        <v>45991</v>
      </c>
      <c r="Q1076" s="7" t="str">
        <f>IF(Overall!S1078&lt;&gt;"",_xlfn.VALUETOTEXT(Overall!S1078),"")</f>
        <v>Nov</v>
      </c>
      <c r="R1076" s="7">
        <f>IF(Overall!O1078&lt;&gt;"", DATEVALUE(Overall!O1078), "")</f>
        <v>45870</v>
      </c>
      <c r="S1076" s="7">
        <f>IF(Overall!O1078&lt;&gt;"", DATEVALUE(Overall!O1078), "")</f>
        <v>45870</v>
      </c>
      <c r="T1076" s="5">
        <f t="shared" si="33"/>
        <v>1</v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>
        <f>IF(Overall!$A1078&lt;&gt;"",IF(AND(MONTH($O1076) &lt;= 11, MONTH($P1076) &gt;= 11), IF($T1076 &lt;&gt; "", $H1076/$T1076, ""), ""),"")</f>
        <v>500000</v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>
        <f ca="1">IFERROR(IF(AND(NOW()&lt;= EOMONTH(DATE(YEAR($P1076),11, 1), 0), Overall!$A1078&lt;&gt;"", MONTH($O1076) &lt;=11, MONTH($P1076) &gt;= 11), IF($T1076 &lt;&gt; "", $H1076/$T1076, ""), ""), "")</f>
        <v>500000</v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500000</v>
      </c>
    </row>
    <row r="1077" spans="1:46" x14ac:dyDescent="0.25">
      <c r="A1077" t="str">
        <f>_xlfn.VALUETOTEXT(Overall!A1079)</f>
        <v>FY2025 PCHP</v>
      </c>
      <c r="B1077" s="8">
        <f>IF(Overall!B1079&lt;&gt;"", VALUE(Overall!B1079), "")</f>
        <v>227</v>
      </c>
      <c r="C1077" s="5" t="str">
        <f>IF(Overall!C1079&lt;&gt;"",_xlfn.VALUETOTEXT(Overall!C1079),"")</f>
        <v>25-0108-0808-25PTLCL-PS-DS-227</v>
      </c>
      <c r="D1077" s="5" t="str">
        <f>_xlfn.VALUETOTEXT(Overall!D1079)</f>
        <v>DS</v>
      </c>
      <c r="E1077" s="5" t="str">
        <f>IF(Overall!Q1079&lt;&gt;"",_xlfn.VALUETOTEXT(Overall!Q1079),"")</f>
        <v>PTLCL</v>
      </c>
      <c r="F1077" s="5" t="str">
        <f>IF(Overall!E1079&lt;&gt;"",_xlfn.VALUETOTEXT(Overall!E1079),"")</f>
        <v>PETCO Trading Labuan Co. Ltd</v>
      </c>
      <c r="G1077" s="5" t="str">
        <f>IF(Overall!R1079&lt;&gt;"",_xlfn.VALUETOTEXT(Overall!R1079),"")</f>
        <v>Asian</v>
      </c>
      <c r="H1077" s="6">
        <f>IF(Overall!F1079&lt;&gt;"",VALUE(Overall!F1079),"")</f>
        <v>500000</v>
      </c>
      <c r="I1077" s="6">
        <f>IF(Overall!G1079&lt;&gt;"",VALUE(Overall!G1079),"")</f>
        <v>68</v>
      </c>
      <c r="J1077" s="6">
        <f>IF(Overall!H1079&lt;&gt;"",VALUE(Overall!H1079),"")</f>
        <v>55</v>
      </c>
      <c r="K1077" s="6">
        <f>IF(Overall!I1079&lt;&gt;"",VALUE(Overall!I1079),"")</f>
        <v>3.92</v>
      </c>
      <c r="L1077" s="6">
        <f>IF(Overall!J1079&lt;&gt;"",VALUE(Overall!J1079),"")</f>
        <v>0.66</v>
      </c>
      <c r="M1077" s="6">
        <f>IF(Overall!K1079&lt;&gt;"",VALUE(Overall!K1079),"")</f>
        <v>3.26</v>
      </c>
      <c r="N1077" s="6">
        <f>IF(Overall!T1079&lt;&gt;"",VALUE(Overall!T1079),"")</f>
        <v>69.19</v>
      </c>
      <c r="O1077" s="7">
        <f>IF(Overall!L1079&lt;&gt;"", DATEVALUE(Overall!L1079), "")</f>
        <v>45962</v>
      </c>
      <c r="P1077" s="7">
        <f>IF(Overall!M1079&lt;&gt;"", DATEVALUE(Overall!M1079), "")</f>
        <v>45991</v>
      </c>
      <c r="Q1077" s="7" t="str">
        <f>IF(Overall!S1079&lt;&gt;"",_xlfn.VALUETOTEXT(Overall!S1079),"")</f>
        <v>Nov</v>
      </c>
      <c r="R1077" s="7">
        <f>IF(Overall!O1079&lt;&gt;"", DATEVALUE(Overall!O1079), "")</f>
        <v>45870</v>
      </c>
      <c r="S1077" s="7">
        <f>IF(Overall!O1079&lt;&gt;"", DATEVALUE(Overall!O1079), "")</f>
        <v>45870</v>
      </c>
      <c r="T1077" s="5">
        <f t="shared" si="33"/>
        <v>1</v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>
        <f>IF(Overall!$A1079&lt;&gt;"",IF(AND(MONTH($O1077) &lt;= 11, MONTH($P1077) &gt;= 11), IF($T1077 &lt;&gt; "", $H1077/$T1077, ""), ""),"")</f>
        <v>500000</v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>
        <f ca="1">IFERROR(IF(AND(NOW()&lt;= EOMONTH(DATE(YEAR($P1077),11, 1), 0), Overall!$A1079&lt;&gt;"", MONTH($O1077) &lt;=11, MONTH($P1077) &gt;= 11), IF($T1077 &lt;&gt; "", $H1077/$T1077, ""), ""), "")</f>
        <v>500000</v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500000</v>
      </c>
    </row>
    <row r="1078" spans="1:46" x14ac:dyDescent="0.25">
      <c r="A1078" t="str">
        <f>_xlfn.VALUETOTEXT(Overall!A1080)</f>
        <v>FY2025 PCHP</v>
      </c>
      <c r="B1078" s="8">
        <f>IF(Overall!B1080&lt;&gt;"", VALUE(Overall!B1080), "")</f>
        <v>228</v>
      </c>
      <c r="C1078" s="5" t="str">
        <f>IF(Overall!C1080&lt;&gt;"",_xlfn.VALUETOTEXT(Overall!C1080),"")</f>
        <v>25-0108-2108-25MSCG-PS-DS-228</v>
      </c>
      <c r="D1078" s="5" t="str">
        <f>_xlfn.VALUETOTEXT(Overall!D1080)</f>
        <v>DS</v>
      </c>
      <c r="E1078" s="5" t="str">
        <f>IF(Overall!Q1080&lt;&gt;"",_xlfn.VALUETOTEXT(Overall!Q1080),"")</f>
        <v>MSCG</v>
      </c>
      <c r="F1078" s="5" t="str">
        <f>IF(Overall!E1080&lt;&gt;"",_xlfn.VALUETOTEXT(Overall!E1080),"")</f>
        <v>Morgan Stanley Capital Group (Singapore) Pte</v>
      </c>
      <c r="G1078" s="5" t="str">
        <f>IF(Overall!R1080&lt;&gt;"",_xlfn.VALUETOTEXT(Overall!R1080),"")</f>
        <v>Asian</v>
      </c>
      <c r="H1078" s="6">
        <f>IF(Overall!F1080&lt;&gt;"",VALUE(Overall!F1080),"")</f>
        <v>500000</v>
      </c>
      <c r="I1078" s="6">
        <f>IF(Overall!G1080&lt;&gt;"",VALUE(Overall!G1080),"")</f>
        <v>68</v>
      </c>
      <c r="J1078" s="6">
        <f>IF(Overall!H1080&lt;&gt;"",VALUE(Overall!H1080),"")</f>
        <v>55</v>
      </c>
      <c r="K1078" s="6">
        <f>IF(Overall!I1080&lt;&gt;"",VALUE(Overall!I1080),"")</f>
        <v>3.89</v>
      </c>
      <c r="L1078" s="6">
        <f>IF(Overall!J1080&lt;&gt;"",VALUE(Overall!J1080),"")</f>
        <v>0.65</v>
      </c>
      <c r="M1078" s="6">
        <f>IF(Overall!K1080&lt;&gt;"",VALUE(Overall!K1080),"")</f>
        <v>3.24</v>
      </c>
      <c r="N1078" s="6">
        <f>IF(Overall!T1080&lt;&gt;"",VALUE(Overall!T1080),"")</f>
        <v>69.22</v>
      </c>
      <c r="O1078" s="7">
        <f>IF(Overall!L1080&lt;&gt;"", DATEVALUE(Overall!L1080), "")</f>
        <v>45962</v>
      </c>
      <c r="P1078" s="7">
        <f>IF(Overall!M1080&lt;&gt;"", DATEVALUE(Overall!M1080), "")</f>
        <v>45991</v>
      </c>
      <c r="Q1078" s="7" t="str">
        <f>IF(Overall!S1080&lt;&gt;"",_xlfn.VALUETOTEXT(Overall!S1080),"")</f>
        <v>Nov</v>
      </c>
      <c r="R1078" s="7">
        <f>IF(Overall!O1080&lt;&gt;"", DATEVALUE(Overall!O1080), "")</f>
        <v>45870</v>
      </c>
      <c r="S1078" s="7">
        <f>IF(Overall!O1080&lt;&gt;"", DATEVALUE(Overall!O1080), "")</f>
        <v>45870</v>
      </c>
      <c r="T1078" s="5">
        <f t="shared" si="33"/>
        <v>1</v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>
        <f>IF(Overall!$A1080&lt;&gt;"",IF(AND(MONTH($O1078) &lt;= 11, MONTH($P1078) &gt;= 11), IF($T1078 &lt;&gt; "", $H1078/$T1078, ""), ""),"")</f>
        <v>500000</v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>
        <f ca="1">IFERROR(IF(AND(NOW()&lt;= EOMONTH(DATE(YEAR($P1078),11, 1), 0), Overall!$A1080&lt;&gt;"", MONTH($O1078) &lt;=11, MONTH($P1078) &gt;= 11), IF($T1078 &lt;&gt; "", $H1078/$T1078, ""), ""), "")</f>
        <v>500000</v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500000</v>
      </c>
    </row>
    <row r="1079" spans="1:46" x14ac:dyDescent="0.25">
      <c r="A1079" t="str">
        <f>_xlfn.VALUETOTEXT(Overall!A1081)</f>
        <v>FY2025 PCHP</v>
      </c>
      <c r="B1079" s="8">
        <f>IF(Overall!B1081&lt;&gt;"", VALUE(Overall!B1081), "")</f>
        <v>229</v>
      </c>
      <c r="C1079" s="5" t="str">
        <f>IF(Overall!C1081&lt;&gt;"",_xlfn.VALUETOTEXT(Overall!C1081),"")</f>
        <v>25-0108-2108-25CIMB-PS-DS-229</v>
      </c>
      <c r="D1079" s="5" t="str">
        <f>_xlfn.VALUETOTEXT(Overall!D1081)</f>
        <v>DS</v>
      </c>
      <c r="E1079" s="5" t="str">
        <f>IF(Overall!Q1081&lt;&gt;"",_xlfn.VALUETOTEXT(Overall!Q1081),"")</f>
        <v>CIMB</v>
      </c>
      <c r="F1079" s="5" t="str">
        <f>IF(Overall!E1081&lt;&gt;"",_xlfn.VALUETOTEXT(Overall!E1081),"")</f>
        <v>CIMB Bank Bhd</v>
      </c>
      <c r="G1079" s="5" t="str">
        <f>IF(Overall!R1081&lt;&gt;"",_xlfn.VALUETOTEXT(Overall!R1081),"")</f>
        <v>Asian</v>
      </c>
      <c r="H1079" s="6">
        <f>IF(Overall!F1081&lt;&gt;"",VALUE(Overall!F1081),"")</f>
        <v>500000</v>
      </c>
      <c r="I1079" s="6">
        <f>IF(Overall!G1081&lt;&gt;"",VALUE(Overall!G1081),"")</f>
        <v>68</v>
      </c>
      <c r="J1079" s="6">
        <f>IF(Overall!H1081&lt;&gt;"",VALUE(Overall!H1081),"")</f>
        <v>55</v>
      </c>
      <c r="K1079" s="6">
        <f>IF(Overall!I1081&lt;&gt;"",VALUE(Overall!I1081),"")</f>
        <v>3.85</v>
      </c>
      <c r="L1079" s="6">
        <f>IF(Overall!J1081&lt;&gt;"",VALUE(Overall!J1081),"")</f>
        <v>0.62</v>
      </c>
      <c r="M1079" s="6">
        <f>IF(Overall!K1081&lt;&gt;"",VALUE(Overall!K1081),"")</f>
        <v>3.23</v>
      </c>
      <c r="N1079" s="6">
        <f>IF(Overall!T1081&lt;&gt;"",VALUE(Overall!T1081),"")</f>
        <v>69.239999999999995</v>
      </c>
      <c r="O1079" s="7">
        <f>IF(Overall!L1081&lt;&gt;"", DATEVALUE(Overall!L1081), "")</f>
        <v>45962</v>
      </c>
      <c r="P1079" s="7">
        <f>IF(Overall!M1081&lt;&gt;"", DATEVALUE(Overall!M1081), "")</f>
        <v>45991</v>
      </c>
      <c r="Q1079" s="7" t="str">
        <f>IF(Overall!S1081&lt;&gt;"",_xlfn.VALUETOTEXT(Overall!S1081),"")</f>
        <v>Nov</v>
      </c>
      <c r="R1079" s="7">
        <f>IF(Overall!O1081&lt;&gt;"", DATEVALUE(Overall!O1081), "")</f>
        <v>45870</v>
      </c>
      <c r="S1079" s="7">
        <f>IF(Overall!O1081&lt;&gt;"", DATEVALUE(Overall!O1081), "")</f>
        <v>45870</v>
      </c>
      <c r="T1079" s="5">
        <f t="shared" si="33"/>
        <v>1</v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>
        <f>IF(Overall!$A1081&lt;&gt;"",IF(AND(MONTH($O1079) &lt;= 11, MONTH($P1079) &gt;= 11), IF($T1079 &lt;&gt; "", $H1079/$T1079, ""), ""),"")</f>
        <v>500000</v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>
        <f ca="1">IFERROR(IF(AND(NOW()&lt;= EOMONTH(DATE(YEAR($P1079),11, 1), 0), Overall!$A1081&lt;&gt;"", MONTH($O1079) &lt;=11, MONTH($P1079) &gt;= 11), IF($T1079 &lt;&gt; "", $H1079/$T1079, ""), ""), "")</f>
        <v>500000</v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500000</v>
      </c>
    </row>
    <row r="1080" spans="1:46" x14ac:dyDescent="0.25">
      <c r="A1080" t="str">
        <f>_xlfn.VALUETOTEXT(Overall!A1082)</f>
        <v>FY2025 PCHP</v>
      </c>
      <c r="B1080" s="8">
        <f>IF(Overall!B1082&lt;&gt;"", VALUE(Overall!B1082), "")</f>
        <v>230</v>
      </c>
      <c r="C1080" s="5" t="str">
        <f>IF(Overall!C1082&lt;&gt;"",_xlfn.VALUETOTEXT(Overall!C1082),"")</f>
        <v>25-0108-0808-25PTLCL-PS-DS-230</v>
      </c>
      <c r="D1080" s="5" t="str">
        <f>_xlfn.VALUETOTEXT(Overall!D1082)</f>
        <v>DS</v>
      </c>
      <c r="E1080" s="5" t="str">
        <f>IF(Overall!Q1082&lt;&gt;"",_xlfn.VALUETOTEXT(Overall!Q1082),"")</f>
        <v>PTLCL</v>
      </c>
      <c r="F1080" s="5" t="str">
        <f>IF(Overall!E1082&lt;&gt;"",_xlfn.VALUETOTEXT(Overall!E1082),"")</f>
        <v>PETCO Trading Labuan Co. Ltd</v>
      </c>
      <c r="G1080" s="5" t="str">
        <f>IF(Overall!R1082&lt;&gt;"",_xlfn.VALUETOTEXT(Overall!R1082),"")</f>
        <v>Asian</v>
      </c>
      <c r="H1080" s="6">
        <f>IF(Overall!F1082&lt;&gt;"",VALUE(Overall!F1082),"")</f>
        <v>500000</v>
      </c>
      <c r="I1080" s="6">
        <f>IF(Overall!G1082&lt;&gt;"",VALUE(Overall!G1082),"")</f>
        <v>68</v>
      </c>
      <c r="J1080" s="6">
        <f>IF(Overall!H1082&lt;&gt;"",VALUE(Overall!H1082),"")</f>
        <v>55</v>
      </c>
      <c r="K1080" s="6">
        <f>IF(Overall!I1082&lt;&gt;"",VALUE(Overall!I1082),"")</f>
        <v>4.46</v>
      </c>
      <c r="L1080" s="6">
        <f>IF(Overall!J1082&lt;&gt;"",VALUE(Overall!J1082),"")</f>
        <v>0.9</v>
      </c>
      <c r="M1080" s="6">
        <f>IF(Overall!K1082&lt;&gt;"",VALUE(Overall!K1082),"")</f>
        <v>3.56</v>
      </c>
      <c r="N1080" s="6">
        <f>IF(Overall!T1082&lt;&gt;"",VALUE(Overall!T1082),"")</f>
        <v>69</v>
      </c>
      <c r="O1080" s="7">
        <f>IF(Overall!L1082&lt;&gt;"", DATEVALUE(Overall!L1082), "")</f>
        <v>45992</v>
      </c>
      <c r="P1080" s="7">
        <f>IF(Overall!M1082&lt;&gt;"", DATEVALUE(Overall!M1082), "")</f>
        <v>46022</v>
      </c>
      <c r="Q1080" s="7" t="str">
        <f>IF(Overall!S1082&lt;&gt;"",_xlfn.VALUETOTEXT(Overall!S1082),"")</f>
        <v>Dec</v>
      </c>
      <c r="R1080" s="7">
        <f>IF(Overall!O1082&lt;&gt;"", DATEVALUE(Overall!O1082), "")</f>
        <v>45870</v>
      </c>
      <c r="S1080" s="7">
        <f>IF(Overall!O1082&lt;&gt;"", DATEVALUE(Overall!O1082), "")</f>
        <v>45870</v>
      </c>
      <c r="T1080" s="5">
        <f t="shared" si="33"/>
        <v>1</v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>
        <f>IF(Overall!$A1082&lt;&gt;"",IF(AND(MONTH($O1080) &lt;= 12, MONTH($P1080) &gt;= 12), IF($T1080 &lt;&gt; "", $H1080/$T1080, ""), ""),"")</f>
        <v>500000</v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>
        <f ca="1">IFERROR(IF(AND(NOW()&lt;= EOMONTH(DATE(YEAR($P1080),12, 1), 0), Overall!$A1082&lt;&gt;"", MONTH($O1080) &lt;= 12, MONTH($P1080) &gt;= 12), IF($T1080 &lt;&gt; "", $H1080/$T1080, ""), ""), "")</f>
        <v>500000</v>
      </c>
      <c r="AT1080" s="16">
        <f t="shared" ca="1" si="34"/>
        <v>500000</v>
      </c>
    </row>
    <row r="1081" spans="1:46" x14ac:dyDescent="0.25">
      <c r="A1081" t="str">
        <f>_xlfn.VALUETOTEXT(Overall!A1083)</f>
        <v>FY2025 PCHP</v>
      </c>
      <c r="B1081" s="8">
        <f>IF(Overall!B1083&lt;&gt;"", VALUE(Overall!B1083), "")</f>
        <v>231</v>
      </c>
      <c r="C1081" s="5" t="str">
        <f>IF(Overall!C1083&lt;&gt;"",_xlfn.VALUETOTEXT(Overall!C1083),"")</f>
        <v>25-0108-2108-25BNPP-PS-DS-231</v>
      </c>
      <c r="D1081" s="5" t="str">
        <f>_xlfn.VALUETOTEXT(Overall!D1083)</f>
        <v>DS</v>
      </c>
      <c r="E1081" s="5" t="str">
        <f>IF(Overall!Q1083&lt;&gt;"",_xlfn.VALUETOTEXT(Overall!Q1083),"")</f>
        <v>BNPP</v>
      </c>
      <c r="F1081" s="5" t="str">
        <f>IF(Overall!E1083&lt;&gt;"",_xlfn.VALUETOTEXT(Overall!E1083),"")</f>
        <v>BNP Paribas SA</v>
      </c>
      <c r="G1081" s="5" t="str">
        <f>IF(Overall!R1083&lt;&gt;"",_xlfn.VALUETOTEXT(Overall!R1083),"")</f>
        <v>Asian</v>
      </c>
      <c r="H1081" s="6">
        <f>IF(Overall!F1083&lt;&gt;"",VALUE(Overall!F1083),"")</f>
        <v>500000</v>
      </c>
      <c r="I1081" s="6">
        <f>IF(Overall!G1083&lt;&gt;"",VALUE(Overall!G1083),"")</f>
        <v>68</v>
      </c>
      <c r="J1081" s="6">
        <f>IF(Overall!H1083&lt;&gt;"",VALUE(Overall!H1083),"")</f>
        <v>55</v>
      </c>
      <c r="K1081" s="6">
        <f>IF(Overall!I1083&lt;&gt;"",VALUE(Overall!I1083),"")</f>
        <v>4.4000000000000004</v>
      </c>
      <c r="L1081" s="6">
        <f>IF(Overall!J1083&lt;&gt;"",VALUE(Overall!J1083),"")</f>
        <v>0.88</v>
      </c>
      <c r="M1081" s="6">
        <f>IF(Overall!K1083&lt;&gt;"",VALUE(Overall!K1083),"")</f>
        <v>3.52</v>
      </c>
      <c r="N1081" s="6">
        <f>IF(Overall!T1083&lt;&gt;"",VALUE(Overall!T1083),"")</f>
        <v>69.05</v>
      </c>
      <c r="O1081" s="7">
        <f>IF(Overall!L1083&lt;&gt;"", DATEVALUE(Overall!L1083), "")</f>
        <v>45992</v>
      </c>
      <c r="P1081" s="7">
        <f>IF(Overall!M1083&lt;&gt;"", DATEVALUE(Overall!M1083), "")</f>
        <v>46022</v>
      </c>
      <c r="Q1081" s="7" t="str">
        <f>IF(Overall!S1083&lt;&gt;"",_xlfn.VALUETOTEXT(Overall!S1083),"")</f>
        <v>Dec</v>
      </c>
      <c r="R1081" s="7">
        <f>IF(Overall!O1083&lt;&gt;"", DATEVALUE(Overall!O1083), "")</f>
        <v>45870</v>
      </c>
      <c r="S1081" s="7">
        <f>IF(Overall!O1083&lt;&gt;"", DATEVALUE(Overall!O1083), "")</f>
        <v>45870</v>
      </c>
      <c r="T1081" s="5">
        <f t="shared" si="33"/>
        <v>1</v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>
        <f>IF(Overall!$A1083&lt;&gt;"",IF(AND(MONTH($O1081) &lt;= 12, MONTH($P1081) &gt;= 12), IF($T1081 &lt;&gt; "", $H1081/$T1081, ""), ""),"")</f>
        <v>500000</v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>
        <f ca="1">IFERROR(IF(AND(NOW()&lt;= EOMONTH(DATE(YEAR($P1081),12, 1), 0), Overall!$A1083&lt;&gt;"", MONTH($O1081) &lt;= 12, MONTH($P1081) &gt;= 12), IF($T1081 &lt;&gt; "", $H1081/$T1081, ""), ""), "")</f>
        <v>500000</v>
      </c>
      <c r="AT1081" s="16">
        <f t="shared" ca="1" si="34"/>
        <v>500000</v>
      </c>
    </row>
    <row r="1082" spans="1:46" x14ac:dyDescent="0.25">
      <c r="A1082" t="str">
        <f>_xlfn.VALUETOTEXT(Overall!A1084)</f>
        <v>FY2025 PCHP</v>
      </c>
      <c r="B1082" s="8">
        <f>IF(Overall!B1084&lt;&gt;"", VALUE(Overall!B1084), "")</f>
        <v>232</v>
      </c>
      <c r="C1082" s="5" t="str">
        <f>IF(Overall!C1084&lt;&gt;"",_xlfn.VALUETOTEXT(Overall!C1084),"")</f>
        <v>25-0108-2108-25CITI-PS-DS-232</v>
      </c>
      <c r="D1082" s="5" t="str">
        <f>_xlfn.VALUETOTEXT(Overall!D1084)</f>
        <v>DS</v>
      </c>
      <c r="E1082" s="5" t="str">
        <f>IF(Overall!Q1084&lt;&gt;"",_xlfn.VALUETOTEXT(Overall!Q1084),"")</f>
        <v>CITI</v>
      </c>
      <c r="F1082" s="5" t="str">
        <f>IF(Overall!E1084&lt;&gt;"",_xlfn.VALUETOTEXT(Overall!E1084),"")</f>
        <v>Citibank Bhd</v>
      </c>
      <c r="G1082" s="5" t="str">
        <f>IF(Overall!R1084&lt;&gt;"",_xlfn.VALUETOTEXT(Overall!R1084),"")</f>
        <v>Asian</v>
      </c>
      <c r="H1082" s="6">
        <f>IF(Overall!F1084&lt;&gt;"",VALUE(Overall!F1084),"")</f>
        <v>500000</v>
      </c>
      <c r="I1082" s="6">
        <f>IF(Overall!G1084&lt;&gt;"",VALUE(Overall!G1084),"")</f>
        <v>68</v>
      </c>
      <c r="J1082" s="6">
        <f>IF(Overall!H1084&lt;&gt;"",VALUE(Overall!H1084),"")</f>
        <v>55</v>
      </c>
      <c r="K1082" s="6">
        <f>IF(Overall!I1084&lt;&gt;"",VALUE(Overall!I1084),"")</f>
        <v>4.45</v>
      </c>
      <c r="L1082" s="6">
        <f>IF(Overall!J1084&lt;&gt;"",VALUE(Overall!J1084),"")</f>
        <v>0.9</v>
      </c>
      <c r="M1082" s="6">
        <f>IF(Overall!K1084&lt;&gt;"",VALUE(Overall!K1084),"")</f>
        <v>3.55</v>
      </c>
      <c r="N1082" s="6">
        <f>IF(Overall!T1084&lt;&gt;"",VALUE(Overall!T1084),"")</f>
        <v>69.03</v>
      </c>
      <c r="O1082" s="7">
        <f>IF(Overall!L1084&lt;&gt;"", DATEVALUE(Overall!L1084), "")</f>
        <v>45992</v>
      </c>
      <c r="P1082" s="7">
        <f>IF(Overall!M1084&lt;&gt;"", DATEVALUE(Overall!M1084), "")</f>
        <v>46022</v>
      </c>
      <c r="Q1082" s="7" t="str">
        <f>IF(Overall!S1084&lt;&gt;"",_xlfn.VALUETOTEXT(Overall!S1084),"")</f>
        <v>Dec</v>
      </c>
      <c r="R1082" s="7">
        <f>IF(Overall!O1084&lt;&gt;"", DATEVALUE(Overall!O1084), "")</f>
        <v>45870</v>
      </c>
      <c r="S1082" s="7">
        <f>IF(Overall!O1084&lt;&gt;"", DATEVALUE(Overall!O1084), "")</f>
        <v>45870</v>
      </c>
      <c r="T1082" s="5">
        <f t="shared" si="33"/>
        <v>1</v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>
        <f>IF(Overall!$A1084&lt;&gt;"",IF(AND(MONTH($O1082) &lt;= 12, MONTH($P1082) &gt;= 12), IF($T1082 &lt;&gt; "", $H1082/$T1082, ""), ""),"")</f>
        <v>500000</v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>
        <f ca="1">IFERROR(IF(AND(NOW()&lt;= EOMONTH(DATE(YEAR($P1082),12, 1), 0), Overall!$A1084&lt;&gt;"", MONTH($O1082) &lt;= 12, MONTH($P1082) &gt;= 12), IF($T1082 &lt;&gt; "", $H1082/$T1082, ""), ""), "")</f>
        <v>500000</v>
      </c>
      <c r="AT1082" s="16">
        <f t="shared" ca="1" si="34"/>
        <v>500000</v>
      </c>
    </row>
    <row r="1083" spans="1:46" x14ac:dyDescent="0.25">
      <c r="A1083" t="str">
        <f>_xlfn.VALUETOTEXT(Overall!A1085)</f>
        <v>FY2025 PCHP</v>
      </c>
      <c r="B1083" s="8">
        <f>IF(Overall!B1085&lt;&gt;"", VALUE(Overall!B1085), "")</f>
        <v>233</v>
      </c>
      <c r="C1083" s="5" t="str">
        <f>IF(Overall!C1085&lt;&gt;"",_xlfn.VALUETOTEXT(Overall!C1085),"")</f>
        <v>25-0108-2108-25CIMI-PS-DS-233</v>
      </c>
      <c r="D1083" s="5" t="str">
        <f>_xlfn.VALUETOTEXT(Overall!D1085)</f>
        <v>DS</v>
      </c>
      <c r="E1083" s="5" t="str">
        <f>IF(Overall!Q1085&lt;&gt;"",_xlfn.VALUETOTEXT(Overall!Q1085),"")</f>
        <v>CIMI</v>
      </c>
      <c r="F1083" s="5" t="str">
        <f>IF(Overall!E1085&lt;&gt;"",_xlfn.VALUETOTEXT(Overall!E1085),"")</f>
        <v>CIMB Islamic Bank Berhad</v>
      </c>
      <c r="G1083" s="5" t="str">
        <f>IF(Overall!R1085&lt;&gt;"",_xlfn.VALUETOTEXT(Overall!R1085),"")</f>
        <v>Asian</v>
      </c>
      <c r="H1083" s="6">
        <f>IF(Overall!F1085&lt;&gt;"",VALUE(Overall!F1085),"")</f>
        <v>500000</v>
      </c>
      <c r="I1083" s="6">
        <f>IF(Overall!G1085&lt;&gt;"",VALUE(Overall!G1085),"")</f>
        <v>68</v>
      </c>
      <c r="J1083" s="6">
        <f>IF(Overall!H1085&lt;&gt;"",VALUE(Overall!H1085),"")</f>
        <v>55</v>
      </c>
      <c r="K1083" s="6">
        <f>IF(Overall!I1085&lt;&gt;"",VALUE(Overall!I1085),"")</f>
        <v>4.42</v>
      </c>
      <c r="L1083" s="6">
        <f>IF(Overall!J1085&lt;&gt;"",VALUE(Overall!J1085),"")</f>
        <v>0.89</v>
      </c>
      <c r="M1083" s="6">
        <f>IF(Overall!K1085&lt;&gt;"",VALUE(Overall!K1085),"")</f>
        <v>3.53</v>
      </c>
      <c r="N1083" s="6">
        <f>IF(Overall!T1085&lt;&gt;"",VALUE(Overall!T1085),"")</f>
        <v>69.03</v>
      </c>
      <c r="O1083" s="7">
        <f>IF(Overall!L1085&lt;&gt;"", DATEVALUE(Overall!L1085), "")</f>
        <v>45992</v>
      </c>
      <c r="P1083" s="7">
        <f>IF(Overall!M1085&lt;&gt;"", DATEVALUE(Overall!M1085), "")</f>
        <v>46022</v>
      </c>
      <c r="Q1083" s="7" t="str">
        <f>IF(Overall!S1085&lt;&gt;"",_xlfn.VALUETOTEXT(Overall!S1085),"")</f>
        <v>Dec</v>
      </c>
      <c r="R1083" s="7">
        <f>IF(Overall!O1085&lt;&gt;"", DATEVALUE(Overall!O1085), "")</f>
        <v>45870</v>
      </c>
      <c r="S1083" s="7">
        <f>IF(Overall!O1085&lt;&gt;"", DATEVALUE(Overall!O1085), "")</f>
        <v>45870</v>
      </c>
      <c r="T1083" s="5">
        <f t="shared" si="33"/>
        <v>1</v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>
        <f>IF(Overall!$A1085&lt;&gt;"",IF(AND(MONTH($O1083) &lt;= 12, MONTH($P1083) &gt;= 12), IF($T1083 &lt;&gt; "", $H1083/$T1083, ""), ""),"")</f>
        <v>500000</v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>
        <f ca="1">IFERROR(IF(AND(NOW()&lt;= EOMONTH(DATE(YEAR($P1083),12, 1), 0), Overall!$A1085&lt;&gt;"", MONTH($O1083) &lt;= 12, MONTH($P1083) &gt;= 12), IF($T1083 &lt;&gt; "", $H1083/$T1083, ""), ""), "")</f>
        <v>500000</v>
      </c>
      <c r="AT1083" s="16">
        <f t="shared" ca="1" si="34"/>
        <v>500000</v>
      </c>
    </row>
    <row r="1084" spans="1:46" x14ac:dyDescent="0.25">
      <c r="A1084" t="str">
        <f>_xlfn.VALUETOTEXT(Overall!A1086)</f>
        <v>FY2025 PCHP</v>
      </c>
      <c r="B1084" s="8">
        <f>IF(Overall!B1086&lt;&gt;"", VALUE(Overall!B1086), "")</f>
        <v>234</v>
      </c>
      <c r="C1084" s="5" t="str">
        <f>IF(Overall!C1086&lt;&gt;"",_xlfn.VALUETOTEXT(Overall!C1086),"")</f>
        <v>25-0108-2108-25SCBS-PS-DS-234</v>
      </c>
      <c r="D1084" s="5" t="str">
        <f>_xlfn.VALUETOTEXT(Overall!D1086)</f>
        <v>DS</v>
      </c>
      <c r="E1084" s="5" t="str">
        <f>IF(Overall!Q1086&lt;&gt;"",_xlfn.VALUETOTEXT(Overall!Q1086),"")</f>
        <v>SCBS</v>
      </c>
      <c r="F1084" s="5" t="str">
        <f>IF(Overall!E1086&lt;&gt;"",_xlfn.VALUETOTEXT(Overall!E1086),"")</f>
        <v>Standard Chartered Saadiq Berhad</v>
      </c>
      <c r="G1084" s="5" t="str">
        <f>IF(Overall!R1086&lt;&gt;"",_xlfn.VALUETOTEXT(Overall!R1086),"")</f>
        <v>Asian</v>
      </c>
      <c r="H1084" s="6">
        <f>IF(Overall!F1086&lt;&gt;"",VALUE(Overall!F1086),"")</f>
        <v>500000</v>
      </c>
      <c r="I1084" s="6">
        <f>IF(Overall!G1086&lt;&gt;"",VALUE(Overall!G1086),"")</f>
        <v>68</v>
      </c>
      <c r="J1084" s="6">
        <f>IF(Overall!H1086&lt;&gt;"",VALUE(Overall!H1086),"")</f>
        <v>55</v>
      </c>
      <c r="K1084" s="6">
        <f>IF(Overall!I1086&lt;&gt;"",VALUE(Overall!I1086),"")</f>
        <v>3.85</v>
      </c>
      <c r="L1084" s="6">
        <f>IF(Overall!J1086&lt;&gt;"",VALUE(Overall!J1086),"")</f>
        <v>0.65</v>
      </c>
      <c r="M1084" s="6">
        <f>IF(Overall!K1086&lt;&gt;"",VALUE(Overall!K1086),"")</f>
        <v>3.2</v>
      </c>
      <c r="N1084" s="6">
        <f>IF(Overall!T1086&lt;&gt;"",VALUE(Overall!T1086),"")</f>
        <v>69.319999999999993</v>
      </c>
      <c r="O1084" s="7">
        <f>IF(Overall!L1086&lt;&gt;"", DATEVALUE(Overall!L1086), "")</f>
        <v>45962</v>
      </c>
      <c r="P1084" s="7">
        <f>IF(Overall!M1086&lt;&gt;"", DATEVALUE(Overall!M1086), "")</f>
        <v>45991</v>
      </c>
      <c r="Q1084" s="7" t="str">
        <f>IF(Overall!S1086&lt;&gt;"",_xlfn.VALUETOTEXT(Overall!S1086),"")</f>
        <v>Nov</v>
      </c>
      <c r="R1084" s="7">
        <f>IF(Overall!O1086&lt;&gt;"", DATEVALUE(Overall!O1086), "")</f>
        <v>45870</v>
      </c>
      <c r="S1084" s="7">
        <f>IF(Overall!O1086&lt;&gt;"", DATEVALUE(Overall!O1086), "")</f>
        <v>45870</v>
      </c>
      <c r="T1084" s="5">
        <f t="shared" si="33"/>
        <v>1</v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>
        <f>IF(Overall!$A1086&lt;&gt;"",IF(AND(MONTH($O1084) &lt;= 11, MONTH($P1084) &gt;= 11), IF($T1084 &lt;&gt; "", $H1084/$T1084, ""), ""),"")</f>
        <v>500000</v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>
        <f ca="1">IFERROR(IF(AND(NOW()&lt;= EOMONTH(DATE(YEAR($P1084),11, 1), 0), Overall!$A1086&lt;&gt;"", MONTH($O1084) &lt;=11, MONTH($P1084) &gt;= 11), IF($T1084 &lt;&gt; "", $H1084/$T1084, ""), ""), "")</f>
        <v>500000</v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500000</v>
      </c>
    </row>
    <row r="1085" spans="1:46" x14ac:dyDescent="0.25">
      <c r="A1085" t="str">
        <f>_xlfn.VALUETOTEXT(Overall!A1087)</f>
        <v>FY2025 PCHP</v>
      </c>
      <c r="B1085" s="8">
        <f>IF(Overall!B1087&lt;&gt;"", VALUE(Overall!B1087), "")</f>
        <v>235</v>
      </c>
      <c r="C1085" s="5" t="str">
        <f>IF(Overall!C1087&lt;&gt;"",_xlfn.VALUETOTEXT(Overall!C1087),"")</f>
        <v>25-0808-2808-25BNPP-PS-EG-235</v>
      </c>
      <c r="D1085" s="5" t="str">
        <f>_xlfn.VALUETOTEXT(Overall!D1087)</f>
        <v>EG</v>
      </c>
      <c r="E1085" s="5" t="str">
        <f>IF(Overall!Q1087&lt;&gt;"",_xlfn.VALUETOTEXT(Overall!Q1087),"")</f>
        <v>BNPP</v>
      </c>
      <c r="F1085" s="5" t="str">
        <f>IF(Overall!E1087&lt;&gt;"",_xlfn.VALUETOTEXT(Overall!E1087),"")</f>
        <v>BNP Paribas SA</v>
      </c>
      <c r="G1085" s="5" t="str">
        <f>IF(Overall!R1087&lt;&gt;"",_xlfn.VALUETOTEXT(Overall!R1087),"")</f>
        <v>Asian</v>
      </c>
      <c r="H1085" s="6">
        <f>IF(Overall!F1087&lt;&gt;"",VALUE(Overall!F1087),"")</f>
        <v>500000</v>
      </c>
      <c r="I1085" s="6">
        <f>IF(Overall!G1087&lt;&gt;"",VALUE(Overall!G1087),"")</f>
        <v>65</v>
      </c>
      <c r="J1085" s="6">
        <f>IF(Overall!H1087&lt;&gt;"",VALUE(Overall!H1087),"")</f>
        <v>55</v>
      </c>
      <c r="K1085" s="6">
        <f>IF(Overall!I1087&lt;&gt;"",VALUE(Overall!I1087),"")</f>
        <v>3.75</v>
      </c>
      <c r="L1085" s="6">
        <f>IF(Overall!J1087&lt;&gt;"",VALUE(Overall!J1087),"")</f>
        <v>0.9</v>
      </c>
      <c r="M1085" s="6">
        <f>IF(Overall!K1087&lt;&gt;"",VALUE(Overall!K1087),"")</f>
        <v>2.85</v>
      </c>
      <c r="N1085" s="6">
        <f>IF(Overall!T1087&lt;&gt;"",VALUE(Overall!T1087),"")</f>
        <v>65.599999999999994</v>
      </c>
      <c r="O1085" s="7">
        <f>IF(Overall!L1087&lt;&gt;"", DATEVALUE(Overall!L1087), "")</f>
        <v>45962</v>
      </c>
      <c r="P1085" s="7">
        <f>IF(Overall!M1087&lt;&gt;"", DATEVALUE(Overall!M1087), "")</f>
        <v>45991</v>
      </c>
      <c r="Q1085" s="7" t="str">
        <f>IF(Overall!S1087&lt;&gt;"",_xlfn.VALUETOTEXT(Overall!S1087),"")</f>
        <v>Nov</v>
      </c>
      <c r="R1085" s="7">
        <f>IF(Overall!O1087&lt;&gt;"", DATEVALUE(Overall!O1087), "")</f>
        <v>45877</v>
      </c>
      <c r="S1085" s="7">
        <f>IF(Overall!O1087&lt;&gt;"", DATEVALUE(Overall!O1087), "")</f>
        <v>45877</v>
      </c>
      <c r="T1085" s="5">
        <f t="shared" si="33"/>
        <v>1</v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>
        <f>IF(Overall!$A1087&lt;&gt;"",IF(AND(MONTH($O1085) &lt;= 11, MONTH($P1085) &gt;= 11), IF($T1085 &lt;&gt; "", $H1085/$T1085, ""), ""),"")</f>
        <v>500000</v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>
        <f ca="1">IFERROR(IF(AND(NOW()&lt;= EOMONTH(DATE(YEAR($P1085),11, 1), 0), Overall!$A1087&lt;&gt;"", MONTH($O1085) &lt;=11, MONTH($P1085) &gt;= 11), IF($T1085 &lt;&gt; "", $H1085/$T1085, ""), ""), "")</f>
        <v>500000</v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500000</v>
      </c>
    </row>
    <row r="1086" spans="1:46" x14ac:dyDescent="0.25">
      <c r="A1086" t="str">
        <f>_xlfn.VALUETOTEXT(Overall!A1088)</f>
        <v>FY2025 PCHP</v>
      </c>
      <c r="B1086" s="8">
        <f>IF(Overall!B1088&lt;&gt;"", VALUE(Overall!B1088), "")</f>
        <v>236</v>
      </c>
      <c r="C1086" s="5" t="str">
        <f>IF(Overall!C1088&lt;&gt;"",_xlfn.VALUETOTEXT(Overall!C1088),"")</f>
        <v>25-0808-2808-25JPMC-PS-EG-236</v>
      </c>
      <c r="D1086" s="5" t="str">
        <f>_xlfn.VALUETOTEXT(Overall!D1088)</f>
        <v>EG</v>
      </c>
      <c r="E1086" s="5" t="str">
        <f>IF(Overall!Q1088&lt;&gt;"",_xlfn.VALUETOTEXT(Overall!Q1088),"")</f>
        <v>JPMC</v>
      </c>
      <c r="F1086" s="5" t="str">
        <f>IF(Overall!E1088&lt;&gt;"",_xlfn.VALUETOTEXT(Overall!E1088),"")</f>
        <v>JP Morgan Chase Bank NA</v>
      </c>
      <c r="G1086" s="5" t="str">
        <f>IF(Overall!R1088&lt;&gt;"",_xlfn.VALUETOTEXT(Overall!R1088),"")</f>
        <v>Asian</v>
      </c>
      <c r="H1086" s="6">
        <f>IF(Overall!F1088&lt;&gt;"",VALUE(Overall!F1088),"")</f>
        <v>500000</v>
      </c>
      <c r="I1086" s="6">
        <f>IF(Overall!G1088&lt;&gt;"",VALUE(Overall!G1088),"")</f>
        <v>65</v>
      </c>
      <c r="J1086" s="6">
        <f>IF(Overall!H1088&lt;&gt;"",VALUE(Overall!H1088),"")</f>
        <v>55</v>
      </c>
      <c r="K1086" s="6">
        <f>IF(Overall!I1088&lt;&gt;"",VALUE(Overall!I1088),"")</f>
        <v>3.78</v>
      </c>
      <c r="L1086" s="6">
        <f>IF(Overall!J1088&lt;&gt;"",VALUE(Overall!J1088),"")</f>
        <v>0.9</v>
      </c>
      <c r="M1086" s="6">
        <f>IF(Overall!K1088&lt;&gt;"",VALUE(Overall!K1088),"")</f>
        <v>2.88</v>
      </c>
      <c r="N1086" s="6">
        <f>IF(Overall!T1088&lt;&gt;"",VALUE(Overall!T1088),"")</f>
        <v>65.540000000000006</v>
      </c>
      <c r="O1086" s="7">
        <f>IF(Overall!L1088&lt;&gt;"", DATEVALUE(Overall!L1088), "")</f>
        <v>45962</v>
      </c>
      <c r="P1086" s="7">
        <f>IF(Overall!M1088&lt;&gt;"", DATEVALUE(Overall!M1088), "")</f>
        <v>45991</v>
      </c>
      <c r="Q1086" s="7" t="str">
        <f>IF(Overall!S1088&lt;&gt;"",_xlfn.VALUETOTEXT(Overall!S1088),"")</f>
        <v>Nov</v>
      </c>
      <c r="R1086" s="7">
        <f>IF(Overall!O1088&lt;&gt;"", DATEVALUE(Overall!O1088), "")</f>
        <v>45877</v>
      </c>
      <c r="S1086" s="7">
        <f>IF(Overall!O1088&lt;&gt;"", DATEVALUE(Overall!O1088), "")</f>
        <v>45877</v>
      </c>
      <c r="T1086" s="5">
        <f t="shared" si="33"/>
        <v>1</v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>
        <f>IF(Overall!$A1088&lt;&gt;"",IF(AND(MONTH($O1086) &lt;= 11, MONTH($P1086) &gt;= 11), IF($T1086 &lt;&gt; "", $H1086/$T1086, ""), ""),"")</f>
        <v>500000</v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>
        <f ca="1">IFERROR(IF(AND(NOW()&lt;= EOMONTH(DATE(YEAR($P1086),11, 1), 0), Overall!$A1088&lt;&gt;"", MONTH($O1086) &lt;=11, MONTH($P1086) &gt;= 11), IF($T1086 &lt;&gt; "", $H1086/$T1086, ""), ""), "")</f>
        <v>500000</v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500000</v>
      </c>
    </row>
    <row r="1087" spans="1:46" x14ac:dyDescent="0.25">
      <c r="A1087" t="str">
        <f>_xlfn.VALUETOTEXT(Overall!A1089)</f>
        <v>FY2025 PCHP</v>
      </c>
      <c r="B1087" s="8">
        <f>IF(Overall!B1089&lt;&gt;"", VALUE(Overall!B1089), "")</f>
        <v>237</v>
      </c>
      <c r="C1087" s="5" t="str">
        <f>IF(Overall!C1089&lt;&gt;"",_xlfn.VALUETOTEXT(Overall!C1089),"")</f>
        <v>25-1108-2908-25JPMC-PS-HZ-237</v>
      </c>
      <c r="D1087" s="5" t="str">
        <f>_xlfn.VALUETOTEXT(Overall!D1089)</f>
        <v>HZ</v>
      </c>
      <c r="E1087" s="5" t="str">
        <f>IF(Overall!Q1089&lt;&gt;"",_xlfn.VALUETOTEXT(Overall!Q1089),"")</f>
        <v>JPMC</v>
      </c>
      <c r="F1087" s="5" t="str">
        <f>IF(Overall!E1089&lt;&gt;"",_xlfn.VALUETOTEXT(Overall!E1089),"")</f>
        <v>JP Morgan Chase Bank NA</v>
      </c>
      <c r="G1087" s="5" t="str">
        <f>IF(Overall!R1089&lt;&gt;"",_xlfn.VALUETOTEXT(Overall!R1089),"")</f>
        <v>Asian</v>
      </c>
      <c r="H1087" s="6">
        <f>IF(Overall!F1089&lt;&gt;"",VALUE(Overall!F1089),"")</f>
        <v>1000000</v>
      </c>
      <c r="I1087" s="6">
        <f>IF(Overall!G1089&lt;&gt;"",VALUE(Overall!G1089),"")</f>
        <v>65</v>
      </c>
      <c r="J1087" s="6">
        <f>IF(Overall!H1089&lt;&gt;"",VALUE(Overall!H1089),"")</f>
        <v>55</v>
      </c>
      <c r="K1087" s="6">
        <f>IF(Overall!I1089&lt;&gt;"",VALUE(Overall!I1089),"")</f>
        <v>4.28</v>
      </c>
      <c r="L1087" s="6">
        <f>IF(Overall!J1089&lt;&gt;"",VALUE(Overall!J1089),"")</f>
        <v>1.2</v>
      </c>
      <c r="M1087" s="6">
        <f>IF(Overall!K1089&lt;&gt;"",VALUE(Overall!K1089),"")</f>
        <v>3.08</v>
      </c>
      <c r="N1087" s="6">
        <f>IF(Overall!T1089&lt;&gt;"",VALUE(Overall!T1089),"")</f>
        <v>65.42</v>
      </c>
      <c r="O1087" s="7">
        <f>IF(Overall!L1089&lt;&gt;"", DATEVALUE(Overall!L1089), "")</f>
        <v>45992</v>
      </c>
      <c r="P1087" s="7">
        <f>IF(Overall!M1089&lt;&gt;"", DATEVALUE(Overall!M1089), "")</f>
        <v>46022</v>
      </c>
      <c r="Q1087" s="7" t="str">
        <f>IF(Overall!S1089&lt;&gt;"",_xlfn.VALUETOTEXT(Overall!S1089),"")</f>
        <v>Dec</v>
      </c>
      <c r="R1087" s="7">
        <f>IF(Overall!O1089&lt;&gt;"", DATEVALUE(Overall!O1089), "")</f>
        <v>45880</v>
      </c>
      <c r="S1087" s="7">
        <f>IF(Overall!O1089&lt;&gt;"", DATEVALUE(Overall!O1089), "")</f>
        <v>45880</v>
      </c>
      <c r="T1087" s="5">
        <f t="shared" si="33"/>
        <v>1</v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>
        <f>IF(Overall!$A1089&lt;&gt;"",IF(AND(MONTH($O1087) &lt;= 12, MONTH($P1087) &gt;= 12), IF($T1087 &lt;&gt; "", $H1087/$T1087, ""), ""),"")</f>
        <v>1000000</v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>
        <f ca="1">IFERROR(IF(AND(NOW()&lt;= EOMONTH(DATE(YEAR($P1087),12, 1), 0), Overall!$A1089&lt;&gt;"", MONTH($O1087) &lt;= 12, MONTH($P1087) &gt;= 12), IF($T1087 &lt;&gt; "", $H1087/$T1087, ""), ""), "")</f>
        <v>1000000</v>
      </c>
      <c r="AT1087" s="16">
        <f t="shared" ca="1" si="34"/>
        <v>1000000</v>
      </c>
    </row>
    <row r="1088" spans="1:46" x14ac:dyDescent="0.25">
      <c r="A1088" t="str">
        <f>_xlfn.VALUETOTEXT(Overall!A1090)</f>
        <v>FY2025 PCHP</v>
      </c>
      <c r="B1088" s="8">
        <f>IF(Overall!B1090&lt;&gt;"", VALUE(Overall!B1090), "")</f>
        <v>238</v>
      </c>
      <c r="C1088" s="5" t="str">
        <f>IF(Overall!C1090&lt;&gt;"",_xlfn.VALUETOTEXT(Overall!C1090),"")</f>
        <v>25-1108-2908-25TOTS-PS-HZ-238</v>
      </c>
      <c r="D1088" s="5" t="str">
        <f>_xlfn.VALUETOTEXT(Overall!D1090)</f>
        <v>HZ</v>
      </c>
      <c r="E1088" s="5" t="str">
        <f>IF(Overall!Q1090&lt;&gt;"",_xlfn.VALUETOTEXT(Overall!Q1090),"")</f>
        <v>TOTS</v>
      </c>
      <c r="F1088" s="5" t="str">
        <f>IF(Overall!E1090&lt;&gt;"",_xlfn.VALUETOTEXT(Overall!E1090),"")</f>
        <v>TOTSA TotalEnergies Trading SA</v>
      </c>
      <c r="G1088" s="5" t="str">
        <f>IF(Overall!R1090&lt;&gt;"",_xlfn.VALUETOTEXT(Overall!R1090),"")</f>
        <v>Asian</v>
      </c>
      <c r="H1088" s="6">
        <f>IF(Overall!F1090&lt;&gt;"",VALUE(Overall!F1090),"")</f>
        <v>1000000</v>
      </c>
      <c r="I1088" s="6">
        <f>IF(Overall!G1090&lt;&gt;"",VALUE(Overall!G1090),"")</f>
        <v>65</v>
      </c>
      <c r="J1088" s="6">
        <f>IF(Overall!H1090&lt;&gt;"",VALUE(Overall!H1090),"")</f>
        <v>55</v>
      </c>
      <c r="K1088" s="6">
        <f>IF(Overall!I1090&lt;&gt;"",VALUE(Overall!I1090),"")</f>
        <v>4.3</v>
      </c>
      <c r="L1088" s="6">
        <f>IF(Overall!J1090&lt;&gt;"",VALUE(Overall!J1090),"")</f>
        <v>1.21</v>
      </c>
      <c r="M1088" s="6">
        <f>IF(Overall!K1090&lt;&gt;"",VALUE(Overall!K1090),"")</f>
        <v>3.09</v>
      </c>
      <c r="N1088" s="6">
        <f>IF(Overall!T1090&lt;&gt;"",VALUE(Overall!T1090),"")</f>
        <v>65.45</v>
      </c>
      <c r="O1088" s="7">
        <f>IF(Overall!L1090&lt;&gt;"", DATEVALUE(Overall!L1090), "")</f>
        <v>45992</v>
      </c>
      <c r="P1088" s="7">
        <f>IF(Overall!M1090&lt;&gt;"", DATEVALUE(Overall!M1090), "")</f>
        <v>46022</v>
      </c>
      <c r="Q1088" s="7" t="str">
        <f>IF(Overall!S1090&lt;&gt;"",_xlfn.VALUETOTEXT(Overall!S1090),"")</f>
        <v>Dec</v>
      </c>
      <c r="R1088" s="7">
        <f>IF(Overall!O1090&lt;&gt;"", DATEVALUE(Overall!O1090), "")</f>
        <v>45880</v>
      </c>
      <c r="S1088" s="7">
        <f>IF(Overall!O1090&lt;&gt;"", DATEVALUE(Overall!O1090), "")</f>
        <v>45880</v>
      </c>
      <c r="T1088" s="5">
        <f t="shared" si="33"/>
        <v>1</v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>
        <f>IF(Overall!$A1090&lt;&gt;"",IF(AND(MONTH($O1088) &lt;= 12, MONTH($P1088) &gt;= 12), IF($T1088 &lt;&gt; "", $H1088/$T1088, ""), ""),"")</f>
        <v>1000000</v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>
        <f ca="1">IFERROR(IF(AND(NOW()&lt;= EOMONTH(DATE(YEAR($P1088),12, 1), 0), Overall!$A1090&lt;&gt;"", MONTH($O1088) &lt;= 12, MONTH($P1088) &gt;= 12), IF($T1088 &lt;&gt; "", $H1088/$T1088, ""), ""), "")</f>
        <v>1000000</v>
      </c>
      <c r="AT1088" s="16">
        <f t="shared" ca="1" si="34"/>
        <v>1000000</v>
      </c>
    </row>
    <row r="1089" spans="1:46" x14ac:dyDescent="0.25">
      <c r="A1089" t="str">
        <f>_xlfn.VALUETOTEXT(Overall!A1091)</f>
        <v>FY2025 PCHP</v>
      </c>
      <c r="B1089" s="8">
        <f>IF(Overall!B1091&lt;&gt;"", VALUE(Overall!B1091), "")</f>
        <v>239</v>
      </c>
      <c r="C1089" s="5" t="str">
        <f>IF(Overall!C1091&lt;&gt;"",_xlfn.VALUETOTEXT(Overall!C1091),"")</f>
        <v>25-1108-2908-25BNPP-PS-HZ-239</v>
      </c>
      <c r="D1089" s="5" t="str">
        <f>_xlfn.VALUETOTEXT(Overall!D1091)</f>
        <v>HZ</v>
      </c>
      <c r="E1089" s="5" t="str">
        <f>IF(Overall!Q1091&lt;&gt;"",_xlfn.VALUETOTEXT(Overall!Q1091),"")</f>
        <v>BNPP</v>
      </c>
      <c r="F1089" s="5" t="str">
        <f>IF(Overall!E1091&lt;&gt;"",_xlfn.VALUETOTEXT(Overall!E1091),"")</f>
        <v>BNP Paribas SA</v>
      </c>
      <c r="G1089" s="5" t="str">
        <f>IF(Overall!R1091&lt;&gt;"",_xlfn.VALUETOTEXT(Overall!R1091),"")</f>
        <v>Asian</v>
      </c>
      <c r="H1089" s="6">
        <f>IF(Overall!F1091&lt;&gt;"",VALUE(Overall!F1091),"")</f>
        <v>1000000</v>
      </c>
      <c r="I1089" s="6">
        <f>IF(Overall!G1091&lt;&gt;"",VALUE(Overall!G1091),"")</f>
        <v>65</v>
      </c>
      <c r="J1089" s="6">
        <f>IF(Overall!H1091&lt;&gt;"",VALUE(Overall!H1091),"")</f>
        <v>55</v>
      </c>
      <c r="K1089" s="6">
        <f>IF(Overall!I1091&lt;&gt;"",VALUE(Overall!I1091),"")</f>
        <v>4.25</v>
      </c>
      <c r="L1089" s="6">
        <f>IF(Overall!J1091&lt;&gt;"",VALUE(Overall!J1091),"")</f>
        <v>1.17</v>
      </c>
      <c r="M1089" s="6">
        <f>IF(Overall!K1091&lt;&gt;"",VALUE(Overall!K1091),"")</f>
        <v>3.08</v>
      </c>
      <c r="N1089" s="6">
        <f>IF(Overall!T1091&lt;&gt;"",VALUE(Overall!T1091),"")</f>
        <v>65.430000000000007</v>
      </c>
      <c r="O1089" s="7">
        <f>IF(Overall!L1091&lt;&gt;"", DATEVALUE(Overall!L1091), "")</f>
        <v>45992</v>
      </c>
      <c r="P1089" s="7">
        <f>IF(Overall!M1091&lt;&gt;"", DATEVALUE(Overall!M1091), "")</f>
        <v>46022</v>
      </c>
      <c r="Q1089" s="7" t="str">
        <f>IF(Overall!S1091&lt;&gt;"",_xlfn.VALUETOTEXT(Overall!S1091),"")</f>
        <v>Dec</v>
      </c>
      <c r="R1089" s="7">
        <f>IF(Overall!O1091&lt;&gt;"", DATEVALUE(Overall!O1091), "")</f>
        <v>45880</v>
      </c>
      <c r="S1089" s="7">
        <f>IF(Overall!O1091&lt;&gt;"", DATEVALUE(Overall!O1091), "")</f>
        <v>45880</v>
      </c>
      <c r="T1089" s="5">
        <f t="shared" si="33"/>
        <v>1</v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>
        <f>IF(Overall!$A1091&lt;&gt;"",IF(AND(MONTH($O1089) &lt;= 12, MONTH($P1089) &gt;= 12), IF($T1089 &lt;&gt; "", $H1089/$T1089, ""), ""),"")</f>
        <v>1000000</v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>
        <f ca="1">IFERROR(IF(AND(NOW()&lt;= EOMONTH(DATE(YEAR($P1089),12, 1), 0), Overall!$A1091&lt;&gt;"", MONTH($O1089) &lt;= 12, MONTH($P1089) &gt;= 12), IF($T1089 &lt;&gt; "", $H1089/$T1089, ""), ""), "")</f>
        <v>1000000</v>
      </c>
      <c r="AT1089" s="16">
        <f t="shared" ca="1" si="34"/>
        <v>1000000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IF(Overall!O1092&lt;&gt;"", DATEVALUE(Overall!O1092), "")</f>
        <v/>
      </c>
      <c r="S1090" s="7" t="str">
        <f>IF(Overall!O1092&lt;&gt;"", DATEVALUE(Overall!O1092), 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IF(Overall!O1093&lt;&gt;"", DATEVALUE(Overall!O1093), "")</f>
        <v/>
      </c>
      <c r="S1091" s="7" t="str">
        <f>IF(Overall!O1093&lt;&gt;"", DATEVALUE(Overall!O1093), 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IF(Overall!O1094&lt;&gt;"", DATEVALUE(Overall!O1094), "")</f>
        <v/>
      </c>
      <c r="S1092" s="7" t="str">
        <f>IF(Overall!O1094&lt;&gt;"", DATEVALUE(Overall!O1094), 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IF(Overall!O1095&lt;&gt;"", DATEVALUE(Overall!O1095), "")</f>
        <v/>
      </c>
      <c r="S1093" s="7" t="str">
        <f>IF(Overall!O1095&lt;&gt;"", DATEVALUE(Overall!O1095), 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IF(Overall!O1096&lt;&gt;"", DATEVALUE(Overall!O1096), "")</f>
        <v/>
      </c>
      <c r="S1094" s="7" t="str">
        <f>IF(Overall!O1096&lt;&gt;"", DATEVALUE(Overall!O1096), 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IF(Overall!O1097&lt;&gt;"", DATEVALUE(Overall!O1097), "")</f>
        <v/>
      </c>
      <c r="S1095" s="7" t="str">
        <f>IF(Overall!O1097&lt;&gt;"", DATEVALUE(Overall!O1097), 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IF(Overall!O1098&lt;&gt;"", DATEVALUE(Overall!O1098), "")</f>
        <v/>
      </c>
      <c r="S1096" s="7" t="str">
        <f>IF(Overall!O1098&lt;&gt;"", DATEVALUE(Overall!O1098), 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IF(Overall!O1099&lt;&gt;"", DATEVALUE(Overall!O1099), "")</f>
        <v/>
      </c>
      <c r="S1097" s="7" t="str">
        <f>IF(Overall!O1099&lt;&gt;"", DATEVALUE(Overall!O1099), 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IF(Overall!O1100&lt;&gt;"", DATEVALUE(Overall!O1100), "")</f>
        <v/>
      </c>
      <c r="S1098" s="7" t="str">
        <f>IF(Overall!O1100&lt;&gt;"", DATEVALUE(Overall!O1100), 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IF(Overall!O1101&lt;&gt;"", DATEVALUE(Overall!O1101), "")</f>
        <v/>
      </c>
      <c r="S1099" s="7" t="str">
        <f>IF(Overall!O1101&lt;&gt;"", DATEVALUE(Overall!O1101), 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IF(Overall!O1102&lt;&gt;"", DATEVALUE(Overall!O1102), "")</f>
        <v/>
      </c>
      <c r="S1100" s="7" t="str">
        <f>IF(Overall!O1102&lt;&gt;"", DATEVALUE(Overall!O1102), 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IF(Overall!O1103&lt;&gt;"", DATEVALUE(Overall!O1103), "")</f>
        <v/>
      </c>
      <c r="S1101" s="7" t="str">
        <f>IF(Overall!O1103&lt;&gt;"", DATEVALUE(Overall!O1103), 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IF(Overall!O1104&lt;&gt;"", DATEVALUE(Overall!O1104), "")</f>
        <v/>
      </c>
      <c r="S1102" s="7" t="str">
        <f>IF(Overall!O1104&lt;&gt;"", DATEVALUE(Overall!O1104), 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IF(Overall!O1105&lt;&gt;"", DATEVALUE(Overall!O1105), "")</f>
        <v/>
      </c>
      <c r="S1103" s="7" t="str">
        <f>IF(Overall!O1105&lt;&gt;"", DATEVALUE(Overall!O1105), 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IF(Overall!O1106&lt;&gt;"", DATEVALUE(Overall!O1106), "")</f>
        <v/>
      </c>
      <c r="S1104" s="7" t="str">
        <f>IF(Overall!O1106&lt;&gt;"", DATEVALUE(Overall!O1106), 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IF(Overall!O1107&lt;&gt;"", DATEVALUE(Overall!O1107), "")</f>
        <v/>
      </c>
      <c r="S1105" s="7" t="str">
        <f>IF(Overall!O1107&lt;&gt;"", DATEVALUE(Overall!O1107), 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IF(Overall!O1108&lt;&gt;"", DATEVALUE(Overall!O1108), "")</f>
        <v/>
      </c>
      <c r="S1106" s="7" t="str">
        <f>IF(Overall!O1108&lt;&gt;"", DATEVALUE(Overall!O1108), 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IF(Overall!O1109&lt;&gt;"", DATEVALUE(Overall!O1109), "")</f>
        <v/>
      </c>
      <c r="S1107" s="7" t="str">
        <f>IF(Overall!O1109&lt;&gt;"", DATEVALUE(Overall!O1109), 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IF(Overall!O1110&lt;&gt;"", DATEVALUE(Overall!O1110), "")</f>
        <v/>
      </c>
      <c r="S1108" s="7" t="str">
        <f>IF(Overall!O1110&lt;&gt;"", DATEVALUE(Overall!O1110), 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IF(Overall!O1111&lt;&gt;"", DATEVALUE(Overall!O1111), "")</f>
        <v/>
      </c>
      <c r="S1109" s="7" t="str">
        <f>IF(Overall!O1111&lt;&gt;"", DATEVALUE(Overall!O1111), 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IF(Overall!O1112&lt;&gt;"", DATEVALUE(Overall!O1112), "")</f>
        <v/>
      </c>
      <c r="S1110" s="7" t="str">
        <f>IF(Overall!O1112&lt;&gt;"", DATEVALUE(Overall!O1112), 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IF(Overall!O1113&lt;&gt;"", DATEVALUE(Overall!O1113), "")</f>
        <v/>
      </c>
      <c r="S1111" s="7" t="str">
        <f>IF(Overall!O1113&lt;&gt;"", DATEVALUE(Overall!O1113), 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IF(Overall!O1114&lt;&gt;"", DATEVALUE(Overall!O1114), "")</f>
        <v/>
      </c>
      <c r="S1112" s="7" t="str">
        <f>IF(Overall!O1114&lt;&gt;"", DATEVALUE(Overall!O1114), 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IF(Overall!O1115&lt;&gt;"", DATEVALUE(Overall!O1115), "")</f>
        <v/>
      </c>
      <c r="S1113" s="7" t="str">
        <f>IF(Overall!O1115&lt;&gt;"", DATEVALUE(Overall!O1115), 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IF(Overall!O1116&lt;&gt;"", DATEVALUE(Overall!O1116), "")</f>
        <v/>
      </c>
      <c r="S1114" s="7" t="str">
        <f>IF(Overall!O1116&lt;&gt;"", DATEVALUE(Overall!O1116), 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IF(Overall!O1117&lt;&gt;"", DATEVALUE(Overall!O1117), "")</f>
        <v/>
      </c>
      <c r="S1115" s="7" t="str">
        <f>IF(Overall!O1117&lt;&gt;"", DATEVALUE(Overall!O1117), 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IF(Overall!O1118&lt;&gt;"", DATEVALUE(Overall!O1118), "")</f>
        <v/>
      </c>
      <c r="S1116" s="7" t="str">
        <f>IF(Overall!O1118&lt;&gt;"", DATEVALUE(Overall!O1118), 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IF(Overall!O1119&lt;&gt;"", DATEVALUE(Overall!O1119), "")</f>
        <v/>
      </c>
      <c r="S1117" s="7" t="str">
        <f>IF(Overall!O1119&lt;&gt;"", DATEVALUE(Overall!O1119), 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IF(Overall!O1120&lt;&gt;"", DATEVALUE(Overall!O1120), "")</f>
        <v/>
      </c>
      <c r="S1118" s="7" t="str">
        <f>IF(Overall!O1120&lt;&gt;"", DATEVALUE(Overall!O1120), 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IF(Overall!O1121&lt;&gt;"", DATEVALUE(Overall!O1121), "")</f>
        <v/>
      </c>
      <c r="S1119" s="7" t="str">
        <f>IF(Overall!O1121&lt;&gt;"", DATEVALUE(Overall!O1121), 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IF(Overall!O1122&lt;&gt;"", DATEVALUE(Overall!O1122), "")</f>
        <v/>
      </c>
      <c r="S1120" s="7" t="str">
        <f>IF(Overall!O1122&lt;&gt;"", DATEVALUE(Overall!O1122), 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4"/>
  <sheetViews>
    <sheetView workbookViewId="0">
      <selection activeCell="E25" sqref="E25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3261</v>
      </c>
      <c r="C2" t="s">
        <v>143</v>
      </c>
    </row>
    <row r="3" spans="1:3" x14ac:dyDescent="0.25">
      <c r="A3" t="s">
        <v>9</v>
      </c>
      <c r="B3" t="s">
        <v>3262</v>
      </c>
      <c r="C3" t="s">
        <v>3263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3238</v>
      </c>
      <c r="C5" t="s">
        <v>142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3264</v>
      </c>
      <c r="C7" t="s">
        <v>3265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3266</v>
      </c>
      <c r="C9" t="s">
        <v>1313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3239</v>
      </c>
      <c r="C11" t="s">
        <v>3240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3209</v>
      </c>
      <c r="C13" t="s">
        <v>140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3267</v>
      </c>
      <c r="C15" t="s">
        <v>3260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3268</v>
      </c>
      <c r="C17" t="s">
        <v>3269</v>
      </c>
    </row>
    <row r="18" spans="1:3" x14ac:dyDescent="0.25">
      <c r="B18" t="s">
        <v>2400</v>
      </c>
    </row>
    <row r="19" spans="1:3" x14ac:dyDescent="0.25">
      <c r="A19" t="s">
        <v>3111</v>
      </c>
      <c r="B19" t="s">
        <v>3270</v>
      </c>
      <c r="C19" t="s">
        <v>3265</v>
      </c>
    </row>
    <row r="20" spans="1:3" x14ac:dyDescent="0.25">
      <c r="A20" t="s">
        <v>15</v>
      </c>
      <c r="B20" t="s">
        <v>3210</v>
      </c>
      <c r="C20" t="s">
        <v>3208</v>
      </c>
    </row>
    <row r="21" spans="1:3" x14ac:dyDescent="0.25">
      <c r="B21" t="s">
        <v>3127</v>
      </c>
    </row>
    <row r="22" spans="1:3" x14ac:dyDescent="0.25">
      <c r="A22" t="s">
        <v>2286</v>
      </c>
      <c r="B22" t="s">
        <v>3271</v>
      </c>
      <c r="C22" t="s">
        <v>3208</v>
      </c>
    </row>
    <row r="23" spans="1:3" x14ac:dyDescent="0.25">
      <c r="A23" t="s">
        <v>16</v>
      </c>
      <c r="B23" t="s">
        <v>3272</v>
      </c>
      <c r="C23" t="s">
        <v>3273</v>
      </c>
    </row>
    <row r="24" spans="1:3" x14ac:dyDescent="0.25">
      <c r="B24" t="s">
        <v>2440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4"/>
  <sheetViews>
    <sheetView topLeftCell="A4" workbookViewId="0">
      <selection activeCell="F6" sqref="F6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59250000</v>
      </c>
      <c r="D2" s="15">
        <f ca="1">SUMIFS(Overall_data!AT:AT,Overall_data!F:F,Credit_Limit_data!A2)</f>
        <v>750000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54750000</v>
      </c>
      <c r="D3" s="15">
        <f ca="1">SUMIFS(Overall_data!AT:AT,Overall_data!F:F,Credit_Limit_data!A3)</f>
        <v>5250000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58500000</v>
      </c>
      <c r="D4" s="15">
        <f ca="1">SUMIFS(Overall_data!AT:AT,Overall_data!F:F,Credit_Limit_data!A5)</f>
        <v>3000000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57000000</v>
      </c>
      <c r="D5" s="15">
        <f ca="1">SUMIFS(Overall_data!AT:AT,Overall_data!F:F,Credit_Limit_data!A5)</f>
        <v>3000000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28950000</v>
      </c>
      <c r="D6" s="15">
        <f ca="1">SUMIFS(Overall_data!AT:AT,Overall_data!F:F,Credit_Limit_data!A6)</f>
        <v>2250000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54500000</v>
      </c>
      <c r="D7" s="15">
        <f ca="1">SUMIFS(Overall_data!AT:AT,Overall_data!F:F,Credit_Limit_data!A7)</f>
        <v>5500000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47500000</v>
      </c>
      <c r="D8" s="15">
        <f ca="1">SUMIFS(Overall_data!AT:AT,Overall_data!F:F,Credit_Limit_data!A8)</f>
        <v>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55750000</v>
      </c>
      <c r="D9" s="15">
        <f ca="1">SUMIFS(Overall_data!AT:AT,Overall_data!F:F,Credit_Limit_data!A9)</f>
        <v>4250000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55250000</v>
      </c>
      <c r="D10" s="15">
        <f ca="1">SUMIFS(Overall_data!AT:AT,Overall_data!F:F,Credit_Limit_data!A10)</f>
        <v>4750000</v>
      </c>
    </row>
    <row r="11" spans="1:4" x14ac:dyDescent="0.25">
      <c r="A11" s="14" t="str">
        <f>_xlfn.VALUETOTEXT(Credit_Limit!A19)</f>
        <v>PETCO Trading Labuan Co. Ltd</v>
      </c>
      <c r="B11" s="5" t="s">
        <v>3143</v>
      </c>
      <c r="C11" s="22" t="str">
        <f>_xlfn.XLOOKUP($A11, Credit_Limit!$A:$A, Credit_Limit!$B:$B, 0)</f>
        <v>36500000</v>
      </c>
      <c r="D11" s="15">
        <f ca="1">SUMIFS(Overall_data!AT:AT,Overall_data!F:F,Credit_Limit_data!A11)</f>
        <v>3000000</v>
      </c>
    </row>
    <row r="12" spans="1:4" x14ac:dyDescent="0.25">
      <c r="A12" s="14" t="str">
        <f>_xlfn.VALUETOTEXT(Credit_Limit!A20)</f>
        <v>Standard Chartered Bank (M) Bhd</v>
      </c>
      <c r="B12" s="5" t="s">
        <v>1661</v>
      </c>
      <c r="C12" s="22" t="str">
        <f>_xlfn.XLOOKUP($A12, Credit_Limit!$A:$A, Credit_Limit!$B:$B, 0)</f>
        <v>26750000</v>
      </c>
      <c r="D12" s="15">
        <f ca="1">SUMIFS(Overall_data!AT:AT,Overall_data!F:F,Credit_Limit_data!A12)</f>
        <v>3250000</v>
      </c>
    </row>
    <row r="13" spans="1:4" x14ac:dyDescent="0.25">
      <c r="A13" s="14" t="str">
        <f>_xlfn.VALUETOTEXT(Credit_Limit!A22)</f>
        <v>Standard Chartered Saadiq Berhad</v>
      </c>
      <c r="B13" s="5" t="s">
        <v>2300</v>
      </c>
      <c r="C13" s="22" t="str">
        <f>_xlfn.XLOOKUP($A13, Credit_Limit!$A:$A, Credit_Limit!$B:$B, 0)</f>
        <v>5150000</v>
      </c>
      <c r="D13" s="15">
        <f ca="1">SUMIFS(Overall_data!AT:AT,Overall_data!F:F,Credit_Limit_data!A13)</f>
        <v>3250000</v>
      </c>
    </row>
    <row r="14" spans="1:4" x14ac:dyDescent="0.25">
      <c r="A14" s="14" t="str">
        <f>_xlfn.VALUETOTEXT(Credit_Limit!A23)</f>
        <v>TOTSA TotalEnergies Trading SA</v>
      </c>
      <c r="B14" s="5" t="s">
        <v>1669</v>
      </c>
      <c r="C14" s="22" t="str">
        <f>_xlfn.XLOOKUP($A14, Credit_Limit!$A:$A, Credit_Limit!$B:$B, 0)</f>
        <v>33250000</v>
      </c>
      <c r="D14" s="15">
        <f ca="1">SUMIFS(Overall_data!AT:AT,Overall_data!F:F,Credit_Limit_data!A14)</f>
        <v>2750000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tabSelected="1" workbookViewId="0">
      <selection activeCell="J6" sqref="J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8.28515625" style="1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45890</v>
      </c>
      <c r="B2" s="11">
        <f>MIN(Overall_data!S:S) -10</f>
        <v>44291</v>
      </c>
      <c r="C2" s="11" t="str" cm="1">
        <f t="array" ref="C2"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workbookViewId="0">
      <selection activeCell="U1139" sqref="U1139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11" t="str" cm="1">
        <f t="array" aca="1" ref="A2" ca="1">_xll.BDH("CO1 Comdty","PX_LAST","2021-01-01",TODAY()-1)</f>
        <v>#N/A Connection</v>
      </c>
      <c r="B2" s="26"/>
      <c r="C2" t="e">
        <f t="shared" ref="C2:C66" ca="1" si="0">IF(A2="", "", YEAR(A2))</f>
        <v>#VALUE!</v>
      </c>
      <c r="D2" t="str">
        <f t="shared" ref="D2:D66" ca="1" si="1">IF(A2="", "", TEXT(A2, "MMMM"))</f>
        <v>#N/A Connection</v>
      </c>
    </row>
    <row r="3" spans="1:4" x14ac:dyDescent="0.25">
      <c r="A3" s="11"/>
      <c r="C3" t="str">
        <f t="shared" si="0"/>
        <v/>
      </c>
      <c r="D3" t="str">
        <f t="shared" si="1"/>
        <v/>
      </c>
    </row>
    <row r="4" spans="1:4" x14ac:dyDescent="0.25">
      <c r="A4" s="11"/>
      <c r="C4" t="str">
        <f t="shared" si="0"/>
        <v/>
      </c>
      <c r="D4" t="str">
        <f t="shared" si="1"/>
        <v/>
      </c>
    </row>
    <row r="5" spans="1:4" x14ac:dyDescent="0.25">
      <c r="A5" s="11"/>
      <c r="B5" s="26"/>
      <c r="C5" t="str">
        <f t="shared" si="0"/>
        <v/>
      </c>
      <c r="D5" t="str">
        <f t="shared" si="1"/>
        <v/>
      </c>
    </row>
    <row r="6" spans="1:4" x14ac:dyDescent="0.25">
      <c r="A6" s="11"/>
      <c r="C6" t="str">
        <f t="shared" si="0"/>
        <v/>
      </c>
      <c r="D6" t="str">
        <f t="shared" si="1"/>
        <v/>
      </c>
    </row>
    <row r="7" spans="1:4" x14ac:dyDescent="0.25">
      <c r="A7" s="11"/>
      <c r="C7" t="str">
        <f t="shared" si="0"/>
        <v/>
      </c>
      <c r="D7" t="str">
        <f t="shared" si="1"/>
        <v/>
      </c>
    </row>
    <row r="8" spans="1:4" x14ac:dyDescent="0.25">
      <c r="A8" s="11"/>
      <c r="C8" t="str">
        <f t="shared" si="0"/>
        <v/>
      </c>
      <c r="D8" t="str">
        <f t="shared" si="1"/>
        <v/>
      </c>
    </row>
    <row r="9" spans="1:4" x14ac:dyDescent="0.25">
      <c r="A9" s="11"/>
      <c r="C9" t="str">
        <f t="shared" si="0"/>
        <v/>
      </c>
      <c r="D9" t="str">
        <f t="shared" si="1"/>
        <v/>
      </c>
    </row>
    <row r="10" spans="1:4" x14ac:dyDescent="0.25">
      <c r="A10" s="11"/>
      <c r="C10" t="str">
        <f t="shared" si="0"/>
        <v/>
      </c>
      <c r="D10" t="str">
        <f t="shared" si="1"/>
        <v/>
      </c>
    </row>
    <row r="11" spans="1:4" x14ac:dyDescent="0.25">
      <c r="A11" s="11"/>
      <c r="C11" t="str">
        <f t="shared" si="0"/>
        <v/>
      </c>
      <c r="D11" t="str">
        <f t="shared" si="1"/>
        <v/>
      </c>
    </row>
    <row r="12" spans="1:4" x14ac:dyDescent="0.25">
      <c r="A12" s="11"/>
      <c r="C12" t="str">
        <f t="shared" si="0"/>
        <v/>
      </c>
      <c r="D12" t="str">
        <f t="shared" si="1"/>
        <v/>
      </c>
    </row>
    <row r="13" spans="1:4" x14ac:dyDescent="0.25">
      <c r="A13" s="11"/>
      <c r="C13" t="str">
        <f t="shared" si="0"/>
        <v/>
      </c>
      <c r="D13" t="str">
        <f t="shared" si="1"/>
        <v/>
      </c>
    </row>
    <row r="14" spans="1:4" x14ac:dyDescent="0.25">
      <c r="A14" s="11"/>
      <c r="C14" t="str">
        <f t="shared" si="0"/>
        <v/>
      </c>
      <c r="D14" t="str">
        <f t="shared" si="1"/>
        <v/>
      </c>
    </row>
    <row r="15" spans="1:4" x14ac:dyDescent="0.25">
      <c r="A15" s="11"/>
      <c r="C15" t="str">
        <f t="shared" si="0"/>
        <v/>
      </c>
      <c r="D15" t="str">
        <f t="shared" si="1"/>
        <v/>
      </c>
    </row>
    <row r="16" spans="1:4" x14ac:dyDescent="0.25">
      <c r="A16" s="11"/>
      <c r="C16" t="str">
        <f t="shared" si="0"/>
        <v/>
      </c>
      <c r="D16" t="str">
        <f t="shared" si="1"/>
        <v/>
      </c>
    </row>
    <row r="17" spans="1:4" x14ac:dyDescent="0.25">
      <c r="A17" s="11"/>
      <c r="C17" t="str">
        <f t="shared" si="0"/>
        <v/>
      </c>
      <c r="D17" t="str">
        <f t="shared" si="1"/>
        <v/>
      </c>
    </row>
    <row r="18" spans="1:4" x14ac:dyDescent="0.25">
      <c r="A18" s="11"/>
      <c r="C18" t="str">
        <f t="shared" si="0"/>
        <v/>
      </c>
      <c r="D18" t="str">
        <f t="shared" si="1"/>
        <v/>
      </c>
    </row>
    <row r="19" spans="1:4" x14ac:dyDescent="0.25">
      <c r="A19" s="11"/>
      <c r="C19" t="str">
        <f t="shared" si="0"/>
        <v/>
      </c>
      <c r="D19" t="str">
        <f t="shared" si="1"/>
        <v/>
      </c>
    </row>
    <row r="20" spans="1:4" x14ac:dyDescent="0.25">
      <c r="A20" s="11"/>
      <c r="C20" t="str">
        <f t="shared" si="0"/>
        <v/>
      </c>
      <c r="D20" t="str">
        <f t="shared" si="1"/>
        <v/>
      </c>
    </row>
    <row r="21" spans="1:4" x14ac:dyDescent="0.25">
      <c r="A21" s="11"/>
      <c r="C21" t="str">
        <f t="shared" si="0"/>
        <v/>
      </c>
      <c r="D21" t="str">
        <f t="shared" si="1"/>
        <v/>
      </c>
    </row>
    <row r="22" spans="1:4" x14ac:dyDescent="0.25">
      <c r="A22" s="11"/>
      <c r="C22" t="str">
        <f t="shared" si="0"/>
        <v/>
      </c>
      <c r="D22" t="str">
        <f t="shared" si="1"/>
        <v/>
      </c>
    </row>
    <row r="23" spans="1:4" x14ac:dyDescent="0.25">
      <c r="A23" s="11"/>
      <c r="C23" t="str">
        <f t="shared" si="0"/>
        <v/>
      </c>
      <c r="D23" t="str">
        <f t="shared" si="1"/>
        <v/>
      </c>
    </row>
    <row r="24" spans="1:4" x14ac:dyDescent="0.25">
      <c r="A24" s="11"/>
      <c r="C24" t="str">
        <f t="shared" si="0"/>
        <v/>
      </c>
      <c r="D24" t="str">
        <f t="shared" si="1"/>
        <v/>
      </c>
    </row>
    <row r="25" spans="1:4" x14ac:dyDescent="0.25">
      <c r="A25" s="11"/>
      <c r="C25" t="str">
        <f t="shared" si="0"/>
        <v/>
      </c>
      <c r="D25" t="str">
        <f t="shared" si="1"/>
        <v/>
      </c>
    </row>
    <row r="26" spans="1:4" x14ac:dyDescent="0.25">
      <c r="A26" s="11"/>
      <c r="C26" t="str">
        <f t="shared" si="0"/>
        <v/>
      </c>
      <c r="D26" t="str">
        <f t="shared" si="1"/>
        <v/>
      </c>
    </row>
    <row r="27" spans="1:4" x14ac:dyDescent="0.25">
      <c r="A27" s="11"/>
      <c r="C27" t="str">
        <f t="shared" si="0"/>
        <v/>
      </c>
      <c r="D27" t="str">
        <f t="shared" si="1"/>
        <v/>
      </c>
    </row>
    <row r="28" spans="1:4" x14ac:dyDescent="0.25">
      <c r="A28" s="11"/>
      <c r="C28" t="str">
        <f t="shared" si="0"/>
        <v/>
      </c>
      <c r="D28" t="str">
        <f t="shared" si="1"/>
        <v/>
      </c>
    </row>
    <row r="29" spans="1:4" x14ac:dyDescent="0.25">
      <c r="A29" s="11"/>
      <c r="C29" t="str">
        <f t="shared" si="0"/>
        <v/>
      </c>
      <c r="D29" t="str">
        <f t="shared" si="1"/>
        <v/>
      </c>
    </row>
    <row r="30" spans="1:4" x14ac:dyDescent="0.25">
      <c r="A30" s="11"/>
      <c r="C30" t="str">
        <f t="shared" si="0"/>
        <v/>
      </c>
      <c r="D30" t="str">
        <f t="shared" si="1"/>
        <v/>
      </c>
    </row>
    <row r="31" spans="1:4" x14ac:dyDescent="0.25">
      <c r="A31" s="11"/>
      <c r="C31" t="str">
        <f t="shared" si="0"/>
        <v/>
      </c>
      <c r="D31" t="str">
        <f t="shared" si="1"/>
        <v/>
      </c>
    </row>
    <row r="32" spans="1:4" x14ac:dyDescent="0.25">
      <c r="A32" s="11"/>
      <c r="C32" t="str">
        <f t="shared" si="0"/>
        <v/>
      </c>
      <c r="D32" t="str">
        <f t="shared" si="1"/>
        <v/>
      </c>
    </row>
    <row r="33" spans="1:4" x14ac:dyDescent="0.25">
      <c r="A33" s="11"/>
      <c r="C33" t="str">
        <f t="shared" si="0"/>
        <v/>
      </c>
      <c r="D33" t="str">
        <f t="shared" si="1"/>
        <v/>
      </c>
    </row>
    <row r="34" spans="1:4" x14ac:dyDescent="0.25">
      <c r="A34" s="11"/>
      <c r="C34" t="str">
        <f t="shared" si="0"/>
        <v/>
      </c>
      <c r="D34" t="str">
        <f t="shared" si="1"/>
        <v/>
      </c>
    </row>
    <row r="35" spans="1:4" x14ac:dyDescent="0.25">
      <c r="A35" s="11"/>
      <c r="C35" t="str">
        <f t="shared" si="0"/>
        <v/>
      </c>
      <c r="D35" t="str">
        <f t="shared" si="1"/>
        <v/>
      </c>
    </row>
    <row r="36" spans="1:4" x14ac:dyDescent="0.25">
      <c r="A36" s="11"/>
      <c r="C36" t="str">
        <f t="shared" si="0"/>
        <v/>
      </c>
      <c r="D36" t="str">
        <f t="shared" si="1"/>
        <v/>
      </c>
    </row>
    <row r="37" spans="1:4" x14ac:dyDescent="0.25">
      <c r="A37" s="11"/>
      <c r="C37" t="str">
        <f t="shared" si="0"/>
        <v/>
      </c>
      <c r="D37" t="str">
        <f t="shared" si="1"/>
        <v/>
      </c>
    </row>
    <row r="38" spans="1:4" x14ac:dyDescent="0.25">
      <c r="A38" s="11"/>
      <c r="C38" t="str">
        <f t="shared" si="0"/>
        <v/>
      </c>
      <c r="D38" t="str">
        <f t="shared" si="1"/>
        <v/>
      </c>
    </row>
    <row r="39" spans="1:4" x14ac:dyDescent="0.25">
      <c r="A39" s="11"/>
      <c r="C39" t="str">
        <f t="shared" si="0"/>
        <v/>
      </c>
      <c r="D39" t="str">
        <f t="shared" si="1"/>
        <v/>
      </c>
    </row>
    <row r="40" spans="1:4" x14ac:dyDescent="0.25">
      <c r="A40" s="11"/>
      <c r="C40" t="str">
        <f t="shared" si="0"/>
        <v/>
      </c>
      <c r="D40" t="str">
        <f t="shared" si="1"/>
        <v/>
      </c>
    </row>
    <row r="41" spans="1:4" x14ac:dyDescent="0.25">
      <c r="A41" s="11"/>
      <c r="C41" t="str">
        <f t="shared" si="0"/>
        <v/>
      </c>
      <c r="D41" t="str">
        <f t="shared" si="1"/>
        <v/>
      </c>
    </row>
    <row r="42" spans="1:4" x14ac:dyDescent="0.25">
      <c r="A42" s="11"/>
      <c r="C42" t="str">
        <f t="shared" si="0"/>
        <v/>
      </c>
      <c r="D42" t="str">
        <f t="shared" si="1"/>
        <v/>
      </c>
    </row>
    <row r="43" spans="1:4" x14ac:dyDescent="0.25">
      <c r="A43" s="11"/>
      <c r="C43" t="str">
        <f t="shared" si="0"/>
        <v/>
      </c>
      <c r="D43" t="str">
        <f t="shared" si="1"/>
        <v/>
      </c>
    </row>
    <row r="44" spans="1:4" x14ac:dyDescent="0.25">
      <c r="A44" s="11"/>
      <c r="C44" t="str">
        <f t="shared" si="0"/>
        <v/>
      </c>
      <c r="D44" t="str">
        <f t="shared" si="1"/>
        <v/>
      </c>
    </row>
    <row r="45" spans="1:4" x14ac:dyDescent="0.25">
      <c r="A45" s="11"/>
      <c r="C45" t="str">
        <f t="shared" si="0"/>
        <v/>
      </c>
      <c r="D45" t="str">
        <f t="shared" si="1"/>
        <v/>
      </c>
    </row>
    <row r="46" spans="1:4" x14ac:dyDescent="0.25">
      <c r="A46" s="11"/>
      <c r="C46" t="str">
        <f t="shared" si="0"/>
        <v/>
      </c>
      <c r="D46" t="str">
        <f t="shared" si="1"/>
        <v/>
      </c>
    </row>
    <row r="47" spans="1:4" x14ac:dyDescent="0.25">
      <c r="A47" s="11"/>
      <c r="C47" t="str">
        <f t="shared" si="0"/>
        <v/>
      </c>
      <c r="D47" t="str">
        <f t="shared" si="1"/>
        <v/>
      </c>
    </row>
    <row r="48" spans="1:4" x14ac:dyDescent="0.25">
      <c r="A48" s="11"/>
      <c r="C48" t="str">
        <f t="shared" si="0"/>
        <v/>
      </c>
      <c r="D48" t="str">
        <f t="shared" si="1"/>
        <v/>
      </c>
    </row>
    <row r="49" spans="1:4" x14ac:dyDescent="0.25">
      <c r="A49" s="11"/>
      <c r="C49" t="str">
        <f t="shared" si="0"/>
        <v/>
      </c>
      <c r="D49" t="str">
        <f t="shared" si="1"/>
        <v/>
      </c>
    </row>
    <row r="50" spans="1:4" x14ac:dyDescent="0.25">
      <c r="A50" s="11"/>
      <c r="C50" t="str">
        <f t="shared" si="0"/>
        <v/>
      </c>
      <c r="D50" t="str">
        <f t="shared" si="1"/>
        <v/>
      </c>
    </row>
    <row r="51" spans="1:4" x14ac:dyDescent="0.25">
      <c r="A51" s="11"/>
      <c r="C51" t="str">
        <f t="shared" si="0"/>
        <v/>
      </c>
      <c r="D51" t="str">
        <f t="shared" si="1"/>
        <v/>
      </c>
    </row>
    <row r="52" spans="1:4" x14ac:dyDescent="0.25">
      <c r="A52" s="11"/>
      <c r="C52" t="str">
        <f t="shared" si="0"/>
        <v/>
      </c>
      <c r="D52" t="str">
        <f t="shared" si="1"/>
        <v/>
      </c>
    </row>
    <row r="53" spans="1:4" x14ac:dyDescent="0.25">
      <c r="A53" s="11"/>
      <c r="C53" t="str">
        <f t="shared" si="0"/>
        <v/>
      </c>
      <c r="D53" t="str">
        <f t="shared" si="1"/>
        <v/>
      </c>
    </row>
    <row r="54" spans="1:4" x14ac:dyDescent="0.25">
      <c r="A54" s="11"/>
      <c r="C54" t="str">
        <f t="shared" si="0"/>
        <v/>
      </c>
      <c r="D54" t="str">
        <f t="shared" si="1"/>
        <v/>
      </c>
    </row>
    <row r="55" spans="1:4" x14ac:dyDescent="0.25">
      <c r="A55" s="11"/>
      <c r="C55" t="str">
        <f t="shared" si="0"/>
        <v/>
      </c>
      <c r="D55" t="str">
        <f t="shared" si="1"/>
        <v/>
      </c>
    </row>
    <row r="56" spans="1:4" x14ac:dyDescent="0.25">
      <c r="A56" s="11"/>
      <c r="C56" t="str">
        <f t="shared" si="0"/>
        <v/>
      </c>
      <c r="D56" t="str">
        <f t="shared" si="1"/>
        <v/>
      </c>
    </row>
    <row r="57" spans="1:4" x14ac:dyDescent="0.25">
      <c r="A57" s="11"/>
      <c r="C57" t="str">
        <f t="shared" si="0"/>
        <v/>
      </c>
      <c r="D57" t="str">
        <f t="shared" si="1"/>
        <v/>
      </c>
    </row>
    <row r="58" spans="1:4" x14ac:dyDescent="0.25">
      <c r="A58" s="11"/>
      <c r="C58" t="str">
        <f t="shared" si="0"/>
        <v/>
      </c>
      <c r="D58" t="str">
        <f t="shared" si="1"/>
        <v/>
      </c>
    </row>
    <row r="59" spans="1:4" x14ac:dyDescent="0.25">
      <c r="A59" s="11"/>
      <c r="C59" t="str">
        <f t="shared" si="0"/>
        <v/>
      </c>
      <c r="D59" t="str">
        <f t="shared" si="1"/>
        <v/>
      </c>
    </row>
    <row r="60" spans="1:4" x14ac:dyDescent="0.25">
      <c r="A60" s="11"/>
      <c r="C60" t="str">
        <f t="shared" si="0"/>
        <v/>
      </c>
      <c r="D60" t="str">
        <f t="shared" si="1"/>
        <v/>
      </c>
    </row>
    <row r="61" spans="1:4" x14ac:dyDescent="0.25">
      <c r="A61" s="11"/>
      <c r="C61" t="str">
        <f t="shared" si="0"/>
        <v/>
      </c>
      <c r="D61" t="str">
        <f t="shared" si="1"/>
        <v/>
      </c>
    </row>
    <row r="62" spans="1:4" x14ac:dyDescent="0.25">
      <c r="A62" s="11"/>
      <c r="C62" t="str">
        <f t="shared" si="0"/>
        <v/>
      </c>
      <c r="D62" t="str">
        <f t="shared" si="1"/>
        <v/>
      </c>
    </row>
    <row r="63" spans="1:4" x14ac:dyDescent="0.25">
      <c r="A63" s="11"/>
      <c r="C63" t="str">
        <f t="shared" si="0"/>
        <v/>
      </c>
      <c r="D63" t="str">
        <f t="shared" si="1"/>
        <v/>
      </c>
    </row>
    <row r="64" spans="1:4" x14ac:dyDescent="0.25">
      <c r="A64" s="11"/>
      <c r="C64" t="str">
        <f t="shared" si="0"/>
        <v/>
      </c>
      <c r="D64" t="str">
        <f t="shared" si="1"/>
        <v/>
      </c>
    </row>
    <row r="65" spans="1:4" x14ac:dyDescent="0.25">
      <c r="A65" s="11"/>
      <c r="C65" t="str">
        <f t="shared" si="0"/>
        <v/>
      </c>
      <c r="D65" t="str">
        <f t="shared" si="1"/>
        <v/>
      </c>
    </row>
    <row r="66" spans="1:4" x14ac:dyDescent="0.25">
      <c r="A66" s="11"/>
      <c r="C66" t="str">
        <f t="shared" si="0"/>
        <v/>
      </c>
      <c r="D66" t="str">
        <f t="shared" si="1"/>
        <v/>
      </c>
    </row>
    <row r="67" spans="1:4" x14ac:dyDescent="0.25">
      <c r="A67" s="11"/>
      <c r="C67" t="str">
        <f t="shared" ref="C67:C130" si="2">IF(A67="", "", YEAR(A67))</f>
        <v/>
      </c>
      <c r="D67" t="str">
        <f t="shared" ref="D67:D130" si="3">IF(A67="", "", TEXT(A67, "MMMM"))</f>
        <v/>
      </c>
    </row>
    <row r="68" spans="1:4" x14ac:dyDescent="0.25">
      <c r="A68" s="11"/>
      <c r="C68" t="str">
        <f t="shared" si="2"/>
        <v/>
      </c>
      <c r="D68" t="str">
        <f t="shared" si="3"/>
        <v/>
      </c>
    </row>
    <row r="69" spans="1:4" x14ac:dyDescent="0.25">
      <c r="A69" s="11"/>
      <c r="C69" t="str">
        <f t="shared" si="2"/>
        <v/>
      </c>
      <c r="D69" t="str">
        <f t="shared" si="3"/>
        <v/>
      </c>
    </row>
    <row r="70" spans="1:4" x14ac:dyDescent="0.25">
      <c r="A70" s="11"/>
      <c r="C70" t="str">
        <f t="shared" si="2"/>
        <v/>
      </c>
      <c r="D70" t="str">
        <f t="shared" si="3"/>
        <v/>
      </c>
    </row>
    <row r="71" spans="1:4" x14ac:dyDescent="0.25">
      <c r="A71" s="11"/>
      <c r="C71" t="str">
        <f t="shared" si="2"/>
        <v/>
      </c>
      <c r="D71" t="str">
        <f t="shared" si="3"/>
        <v/>
      </c>
    </row>
    <row r="72" spans="1:4" x14ac:dyDescent="0.25">
      <c r="A72" s="11"/>
      <c r="C72" t="str">
        <f t="shared" si="2"/>
        <v/>
      </c>
      <c r="D72" t="str">
        <f t="shared" si="3"/>
        <v/>
      </c>
    </row>
    <row r="73" spans="1:4" x14ac:dyDescent="0.25">
      <c r="A73" s="11"/>
      <c r="C73" t="str">
        <f t="shared" si="2"/>
        <v/>
      </c>
      <c r="D73" t="str">
        <f t="shared" si="3"/>
        <v/>
      </c>
    </row>
    <row r="74" spans="1:4" x14ac:dyDescent="0.25">
      <c r="A74" s="11"/>
      <c r="C74" t="str">
        <f t="shared" si="2"/>
        <v/>
      </c>
      <c r="D74" t="str">
        <f t="shared" si="3"/>
        <v/>
      </c>
    </row>
    <row r="75" spans="1:4" x14ac:dyDescent="0.25">
      <c r="A75" s="11"/>
      <c r="C75" t="str">
        <f t="shared" si="2"/>
        <v/>
      </c>
      <c r="D75" t="str">
        <f t="shared" si="3"/>
        <v/>
      </c>
    </row>
    <row r="76" spans="1:4" x14ac:dyDescent="0.25">
      <c r="A76" s="11"/>
      <c r="C76" t="str">
        <f t="shared" si="2"/>
        <v/>
      </c>
      <c r="D76" t="str">
        <f t="shared" si="3"/>
        <v/>
      </c>
    </row>
    <row r="77" spans="1:4" x14ac:dyDescent="0.25">
      <c r="A77" s="11"/>
      <c r="C77" t="str">
        <f t="shared" si="2"/>
        <v/>
      </c>
      <c r="D77" t="str">
        <f t="shared" si="3"/>
        <v/>
      </c>
    </row>
    <row r="78" spans="1:4" x14ac:dyDescent="0.25">
      <c r="A78" s="11"/>
      <c r="C78" t="str">
        <f t="shared" si="2"/>
        <v/>
      </c>
      <c r="D78" t="str">
        <f t="shared" si="3"/>
        <v/>
      </c>
    </row>
    <row r="79" spans="1:4" x14ac:dyDescent="0.25">
      <c r="A79" s="11"/>
      <c r="C79" t="str">
        <f t="shared" si="2"/>
        <v/>
      </c>
      <c r="D79" t="str">
        <f t="shared" si="3"/>
        <v/>
      </c>
    </row>
    <row r="80" spans="1:4" x14ac:dyDescent="0.25">
      <c r="A80" s="11"/>
      <c r="C80" t="str">
        <f t="shared" si="2"/>
        <v/>
      </c>
      <c r="D80" t="str">
        <f t="shared" si="3"/>
        <v/>
      </c>
    </row>
    <row r="81" spans="1:4" x14ac:dyDescent="0.25">
      <c r="A81" s="11"/>
      <c r="C81" t="str">
        <f t="shared" si="2"/>
        <v/>
      </c>
      <c r="D81" t="str">
        <f t="shared" si="3"/>
        <v/>
      </c>
    </row>
    <row r="82" spans="1:4" x14ac:dyDescent="0.25">
      <c r="A82" s="11"/>
      <c r="C82" t="str">
        <f t="shared" si="2"/>
        <v/>
      </c>
      <c r="D82" t="str">
        <f t="shared" si="3"/>
        <v/>
      </c>
    </row>
    <row r="83" spans="1:4" x14ac:dyDescent="0.25">
      <c r="A83" s="11"/>
      <c r="C83" t="str">
        <f t="shared" si="2"/>
        <v/>
      </c>
      <c r="D83" t="str">
        <f t="shared" si="3"/>
        <v/>
      </c>
    </row>
    <row r="84" spans="1:4" x14ac:dyDescent="0.25">
      <c r="A84" s="11"/>
      <c r="C84" t="str">
        <f t="shared" si="2"/>
        <v/>
      </c>
      <c r="D84" t="str">
        <f t="shared" si="3"/>
        <v/>
      </c>
    </row>
    <row r="85" spans="1:4" x14ac:dyDescent="0.25">
      <c r="A85" s="11"/>
      <c r="C85" t="str">
        <f t="shared" si="2"/>
        <v/>
      </c>
      <c r="D85" t="str">
        <f t="shared" si="3"/>
        <v/>
      </c>
    </row>
    <row r="86" spans="1:4" x14ac:dyDescent="0.25">
      <c r="A86" s="11"/>
      <c r="C86" t="str">
        <f t="shared" si="2"/>
        <v/>
      </c>
      <c r="D86" t="str">
        <f t="shared" si="3"/>
        <v/>
      </c>
    </row>
    <row r="87" spans="1:4" x14ac:dyDescent="0.25">
      <c r="A87" s="11"/>
      <c r="C87" t="str">
        <f t="shared" si="2"/>
        <v/>
      </c>
      <c r="D87" t="str">
        <f t="shared" si="3"/>
        <v/>
      </c>
    </row>
    <row r="88" spans="1:4" x14ac:dyDescent="0.25">
      <c r="A88" s="11"/>
      <c r="C88" t="str">
        <f t="shared" si="2"/>
        <v/>
      </c>
      <c r="D88" t="str">
        <f t="shared" si="3"/>
        <v/>
      </c>
    </row>
    <row r="89" spans="1:4" x14ac:dyDescent="0.25">
      <c r="A89" s="11"/>
      <c r="C89" t="str">
        <f t="shared" si="2"/>
        <v/>
      </c>
      <c r="D89" t="str">
        <f t="shared" si="3"/>
        <v/>
      </c>
    </row>
    <row r="90" spans="1:4" x14ac:dyDescent="0.25">
      <c r="A90" s="11"/>
      <c r="C90" t="str">
        <f t="shared" si="2"/>
        <v/>
      </c>
      <c r="D90" t="str">
        <f t="shared" si="3"/>
        <v/>
      </c>
    </row>
    <row r="91" spans="1:4" x14ac:dyDescent="0.25">
      <c r="A91" s="11"/>
      <c r="C91" t="str">
        <f t="shared" si="2"/>
        <v/>
      </c>
      <c r="D91" t="str">
        <f t="shared" si="3"/>
        <v/>
      </c>
    </row>
    <row r="92" spans="1:4" x14ac:dyDescent="0.25">
      <c r="A92" s="11"/>
      <c r="C92" t="str">
        <f t="shared" si="2"/>
        <v/>
      </c>
      <c r="D92" t="str">
        <f t="shared" si="3"/>
        <v/>
      </c>
    </row>
    <row r="93" spans="1:4" x14ac:dyDescent="0.25">
      <c r="A93" s="11"/>
      <c r="C93" t="str">
        <f t="shared" si="2"/>
        <v/>
      </c>
      <c r="D93" t="str">
        <f t="shared" si="3"/>
        <v/>
      </c>
    </row>
    <row r="94" spans="1:4" x14ac:dyDescent="0.25">
      <c r="A94" s="11"/>
      <c r="C94" t="str">
        <f t="shared" si="2"/>
        <v/>
      </c>
      <c r="D94" t="str">
        <f t="shared" si="3"/>
        <v/>
      </c>
    </row>
    <row r="95" spans="1:4" x14ac:dyDescent="0.25">
      <c r="A95" s="11"/>
      <c r="C95" t="str">
        <f t="shared" si="2"/>
        <v/>
      </c>
      <c r="D95" t="str">
        <f t="shared" si="3"/>
        <v/>
      </c>
    </row>
    <row r="96" spans="1:4" x14ac:dyDescent="0.25">
      <c r="A96" s="11"/>
      <c r="C96" t="str">
        <f t="shared" si="2"/>
        <v/>
      </c>
      <c r="D96" t="str">
        <f t="shared" si="3"/>
        <v/>
      </c>
    </row>
    <row r="97" spans="1:4" x14ac:dyDescent="0.25">
      <c r="A97" s="11"/>
      <c r="C97" t="str">
        <f t="shared" si="2"/>
        <v/>
      </c>
      <c r="D97" t="str">
        <f t="shared" si="3"/>
        <v/>
      </c>
    </row>
    <row r="98" spans="1:4" x14ac:dyDescent="0.25">
      <c r="A98" s="11"/>
      <c r="C98" t="str">
        <f t="shared" si="2"/>
        <v/>
      </c>
      <c r="D98" t="str">
        <f t="shared" si="3"/>
        <v/>
      </c>
    </row>
    <row r="99" spans="1:4" x14ac:dyDescent="0.25">
      <c r="A99" s="11"/>
      <c r="C99" t="str">
        <f t="shared" si="2"/>
        <v/>
      </c>
      <c r="D99" t="str">
        <f t="shared" si="3"/>
        <v/>
      </c>
    </row>
    <row r="100" spans="1:4" x14ac:dyDescent="0.25">
      <c r="A100" s="11"/>
      <c r="C100" t="str">
        <f t="shared" si="2"/>
        <v/>
      </c>
      <c r="D100" t="str">
        <f t="shared" si="3"/>
        <v/>
      </c>
    </row>
    <row r="101" spans="1:4" x14ac:dyDescent="0.25">
      <c r="A101" s="11"/>
      <c r="C101" t="str">
        <f t="shared" si="2"/>
        <v/>
      </c>
      <c r="D101" t="str">
        <f t="shared" si="3"/>
        <v/>
      </c>
    </row>
    <row r="102" spans="1:4" x14ac:dyDescent="0.25">
      <c r="A102" s="11"/>
      <c r="C102" t="str">
        <f t="shared" si="2"/>
        <v/>
      </c>
      <c r="D102" t="str">
        <f t="shared" si="3"/>
        <v/>
      </c>
    </row>
    <row r="103" spans="1:4" x14ac:dyDescent="0.25">
      <c r="A103" s="11"/>
      <c r="C103" t="str">
        <f t="shared" si="2"/>
        <v/>
      </c>
      <c r="D103" t="str">
        <f t="shared" si="3"/>
        <v/>
      </c>
    </row>
    <row r="104" spans="1:4" x14ac:dyDescent="0.25">
      <c r="A104" s="11"/>
      <c r="C104" t="str">
        <f t="shared" si="2"/>
        <v/>
      </c>
      <c r="D104" t="str">
        <f t="shared" si="3"/>
        <v/>
      </c>
    </row>
    <row r="105" spans="1:4" x14ac:dyDescent="0.25">
      <c r="A105" s="11"/>
      <c r="C105" t="str">
        <f t="shared" si="2"/>
        <v/>
      </c>
      <c r="D105" t="str">
        <f t="shared" si="3"/>
        <v/>
      </c>
    </row>
    <row r="106" spans="1:4" x14ac:dyDescent="0.25">
      <c r="A106" s="11"/>
      <c r="C106" t="str">
        <f t="shared" si="2"/>
        <v/>
      </c>
      <c r="D106" t="str">
        <f t="shared" si="3"/>
        <v/>
      </c>
    </row>
    <row r="107" spans="1:4" x14ac:dyDescent="0.25">
      <c r="A107" s="11"/>
      <c r="C107" t="str">
        <f t="shared" si="2"/>
        <v/>
      </c>
      <c r="D107" t="str">
        <f t="shared" si="3"/>
        <v/>
      </c>
    </row>
    <row r="108" spans="1:4" x14ac:dyDescent="0.25">
      <c r="A108" s="11"/>
      <c r="C108" t="str">
        <f t="shared" si="2"/>
        <v/>
      </c>
      <c r="D108" t="str">
        <f t="shared" si="3"/>
        <v/>
      </c>
    </row>
    <row r="109" spans="1:4" x14ac:dyDescent="0.25">
      <c r="A109" s="11"/>
      <c r="C109" t="str">
        <f t="shared" si="2"/>
        <v/>
      </c>
      <c r="D109" t="str">
        <f t="shared" si="3"/>
        <v/>
      </c>
    </row>
    <row r="110" spans="1:4" x14ac:dyDescent="0.25">
      <c r="A110" s="11"/>
      <c r="C110" t="str">
        <f t="shared" si="2"/>
        <v/>
      </c>
      <c r="D110" t="str">
        <f t="shared" si="3"/>
        <v/>
      </c>
    </row>
    <row r="111" spans="1:4" x14ac:dyDescent="0.25">
      <c r="A111" s="11"/>
      <c r="C111" t="str">
        <f t="shared" si="2"/>
        <v/>
      </c>
      <c r="D111" t="str">
        <f t="shared" si="3"/>
        <v/>
      </c>
    </row>
    <row r="112" spans="1:4" x14ac:dyDescent="0.25">
      <c r="A112" s="11"/>
      <c r="C112" t="str">
        <f t="shared" si="2"/>
        <v/>
      </c>
      <c r="D112" t="str">
        <f t="shared" si="3"/>
        <v/>
      </c>
    </row>
    <row r="113" spans="1:4" x14ac:dyDescent="0.25">
      <c r="A113" s="11"/>
      <c r="C113" t="str">
        <f t="shared" si="2"/>
        <v/>
      </c>
      <c r="D113" t="str">
        <f t="shared" si="3"/>
        <v/>
      </c>
    </row>
    <row r="114" spans="1:4" x14ac:dyDescent="0.25">
      <c r="A114" s="11"/>
      <c r="C114" t="str">
        <f t="shared" si="2"/>
        <v/>
      </c>
      <c r="D114" t="str">
        <f t="shared" si="3"/>
        <v/>
      </c>
    </row>
    <row r="115" spans="1:4" x14ac:dyDescent="0.25">
      <c r="A115" s="11"/>
      <c r="C115" t="str">
        <f t="shared" si="2"/>
        <v/>
      </c>
      <c r="D115" t="str">
        <f t="shared" si="3"/>
        <v/>
      </c>
    </row>
    <row r="116" spans="1:4" x14ac:dyDescent="0.25">
      <c r="A116" s="11"/>
      <c r="C116" t="str">
        <f t="shared" si="2"/>
        <v/>
      </c>
      <c r="D116" t="str">
        <f t="shared" si="3"/>
        <v/>
      </c>
    </row>
    <row r="117" spans="1:4" x14ac:dyDescent="0.25">
      <c r="A117" s="11"/>
      <c r="C117" t="str">
        <f t="shared" si="2"/>
        <v/>
      </c>
      <c r="D117" t="str">
        <f t="shared" si="3"/>
        <v/>
      </c>
    </row>
    <row r="118" spans="1:4" x14ac:dyDescent="0.25">
      <c r="A118" s="11"/>
      <c r="C118" t="str">
        <f t="shared" si="2"/>
        <v/>
      </c>
      <c r="D118" t="str">
        <f t="shared" si="3"/>
        <v/>
      </c>
    </row>
    <row r="119" spans="1:4" x14ac:dyDescent="0.25">
      <c r="A119" s="11"/>
      <c r="C119" t="str">
        <f t="shared" si="2"/>
        <v/>
      </c>
      <c r="D119" t="str">
        <f t="shared" si="3"/>
        <v/>
      </c>
    </row>
    <row r="120" spans="1:4" x14ac:dyDescent="0.25">
      <c r="A120" s="11"/>
      <c r="C120" t="str">
        <f t="shared" si="2"/>
        <v/>
      </c>
      <c r="D120" t="str">
        <f t="shared" si="3"/>
        <v/>
      </c>
    </row>
    <row r="121" spans="1:4" x14ac:dyDescent="0.25">
      <c r="A121" s="11"/>
      <c r="C121" t="str">
        <f t="shared" si="2"/>
        <v/>
      </c>
      <c r="D121" t="str">
        <f t="shared" si="3"/>
        <v/>
      </c>
    </row>
    <row r="122" spans="1:4" x14ac:dyDescent="0.25">
      <c r="A122" s="11"/>
      <c r="C122" t="str">
        <f t="shared" si="2"/>
        <v/>
      </c>
      <c r="D122" t="str">
        <f t="shared" si="3"/>
        <v/>
      </c>
    </row>
    <row r="123" spans="1:4" x14ac:dyDescent="0.25">
      <c r="A123" s="11"/>
      <c r="C123" t="str">
        <f t="shared" si="2"/>
        <v/>
      </c>
      <c r="D123" t="str">
        <f t="shared" si="3"/>
        <v/>
      </c>
    </row>
    <row r="124" spans="1:4" x14ac:dyDescent="0.25">
      <c r="A124" s="11"/>
      <c r="C124" t="str">
        <f t="shared" si="2"/>
        <v/>
      </c>
      <c r="D124" t="str">
        <f t="shared" si="3"/>
        <v/>
      </c>
    </row>
    <row r="125" spans="1:4" x14ac:dyDescent="0.25">
      <c r="A125" s="11"/>
      <c r="C125" t="str">
        <f t="shared" si="2"/>
        <v/>
      </c>
      <c r="D125" t="str">
        <f t="shared" si="3"/>
        <v/>
      </c>
    </row>
    <row r="126" spans="1:4" x14ac:dyDescent="0.25">
      <c r="A126" s="11"/>
      <c r="C126" t="str">
        <f t="shared" si="2"/>
        <v/>
      </c>
      <c r="D126" t="str">
        <f t="shared" si="3"/>
        <v/>
      </c>
    </row>
    <row r="127" spans="1:4" x14ac:dyDescent="0.25">
      <c r="A127" s="11"/>
      <c r="C127" t="str">
        <f t="shared" si="2"/>
        <v/>
      </c>
      <c r="D127" t="str">
        <f t="shared" si="3"/>
        <v/>
      </c>
    </row>
    <row r="128" spans="1:4" x14ac:dyDescent="0.25">
      <c r="A128" s="11"/>
      <c r="C128" t="str">
        <f t="shared" si="2"/>
        <v/>
      </c>
      <c r="D128" t="str">
        <f t="shared" si="3"/>
        <v/>
      </c>
    </row>
    <row r="129" spans="1:4" x14ac:dyDescent="0.25">
      <c r="A129" s="11"/>
      <c r="C129" t="str">
        <f t="shared" si="2"/>
        <v/>
      </c>
      <c r="D129" t="str">
        <f t="shared" si="3"/>
        <v/>
      </c>
    </row>
    <row r="130" spans="1:4" x14ac:dyDescent="0.25">
      <c r="A130" s="11"/>
      <c r="C130" t="str">
        <f t="shared" si="2"/>
        <v/>
      </c>
      <c r="D130" t="str">
        <f t="shared" si="3"/>
        <v/>
      </c>
    </row>
    <row r="131" spans="1:4" x14ac:dyDescent="0.25">
      <c r="A131" s="11"/>
      <c r="C131" t="str">
        <f t="shared" ref="C131:C194" si="4">IF(A131="", "", YEAR(A131))</f>
        <v/>
      </c>
      <c r="D131" t="str">
        <f t="shared" ref="D131:D194" si="5">IF(A131="", "", TEXT(A131, "MMMM"))</f>
        <v/>
      </c>
    </row>
    <row r="132" spans="1:4" x14ac:dyDescent="0.25">
      <c r="A132" s="11"/>
      <c r="C132" t="str">
        <f t="shared" si="4"/>
        <v/>
      </c>
      <c r="D132" t="str">
        <f t="shared" si="5"/>
        <v/>
      </c>
    </row>
    <row r="133" spans="1:4" x14ac:dyDescent="0.25">
      <c r="A133" s="11"/>
      <c r="C133" t="str">
        <f t="shared" si="4"/>
        <v/>
      </c>
      <c r="D133" t="str">
        <f t="shared" si="5"/>
        <v/>
      </c>
    </row>
    <row r="134" spans="1:4" x14ac:dyDescent="0.25">
      <c r="A134" s="11"/>
      <c r="C134" t="str">
        <f t="shared" si="4"/>
        <v/>
      </c>
      <c r="D134" t="str">
        <f t="shared" si="5"/>
        <v/>
      </c>
    </row>
    <row r="135" spans="1:4" x14ac:dyDescent="0.25">
      <c r="A135" s="11"/>
      <c r="C135" t="str">
        <f t="shared" si="4"/>
        <v/>
      </c>
      <c r="D135" t="str">
        <f t="shared" si="5"/>
        <v/>
      </c>
    </row>
    <row r="136" spans="1:4" x14ac:dyDescent="0.25">
      <c r="A136" s="11"/>
      <c r="C136" t="str">
        <f t="shared" si="4"/>
        <v/>
      </c>
      <c r="D136" t="str">
        <f t="shared" si="5"/>
        <v/>
      </c>
    </row>
    <row r="137" spans="1:4" x14ac:dyDescent="0.25">
      <c r="A137" s="11"/>
      <c r="C137" t="str">
        <f t="shared" si="4"/>
        <v/>
      </c>
      <c r="D137" t="str">
        <f t="shared" si="5"/>
        <v/>
      </c>
    </row>
    <row r="138" spans="1:4" x14ac:dyDescent="0.25">
      <c r="A138" s="11"/>
      <c r="C138" t="str">
        <f t="shared" si="4"/>
        <v/>
      </c>
      <c r="D138" t="str">
        <f t="shared" si="5"/>
        <v/>
      </c>
    </row>
    <row r="139" spans="1:4" x14ac:dyDescent="0.25">
      <c r="A139" s="11"/>
      <c r="C139" t="str">
        <f t="shared" si="4"/>
        <v/>
      </c>
      <c r="D139" t="str">
        <f t="shared" si="5"/>
        <v/>
      </c>
    </row>
    <row r="140" spans="1:4" x14ac:dyDescent="0.25">
      <c r="A140" s="11"/>
      <c r="C140" t="str">
        <f t="shared" si="4"/>
        <v/>
      </c>
      <c r="D140" t="str">
        <f t="shared" si="5"/>
        <v/>
      </c>
    </row>
    <row r="141" spans="1:4" x14ac:dyDescent="0.25">
      <c r="A141" s="11"/>
      <c r="C141" t="str">
        <f t="shared" si="4"/>
        <v/>
      </c>
      <c r="D141" t="str">
        <f t="shared" si="5"/>
        <v/>
      </c>
    </row>
    <row r="142" spans="1:4" x14ac:dyDescent="0.25">
      <c r="A142" s="11"/>
      <c r="C142" t="str">
        <f t="shared" si="4"/>
        <v/>
      </c>
      <c r="D142" t="str">
        <f t="shared" si="5"/>
        <v/>
      </c>
    </row>
    <row r="143" spans="1:4" x14ac:dyDescent="0.25">
      <c r="A143" s="11"/>
      <c r="C143" t="str">
        <f t="shared" si="4"/>
        <v/>
      </c>
      <c r="D143" t="str">
        <f t="shared" si="5"/>
        <v/>
      </c>
    </row>
    <row r="144" spans="1:4" x14ac:dyDescent="0.25">
      <c r="A144" s="11"/>
      <c r="C144" t="str">
        <f t="shared" si="4"/>
        <v/>
      </c>
      <c r="D144" t="str">
        <f t="shared" si="5"/>
        <v/>
      </c>
    </row>
    <row r="145" spans="1:4" x14ac:dyDescent="0.25">
      <c r="A145" s="11"/>
      <c r="C145" t="str">
        <f t="shared" si="4"/>
        <v/>
      </c>
      <c r="D145" t="str">
        <f t="shared" si="5"/>
        <v/>
      </c>
    </row>
    <row r="146" spans="1:4" x14ac:dyDescent="0.25">
      <c r="A146" s="11"/>
      <c r="C146" t="str">
        <f t="shared" si="4"/>
        <v/>
      </c>
      <c r="D146" t="str">
        <f t="shared" si="5"/>
        <v/>
      </c>
    </row>
    <row r="147" spans="1:4" x14ac:dyDescent="0.25">
      <c r="A147" s="11"/>
      <c r="C147" t="str">
        <f t="shared" si="4"/>
        <v/>
      </c>
      <c r="D147" t="str">
        <f t="shared" si="5"/>
        <v/>
      </c>
    </row>
    <row r="148" spans="1:4" x14ac:dyDescent="0.25">
      <c r="A148" s="11"/>
      <c r="C148" t="str">
        <f t="shared" si="4"/>
        <v/>
      </c>
      <c r="D148" t="str">
        <f t="shared" si="5"/>
        <v/>
      </c>
    </row>
    <row r="149" spans="1:4" x14ac:dyDescent="0.25">
      <c r="A149" s="11"/>
      <c r="C149" t="str">
        <f t="shared" si="4"/>
        <v/>
      </c>
      <c r="D149" t="str">
        <f t="shared" si="5"/>
        <v/>
      </c>
    </row>
    <row r="150" spans="1:4" x14ac:dyDescent="0.25">
      <c r="A150" s="11"/>
      <c r="C150" t="str">
        <f t="shared" si="4"/>
        <v/>
      </c>
      <c r="D150" t="str">
        <f t="shared" si="5"/>
        <v/>
      </c>
    </row>
    <row r="151" spans="1:4" x14ac:dyDescent="0.25">
      <c r="A151" s="11"/>
      <c r="C151" t="str">
        <f t="shared" si="4"/>
        <v/>
      </c>
      <c r="D151" t="str">
        <f t="shared" si="5"/>
        <v/>
      </c>
    </row>
    <row r="152" spans="1:4" x14ac:dyDescent="0.25">
      <c r="A152" s="11"/>
      <c r="C152" t="str">
        <f t="shared" si="4"/>
        <v/>
      </c>
      <c r="D152" t="str">
        <f t="shared" si="5"/>
        <v/>
      </c>
    </row>
    <row r="153" spans="1:4" x14ac:dyDescent="0.25">
      <c r="A153" s="11"/>
      <c r="C153" t="str">
        <f t="shared" si="4"/>
        <v/>
      </c>
      <c r="D153" t="str">
        <f t="shared" si="5"/>
        <v/>
      </c>
    </row>
    <row r="154" spans="1:4" x14ac:dyDescent="0.25">
      <c r="A154" s="11"/>
      <c r="C154" t="str">
        <f t="shared" si="4"/>
        <v/>
      </c>
      <c r="D154" t="str">
        <f t="shared" si="5"/>
        <v/>
      </c>
    </row>
    <row r="155" spans="1:4" x14ac:dyDescent="0.25">
      <c r="A155" s="11"/>
      <c r="C155" t="str">
        <f t="shared" si="4"/>
        <v/>
      </c>
      <c r="D155" t="str">
        <f t="shared" si="5"/>
        <v/>
      </c>
    </row>
    <row r="156" spans="1:4" x14ac:dyDescent="0.25">
      <c r="A156" s="11"/>
      <c r="C156" t="str">
        <f t="shared" si="4"/>
        <v/>
      </c>
      <c r="D156" t="str">
        <f t="shared" si="5"/>
        <v/>
      </c>
    </row>
    <row r="157" spans="1:4" x14ac:dyDescent="0.25">
      <c r="A157" s="11"/>
      <c r="C157" t="str">
        <f t="shared" si="4"/>
        <v/>
      </c>
      <c r="D157" t="str">
        <f t="shared" si="5"/>
        <v/>
      </c>
    </row>
    <row r="158" spans="1:4" x14ac:dyDescent="0.25">
      <c r="A158" s="11"/>
      <c r="C158" t="str">
        <f t="shared" si="4"/>
        <v/>
      </c>
      <c r="D158" t="str">
        <f t="shared" si="5"/>
        <v/>
      </c>
    </row>
    <row r="159" spans="1:4" x14ac:dyDescent="0.25">
      <c r="A159" s="11"/>
      <c r="C159" t="str">
        <f t="shared" si="4"/>
        <v/>
      </c>
      <c r="D159" t="str">
        <f t="shared" si="5"/>
        <v/>
      </c>
    </row>
    <row r="160" spans="1:4" x14ac:dyDescent="0.25">
      <c r="A160" s="11"/>
      <c r="C160" t="str">
        <f t="shared" si="4"/>
        <v/>
      </c>
      <c r="D160" t="str">
        <f t="shared" si="5"/>
        <v/>
      </c>
    </row>
    <row r="161" spans="1:4" x14ac:dyDescent="0.25">
      <c r="A161" s="11"/>
      <c r="C161" t="str">
        <f t="shared" si="4"/>
        <v/>
      </c>
      <c r="D161" t="str">
        <f t="shared" si="5"/>
        <v/>
      </c>
    </row>
    <row r="162" spans="1:4" x14ac:dyDescent="0.25">
      <c r="A162" s="11"/>
      <c r="C162" t="str">
        <f t="shared" si="4"/>
        <v/>
      </c>
      <c r="D162" t="str">
        <f t="shared" si="5"/>
        <v/>
      </c>
    </row>
    <row r="163" spans="1:4" x14ac:dyDescent="0.25">
      <c r="A163" s="11"/>
      <c r="C163" t="str">
        <f t="shared" si="4"/>
        <v/>
      </c>
      <c r="D163" t="str">
        <f t="shared" si="5"/>
        <v/>
      </c>
    </row>
    <row r="164" spans="1:4" x14ac:dyDescent="0.25">
      <c r="A164" s="11"/>
      <c r="C164" t="str">
        <f t="shared" si="4"/>
        <v/>
      </c>
      <c r="D164" t="str">
        <f t="shared" si="5"/>
        <v/>
      </c>
    </row>
    <row r="165" spans="1:4" x14ac:dyDescent="0.25">
      <c r="A165" s="11"/>
      <c r="C165" t="str">
        <f t="shared" si="4"/>
        <v/>
      </c>
      <c r="D165" t="str">
        <f t="shared" si="5"/>
        <v/>
      </c>
    </row>
    <row r="166" spans="1:4" x14ac:dyDescent="0.25">
      <c r="A166" s="11"/>
      <c r="C166" t="str">
        <f t="shared" si="4"/>
        <v/>
      </c>
      <c r="D166" t="str">
        <f t="shared" si="5"/>
        <v/>
      </c>
    </row>
    <row r="167" spans="1:4" x14ac:dyDescent="0.25">
      <c r="A167" s="11"/>
      <c r="C167" t="str">
        <f t="shared" si="4"/>
        <v/>
      </c>
      <c r="D167" t="str">
        <f t="shared" si="5"/>
        <v/>
      </c>
    </row>
    <row r="168" spans="1:4" x14ac:dyDescent="0.25">
      <c r="A168" s="11"/>
      <c r="C168" t="str">
        <f t="shared" si="4"/>
        <v/>
      </c>
      <c r="D168" t="str">
        <f t="shared" si="5"/>
        <v/>
      </c>
    </row>
    <row r="169" spans="1:4" x14ac:dyDescent="0.25">
      <c r="A169" s="11"/>
      <c r="C169" t="str">
        <f t="shared" si="4"/>
        <v/>
      </c>
      <c r="D169" t="str">
        <f t="shared" si="5"/>
        <v/>
      </c>
    </row>
    <row r="170" spans="1:4" x14ac:dyDescent="0.25">
      <c r="A170" s="11"/>
      <c r="C170" t="str">
        <f t="shared" si="4"/>
        <v/>
      </c>
      <c r="D170" t="str">
        <f t="shared" si="5"/>
        <v/>
      </c>
    </row>
    <row r="171" spans="1:4" x14ac:dyDescent="0.25">
      <c r="A171" s="11"/>
      <c r="C171" t="str">
        <f t="shared" si="4"/>
        <v/>
      </c>
      <c r="D171" t="str">
        <f t="shared" si="5"/>
        <v/>
      </c>
    </row>
    <row r="172" spans="1:4" x14ac:dyDescent="0.25">
      <c r="A172" s="11"/>
      <c r="C172" t="str">
        <f t="shared" si="4"/>
        <v/>
      </c>
      <c r="D172" t="str">
        <f t="shared" si="5"/>
        <v/>
      </c>
    </row>
    <row r="173" spans="1:4" x14ac:dyDescent="0.25">
      <c r="A173" s="11"/>
      <c r="C173" t="str">
        <f t="shared" si="4"/>
        <v/>
      </c>
      <c r="D173" t="str">
        <f t="shared" si="5"/>
        <v/>
      </c>
    </row>
    <row r="174" spans="1:4" x14ac:dyDescent="0.25">
      <c r="A174" s="11"/>
      <c r="C174" t="str">
        <f t="shared" si="4"/>
        <v/>
      </c>
      <c r="D174" t="str">
        <f t="shared" si="5"/>
        <v/>
      </c>
    </row>
    <row r="175" spans="1:4" x14ac:dyDescent="0.25">
      <c r="A175" s="11"/>
      <c r="C175" t="str">
        <f t="shared" si="4"/>
        <v/>
      </c>
      <c r="D175" t="str">
        <f t="shared" si="5"/>
        <v/>
      </c>
    </row>
    <row r="176" spans="1:4" x14ac:dyDescent="0.25">
      <c r="A176" s="11"/>
      <c r="C176" t="str">
        <f t="shared" si="4"/>
        <v/>
      </c>
      <c r="D176" t="str">
        <f t="shared" si="5"/>
        <v/>
      </c>
    </row>
    <row r="177" spans="1:4" x14ac:dyDescent="0.25">
      <c r="A177" s="11"/>
      <c r="C177" t="str">
        <f t="shared" si="4"/>
        <v/>
      </c>
      <c r="D177" t="str">
        <f t="shared" si="5"/>
        <v/>
      </c>
    </row>
    <row r="178" spans="1:4" x14ac:dyDescent="0.25">
      <c r="A178" s="11"/>
      <c r="C178" t="str">
        <f t="shared" si="4"/>
        <v/>
      </c>
      <c r="D178" t="str">
        <f t="shared" si="5"/>
        <v/>
      </c>
    </row>
    <row r="179" spans="1:4" x14ac:dyDescent="0.25">
      <c r="A179" s="11"/>
      <c r="C179" t="str">
        <f t="shared" si="4"/>
        <v/>
      </c>
      <c r="D179" t="str">
        <f t="shared" si="5"/>
        <v/>
      </c>
    </row>
    <row r="180" spans="1:4" x14ac:dyDescent="0.25">
      <c r="A180" s="11"/>
      <c r="C180" t="str">
        <f t="shared" si="4"/>
        <v/>
      </c>
      <c r="D180" t="str">
        <f t="shared" si="5"/>
        <v/>
      </c>
    </row>
    <row r="181" spans="1:4" x14ac:dyDescent="0.25">
      <c r="A181" s="11"/>
      <c r="C181" t="str">
        <f t="shared" si="4"/>
        <v/>
      </c>
      <c r="D181" t="str">
        <f t="shared" si="5"/>
        <v/>
      </c>
    </row>
    <row r="182" spans="1:4" x14ac:dyDescent="0.25">
      <c r="A182" s="11"/>
      <c r="C182" t="str">
        <f t="shared" si="4"/>
        <v/>
      </c>
      <c r="D182" t="str">
        <f t="shared" si="5"/>
        <v/>
      </c>
    </row>
    <row r="183" spans="1:4" x14ac:dyDescent="0.25">
      <c r="A183" s="11"/>
      <c r="C183" t="str">
        <f t="shared" si="4"/>
        <v/>
      </c>
      <c r="D183" t="str">
        <f t="shared" si="5"/>
        <v/>
      </c>
    </row>
    <row r="184" spans="1:4" x14ac:dyDescent="0.25">
      <c r="A184" s="11"/>
      <c r="C184" t="str">
        <f t="shared" si="4"/>
        <v/>
      </c>
      <c r="D184" t="str">
        <f t="shared" si="5"/>
        <v/>
      </c>
    </row>
    <row r="185" spans="1:4" x14ac:dyDescent="0.25">
      <c r="A185" s="11"/>
      <c r="C185" t="str">
        <f t="shared" si="4"/>
        <v/>
      </c>
      <c r="D185" t="str">
        <f t="shared" si="5"/>
        <v/>
      </c>
    </row>
    <row r="186" spans="1:4" x14ac:dyDescent="0.25">
      <c r="A186" s="11"/>
      <c r="C186" t="str">
        <f t="shared" si="4"/>
        <v/>
      </c>
      <c r="D186" t="str">
        <f t="shared" si="5"/>
        <v/>
      </c>
    </row>
    <row r="187" spans="1:4" x14ac:dyDescent="0.25">
      <c r="A187" s="11"/>
      <c r="C187" t="str">
        <f t="shared" si="4"/>
        <v/>
      </c>
      <c r="D187" t="str">
        <f t="shared" si="5"/>
        <v/>
      </c>
    </row>
    <row r="188" spans="1:4" x14ac:dyDescent="0.25">
      <c r="A188" s="11"/>
      <c r="C188" t="str">
        <f t="shared" si="4"/>
        <v/>
      </c>
      <c r="D188" t="str">
        <f t="shared" si="5"/>
        <v/>
      </c>
    </row>
    <row r="189" spans="1:4" x14ac:dyDescent="0.25">
      <c r="A189" s="11"/>
      <c r="C189" t="str">
        <f t="shared" si="4"/>
        <v/>
      </c>
      <c r="D189" t="str">
        <f t="shared" si="5"/>
        <v/>
      </c>
    </row>
    <row r="190" spans="1:4" x14ac:dyDescent="0.25">
      <c r="A190" s="11"/>
      <c r="C190" t="str">
        <f t="shared" si="4"/>
        <v/>
      </c>
      <c r="D190" t="str">
        <f t="shared" si="5"/>
        <v/>
      </c>
    </row>
    <row r="191" spans="1:4" x14ac:dyDescent="0.25">
      <c r="A191" s="11"/>
      <c r="C191" t="str">
        <f t="shared" si="4"/>
        <v/>
      </c>
      <c r="D191" t="str">
        <f t="shared" si="5"/>
        <v/>
      </c>
    </row>
    <row r="192" spans="1:4" x14ac:dyDescent="0.25">
      <c r="A192" s="11"/>
      <c r="C192" t="str">
        <f t="shared" si="4"/>
        <v/>
      </c>
      <c r="D192" t="str">
        <f t="shared" si="5"/>
        <v/>
      </c>
    </row>
    <row r="193" spans="1:4" x14ac:dyDescent="0.25">
      <c r="A193" s="11"/>
      <c r="C193" t="str">
        <f t="shared" si="4"/>
        <v/>
      </c>
      <c r="D193" t="str">
        <f t="shared" si="5"/>
        <v/>
      </c>
    </row>
    <row r="194" spans="1:4" x14ac:dyDescent="0.25">
      <c r="A194" s="11"/>
      <c r="C194" t="str">
        <f t="shared" si="4"/>
        <v/>
      </c>
      <c r="D194" t="str">
        <f t="shared" si="5"/>
        <v/>
      </c>
    </row>
    <row r="195" spans="1:4" x14ac:dyDescent="0.25">
      <c r="A195" s="11"/>
      <c r="C195" t="str">
        <f t="shared" ref="C195:C258" si="6">IF(A195="", "", YEAR(A195))</f>
        <v/>
      </c>
      <c r="D195" t="str">
        <f t="shared" ref="D195:D258" si="7">IF(A195="", "", TEXT(A195, "MMMM"))</f>
        <v/>
      </c>
    </row>
    <row r="196" spans="1:4" x14ac:dyDescent="0.25">
      <c r="A196" s="11"/>
      <c r="C196" t="str">
        <f t="shared" si="6"/>
        <v/>
      </c>
      <c r="D196" t="str">
        <f t="shared" si="7"/>
        <v/>
      </c>
    </row>
    <row r="197" spans="1:4" x14ac:dyDescent="0.25">
      <c r="A197" s="11"/>
      <c r="C197" t="str">
        <f t="shared" si="6"/>
        <v/>
      </c>
      <c r="D197" t="str">
        <f t="shared" si="7"/>
        <v/>
      </c>
    </row>
    <row r="198" spans="1:4" x14ac:dyDescent="0.25">
      <c r="A198" s="11"/>
      <c r="C198" t="str">
        <f t="shared" si="6"/>
        <v/>
      </c>
      <c r="D198" t="str">
        <f t="shared" si="7"/>
        <v/>
      </c>
    </row>
    <row r="199" spans="1:4" x14ac:dyDescent="0.25">
      <c r="A199" s="11"/>
      <c r="C199" t="str">
        <f t="shared" si="6"/>
        <v/>
      </c>
      <c r="D199" t="str">
        <f t="shared" si="7"/>
        <v/>
      </c>
    </row>
    <row r="200" spans="1:4" x14ac:dyDescent="0.25">
      <c r="A200" s="11"/>
      <c r="C200" t="str">
        <f t="shared" si="6"/>
        <v/>
      </c>
      <c r="D200" t="str">
        <f t="shared" si="7"/>
        <v/>
      </c>
    </row>
    <row r="201" spans="1:4" x14ac:dyDescent="0.25">
      <c r="A201" s="11"/>
      <c r="C201" t="str">
        <f t="shared" si="6"/>
        <v/>
      </c>
      <c r="D201" t="str">
        <f t="shared" si="7"/>
        <v/>
      </c>
    </row>
    <row r="202" spans="1:4" x14ac:dyDescent="0.25">
      <c r="A202" s="11"/>
      <c r="C202" t="str">
        <f t="shared" si="6"/>
        <v/>
      </c>
      <c r="D202" t="str">
        <f t="shared" si="7"/>
        <v/>
      </c>
    </row>
    <row r="203" spans="1:4" x14ac:dyDescent="0.25">
      <c r="A203" s="11"/>
      <c r="C203" t="str">
        <f t="shared" si="6"/>
        <v/>
      </c>
      <c r="D203" t="str">
        <f t="shared" si="7"/>
        <v/>
      </c>
    </row>
    <row r="204" spans="1:4" x14ac:dyDescent="0.25">
      <c r="A204" s="11"/>
      <c r="C204" t="str">
        <f t="shared" si="6"/>
        <v/>
      </c>
      <c r="D204" t="str">
        <f t="shared" si="7"/>
        <v/>
      </c>
    </row>
    <row r="205" spans="1:4" x14ac:dyDescent="0.25">
      <c r="A205" s="11"/>
      <c r="C205" t="str">
        <f t="shared" si="6"/>
        <v/>
      </c>
      <c r="D205" t="str">
        <f t="shared" si="7"/>
        <v/>
      </c>
    </row>
    <row r="206" spans="1:4" x14ac:dyDescent="0.25">
      <c r="A206" s="11"/>
      <c r="C206" t="str">
        <f t="shared" si="6"/>
        <v/>
      </c>
      <c r="D206" t="str">
        <f t="shared" si="7"/>
        <v/>
      </c>
    </row>
    <row r="207" spans="1:4" x14ac:dyDescent="0.25">
      <c r="A207" s="11"/>
      <c r="C207" t="str">
        <f t="shared" si="6"/>
        <v/>
      </c>
      <c r="D207" t="str">
        <f t="shared" si="7"/>
        <v/>
      </c>
    </row>
    <row r="208" spans="1:4" x14ac:dyDescent="0.25">
      <c r="A208" s="11"/>
      <c r="C208" t="str">
        <f t="shared" si="6"/>
        <v/>
      </c>
      <c r="D208" t="str">
        <f t="shared" si="7"/>
        <v/>
      </c>
    </row>
    <row r="209" spans="1:4" x14ac:dyDescent="0.25">
      <c r="A209" s="11"/>
      <c r="C209" t="str">
        <f t="shared" si="6"/>
        <v/>
      </c>
      <c r="D209" t="str">
        <f t="shared" si="7"/>
        <v/>
      </c>
    </row>
    <row r="210" spans="1:4" x14ac:dyDescent="0.25">
      <c r="A210" s="11"/>
      <c r="C210" t="str">
        <f t="shared" si="6"/>
        <v/>
      </c>
      <c r="D210" t="str">
        <f t="shared" si="7"/>
        <v/>
      </c>
    </row>
    <row r="211" spans="1:4" x14ac:dyDescent="0.25">
      <c r="A211" s="11"/>
      <c r="C211" t="str">
        <f t="shared" si="6"/>
        <v/>
      </c>
      <c r="D211" t="str">
        <f t="shared" si="7"/>
        <v/>
      </c>
    </row>
    <row r="212" spans="1:4" x14ac:dyDescent="0.25">
      <c r="A212" s="11"/>
      <c r="C212" t="str">
        <f t="shared" si="6"/>
        <v/>
      </c>
      <c r="D212" t="str">
        <f t="shared" si="7"/>
        <v/>
      </c>
    </row>
    <row r="213" spans="1:4" x14ac:dyDescent="0.25">
      <c r="A213" s="11"/>
      <c r="C213" t="str">
        <f t="shared" si="6"/>
        <v/>
      </c>
      <c r="D213" t="str">
        <f t="shared" si="7"/>
        <v/>
      </c>
    </row>
    <row r="214" spans="1:4" x14ac:dyDescent="0.25">
      <c r="A214" s="11"/>
      <c r="C214" t="str">
        <f t="shared" si="6"/>
        <v/>
      </c>
      <c r="D214" t="str">
        <f t="shared" si="7"/>
        <v/>
      </c>
    </row>
    <row r="215" spans="1:4" x14ac:dyDescent="0.25">
      <c r="A215" s="11"/>
      <c r="C215" t="str">
        <f t="shared" si="6"/>
        <v/>
      </c>
      <c r="D215" t="str">
        <f t="shared" si="7"/>
        <v/>
      </c>
    </row>
    <row r="216" spans="1:4" x14ac:dyDescent="0.25">
      <c r="A216" s="11"/>
      <c r="C216" t="str">
        <f t="shared" si="6"/>
        <v/>
      </c>
      <c r="D216" t="str">
        <f t="shared" si="7"/>
        <v/>
      </c>
    </row>
    <row r="217" spans="1:4" x14ac:dyDescent="0.25">
      <c r="A217" s="11"/>
      <c r="C217" t="str">
        <f t="shared" si="6"/>
        <v/>
      </c>
      <c r="D217" t="str">
        <f t="shared" si="7"/>
        <v/>
      </c>
    </row>
    <row r="218" spans="1:4" x14ac:dyDescent="0.25">
      <c r="A218" s="11"/>
      <c r="C218" t="str">
        <f t="shared" si="6"/>
        <v/>
      </c>
      <c r="D218" t="str">
        <f t="shared" si="7"/>
        <v/>
      </c>
    </row>
    <row r="219" spans="1:4" x14ac:dyDescent="0.25">
      <c r="A219" s="11"/>
      <c r="C219" t="str">
        <f t="shared" si="6"/>
        <v/>
      </c>
      <c r="D219" t="str">
        <f t="shared" si="7"/>
        <v/>
      </c>
    </row>
    <row r="220" spans="1:4" x14ac:dyDescent="0.25">
      <c r="A220" s="11"/>
      <c r="C220" t="str">
        <f t="shared" si="6"/>
        <v/>
      </c>
      <c r="D220" t="str">
        <f t="shared" si="7"/>
        <v/>
      </c>
    </row>
    <row r="221" spans="1:4" x14ac:dyDescent="0.25">
      <c r="A221" s="11"/>
      <c r="C221" t="str">
        <f t="shared" si="6"/>
        <v/>
      </c>
      <c r="D221" t="str">
        <f t="shared" si="7"/>
        <v/>
      </c>
    </row>
    <row r="222" spans="1:4" x14ac:dyDescent="0.25">
      <c r="A222" s="11"/>
      <c r="C222" t="str">
        <f t="shared" si="6"/>
        <v/>
      </c>
      <c r="D222" t="str">
        <f t="shared" si="7"/>
        <v/>
      </c>
    </row>
    <row r="223" spans="1:4" x14ac:dyDescent="0.25">
      <c r="A223" s="11"/>
      <c r="C223" t="str">
        <f t="shared" si="6"/>
        <v/>
      </c>
      <c r="D223" t="str">
        <f t="shared" si="7"/>
        <v/>
      </c>
    </row>
    <row r="224" spans="1:4" x14ac:dyDescent="0.25">
      <c r="A224" s="11"/>
      <c r="C224" t="str">
        <f t="shared" si="6"/>
        <v/>
      </c>
      <c r="D224" t="str">
        <f t="shared" si="7"/>
        <v/>
      </c>
    </row>
    <row r="225" spans="1:4" x14ac:dyDescent="0.25">
      <c r="A225" s="11"/>
      <c r="C225" t="str">
        <f t="shared" si="6"/>
        <v/>
      </c>
      <c r="D225" t="str">
        <f t="shared" si="7"/>
        <v/>
      </c>
    </row>
    <row r="226" spans="1:4" x14ac:dyDescent="0.25">
      <c r="A226" s="11"/>
      <c r="C226" t="str">
        <f t="shared" si="6"/>
        <v/>
      </c>
      <c r="D226" t="str">
        <f t="shared" si="7"/>
        <v/>
      </c>
    </row>
    <row r="227" spans="1:4" x14ac:dyDescent="0.25">
      <c r="A227" s="11"/>
      <c r="C227" t="str">
        <f t="shared" si="6"/>
        <v/>
      </c>
      <c r="D227" t="str">
        <f t="shared" si="7"/>
        <v/>
      </c>
    </row>
    <row r="228" spans="1:4" x14ac:dyDescent="0.25">
      <c r="A228" s="11"/>
      <c r="C228" t="str">
        <f t="shared" si="6"/>
        <v/>
      </c>
      <c r="D228" t="str">
        <f t="shared" si="7"/>
        <v/>
      </c>
    </row>
    <row r="229" spans="1:4" x14ac:dyDescent="0.25">
      <c r="A229" s="11"/>
      <c r="C229" t="str">
        <f t="shared" si="6"/>
        <v/>
      </c>
      <c r="D229" t="str">
        <f t="shared" si="7"/>
        <v/>
      </c>
    </row>
    <row r="230" spans="1:4" x14ac:dyDescent="0.25">
      <c r="A230" s="11"/>
      <c r="C230" t="str">
        <f t="shared" si="6"/>
        <v/>
      </c>
      <c r="D230" t="str">
        <f t="shared" si="7"/>
        <v/>
      </c>
    </row>
    <row r="231" spans="1:4" x14ac:dyDescent="0.25">
      <c r="A231" s="11"/>
      <c r="C231" t="str">
        <f t="shared" si="6"/>
        <v/>
      </c>
      <c r="D231" t="str">
        <f t="shared" si="7"/>
        <v/>
      </c>
    </row>
    <row r="232" spans="1:4" x14ac:dyDescent="0.25">
      <c r="A232" s="11"/>
      <c r="C232" t="str">
        <f t="shared" si="6"/>
        <v/>
      </c>
      <c r="D232" t="str">
        <f t="shared" si="7"/>
        <v/>
      </c>
    </row>
    <row r="233" spans="1:4" x14ac:dyDescent="0.25">
      <c r="A233" s="11"/>
      <c r="C233" t="str">
        <f t="shared" si="6"/>
        <v/>
      </c>
      <c r="D233" t="str">
        <f t="shared" si="7"/>
        <v/>
      </c>
    </row>
    <row r="234" spans="1:4" x14ac:dyDescent="0.25">
      <c r="A234" s="11"/>
      <c r="C234" t="str">
        <f t="shared" si="6"/>
        <v/>
      </c>
      <c r="D234" t="str">
        <f t="shared" si="7"/>
        <v/>
      </c>
    </row>
    <row r="235" spans="1:4" x14ac:dyDescent="0.25">
      <c r="A235" s="11"/>
      <c r="C235" t="str">
        <f t="shared" si="6"/>
        <v/>
      </c>
      <c r="D235" t="str">
        <f t="shared" si="7"/>
        <v/>
      </c>
    </row>
    <row r="236" spans="1:4" x14ac:dyDescent="0.25">
      <c r="A236" s="11"/>
      <c r="C236" t="str">
        <f t="shared" si="6"/>
        <v/>
      </c>
      <c r="D236" t="str">
        <f t="shared" si="7"/>
        <v/>
      </c>
    </row>
    <row r="237" spans="1:4" x14ac:dyDescent="0.25">
      <c r="A237" s="11"/>
      <c r="C237" t="str">
        <f t="shared" si="6"/>
        <v/>
      </c>
      <c r="D237" t="str">
        <f t="shared" si="7"/>
        <v/>
      </c>
    </row>
    <row r="238" spans="1:4" x14ac:dyDescent="0.25">
      <c r="A238" s="11"/>
      <c r="C238" t="str">
        <f t="shared" si="6"/>
        <v/>
      </c>
      <c r="D238" t="str">
        <f t="shared" si="7"/>
        <v/>
      </c>
    </row>
    <row r="239" spans="1:4" x14ac:dyDescent="0.25">
      <c r="A239" s="11"/>
      <c r="C239" t="str">
        <f t="shared" si="6"/>
        <v/>
      </c>
      <c r="D239" t="str">
        <f t="shared" si="7"/>
        <v/>
      </c>
    </row>
    <row r="240" spans="1:4" x14ac:dyDescent="0.25">
      <c r="A240" s="11"/>
      <c r="C240" t="str">
        <f t="shared" si="6"/>
        <v/>
      </c>
      <c r="D240" t="str">
        <f t="shared" si="7"/>
        <v/>
      </c>
    </row>
    <row r="241" spans="1:4" x14ac:dyDescent="0.25">
      <c r="A241" s="11"/>
      <c r="C241" t="str">
        <f t="shared" si="6"/>
        <v/>
      </c>
      <c r="D241" t="str">
        <f t="shared" si="7"/>
        <v/>
      </c>
    </row>
    <row r="242" spans="1:4" x14ac:dyDescent="0.25">
      <c r="A242" s="11"/>
      <c r="C242" t="str">
        <f t="shared" si="6"/>
        <v/>
      </c>
      <c r="D242" t="str">
        <f t="shared" si="7"/>
        <v/>
      </c>
    </row>
    <row r="243" spans="1:4" x14ac:dyDescent="0.25">
      <c r="A243" s="11"/>
      <c r="C243" t="str">
        <f t="shared" si="6"/>
        <v/>
      </c>
      <c r="D243" t="str">
        <f t="shared" si="7"/>
        <v/>
      </c>
    </row>
    <row r="244" spans="1:4" x14ac:dyDescent="0.25">
      <c r="A244" s="11"/>
      <c r="C244" t="str">
        <f t="shared" si="6"/>
        <v/>
      </c>
      <c r="D244" t="str">
        <f t="shared" si="7"/>
        <v/>
      </c>
    </row>
    <row r="245" spans="1:4" x14ac:dyDescent="0.25">
      <c r="A245" s="11"/>
      <c r="C245" t="str">
        <f t="shared" si="6"/>
        <v/>
      </c>
      <c r="D245" t="str">
        <f t="shared" si="7"/>
        <v/>
      </c>
    </row>
    <row r="246" spans="1:4" x14ac:dyDescent="0.25">
      <c r="A246" s="11"/>
      <c r="C246" t="str">
        <f t="shared" si="6"/>
        <v/>
      </c>
      <c r="D246" t="str">
        <f t="shared" si="7"/>
        <v/>
      </c>
    </row>
    <row r="247" spans="1:4" x14ac:dyDescent="0.25">
      <c r="A247" s="11"/>
      <c r="C247" t="str">
        <f t="shared" si="6"/>
        <v/>
      </c>
      <c r="D247" t="str">
        <f t="shared" si="7"/>
        <v/>
      </c>
    </row>
    <row r="248" spans="1:4" x14ac:dyDescent="0.25">
      <c r="A248" s="11"/>
      <c r="C248" t="str">
        <f t="shared" si="6"/>
        <v/>
      </c>
      <c r="D248" t="str">
        <f t="shared" si="7"/>
        <v/>
      </c>
    </row>
    <row r="249" spans="1:4" x14ac:dyDescent="0.25">
      <c r="A249" s="11"/>
      <c r="C249" t="str">
        <f t="shared" si="6"/>
        <v/>
      </c>
      <c r="D249" t="str">
        <f t="shared" si="7"/>
        <v/>
      </c>
    </row>
    <row r="250" spans="1:4" x14ac:dyDescent="0.25">
      <c r="A250" s="11"/>
      <c r="C250" t="str">
        <f t="shared" si="6"/>
        <v/>
      </c>
      <c r="D250" t="str">
        <f t="shared" si="7"/>
        <v/>
      </c>
    </row>
    <row r="251" spans="1:4" x14ac:dyDescent="0.25">
      <c r="A251" s="11"/>
      <c r="C251" t="str">
        <f t="shared" si="6"/>
        <v/>
      </c>
      <c r="D251" t="str">
        <f t="shared" si="7"/>
        <v/>
      </c>
    </row>
    <row r="252" spans="1:4" x14ac:dyDescent="0.25">
      <c r="A252" s="11"/>
      <c r="C252" t="str">
        <f t="shared" si="6"/>
        <v/>
      </c>
      <c r="D252" t="str">
        <f t="shared" si="7"/>
        <v/>
      </c>
    </row>
    <row r="253" spans="1:4" x14ac:dyDescent="0.25">
      <c r="A253" s="11"/>
      <c r="C253" t="str">
        <f t="shared" si="6"/>
        <v/>
      </c>
      <c r="D253" t="str">
        <f t="shared" si="7"/>
        <v/>
      </c>
    </row>
    <row r="254" spans="1:4" x14ac:dyDescent="0.25">
      <c r="A254" s="11"/>
      <c r="C254" t="str">
        <f t="shared" si="6"/>
        <v/>
      </c>
      <c r="D254" t="str">
        <f t="shared" si="7"/>
        <v/>
      </c>
    </row>
    <row r="255" spans="1:4" x14ac:dyDescent="0.25">
      <c r="A255" s="11"/>
      <c r="C255" t="str">
        <f t="shared" si="6"/>
        <v/>
      </c>
      <c r="D255" t="str">
        <f t="shared" si="7"/>
        <v/>
      </c>
    </row>
    <row r="256" spans="1:4" x14ac:dyDescent="0.25">
      <c r="A256" s="11"/>
      <c r="C256" t="str">
        <f t="shared" si="6"/>
        <v/>
      </c>
      <c r="D256" t="str">
        <f t="shared" si="7"/>
        <v/>
      </c>
    </row>
    <row r="257" spans="1:4" x14ac:dyDescent="0.25">
      <c r="A257" s="11"/>
      <c r="C257" t="str">
        <f t="shared" si="6"/>
        <v/>
      </c>
      <c r="D257" t="str">
        <f t="shared" si="7"/>
        <v/>
      </c>
    </row>
    <row r="258" spans="1:4" x14ac:dyDescent="0.25">
      <c r="A258" s="11"/>
      <c r="C258" t="str">
        <f t="shared" si="6"/>
        <v/>
      </c>
      <c r="D258" t="str">
        <f t="shared" si="7"/>
        <v/>
      </c>
    </row>
    <row r="259" spans="1:4" x14ac:dyDescent="0.25">
      <c r="A259" s="11"/>
      <c r="C259" t="str">
        <f t="shared" ref="C259:C322" si="8">IF(A259="", "", YEAR(A259))</f>
        <v/>
      </c>
      <c r="D259" t="str">
        <f t="shared" ref="D259:D322" si="9">IF(A259="", "", TEXT(A259, "MMMM"))</f>
        <v/>
      </c>
    </row>
    <row r="260" spans="1:4" x14ac:dyDescent="0.25">
      <c r="A260" s="11"/>
      <c r="C260" t="str">
        <f t="shared" si="8"/>
        <v/>
      </c>
      <c r="D260" t="str">
        <f t="shared" si="9"/>
        <v/>
      </c>
    </row>
    <row r="261" spans="1:4" x14ac:dyDescent="0.25">
      <c r="A261" s="11"/>
      <c r="C261" t="str">
        <f t="shared" si="8"/>
        <v/>
      </c>
      <c r="D261" t="str">
        <f t="shared" si="9"/>
        <v/>
      </c>
    </row>
    <row r="262" spans="1:4" x14ac:dyDescent="0.25">
      <c r="A262" s="11"/>
      <c r="C262" t="str">
        <f t="shared" si="8"/>
        <v/>
      </c>
      <c r="D262" t="str">
        <f t="shared" si="9"/>
        <v/>
      </c>
    </row>
    <row r="263" spans="1:4" x14ac:dyDescent="0.25">
      <c r="A263" s="11"/>
      <c r="C263" t="str">
        <f t="shared" si="8"/>
        <v/>
      </c>
      <c r="D263" t="str">
        <f t="shared" si="9"/>
        <v/>
      </c>
    </row>
    <row r="264" spans="1:4" x14ac:dyDescent="0.25">
      <c r="A264" s="11"/>
      <c r="C264" t="str">
        <f t="shared" si="8"/>
        <v/>
      </c>
      <c r="D264" t="str">
        <f t="shared" si="9"/>
        <v/>
      </c>
    </row>
    <row r="265" spans="1:4" x14ac:dyDescent="0.25">
      <c r="A265" s="11"/>
      <c r="C265" t="str">
        <f t="shared" si="8"/>
        <v/>
      </c>
      <c r="D265" t="str">
        <f t="shared" si="9"/>
        <v/>
      </c>
    </row>
    <row r="266" spans="1:4" x14ac:dyDescent="0.25">
      <c r="A266" s="11"/>
      <c r="C266" t="str">
        <f t="shared" si="8"/>
        <v/>
      </c>
      <c r="D266" t="str">
        <f t="shared" si="9"/>
        <v/>
      </c>
    </row>
    <row r="267" spans="1:4" x14ac:dyDescent="0.25">
      <c r="A267" s="11"/>
      <c r="C267" t="str">
        <f t="shared" si="8"/>
        <v/>
      </c>
      <c r="D267" t="str">
        <f t="shared" si="9"/>
        <v/>
      </c>
    </row>
    <row r="268" spans="1:4" x14ac:dyDescent="0.25">
      <c r="A268" s="11"/>
      <c r="C268" t="str">
        <f t="shared" si="8"/>
        <v/>
      </c>
      <c r="D268" t="str">
        <f t="shared" si="9"/>
        <v/>
      </c>
    </row>
    <row r="269" spans="1:4" x14ac:dyDescent="0.25">
      <c r="A269" s="11"/>
      <c r="C269" t="str">
        <f t="shared" si="8"/>
        <v/>
      </c>
      <c r="D269" t="str">
        <f t="shared" si="9"/>
        <v/>
      </c>
    </row>
    <row r="270" spans="1:4" x14ac:dyDescent="0.25">
      <c r="A270" s="11"/>
      <c r="C270" t="str">
        <f t="shared" si="8"/>
        <v/>
      </c>
      <c r="D270" t="str">
        <f t="shared" si="9"/>
        <v/>
      </c>
    </row>
    <row r="271" spans="1:4" x14ac:dyDescent="0.25">
      <c r="A271" s="11"/>
      <c r="C271" t="str">
        <f t="shared" si="8"/>
        <v/>
      </c>
      <c r="D271" t="str">
        <f t="shared" si="9"/>
        <v/>
      </c>
    </row>
    <row r="272" spans="1:4" x14ac:dyDescent="0.25">
      <c r="A272" s="11"/>
      <c r="C272" t="str">
        <f t="shared" si="8"/>
        <v/>
      </c>
      <c r="D272" t="str">
        <f t="shared" si="9"/>
        <v/>
      </c>
    </row>
    <row r="273" spans="1:4" x14ac:dyDescent="0.25">
      <c r="A273" s="11"/>
      <c r="C273" t="str">
        <f t="shared" si="8"/>
        <v/>
      </c>
      <c r="D273" t="str">
        <f t="shared" si="9"/>
        <v/>
      </c>
    </row>
    <row r="274" spans="1:4" x14ac:dyDescent="0.25">
      <c r="A274" s="11"/>
      <c r="C274" t="str">
        <f t="shared" si="8"/>
        <v/>
      </c>
      <c r="D274" t="str">
        <f t="shared" si="9"/>
        <v/>
      </c>
    </row>
    <row r="275" spans="1:4" x14ac:dyDescent="0.25">
      <c r="A275" s="11"/>
      <c r="C275" t="str">
        <f t="shared" si="8"/>
        <v/>
      </c>
      <c r="D275" t="str">
        <f t="shared" si="9"/>
        <v/>
      </c>
    </row>
    <row r="276" spans="1:4" x14ac:dyDescent="0.25">
      <c r="A276" s="11"/>
      <c r="C276" t="str">
        <f t="shared" si="8"/>
        <v/>
      </c>
      <c r="D276" t="str">
        <f t="shared" si="9"/>
        <v/>
      </c>
    </row>
    <row r="277" spans="1:4" x14ac:dyDescent="0.25">
      <c r="A277" s="11"/>
      <c r="C277" t="str">
        <f t="shared" si="8"/>
        <v/>
      </c>
      <c r="D277" t="str">
        <f t="shared" si="9"/>
        <v/>
      </c>
    </row>
    <row r="278" spans="1:4" x14ac:dyDescent="0.25">
      <c r="A278" s="11"/>
      <c r="C278" t="str">
        <f t="shared" si="8"/>
        <v/>
      </c>
      <c r="D278" t="str">
        <f t="shared" si="9"/>
        <v/>
      </c>
    </row>
    <row r="279" spans="1:4" x14ac:dyDescent="0.25">
      <c r="A279" s="11"/>
      <c r="C279" t="str">
        <f t="shared" si="8"/>
        <v/>
      </c>
      <c r="D279" t="str">
        <f t="shared" si="9"/>
        <v/>
      </c>
    </row>
    <row r="280" spans="1:4" x14ac:dyDescent="0.25">
      <c r="A280" s="11"/>
      <c r="C280" t="str">
        <f t="shared" si="8"/>
        <v/>
      </c>
      <c r="D280" t="str">
        <f t="shared" si="9"/>
        <v/>
      </c>
    </row>
    <row r="281" spans="1:4" x14ac:dyDescent="0.25">
      <c r="A281" s="11"/>
      <c r="C281" t="str">
        <f t="shared" si="8"/>
        <v/>
      </c>
      <c r="D281" t="str">
        <f t="shared" si="9"/>
        <v/>
      </c>
    </row>
    <row r="282" spans="1:4" x14ac:dyDescent="0.25">
      <c r="A282" s="11"/>
      <c r="C282" t="str">
        <f t="shared" si="8"/>
        <v/>
      </c>
      <c r="D282" t="str">
        <f t="shared" si="9"/>
        <v/>
      </c>
    </row>
    <row r="283" spans="1:4" x14ac:dyDescent="0.25">
      <c r="A283" s="11"/>
      <c r="C283" t="str">
        <f t="shared" si="8"/>
        <v/>
      </c>
      <c r="D283" t="str">
        <f t="shared" si="9"/>
        <v/>
      </c>
    </row>
    <row r="284" spans="1:4" x14ac:dyDescent="0.25">
      <c r="A284" s="11"/>
      <c r="C284" t="str">
        <f t="shared" si="8"/>
        <v/>
      </c>
      <c r="D284" t="str">
        <f t="shared" si="9"/>
        <v/>
      </c>
    </row>
    <row r="285" spans="1:4" x14ac:dyDescent="0.25">
      <c r="A285" s="11"/>
      <c r="C285" t="str">
        <f t="shared" si="8"/>
        <v/>
      </c>
      <c r="D285" t="str">
        <f t="shared" si="9"/>
        <v/>
      </c>
    </row>
    <row r="286" spans="1:4" x14ac:dyDescent="0.25">
      <c r="A286" s="11"/>
      <c r="C286" t="str">
        <f t="shared" si="8"/>
        <v/>
      </c>
      <c r="D286" t="str">
        <f t="shared" si="9"/>
        <v/>
      </c>
    </row>
    <row r="287" spans="1:4" x14ac:dyDescent="0.25">
      <c r="A287" s="11"/>
      <c r="C287" t="str">
        <f t="shared" si="8"/>
        <v/>
      </c>
      <c r="D287" t="str">
        <f t="shared" si="9"/>
        <v/>
      </c>
    </row>
    <row r="288" spans="1:4" x14ac:dyDescent="0.25">
      <c r="A288" s="11"/>
      <c r="C288" t="str">
        <f t="shared" si="8"/>
        <v/>
      </c>
      <c r="D288" t="str">
        <f t="shared" si="9"/>
        <v/>
      </c>
    </row>
    <row r="289" spans="1:4" x14ac:dyDescent="0.25">
      <c r="A289" s="11"/>
      <c r="C289" t="str">
        <f t="shared" si="8"/>
        <v/>
      </c>
      <c r="D289" t="str">
        <f t="shared" si="9"/>
        <v/>
      </c>
    </row>
    <row r="290" spans="1:4" x14ac:dyDescent="0.25">
      <c r="A290" s="11"/>
      <c r="C290" t="str">
        <f t="shared" si="8"/>
        <v/>
      </c>
      <c r="D290" t="str">
        <f t="shared" si="9"/>
        <v/>
      </c>
    </row>
    <row r="291" spans="1:4" x14ac:dyDescent="0.25">
      <c r="A291" s="11"/>
      <c r="C291" t="str">
        <f t="shared" si="8"/>
        <v/>
      </c>
      <c r="D291" t="str">
        <f t="shared" si="9"/>
        <v/>
      </c>
    </row>
    <row r="292" spans="1:4" x14ac:dyDescent="0.25">
      <c r="A292" s="11"/>
      <c r="C292" t="str">
        <f t="shared" si="8"/>
        <v/>
      </c>
      <c r="D292" t="str">
        <f t="shared" si="9"/>
        <v/>
      </c>
    </row>
    <row r="293" spans="1:4" x14ac:dyDescent="0.25">
      <c r="A293" s="11"/>
      <c r="C293" t="str">
        <f t="shared" si="8"/>
        <v/>
      </c>
      <c r="D293" t="str">
        <f t="shared" si="9"/>
        <v/>
      </c>
    </row>
    <row r="294" spans="1:4" x14ac:dyDescent="0.25">
      <c r="A294" s="11"/>
      <c r="C294" t="str">
        <f t="shared" si="8"/>
        <v/>
      </c>
      <c r="D294" t="str">
        <f t="shared" si="9"/>
        <v/>
      </c>
    </row>
    <row r="295" spans="1:4" x14ac:dyDescent="0.25">
      <c r="A295" s="11"/>
      <c r="C295" t="str">
        <f t="shared" si="8"/>
        <v/>
      </c>
      <c r="D295" t="str">
        <f t="shared" si="9"/>
        <v/>
      </c>
    </row>
    <row r="296" spans="1:4" x14ac:dyDescent="0.25">
      <c r="A296" s="11"/>
      <c r="C296" t="str">
        <f t="shared" si="8"/>
        <v/>
      </c>
      <c r="D296" t="str">
        <f t="shared" si="9"/>
        <v/>
      </c>
    </row>
    <row r="297" spans="1:4" x14ac:dyDescent="0.25">
      <c r="A297" s="11"/>
      <c r="C297" t="str">
        <f t="shared" si="8"/>
        <v/>
      </c>
      <c r="D297" t="str">
        <f t="shared" si="9"/>
        <v/>
      </c>
    </row>
    <row r="298" spans="1:4" x14ac:dyDescent="0.25">
      <c r="A298" s="11"/>
      <c r="C298" t="str">
        <f t="shared" si="8"/>
        <v/>
      </c>
      <c r="D298" t="str">
        <f t="shared" si="9"/>
        <v/>
      </c>
    </row>
    <row r="299" spans="1:4" x14ac:dyDescent="0.25">
      <c r="A299" s="11"/>
      <c r="C299" t="str">
        <f t="shared" si="8"/>
        <v/>
      </c>
      <c r="D299" t="str">
        <f t="shared" si="9"/>
        <v/>
      </c>
    </row>
    <row r="300" spans="1:4" x14ac:dyDescent="0.25">
      <c r="A300" s="11"/>
      <c r="C300" t="str">
        <f t="shared" si="8"/>
        <v/>
      </c>
      <c r="D300" t="str">
        <f t="shared" si="9"/>
        <v/>
      </c>
    </row>
    <row r="301" spans="1:4" x14ac:dyDescent="0.25">
      <c r="A301" s="11"/>
      <c r="C301" t="str">
        <f t="shared" si="8"/>
        <v/>
      </c>
      <c r="D301" t="str">
        <f t="shared" si="9"/>
        <v/>
      </c>
    </row>
    <row r="302" spans="1:4" x14ac:dyDescent="0.25">
      <c r="A302" s="11"/>
      <c r="C302" t="str">
        <f t="shared" si="8"/>
        <v/>
      </c>
      <c r="D302" t="str">
        <f t="shared" si="9"/>
        <v/>
      </c>
    </row>
    <row r="303" spans="1:4" x14ac:dyDescent="0.25">
      <c r="A303" s="11"/>
      <c r="C303" t="str">
        <f t="shared" si="8"/>
        <v/>
      </c>
      <c r="D303" t="str">
        <f t="shared" si="9"/>
        <v/>
      </c>
    </row>
    <row r="304" spans="1:4" x14ac:dyDescent="0.25">
      <c r="A304" s="11"/>
      <c r="C304" t="str">
        <f t="shared" si="8"/>
        <v/>
      </c>
      <c r="D304" t="str">
        <f t="shared" si="9"/>
        <v/>
      </c>
    </row>
    <row r="305" spans="1:4" x14ac:dyDescent="0.25">
      <c r="A305" s="11"/>
      <c r="C305" t="str">
        <f t="shared" si="8"/>
        <v/>
      </c>
      <c r="D305" t="str">
        <f t="shared" si="9"/>
        <v/>
      </c>
    </row>
    <row r="306" spans="1:4" x14ac:dyDescent="0.25">
      <c r="A306" s="11"/>
      <c r="C306" t="str">
        <f t="shared" si="8"/>
        <v/>
      </c>
      <c r="D306" t="str">
        <f t="shared" si="9"/>
        <v/>
      </c>
    </row>
    <row r="307" spans="1:4" x14ac:dyDescent="0.25">
      <c r="A307" s="11"/>
      <c r="C307" t="str">
        <f t="shared" si="8"/>
        <v/>
      </c>
      <c r="D307" t="str">
        <f t="shared" si="9"/>
        <v/>
      </c>
    </row>
    <row r="308" spans="1:4" x14ac:dyDescent="0.25">
      <c r="A308" s="11"/>
      <c r="C308" t="str">
        <f t="shared" si="8"/>
        <v/>
      </c>
      <c r="D308" t="str">
        <f t="shared" si="9"/>
        <v/>
      </c>
    </row>
    <row r="309" spans="1:4" x14ac:dyDescent="0.25">
      <c r="A309" s="11"/>
      <c r="C309" t="str">
        <f t="shared" si="8"/>
        <v/>
      </c>
      <c r="D309" t="str">
        <f t="shared" si="9"/>
        <v/>
      </c>
    </row>
    <row r="310" spans="1:4" x14ac:dyDescent="0.25">
      <c r="A310" s="11"/>
      <c r="C310" t="str">
        <f t="shared" si="8"/>
        <v/>
      </c>
      <c r="D310" t="str">
        <f t="shared" si="9"/>
        <v/>
      </c>
    </row>
    <row r="311" spans="1:4" x14ac:dyDescent="0.25">
      <c r="A311" s="11"/>
      <c r="C311" t="str">
        <f t="shared" si="8"/>
        <v/>
      </c>
      <c r="D311" t="str">
        <f t="shared" si="9"/>
        <v/>
      </c>
    </row>
    <row r="312" spans="1:4" x14ac:dyDescent="0.25">
      <c r="A312" s="11"/>
      <c r="C312" t="str">
        <f t="shared" si="8"/>
        <v/>
      </c>
      <c r="D312" t="str">
        <f t="shared" si="9"/>
        <v/>
      </c>
    </row>
    <row r="313" spans="1:4" x14ac:dyDescent="0.25">
      <c r="A313" s="11"/>
      <c r="C313" t="str">
        <f t="shared" si="8"/>
        <v/>
      </c>
      <c r="D313" t="str">
        <f t="shared" si="9"/>
        <v/>
      </c>
    </row>
    <row r="314" spans="1:4" x14ac:dyDescent="0.25">
      <c r="A314" s="11"/>
      <c r="C314" t="str">
        <f t="shared" si="8"/>
        <v/>
      </c>
      <c r="D314" t="str">
        <f t="shared" si="9"/>
        <v/>
      </c>
    </row>
    <row r="315" spans="1:4" x14ac:dyDescent="0.25">
      <c r="A315" s="11"/>
      <c r="C315" t="str">
        <f t="shared" si="8"/>
        <v/>
      </c>
      <c r="D315" t="str">
        <f t="shared" si="9"/>
        <v/>
      </c>
    </row>
    <row r="316" spans="1:4" x14ac:dyDescent="0.25">
      <c r="A316" s="11"/>
      <c r="C316" t="str">
        <f t="shared" si="8"/>
        <v/>
      </c>
      <c r="D316" t="str">
        <f t="shared" si="9"/>
        <v/>
      </c>
    </row>
    <row r="317" spans="1:4" x14ac:dyDescent="0.25">
      <c r="A317" s="11"/>
      <c r="C317" t="str">
        <f t="shared" si="8"/>
        <v/>
      </c>
      <c r="D317" t="str">
        <f t="shared" si="9"/>
        <v/>
      </c>
    </row>
    <row r="318" spans="1:4" x14ac:dyDescent="0.25">
      <c r="A318" s="11"/>
      <c r="C318" t="str">
        <f t="shared" si="8"/>
        <v/>
      </c>
      <c r="D318" t="str">
        <f t="shared" si="9"/>
        <v/>
      </c>
    </row>
    <row r="319" spans="1:4" x14ac:dyDescent="0.25">
      <c r="A319" s="11"/>
      <c r="C319" t="str">
        <f t="shared" si="8"/>
        <v/>
      </c>
      <c r="D319" t="str">
        <f t="shared" si="9"/>
        <v/>
      </c>
    </row>
    <row r="320" spans="1:4" x14ac:dyDescent="0.25">
      <c r="A320" s="11"/>
      <c r="C320" t="str">
        <f t="shared" si="8"/>
        <v/>
      </c>
      <c r="D320" t="str">
        <f t="shared" si="9"/>
        <v/>
      </c>
    </row>
    <row r="321" spans="1:4" x14ac:dyDescent="0.25">
      <c r="A321" s="11"/>
      <c r="C321" t="str">
        <f t="shared" si="8"/>
        <v/>
      </c>
      <c r="D321" t="str">
        <f t="shared" si="9"/>
        <v/>
      </c>
    </row>
    <row r="322" spans="1:4" x14ac:dyDescent="0.25">
      <c r="A322" s="11"/>
      <c r="C322" t="str">
        <f t="shared" si="8"/>
        <v/>
      </c>
      <c r="D322" t="str">
        <f t="shared" si="9"/>
        <v/>
      </c>
    </row>
    <row r="323" spans="1:4" x14ac:dyDescent="0.25">
      <c r="A323" s="11"/>
      <c r="C323" t="str">
        <f t="shared" ref="C323:C386" si="10">IF(A323="", "", YEAR(A323))</f>
        <v/>
      </c>
      <c r="D323" t="str">
        <f t="shared" ref="D323:D386" si="11">IF(A323="", "", TEXT(A323, "MMMM"))</f>
        <v/>
      </c>
    </row>
    <row r="324" spans="1:4" x14ac:dyDescent="0.25">
      <c r="A324" s="11"/>
      <c r="C324" t="str">
        <f t="shared" si="10"/>
        <v/>
      </c>
      <c r="D324" t="str">
        <f t="shared" si="11"/>
        <v/>
      </c>
    </row>
    <row r="325" spans="1:4" x14ac:dyDescent="0.25">
      <c r="A325" s="11"/>
      <c r="C325" t="str">
        <f t="shared" si="10"/>
        <v/>
      </c>
      <c r="D325" t="str">
        <f t="shared" si="11"/>
        <v/>
      </c>
    </row>
    <row r="326" spans="1:4" x14ac:dyDescent="0.25">
      <c r="A326" s="11"/>
      <c r="C326" t="str">
        <f t="shared" si="10"/>
        <v/>
      </c>
      <c r="D326" t="str">
        <f t="shared" si="11"/>
        <v/>
      </c>
    </row>
    <row r="327" spans="1:4" x14ac:dyDescent="0.25">
      <c r="A327" s="11"/>
      <c r="C327" t="str">
        <f t="shared" si="10"/>
        <v/>
      </c>
      <c r="D327" t="str">
        <f t="shared" si="11"/>
        <v/>
      </c>
    </row>
    <row r="328" spans="1:4" x14ac:dyDescent="0.25">
      <c r="A328" s="11"/>
      <c r="C328" t="str">
        <f t="shared" si="10"/>
        <v/>
      </c>
      <c r="D328" t="str">
        <f t="shared" si="11"/>
        <v/>
      </c>
    </row>
    <row r="329" spans="1:4" x14ac:dyDescent="0.25">
      <c r="A329" s="11"/>
      <c r="C329" t="str">
        <f t="shared" si="10"/>
        <v/>
      </c>
      <c r="D329" t="str">
        <f t="shared" si="11"/>
        <v/>
      </c>
    </row>
    <row r="330" spans="1:4" x14ac:dyDescent="0.25">
      <c r="A330" s="11"/>
      <c r="C330" t="str">
        <f t="shared" si="10"/>
        <v/>
      </c>
      <c r="D330" t="str">
        <f t="shared" si="11"/>
        <v/>
      </c>
    </row>
    <row r="331" spans="1:4" x14ac:dyDescent="0.25">
      <c r="A331" s="11"/>
      <c r="C331" t="str">
        <f t="shared" si="10"/>
        <v/>
      </c>
      <c r="D331" t="str">
        <f t="shared" si="11"/>
        <v/>
      </c>
    </row>
    <row r="332" spans="1:4" x14ac:dyDescent="0.25">
      <c r="A332" s="11"/>
      <c r="C332" t="str">
        <f t="shared" si="10"/>
        <v/>
      </c>
      <c r="D332" t="str">
        <f t="shared" si="11"/>
        <v/>
      </c>
    </row>
    <row r="333" spans="1:4" x14ac:dyDescent="0.25">
      <c r="A333" s="11"/>
      <c r="C333" t="str">
        <f t="shared" si="10"/>
        <v/>
      </c>
      <c r="D333" t="str">
        <f t="shared" si="11"/>
        <v/>
      </c>
    </row>
    <row r="334" spans="1:4" x14ac:dyDescent="0.25">
      <c r="A334" s="11"/>
      <c r="C334" t="str">
        <f t="shared" si="10"/>
        <v/>
      </c>
      <c r="D334" t="str">
        <f t="shared" si="11"/>
        <v/>
      </c>
    </row>
    <row r="335" spans="1:4" x14ac:dyDescent="0.25">
      <c r="A335" s="11"/>
      <c r="C335" t="str">
        <f t="shared" si="10"/>
        <v/>
      </c>
      <c r="D335" t="str">
        <f t="shared" si="11"/>
        <v/>
      </c>
    </row>
    <row r="336" spans="1:4" x14ac:dyDescent="0.25">
      <c r="A336" s="11"/>
      <c r="C336" t="str">
        <f t="shared" si="10"/>
        <v/>
      </c>
      <c r="D336" t="str">
        <f t="shared" si="11"/>
        <v/>
      </c>
    </row>
    <row r="337" spans="1:4" x14ac:dyDescent="0.25">
      <c r="A337" s="11"/>
      <c r="C337" t="str">
        <f t="shared" si="10"/>
        <v/>
      </c>
      <c r="D337" t="str">
        <f t="shared" si="11"/>
        <v/>
      </c>
    </row>
    <row r="338" spans="1:4" x14ac:dyDescent="0.25">
      <c r="A338" s="11"/>
      <c r="C338" t="str">
        <f t="shared" si="10"/>
        <v/>
      </c>
      <c r="D338" t="str">
        <f t="shared" si="11"/>
        <v/>
      </c>
    </row>
    <row r="339" spans="1:4" x14ac:dyDescent="0.25">
      <c r="A339" s="11"/>
      <c r="C339" t="str">
        <f t="shared" si="10"/>
        <v/>
      </c>
      <c r="D339" t="str">
        <f t="shared" si="11"/>
        <v/>
      </c>
    </row>
    <row r="340" spans="1:4" x14ac:dyDescent="0.25">
      <c r="A340" s="11"/>
      <c r="C340" t="str">
        <f t="shared" si="10"/>
        <v/>
      </c>
      <c r="D340" t="str">
        <f t="shared" si="11"/>
        <v/>
      </c>
    </row>
    <row r="341" spans="1:4" x14ac:dyDescent="0.25">
      <c r="A341" s="11"/>
      <c r="C341" t="str">
        <f t="shared" si="10"/>
        <v/>
      </c>
      <c r="D341" t="str">
        <f t="shared" si="11"/>
        <v/>
      </c>
    </row>
    <row r="342" spans="1:4" x14ac:dyDescent="0.25">
      <c r="A342" s="11"/>
      <c r="C342" t="str">
        <f t="shared" si="10"/>
        <v/>
      </c>
      <c r="D342" t="str">
        <f t="shared" si="11"/>
        <v/>
      </c>
    </row>
    <row r="343" spans="1:4" x14ac:dyDescent="0.25">
      <c r="A343" s="11"/>
      <c r="C343" t="str">
        <f t="shared" si="10"/>
        <v/>
      </c>
      <c r="D343" t="str">
        <f t="shared" si="11"/>
        <v/>
      </c>
    </row>
    <row r="344" spans="1:4" x14ac:dyDescent="0.25">
      <c r="A344" s="11"/>
      <c r="C344" t="str">
        <f t="shared" si="10"/>
        <v/>
      </c>
      <c r="D344" t="str">
        <f t="shared" si="11"/>
        <v/>
      </c>
    </row>
    <row r="345" spans="1:4" x14ac:dyDescent="0.25">
      <c r="A345" s="11"/>
      <c r="C345" t="str">
        <f t="shared" si="10"/>
        <v/>
      </c>
      <c r="D345" t="str">
        <f t="shared" si="11"/>
        <v/>
      </c>
    </row>
    <row r="346" spans="1:4" x14ac:dyDescent="0.25">
      <c r="A346" s="11"/>
      <c r="C346" t="str">
        <f t="shared" si="10"/>
        <v/>
      </c>
      <c r="D346" t="str">
        <f t="shared" si="11"/>
        <v/>
      </c>
    </row>
    <row r="347" spans="1:4" x14ac:dyDescent="0.25">
      <c r="A347" s="11"/>
      <c r="C347" t="str">
        <f t="shared" si="10"/>
        <v/>
      </c>
      <c r="D347" t="str">
        <f t="shared" si="11"/>
        <v/>
      </c>
    </row>
    <row r="348" spans="1:4" x14ac:dyDescent="0.25">
      <c r="A348" s="11"/>
      <c r="C348" t="str">
        <f t="shared" si="10"/>
        <v/>
      </c>
      <c r="D348" t="str">
        <f t="shared" si="11"/>
        <v/>
      </c>
    </row>
    <row r="349" spans="1:4" x14ac:dyDescent="0.25">
      <c r="A349" s="11"/>
      <c r="C349" t="str">
        <f t="shared" si="10"/>
        <v/>
      </c>
      <c r="D349" t="str">
        <f t="shared" si="11"/>
        <v/>
      </c>
    </row>
    <row r="350" spans="1:4" x14ac:dyDescent="0.25">
      <c r="A350" s="11"/>
      <c r="C350" t="str">
        <f t="shared" si="10"/>
        <v/>
      </c>
      <c r="D350" t="str">
        <f t="shared" si="11"/>
        <v/>
      </c>
    </row>
    <row r="351" spans="1:4" x14ac:dyDescent="0.25">
      <c r="A351" s="11"/>
      <c r="C351" t="str">
        <f t="shared" si="10"/>
        <v/>
      </c>
      <c r="D351" t="str">
        <f t="shared" si="11"/>
        <v/>
      </c>
    </row>
    <row r="352" spans="1:4" x14ac:dyDescent="0.25">
      <c r="A352" s="11"/>
      <c r="C352" t="str">
        <f t="shared" si="10"/>
        <v/>
      </c>
      <c r="D352" t="str">
        <f t="shared" si="11"/>
        <v/>
      </c>
    </row>
    <row r="353" spans="1:4" x14ac:dyDescent="0.25">
      <c r="A353" s="11"/>
      <c r="C353" t="str">
        <f t="shared" si="10"/>
        <v/>
      </c>
      <c r="D353" t="str">
        <f t="shared" si="11"/>
        <v/>
      </c>
    </row>
    <row r="354" spans="1:4" x14ac:dyDescent="0.25">
      <c r="A354" s="11"/>
      <c r="C354" t="str">
        <f t="shared" si="10"/>
        <v/>
      </c>
      <c r="D354" t="str">
        <f t="shared" si="11"/>
        <v/>
      </c>
    </row>
    <row r="355" spans="1:4" x14ac:dyDescent="0.25">
      <c r="A355" s="11"/>
      <c r="C355" t="str">
        <f t="shared" si="10"/>
        <v/>
      </c>
      <c r="D355" t="str">
        <f t="shared" si="11"/>
        <v/>
      </c>
    </row>
    <row r="356" spans="1:4" x14ac:dyDescent="0.25">
      <c r="A356" s="11"/>
      <c r="C356" t="str">
        <f t="shared" si="10"/>
        <v/>
      </c>
      <c r="D356" t="str">
        <f t="shared" si="11"/>
        <v/>
      </c>
    </row>
    <row r="357" spans="1:4" x14ac:dyDescent="0.25">
      <c r="A357" s="11"/>
      <c r="C357" t="str">
        <f t="shared" si="10"/>
        <v/>
      </c>
      <c r="D357" t="str">
        <f t="shared" si="11"/>
        <v/>
      </c>
    </row>
    <row r="358" spans="1:4" x14ac:dyDescent="0.25">
      <c r="A358" s="11"/>
      <c r="C358" t="str">
        <f t="shared" si="10"/>
        <v/>
      </c>
      <c r="D358" t="str">
        <f t="shared" si="11"/>
        <v/>
      </c>
    </row>
    <row r="359" spans="1:4" x14ac:dyDescent="0.25">
      <c r="A359" s="11"/>
      <c r="C359" t="str">
        <f t="shared" si="10"/>
        <v/>
      </c>
      <c r="D359" t="str">
        <f t="shared" si="11"/>
        <v/>
      </c>
    </row>
    <row r="360" spans="1:4" x14ac:dyDescent="0.25">
      <c r="A360" s="11"/>
      <c r="C360" t="str">
        <f t="shared" si="10"/>
        <v/>
      </c>
      <c r="D360" t="str">
        <f t="shared" si="11"/>
        <v/>
      </c>
    </row>
    <row r="361" spans="1:4" x14ac:dyDescent="0.25">
      <c r="A361" s="11"/>
      <c r="C361" t="str">
        <f t="shared" si="10"/>
        <v/>
      </c>
      <c r="D361" t="str">
        <f t="shared" si="11"/>
        <v/>
      </c>
    </row>
    <row r="362" spans="1:4" x14ac:dyDescent="0.25">
      <c r="A362" s="11"/>
      <c r="C362" t="str">
        <f t="shared" si="10"/>
        <v/>
      </c>
      <c r="D362" t="str">
        <f t="shared" si="11"/>
        <v/>
      </c>
    </row>
    <row r="363" spans="1:4" x14ac:dyDescent="0.25">
      <c r="A363" s="11"/>
      <c r="C363" t="str">
        <f t="shared" si="10"/>
        <v/>
      </c>
      <c r="D363" t="str">
        <f t="shared" si="11"/>
        <v/>
      </c>
    </row>
    <row r="364" spans="1:4" x14ac:dyDescent="0.25">
      <c r="A364" s="11"/>
      <c r="C364" t="str">
        <f t="shared" si="10"/>
        <v/>
      </c>
      <c r="D364" t="str">
        <f t="shared" si="11"/>
        <v/>
      </c>
    </row>
    <row r="365" spans="1:4" x14ac:dyDescent="0.25">
      <c r="A365" s="11"/>
      <c r="C365" t="str">
        <f t="shared" si="10"/>
        <v/>
      </c>
      <c r="D365" t="str">
        <f t="shared" si="11"/>
        <v/>
      </c>
    </row>
    <row r="366" spans="1:4" x14ac:dyDescent="0.25">
      <c r="A366" s="11"/>
      <c r="C366" t="str">
        <f t="shared" si="10"/>
        <v/>
      </c>
      <c r="D366" t="str">
        <f t="shared" si="11"/>
        <v/>
      </c>
    </row>
    <row r="367" spans="1:4" x14ac:dyDescent="0.25">
      <c r="A367" s="11"/>
      <c r="C367" t="str">
        <f t="shared" si="10"/>
        <v/>
      </c>
      <c r="D367" t="str">
        <f t="shared" si="11"/>
        <v/>
      </c>
    </row>
    <row r="368" spans="1:4" x14ac:dyDescent="0.25">
      <c r="A368" s="11"/>
      <c r="C368" t="str">
        <f t="shared" si="10"/>
        <v/>
      </c>
      <c r="D368" t="str">
        <f t="shared" si="11"/>
        <v/>
      </c>
    </row>
    <row r="369" spans="1:4" x14ac:dyDescent="0.25">
      <c r="A369" s="11"/>
      <c r="C369" t="str">
        <f t="shared" si="10"/>
        <v/>
      </c>
      <c r="D369" t="str">
        <f t="shared" si="11"/>
        <v/>
      </c>
    </row>
    <row r="370" spans="1:4" x14ac:dyDescent="0.25">
      <c r="A370" s="11"/>
      <c r="C370" t="str">
        <f t="shared" si="10"/>
        <v/>
      </c>
      <c r="D370" t="str">
        <f t="shared" si="11"/>
        <v/>
      </c>
    </row>
    <row r="371" spans="1:4" x14ac:dyDescent="0.25">
      <c r="A371" s="11"/>
      <c r="C371" t="str">
        <f t="shared" si="10"/>
        <v/>
      </c>
      <c r="D371" t="str">
        <f t="shared" si="11"/>
        <v/>
      </c>
    </row>
    <row r="372" spans="1:4" x14ac:dyDescent="0.25">
      <c r="A372" s="11"/>
      <c r="C372" t="str">
        <f t="shared" si="10"/>
        <v/>
      </c>
      <c r="D372" t="str">
        <f t="shared" si="11"/>
        <v/>
      </c>
    </row>
    <row r="373" spans="1:4" x14ac:dyDescent="0.25">
      <c r="A373" s="11"/>
      <c r="C373" t="str">
        <f t="shared" si="10"/>
        <v/>
      </c>
      <c r="D373" t="str">
        <f t="shared" si="11"/>
        <v/>
      </c>
    </row>
    <row r="374" spans="1:4" x14ac:dyDescent="0.25">
      <c r="A374" s="11"/>
      <c r="C374" t="str">
        <f t="shared" si="10"/>
        <v/>
      </c>
      <c r="D374" t="str">
        <f t="shared" si="11"/>
        <v/>
      </c>
    </row>
    <row r="375" spans="1:4" x14ac:dyDescent="0.25">
      <c r="A375" s="11"/>
      <c r="C375" t="str">
        <f t="shared" si="10"/>
        <v/>
      </c>
      <c r="D375" t="str">
        <f t="shared" si="11"/>
        <v/>
      </c>
    </row>
    <row r="376" spans="1:4" x14ac:dyDescent="0.25">
      <c r="A376" s="11"/>
      <c r="C376" t="str">
        <f t="shared" si="10"/>
        <v/>
      </c>
      <c r="D376" t="str">
        <f t="shared" si="11"/>
        <v/>
      </c>
    </row>
    <row r="377" spans="1:4" x14ac:dyDescent="0.25">
      <c r="A377" s="11"/>
      <c r="C377" t="str">
        <f t="shared" si="10"/>
        <v/>
      </c>
      <c r="D377" t="str">
        <f t="shared" si="11"/>
        <v/>
      </c>
    </row>
    <row r="378" spans="1:4" x14ac:dyDescent="0.25">
      <c r="A378" s="11"/>
      <c r="C378" t="str">
        <f t="shared" si="10"/>
        <v/>
      </c>
      <c r="D378" t="str">
        <f t="shared" si="11"/>
        <v/>
      </c>
    </row>
    <row r="379" spans="1:4" x14ac:dyDescent="0.25">
      <c r="A379" s="11"/>
      <c r="C379" t="str">
        <f t="shared" si="10"/>
        <v/>
      </c>
      <c r="D379" t="str">
        <f t="shared" si="11"/>
        <v/>
      </c>
    </row>
    <row r="380" spans="1:4" x14ac:dyDescent="0.25">
      <c r="A380" s="11"/>
      <c r="C380" t="str">
        <f t="shared" si="10"/>
        <v/>
      </c>
      <c r="D380" t="str">
        <f t="shared" si="11"/>
        <v/>
      </c>
    </row>
    <row r="381" spans="1:4" x14ac:dyDescent="0.25">
      <c r="A381" s="11"/>
      <c r="C381" t="str">
        <f t="shared" si="10"/>
        <v/>
      </c>
      <c r="D381" t="str">
        <f t="shared" si="11"/>
        <v/>
      </c>
    </row>
    <row r="382" spans="1:4" x14ac:dyDescent="0.25">
      <c r="A382" s="11"/>
      <c r="C382" t="str">
        <f t="shared" si="10"/>
        <v/>
      </c>
      <c r="D382" t="str">
        <f t="shared" si="11"/>
        <v/>
      </c>
    </row>
    <row r="383" spans="1:4" x14ac:dyDescent="0.25">
      <c r="A383" s="11"/>
      <c r="C383" t="str">
        <f t="shared" si="10"/>
        <v/>
      </c>
      <c r="D383" t="str">
        <f t="shared" si="11"/>
        <v/>
      </c>
    </row>
    <row r="384" spans="1:4" x14ac:dyDescent="0.25">
      <c r="A384" s="11"/>
      <c r="C384" t="str">
        <f t="shared" si="10"/>
        <v/>
      </c>
      <c r="D384" t="str">
        <f t="shared" si="11"/>
        <v/>
      </c>
    </row>
    <row r="385" spans="1:4" x14ac:dyDescent="0.25">
      <c r="A385" s="11"/>
      <c r="C385" t="str">
        <f t="shared" si="10"/>
        <v/>
      </c>
      <c r="D385" t="str">
        <f t="shared" si="11"/>
        <v/>
      </c>
    </row>
    <row r="386" spans="1:4" x14ac:dyDescent="0.25">
      <c r="A386" s="11"/>
      <c r="C386" t="str">
        <f t="shared" si="10"/>
        <v/>
      </c>
      <c r="D386" t="str">
        <f t="shared" si="11"/>
        <v/>
      </c>
    </row>
    <row r="387" spans="1:4" x14ac:dyDescent="0.25">
      <c r="A387" s="11"/>
      <c r="C387" t="str">
        <f t="shared" ref="C387:C450" si="12">IF(A387="", "", YEAR(A387))</f>
        <v/>
      </c>
      <c r="D387" t="str">
        <f t="shared" ref="D387:D450" si="13">IF(A387="", "", TEXT(A387, "MMMM"))</f>
        <v/>
      </c>
    </row>
    <row r="388" spans="1:4" x14ac:dyDescent="0.25">
      <c r="A388" s="11"/>
      <c r="C388" t="str">
        <f t="shared" si="12"/>
        <v/>
      </c>
      <c r="D388" t="str">
        <f t="shared" si="13"/>
        <v/>
      </c>
    </row>
    <row r="389" spans="1:4" x14ac:dyDescent="0.25">
      <c r="A389" s="11"/>
      <c r="C389" t="str">
        <f t="shared" si="12"/>
        <v/>
      </c>
      <c r="D389" t="str">
        <f t="shared" si="13"/>
        <v/>
      </c>
    </row>
    <row r="390" spans="1:4" x14ac:dyDescent="0.25">
      <c r="A390" s="11"/>
      <c r="C390" t="str">
        <f t="shared" si="12"/>
        <v/>
      </c>
      <c r="D390" t="str">
        <f t="shared" si="13"/>
        <v/>
      </c>
    </row>
    <row r="391" spans="1:4" x14ac:dyDescent="0.25">
      <c r="A391" s="11"/>
      <c r="C391" t="str">
        <f t="shared" si="12"/>
        <v/>
      </c>
      <c r="D391" t="str">
        <f t="shared" si="13"/>
        <v/>
      </c>
    </row>
    <row r="392" spans="1:4" x14ac:dyDescent="0.25">
      <c r="A392" s="11"/>
      <c r="C392" t="str">
        <f t="shared" si="12"/>
        <v/>
      </c>
      <c r="D392" t="str">
        <f t="shared" si="13"/>
        <v/>
      </c>
    </row>
    <row r="393" spans="1:4" x14ac:dyDescent="0.25">
      <c r="A393" s="11"/>
      <c r="C393" t="str">
        <f t="shared" si="12"/>
        <v/>
      </c>
      <c r="D393" t="str">
        <f t="shared" si="13"/>
        <v/>
      </c>
    </row>
    <row r="394" spans="1:4" x14ac:dyDescent="0.25">
      <c r="A394" s="11"/>
      <c r="C394" t="str">
        <f t="shared" si="12"/>
        <v/>
      </c>
      <c r="D394" t="str">
        <f t="shared" si="13"/>
        <v/>
      </c>
    </row>
    <row r="395" spans="1:4" x14ac:dyDescent="0.25">
      <c r="A395" s="11"/>
      <c r="C395" t="str">
        <f t="shared" si="12"/>
        <v/>
      </c>
      <c r="D395" t="str">
        <f t="shared" si="13"/>
        <v/>
      </c>
    </row>
    <row r="396" spans="1:4" x14ac:dyDescent="0.25">
      <c r="A396" s="11"/>
      <c r="C396" t="str">
        <f t="shared" si="12"/>
        <v/>
      </c>
      <c r="D396" t="str">
        <f t="shared" si="13"/>
        <v/>
      </c>
    </row>
    <row r="397" spans="1:4" x14ac:dyDescent="0.25">
      <c r="A397" s="11"/>
      <c r="C397" t="str">
        <f t="shared" si="12"/>
        <v/>
      </c>
      <c r="D397" t="str">
        <f t="shared" si="13"/>
        <v/>
      </c>
    </row>
    <row r="398" spans="1:4" x14ac:dyDescent="0.25">
      <c r="A398" s="11"/>
      <c r="C398" t="str">
        <f t="shared" si="12"/>
        <v/>
      </c>
      <c r="D398" t="str">
        <f t="shared" si="13"/>
        <v/>
      </c>
    </row>
    <row r="399" spans="1:4" x14ac:dyDescent="0.25">
      <c r="A399" s="11"/>
      <c r="C399" t="str">
        <f t="shared" si="12"/>
        <v/>
      </c>
      <c r="D399" t="str">
        <f t="shared" si="13"/>
        <v/>
      </c>
    </row>
    <row r="400" spans="1:4" x14ac:dyDescent="0.25">
      <c r="A400" s="11"/>
      <c r="C400" t="str">
        <f t="shared" si="12"/>
        <v/>
      </c>
      <c r="D400" t="str">
        <f t="shared" si="13"/>
        <v/>
      </c>
    </row>
    <row r="401" spans="1:4" x14ac:dyDescent="0.25">
      <c r="A401" s="11"/>
      <c r="C401" t="str">
        <f t="shared" si="12"/>
        <v/>
      </c>
      <c r="D401" t="str">
        <f t="shared" si="13"/>
        <v/>
      </c>
    </row>
    <row r="402" spans="1:4" x14ac:dyDescent="0.25">
      <c r="A402" s="11"/>
      <c r="C402" t="str">
        <f t="shared" si="12"/>
        <v/>
      </c>
      <c r="D402" t="str">
        <f t="shared" si="13"/>
        <v/>
      </c>
    </row>
    <row r="403" spans="1:4" x14ac:dyDescent="0.25">
      <c r="A403" s="11"/>
      <c r="C403" t="str">
        <f t="shared" si="12"/>
        <v/>
      </c>
      <c r="D403" t="str">
        <f t="shared" si="13"/>
        <v/>
      </c>
    </row>
    <row r="404" spans="1:4" x14ac:dyDescent="0.25">
      <c r="A404" s="11"/>
      <c r="C404" t="str">
        <f t="shared" si="12"/>
        <v/>
      </c>
      <c r="D404" t="str">
        <f t="shared" si="13"/>
        <v/>
      </c>
    </row>
    <row r="405" spans="1:4" x14ac:dyDescent="0.25">
      <c r="A405" s="11"/>
      <c r="C405" t="str">
        <f t="shared" si="12"/>
        <v/>
      </c>
      <c r="D405" t="str">
        <f t="shared" si="13"/>
        <v/>
      </c>
    </row>
    <row r="406" spans="1:4" x14ac:dyDescent="0.25">
      <c r="A406" s="11"/>
      <c r="C406" t="str">
        <f t="shared" si="12"/>
        <v/>
      </c>
      <c r="D406" t="str">
        <f t="shared" si="13"/>
        <v/>
      </c>
    </row>
    <row r="407" spans="1:4" x14ac:dyDescent="0.25">
      <c r="A407" s="11"/>
      <c r="C407" t="str">
        <f t="shared" si="12"/>
        <v/>
      </c>
      <c r="D407" t="str">
        <f t="shared" si="13"/>
        <v/>
      </c>
    </row>
    <row r="408" spans="1:4" x14ac:dyDescent="0.25">
      <c r="A408" s="11"/>
      <c r="C408" t="str">
        <f t="shared" si="12"/>
        <v/>
      </c>
      <c r="D408" t="str">
        <f t="shared" si="13"/>
        <v/>
      </c>
    </row>
    <row r="409" spans="1:4" x14ac:dyDescent="0.25">
      <c r="A409" s="11"/>
      <c r="C409" t="str">
        <f t="shared" si="12"/>
        <v/>
      </c>
      <c r="D409" t="str">
        <f t="shared" si="13"/>
        <v/>
      </c>
    </row>
    <row r="410" spans="1:4" x14ac:dyDescent="0.25">
      <c r="A410" s="11"/>
      <c r="C410" t="str">
        <f t="shared" si="12"/>
        <v/>
      </c>
      <c r="D410" t="str">
        <f t="shared" si="13"/>
        <v/>
      </c>
    </row>
    <row r="411" spans="1:4" x14ac:dyDescent="0.25">
      <c r="A411" s="11"/>
      <c r="C411" t="str">
        <f t="shared" si="12"/>
        <v/>
      </c>
      <c r="D411" t="str">
        <f t="shared" si="13"/>
        <v/>
      </c>
    </row>
    <row r="412" spans="1:4" x14ac:dyDescent="0.25">
      <c r="A412" s="11"/>
      <c r="C412" t="str">
        <f t="shared" si="12"/>
        <v/>
      </c>
      <c r="D412" t="str">
        <f t="shared" si="13"/>
        <v/>
      </c>
    </row>
    <row r="413" spans="1:4" x14ac:dyDescent="0.25">
      <c r="A413" s="11"/>
      <c r="C413" t="str">
        <f t="shared" si="12"/>
        <v/>
      </c>
      <c r="D413" t="str">
        <f t="shared" si="13"/>
        <v/>
      </c>
    </row>
    <row r="414" spans="1:4" x14ac:dyDescent="0.25">
      <c r="A414" s="11"/>
      <c r="C414" t="str">
        <f t="shared" si="12"/>
        <v/>
      </c>
      <c r="D414" t="str">
        <f t="shared" si="13"/>
        <v/>
      </c>
    </row>
    <row r="415" spans="1:4" x14ac:dyDescent="0.25">
      <c r="A415" s="11"/>
      <c r="C415" t="str">
        <f t="shared" si="12"/>
        <v/>
      </c>
      <c r="D415" t="str">
        <f t="shared" si="13"/>
        <v/>
      </c>
    </row>
    <row r="416" spans="1:4" x14ac:dyDescent="0.25">
      <c r="A416" s="11"/>
      <c r="C416" t="str">
        <f t="shared" si="12"/>
        <v/>
      </c>
      <c r="D416" t="str">
        <f t="shared" si="13"/>
        <v/>
      </c>
    </row>
    <row r="417" spans="1:4" x14ac:dyDescent="0.25">
      <c r="A417" s="11"/>
      <c r="C417" t="str">
        <f t="shared" si="12"/>
        <v/>
      </c>
      <c r="D417" t="str">
        <f t="shared" si="13"/>
        <v/>
      </c>
    </row>
    <row r="418" spans="1:4" x14ac:dyDescent="0.25">
      <c r="A418" s="11"/>
      <c r="C418" t="str">
        <f t="shared" si="12"/>
        <v/>
      </c>
      <c r="D418" t="str">
        <f t="shared" si="13"/>
        <v/>
      </c>
    </row>
    <row r="419" spans="1:4" x14ac:dyDescent="0.25">
      <c r="A419" s="11"/>
      <c r="C419" t="str">
        <f t="shared" si="12"/>
        <v/>
      </c>
      <c r="D419" t="str">
        <f t="shared" si="13"/>
        <v/>
      </c>
    </row>
    <row r="420" spans="1:4" x14ac:dyDescent="0.25">
      <c r="A420" s="11"/>
      <c r="C420" t="str">
        <f t="shared" si="12"/>
        <v/>
      </c>
      <c r="D420" t="str">
        <f t="shared" si="13"/>
        <v/>
      </c>
    </row>
    <row r="421" spans="1:4" x14ac:dyDescent="0.25">
      <c r="A421" s="11"/>
      <c r="C421" t="str">
        <f t="shared" si="12"/>
        <v/>
      </c>
      <c r="D421" t="str">
        <f t="shared" si="13"/>
        <v/>
      </c>
    </row>
    <row r="422" spans="1:4" x14ac:dyDescent="0.25">
      <c r="A422" s="11"/>
      <c r="C422" t="str">
        <f t="shared" si="12"/>
        <v/>
      </c>
      <c r="D422" t="str">
        <f t="shared" si="13"/>
        <v/>
      </c>
    </row>
    <row r="423" spans="1:4" x14ac:dyDescent="0.25">
      <c r="A423" s="11"/>
      <c r="C423" t="str">
        <f t="shared" si="12"/>
        <v/>
      </c>
      <c r="D423" t="str">
        <f t="shared" si="13"/>
        <v/>
      </c>
    </row>
    <row r="424" spans="1:4" x14ac:dyDescent="0.25">
      <c r="A424" s="11"/>
      <c r="C424" t="str">
        <f t="shared" si="12"/>
        <v/>
      </c>
      <c r="D424" t="str">
        <f t="shared" si="13"/>
        <v/>
      </c>
    </row>
    <row r="425" spans="1:4" x14ac:dyDescent="0.25">
      <c r="A425" s="11"/>
      <c r="C425" t="str">
        <f t="shared" si="12"/>
        <v/>
      </c>
      <c r="D425" t="str">
        <f t="shared" si="13"/>
        <v/>
      </c>
    </row>
    <row r="426" spans="1:4" x14ac:dyDescent="0.25">
      <c r="A426" s="11"/>
      <c r="C426" t="str">
        <f t="shared" si="12"/>
        <v/>
      </c>
      <c r="D426" t="str">
        <f t="shared" si="13"/>
        <v/>
      </c>
    </row>
    <row r="427" spans="1:4" x14ac:dyDescent="0.25">
      <c r="A427" s="11"/>
      <c r="C427" t="str">
        <f t="shared" si="12"/>
        <v/>
      </c>
      <c r="D427" t="str">
        <f t="shared" si="13"/>
        <v/>
      </c>
    </row>
    <row r="428" spans="1:4" x14ac:dyDescent="0.25">
      <c r="A428" s="11"/>
      <c r="C428" t="str">
        <f t="shared" si="12"/>
        <v/>
      </c>
      <c r="D428" t="str">
        <f t="shared" si="13"/>
        <v/>
      </c>
    </row>
    <row r="429" spans="1:4" x14ac:dyDescent="0.25">
      <c r="A429" s="11"/>
      <c r="C429" t="str">
        <f t="shared" si="12"/>
        <v/>
      </c>
      <c r="D429" t="str">
        <f t="shared" si="13"/>
        <v/>
      </c>
    </row>
    <row r="430" spans="1:4" x14ac:dyDescent="0.25">
      <c r="A430" s="11"/>
      <c r="C430" t="str">
        <f t="shared" si="12"/>
        <v/>
      </c>
      <c r="D430" t="str">
        <f t="shared" si="13"/>
        <v/>
      </c>
    </row>
    <row r="431" spans="1:4" x14ac:dyDescent="0.25">
      <c r="A431" s="11"/>
      <c r="C431" t="str">
        <f t="shared" si="12"/>
        <v/>
      </c>
      <c r="D431" t="str">
        <f t="shared" si="13"/>
        <v/>
      </c>
    </row>
    <row r="432" spans="1:4" x14ac:dyDescent="0.25">
      <c r="A432" s="11"/>
      <c r="C432" t="str">
        <f t="shared" si="12"/>
        <v/>
      </c>
      <c r="D432" t="str">
        <f t="shared" si="13"/>
        <v/>
      </c>
    </row>
    <row r="433" spans="1:4" x14ac:dyDescent="0.25">
      <c r="A433" s="11"/>
      <c r="C433" t="str">
        <f t="shared" si="12"/>
        <v/>
      </c>
      <c r="D433" t="str">
        <f t="shared" si="13"/>
        <v/>
      </c>
    </row>
    <row r="434" spans="1:4" x14ac:dyDescent="0.25">
      <c r="A434" s="11"/>
      <c r="C434" t="str">
        <f t="shared" si="12"/>
        <v/>
      </c>
      <c r="D434" t="str">
        <f t="shared" si="13"/>
        <v/>
      </c>
    </row>
    <row r="435" spans="1:4" x14ac:dyDescent="0.25">
      <c r="A435" s="11"/>
      <c r="C435" t="str">
        <f t="shared" si="12"/>
        <v/>
      </c>
      <c r="D435" t="str">
        <f t="shared" si="13"/>
        <v/>
      </c>
    </row>
    <row r="436" spans="1:4" x14ac:dyDescent="0.25">
      <c r="A436" s="11"/>
      <c r="C436" t="str">
        <f t="shared" si="12"/>
        <v/>
      </c>
      <c r="D436" t="str">
        <f t="shared" si="13"/>
        <v/>
      </c>
    </row>
    <row r="437" spans="1:4" x14ac:dyDescent="0.25">
      <c r="A437" s="11"/>
      <c r="C437" t="str">
        <f t="shared" si="12"/>
        <v/>
      </c>
      <c r="D437" t="str">
        <f t="shared" si="13"/>
        <v/>
      </c>
    </row>
    <row r="438" spans="1:4" x14ac:dyDescent="0.25">
      <c r="A438" s="11"/>
      <c r="C438" t="str">
        <f t="shared" si="12"/>
        <v/>
      </c>
      <c r="D438" t="str">
        <f t="shared" si="13"/>
        <v/>
      </c>
    </row>
    <row r="439" spans="1:4" x14ac:dyDescent="0.25">
      <c r="A439" s="11"/>
      <c r="C439" t="str">
        <f t="shared" si="12"/>
        <v/>
      </c>
      <c r="D439" t="str">
        <f t="shared" si="13"/>
        <v/>
      </c>
    </row>
    <row r="440" spans="1:4" x14ac:dyDescent="0.25">
      <c r="A440" s="11"/>
      <c r="C440" t="str">
        <f t="shared" si="12"/>
        <v/>
      </c>
      <c r="D440" t="str">
        <f t="shared" si="13"/>
        <v/>
      </c>
    </row>
    <row r="441" spans="1:4" x14ac:dyDescent="0.25">
      <c r="A441" s="11"/>
      <c r="C441" t="str">
        <f t="shared" si="12"/>
        <v/>
      </c>
      <c r="D441" t="str">
        <f t="shared" si="13"/>
        <v/>
      </c>
    </row>
    <row r="442" spans="1:4" x14ac:dyDescent="0.25">
      <c r="A442" s="11"/>
      <c r="C442" t="str">
        <f t="shared" si="12"/>
        <v/>
      </c>
      <c r="D442" t="str">
        <f t="shared" si="13"/>
        <v/>
      </c>
    </row>
    <row r="443" spans="1:4" x14ac:dyDescent="0.25">
      <c r="A443" s="11"/>
      <c r="C443" t="str">
        <f t="shared" si="12"/>
        <v/>
      </c>
      <c r="D443" t="str">
        <f t="shared" si="13"/>
        <v/>
      </c>
    </row>
    <row r="444" spans="1:4" x14ac:dyDescent="0.25">
      <c r="A444" s="11"/>
      <c r="C444" t="str">
        <f t="shared" si="12"/>
        <v/>
      </c>
      <c r="D444" t="str">
        <f t="shared" si="13"/>
        <v/>
      </c>
    </row>
    <row r="445" spans="1:4" x14ac:dyDescent="0.25">
      <c r="A445" s="11"/>
      <c r="C445" t="str">
        <f t="shared" si="12"/>
        <v/>
      </c>
      <c r="D445" t="str">
        <f t="shared" si="13"/>
        <v/>
      </c>
    </row>
    <row r="446" spans="1:4" x14ac:dyDescent="0.25">
      <c r="A446" s="11"/>
      <c r="C446" t="str">
        <f t="shared" si="12"/>
        <v/>
      </c>
      <c r="D446" t="str">
        <f t="shared" si="13"/>
        <v/>
      </c>
    </row>
    <row r="447" spans="1:4" x14ac:dyDescent="0.25">
      <c r="A447" s="11"/>
      <c r="C447" t="str">
        <f t="shared" si="12"/>
        <v/>
      </c>
      <c r="D447" t="str">
        <f t="shared" si="13"/>
        <v/>
      </c>
    </row>
    <row r="448" spans="1:4" x14ac:dyDescent="0.25">
      <c r="A448" s="11"/>
      <c r="C448" t="str">
        <f t="shared" si="12"/>
        <v/>
      </c>
      <c r="D448" t="str">
        <f t="shared" si="13"/>
        <v/>
      </c>
    </row>
    <row r="449" spans="1:4" x14ac:dyDescent="0.25">
      <c r="A449" s="11"/>
      <c r="C449" t="str">
        <f t="shared" si="12"/>
        <v/>
      </c>
      <c r="D449" t="str">
        <f t="shared" si="13"/>
        <v/>
      </c>
    </row>
    <row r="450" spans="1:4" x14ac:dyDescent="0.25">
      <c r="A450" s="11"/>
      <c r="C450" t="str">
        <f t="shared" si="12"/>
        <v/>
      </c>
      <c r="D450" t="str">
        <f t="shared" si="13"/>
        <v/>
      </c>
    </row>
    <row r="451" spans="1:4" x14ac:dyDescent="0.25">
      <c r="A451" s="11"/>
      <c r="C451" t="str">
        <f t="shared" ref="C451:C514" si="14">IF(A451="", "", YEAR(A451))</f>
        <v/>
      </c>
      <c r="D451" t="str">
        <f t="shared" ref="D451:D514" si="15">IF(A451="", "", TEXT(A451, "MMMM"))</f>
        <v/>
      </c>
    </row>
    <row r="452" spans="1:4" x14ac:dyDescent="0.25">
      <c r="A452" s="11"/>
      <c r="C452" t="str">
        <f t="shared" si="14"/>
        <v/>
      </c>
      <c r="D452" t="str">
        <f t="shared" si="15"/>
        <v/>
      </c>
    </row>
    <row r="453" spans="1:4" x14ac:dyDescent="0.25">
      <c r="A453" s="11"/>
      <c r="C453" t="str">
        <f t="shared" si="14"/>
        <v/>
      </c>
      <c r="D453" t="str">
        <f t="shared" si="15"/>
        <v/>
      </c>
    </row>
    <row r="454" spans="1:4" x14ac:dyDescent="0.25">
      <c r="A454" s="11"/>
      <c r="C454" t="str">
        <f t="shared" si="14"/>
        <v/>
      </c>
      <c r="D454" t="str">
        <f t="shared" si="15"/>
        <v/>
      </c>
    </row>
    <row r="455" spans="1:4" x14ac:dyDescent="0.25">
      <c r="A455" s="11"/>
      <c r="C455" t="str">
        <f t="shared" si="14"/>
        <v/>
      </c>
      <c r="D455" t="str">
        <f t="shared" si="15"/>
        <v/>
      </c>
    </row>
    <row r="456" spans="1:4" x14ac:dyDescent="0.25">
      <c r="A456" s="11"/>
      <c r="C456" t="str">
        <f t="shared" si="14"/>
        <v/>
      </c>
      <c r="D456" t="str">
        <f t="shared" si="15"/>
        <v/>
      </c>
    </row>
    <row r="457" spans="1:4" x14ac:dyDescent="0.25">
      <c r="A457" s="11"/>
      <c r="C457" t="str">
        <f t="shared" si="14"/>
        <v/>
      </c>
      <c r="D457" t="str">
        <f t="shared" si="15"/>
        <v/>
      </c>
    </row>
    <row r="458" spans="1:4" x14ac:dyDescent="0.25">
      <c r="A458" s="11"/>
      <c r="C458" t="str">
        <f t="shared" si="14"/>
        <v/>
      </c>
      <c r="D458" t="str">
        <f t="shared" si="15"/>
        <v/>
      </c>
    </row>
    <row r="459" spans="1:4" x14ac:dyDescent="0.25">
      <c r="A459" s="11"/>
      <c r="C459" t="str">
        <f t="shared" si="14"/>
        <v/>
      </c>
      <c r="D459" t="str">
        <f t="shared" si="15"/>
        <v/>
      </c>
    </row>
    <row r="460" spans="1:4" x14ac:dyDescent="0.25">
      <c r="A460" s="11"/>
      <c r="C460" t="str">
        <f t="shared" si="14"/>
        <v/>
      </c>
      <c r="D460" t="str">
        <f t="shared" si="15"/>
        <v/>
      </c>
    </row>
    <row r="461" spans="1:4" x14ac:dyDescent="0.25">
      <c r="A461" s="11"/>
      <c r="C461" t="str">
        <f t="shared" si="14"/>
        <v/>
      </c>
      <c r="D461" t="str">
        <f t="shared" si="15"/>
        <v/>
      </c>
    </row>
    <row r="462" spans="1:4" x14ac:dyDescent="0.25">
      <c r="A462" s="11"/>
      <c r="C462" t="str">
        <f t="shared" si="14"/>
        <v/>
      </c>
      <c r="D462" t="str">
        <f t="shared" si="15"/>
        <v/>
      </c>
    </row>
    <row r="463" spans="1:4" x14ac:dyDescent="0.25">
      <c r="A463" s="11"/>
      <c r="C463" t="str">
        <f t="shared" si="14"/>
        <v/>
      </c>
      <c r="D463" t="str">
        <f t="shared" si="15"/>
        <v/>
      </c>
    </row>
    <row r="464" spans="1:4" x14ac:dyDescent="0.25">
      <c r="A464" s="11"/>
      <c r="C464" t="str">
        <f t="shared" si="14"/>
        <v/>
      </c>
      <c r="D464" t="str">
        <f t="shared" si="15"/>
        <v/>
      </c>
    </row>
    <row r="465" spans="1:4" x14ac:dyDescent="0.25">
      <c r="A465" s="11"/>
      <c r="C465" t="str">
        <f t="shared" si="14"/>
        <v/>
      </c>
      <c r="D465" t="str">
        <f t="shared" si="15"/>
        <v/>
      </c>
    </row>
    <row r="466" spans="1:4" x14ac:dyDescent="0.25">
      <c r="A466" s="11"/>
      <c r="C466" t="str">
        <f t="shared" si="14"/>
        <v/>
      </c>
      <c r="D466" t="str">
        <f t="shared" si="15"/>
        <v/>
      </c>
    </row>
    <row r="467" spans="1:4" x14ac:dyDescent="0.25">
      <c r="A467" s="11"/>
      <c r="C467" t="str">
        <f t="shared" si="14"/>
        <v/>
      </c>
      <c r="D467" t="str">
        <f t="shared" si="15"/>
        <v/>
      </c>
    </row>
    <row r="468" spans="1:4" x14ac:dyDescent="0.25">
      <c r="A468" s="11"/>
      <c r="C468" t="str">
        <f t="shared" si="14"/>
        <v/>
      </c>
      <c r="D468" t="str">
        <f t="shared" si="15"/>
        <v/>
      </c>
    </row>
    <row r="469" spans="1:4" x14ac:dyDescent="0.25">
      <c r="A469" s="11"/>
      <c r="C469" t="str">
        <f t="shared" si="14"/>
        <v/>
      </c>
      <c r="D469" t="str">
        <f t="shared" si="15"/>
        <v/>
      </c>
    </row>
    <row r="470" spans="1:4" x14ac:dyDescent="0.25">
      <c r="A470" s="11"/>
      <c r="C470" t="str">
        <f t="shared" si="14"/>
        <v/>
      </c>
      <c r="D470" t="str">
        <f t="shared" si="15"/>
        <v/>
      </c>
    </row>
    <row r="471" spans="1:4" x14ac:dyDescent="0.25">
      <c r="A471" s="11"/>
      <c r="C471" t="str">
        <f t="shared" si="14"/>
        <v/>
      </c>
      <c r="D471" t="str">
        <f t="shared" si="15"/>
        <v/>
      </c>
    </row>
    <row r="472" spans="1:4" x14ac:dyDescent="0.25">
      <c r="A472" s="11"/>
      <c r="C472" t="str">
        <f t="shared" si="14"/>
        <v/>
      </c>
      <c r="D472" t="str">
        <f t="shared" si="15"/>
        <v/>
      </c>
    </row>
    <row r="473" spans="1:4" x14ac:dyDescent="0.25">
      <c r="A473" s="11"/>
      <c r="C473" t="str">
        <f t="shared" si="14"/>
        <v/>
      </c>
      <c r="D473" t="str">
        <f t="shared" si="15"/>
        <v/>
      </c>
    </row>
    <row r="474" spans="1:4" x14ac:dyDescent="0.25">
      <c r="A474" s="11"/>
      <c r="C474" t="str">
        <f t="shared" si="14"/>
        <v/>
      </c>
      <c r="D474" t="str">
        <f t="shared" si="15"/>
        <v/>
      </c>
    </row>
    <row r="475" spans="1:4" x14ac:dyDescent="0.25">
      <c r="A475" s="11"/>
      <c r="C475" t="str">
        <f t="shared" si="14"/>
        <v/>
      </c>
      <c r="D475" t="str">
        <f t="shared" si="15"/>
        <v/>
      </c>
    </row>
    <row r="476" spans="1:4" x14ac:dyDescent="0.25">
      <c r="A476" s="11"/>
      <c r="C476" t="str">
        <f t="shared" si="14"/>
        <v/>
      </c>
      <c r="D476" t="str">
        <f t="shared" si="15"/>
        <v/>
      </c>
    </row>
    <row r="477" spans="1:4" x14ac:dyDescent="0.25">
      <c r="A477" s="11"/>
      <c r="C477" t="str">
        <f t="shared" si="14"/>
        <v/>
      </c>
      <c r="D477" t="str">
        <f t="shared" si="15"/>
        <v/>
      </c>
    </row>
    <row r="478" spans="1:4" x14ac:dyDescent="0.25">
      <c r="A478" s="11"/>
      <c r="C478" t="str">
        <f t="shared" si="14"/>
        <v/>
      </c>
      <c r="D478" t="str">
        <f t="shared" si="15"/>
        <v/>
      </c>
    </row>
    <row r="479" spans="1:4" x14ac:dyDescent="0.25">
      <c r="A479" s="11"/>
      <c r="C479" t="str">
        <f t="shared" si="14"/>
        <v/>
      </c>
      <c r="D479" t="str">
        <f t="shared" si="15"/>
        <v/>
      </c>
    </row>
    <row r="480" spans="1:4" x14ac:dyDescent="0.25">
      <c r="A480" s="11"/>
      <c r="C480" t="str">
        <f t="shared" si="14"/>
        <v/>
      </c>
      <c r="D480" t="str">
        <f t="shared" si="15"/>
        <v/>
      </c>
    </row>
    <row r="481" spans="1:4" x14ac:dyDescent="0.25">
      <c r="A481" s="11"/>
      <c r="C481" t="str">
        <f t="shared" si="14"/>
        <v/>
      </c>
      <c r="D481" t="str">
        <f t="shared" si="15"/>
        <v/>
      </c>
    </row>
    <row r="482" spans="1:4" x14ac:dyDescent="0.25">
      <c r="A482" s="11"/>
      <c r="C482" t="str">
        <f t="shared" si="14"/>
        <v/>
      </c>
      <c r="D482" t="str">
        <f t="shared" si="15"/>
        <v/>
      </c>
    </row>
    <row r="483" spans="1:4" x14ac:dyDescent="0.25">
      <c r="A483" s="11"/>
      <c r="C483" t="str">
        <f t="shared" si="14"/>
        <v/>
      </c>
      <c r="D483" t="str">
        <f t="shared" si="15"/>
        <v/>
      </c>
    </row>
    <row r="484" spans="1:4" x14ac:dyDescent="0.25">
      <c r="A484" s="11"/>
      <c r="C484" t="str">
        <f t="shared" si="14"/>
        <v/>
      </c>
      <c r="D484" t="str">
        <f t="shared" si="15"/>
        <v/>
      </c>
    </row>
    <row r="485" spans="1:4" x14ac:dyDescent="0.25">
      <c r="A485" s="11"/>
      <c r="C485" t="str">
        <f t="shared" si="14"/>
        <v/>
      </c>
      <c r="D485" t="str">
        <f t="shared" si="15"/>
        <v/>
      </c>
    </row>
    <row r="486" spans="1:4" x14ac:dyDescent="0.25">
      <c r="A486" s="11"/>
      <c r="C486" t="str">
        <f t="shared" si="14"/>
        <v/>
      </c>
      <c r="D486" t="str">
        <f t="shared" si="15"/>
        <v/>
      </c>
    </row>
    <row r="487" spans="1:4" x14ac:dyDescent="0.25">
      <c r="A487" s="11"/>
      <c r="C487" t="str">
        <f t="shared" si="14"/>
        <v/>
      </c>
      <c r="D487" t="str">
        <f t="shared" si="15"/>
        <v/>
      </c>
    </row>
    <row r="488" spans="1:4" x14ac:dyDescent="0.25">
      <c r="A488" s="11"/>
      <c r="C488" t="str">
        <f t="shared" si="14"/>
        <v/>
      </c>
      <c r="D488" t="str">
        <f t="shared" si="15"/>
        <v/>
      </c>
    </row>
    <row r="489" spans="1:4" x14ac:dyDescent="0.25">
      <c r="A489" s="11"/>
      <c r="C489" t="str">
        <f t="shared" si="14"/>
        <v/>
      </c>
      <c r="D489" t="str">
        <f t="shared" si="15"/>
        <v/>
      </c>
    </row>
    <row r="490" spans="1:4" x14ac:dyDescent="0.25">
      <c r="A490" s="11"/>
      <c r="C490" t="str">
        <f t="shared" si="14"/>
        <v/>
      </c>
      <c r="D490" t="str">
        <f t="shared" si="15"/>
        <v/>
      </c>
    </row>
    <row r="491" spans="1:4" x14ac:dyDescent="0.25">
      <c r="A491" s="11"/>
      <c r="C491" t="str">
        <f t="shared" si="14"/>
        <v/>
      </c>
      <c r="D491" t="str">
        <f t="shared" si="15"/>
        <v/>
      </c>
    </row>
    <row r="492" spans="1:4" x14ac:dyDescent="0.25">
      <c r="A492" s="11"/>
      <c r="C492" t="str">
        <f t="shared" si="14"/>
        <v/>
      </c>
      <c r="D492" t="str">
        <f t="shared" si="15"/>
        <v/>
      </c>
    </row>
    <row r="493" spans="1:4" x14ac:dyDescent="0.25">
      <c r="A493" s="11"/>
      <c r="C493" t="str">
        <f t="shared" si="14"/>
        <v/>
      </c>
      <c r="D493" t="str">
        <f t="shared" si="15"/>
        <v/>
      </c>
    </row>
    <row r="494" spans="1:4" x14ac:dyDescent="0.25">
      <c r="A494" s="11"/>
      <c r="C494" t="str">
        <f t="shared" si="14"/>
        <v/>
      </c>
      <c r="D494" t="str">
        <f t="shared" si="15"/>
        <v/>
      </c>
    </row>
    <row r="495" spans="1:4" x14ac:dyDescent="0.25">
      <c r="A495" s="11"/>
      <c r="C495" t="str">
        <f t="shared" si="14"/>
        <v/>
      </c>
      <c r="D495" t="str">
        <f t="shared" si="15"/>
        <v/>
      </c>
    </row>
    <row r="496" spans="1:4" x14ac:dyDescent="0.25">
      <c r="A496" s="11"/>
      <c r="C496" t="str">
        <f t="shared" si="14"/>
        <v/>
      </c>
      <c r="D496" t="str">
        <f t="shared" si="15"/>
        <v/>
      </c>
    </row>
    <row r="497" spans="1:4" x14ac:dyDescent="0.25">
      <c r="A497" s="11"/>
      <c r="C497" t="str">
        <f t="shared" si="14"/>
        <v/>
      </c>
      <c r="D497" t="str">
        <f t="shared" si="15"/>
        <v/>
      </c>
    </row>
    <row r="498" spans="1:4" x14ac:dyDescent="0.25">
      <c r="A498" s="11"/>
      <c r="C498" t="str">
        <f t="shared" si="14"/>
        <v/>
      </c>
      <c r="D498" t="str">
        <f t="shared" si="15"/>
        <v/>
      </c>
    </row>
    <row r="499" spans="1:4" x14ac:dyDescent="0.25">
      <c r="A499" s="11"/>
      <c r="C499" t="str">
        <f t="shared" si="14"/>
        <v/>
      </c>
      <c r="D499" t="str">
        <f t="shared" si="15"/>
        <v/>
      </c>
    </row>
    <row r="500" spans="1:4" x14ac:dyDescent="0.25">
      <c r="A500" s="11"/>
      <c r="C500" t="str">
        <f t="shared" si="14"/>
        <v/>
      </c>
      <c r="D500" t="str">
        <f t="shared" si="15"/>
        <v/>
      </c>
    </row>
    <row r="501" spans="1:4" x14ac:dyDescent="0.25">
      <c r="A501" s="11"/>
      <c r="C501" t="str">
        <f t="shared" si="14"/>
        <v/>
      </c>
      <c r="D501" t="str">
        <f t="shared" si="15"/>
        <v/>
      </c>
    </row>
    <row r="502" spans="1:4" x14ac:dyDescent="0.25">
      <c r="A502" s="11"/>
      <c r="C502" t="str">
        <f t="shared" si="14"/>
        <v/>
      </c>
      <c r="D502" t="str">
        <f t="shared" si="15"/>
        <v/>
      </c>
    </row>
    <row r="503" spans="1:4" x14ac:dyDescent="0.25">
      <c r="A503" s="11"/>
      <c r="C503" t="str">
        <f t="shared" si="14"/>
        <v/>
      </c>
      <c r="D503" t="str">
        <f t="shared" si="15"/>
        <v/>
      </c>
    </row>
    <row r="504" spans="1:4" x14ac:dyDescent="0.25">
      <c r="A504" s="11"/>
      <c r="C504" t="str">
        <f t="shared" si="14"/>
        <v/>
      </c>
      <c r="D504" t="str">
        <f t="shared" si="15"/>
        <v/>
      </c>
    </row>
    <row r="505" spans="1:4" x14ac:dyDescent="0.25">
      <c r="A505" s="11"/>
      <c r="C505" t="str">
        <f t="shared" si="14"/>
        <v/>
      </c>
      <c r="D505" t="str">
        <f t="shared" si="15"/>
        <v/>
      </c>
    </row>
    <row r="506" spans="1:4" x14ac:dyDescent="0.25">
      <c r="A506" s="11"/>
      <c r="C506" t="str">
        <f t="shared" si="14"/>
        <v/>
      </c>
      <c r="D506" t="str">
        <f t="shared" si="15"/>
        <v/>
      </c>
    </row>
    <row r="507" spans="1:4" x14ac:dyDescent="0.25">
      <c r="A507" s="11"/>
      <c r="C507" t="str">
        <f t="shared" si="14"/>
        <v/>
      </c>
      <c r="D507" t="str">
        <f t="shared" si="15"/>
        <v/>
      </c>
    </row>
    <row r="508" spans="1:4" x14ac:dyDescent="0.25">
      <c r="A508" s="11"/>
      <c r="C508" t="str">
        <f t="shared" si="14"/>
        <v/>
      </c>
      <c r="D508" t="str">
        <f t="shared" si="15"/>
        <v/>
      </c>
    </row>
    <row r="509" spans="1:4" x14ac:dyDescent="0.25">
      <c r="A509" s="11"/>
      <c r="C509" t="str">
        <f t="shared" si="14"/>
        <v/>
      </c>
      <c r="D509" t="str">
        <f t="shared" si="15"/>
        <v/>
      </c>
    </row>
    <row r="510" spans="1:4" x14ac:dyDescent="0.25">
      <c r="A510" s="11"/>
      <c r="C510" t="str">
        <f t="shared" si="14"/>
        <v/>
      </c>
      <c r="D510" t="str">
        <f t="shared" si="15"/>
        <v/>
      </c>
    </row>
    <row r="511" spans="1:4" x14ac:dyDescent="0.25">
      <c r="A511" s="11"/>
      <c r="C511" t="str">
        <f t="shared" si="14"/>
        <v/>
      </c>
      <c r="D511" t="str">
        <f t="shared" si="15"/>
        <v/>
      </c>
    </row>
    <row r="512" spans="1:4" x14ac:dyDescent="0.25">
      <c r="A512" s="11"/>
      <c r="C512" t="str">
        <f t="shared" si="14"/>
        <v/>
      </c>
      <c r="D512" t="str">
        <f t="shared" si="15"/>
        <v/>
      </c>
    </row>
    <row r="513" spans="1:4" x14ac:dyDescent="0.25">
      <c r="A513" s="11"/>
      <c r="C513" t="str">
        <f t="shared" si="14"/>
        <v/>
      </c>
      <c r="D513" t="str">
        <f t="shared" si="15"/>
        <v/>
      </c>
    </row>
    <row r="514" spans="1:4" x14ac:dyDescent="0.25">
      <c r="A514" s="11"/>
      <c r="C514" t="str">
        <f t="shared" si="14"/>
        <v/>
      </c>
      <c r="D514" t="str">
        <f t="shared" si="15"/>
        <v/>
      </c>
    </row>
    <row r="515" spans="1:4" x14ac:dyDescent="0.25">
      <c r="A515" s="11"/>
      <c r="C515" t="str">
        <f t="shared" ref="C515:C578" si="16">IF(A515="", "", YEAR(A515))</f>
        <v/>
      </c>
      <c r="D515" t="str">
        <f t="shared" ref="D515:D578" si="17">IF(A515="", "", TEXT(A515, "MMMM"))</f>
        <v/>
      </c>
    </row>
    <row r="516" spans="1:4" x14ac:dyDescent="0.25">
      <c r="A516" s="11"/>
      <c r="C516" t="str">
        <f t="shared" si="16"/>
        <v/>
      </c>
      <c r="D516" t="str">
        <f t="shared" si="17"/>
        <v/>
      </c>
    </row>
    <row r="517" spans="1:4" x14ac:dyDescent="0.25">
      <c r="A517" s="11"/>
      <c r="C517" t="str">
        <f t="shared" si="16"/>
        <v/>
      </c>
      <c r="D517" t="str">
        <f t="shared" si="17"/>
        <v/>
      </c>
    </row>
    <row r="518" spans="1:4" x14ac:dyDescent="0.25">
      <c r="A518" s="11"/>
      <c r="C518" t="str">
        <f t="shared" si="16"/>
        <v/>
      </c>
      <c r="D518" t="str">
        <f t="shared" si="17"/>
        <v/>
      </c>
    </row>
    <row r="519" spans="1:4" x14ac:dyDescent="0.25">
      <c r="A519" s="11"/>
      <c r="C519" t="str">
        <f t="shared" si="16"/>
        <v/>
      </c>
      <c r="D519" t="str">
        <f t="shared" si="17"/>
        <v/>
      </c>
    </row>
    <row r="520" spans="1:4" x14ac:dyDescent="0.25">
      <c r="A520" s="11"/>
      <c r="C520" t="str">
        <f t="shared" si="16"/>
        <v/>
      </c>
      <c r="D520" t="str">
        <f t="shared" si="17"/>
        <v/>
      </c>
    </row>
    <row r="521" spans="1:4" x14ac:dyDescent="0.25">
      <c r="A521" s="11"/>
      <c r="C521" t="str">
        <f t="shared" si="16"/>
        <v/>
      </c>
      <c r="D521" t="str">
        <f t="shared" si="17"/>
        <v/>
      </c>
    </row>
    <row r="522" spans="1:4" x14ac:dyDescent="0.25">
      <c r="A522" s="11"/>
      <c r="C522" t="str">
        <f t="shared" si="16"/>
        <v/>
      </c>
      <c r="D522" t="str">
        <f t="shared" si="17"/>
        <v/>
      </c>
    </row>
    <row r="523" spans="1:4" x14ac:dyDescent="0.25">
      <c r="A523" s="11"/>
      <c r="C523" t="str">
        <f t="shared" si="16"/>
        <v/>
      </c>
      <c r="D523" t="str">
        <f t="shared" si="17"/>
        <v/>
      </c>
    </row>
    <row r="524" spans="1:4" x14ac:dyDescent="0.25">
      <c r="A524" s="11"/>
      <c r="C524" t="str">
        <f t="shared" si="16"/>
        <v/>
      </c>
      <c r="D524" t="str">
        <f t="shared" si="17"/>
        <v/>
      </c>
    </row>
    <row r="525" spans="1:4" x14ac:dyDescent="0.25">
      <c r="A525" s="11"/>
      <c r="C525" t="str">
        <f t="shared" si="16"/>
        <v/>
      </c>
      <c r="D525" t="str">
        <f t="shared" si="17"/>
        <v/>
      </c>
    </row>
    <row r="526" spans="1:4" x14ac:dyDescent="0.25">
      <c r="A526" s="11"/>
      <c r="C526" t="str">
        <f t="shared" si="16"/>
        <v/>
      </c>
      <c r="D526" t="str">
        <f t="shared" si="17"/>
        <v/>
      </c>
    </row>
    <row r="527" spans="1:4" x14ac:dyDescent="0.25">
      <c r="A527" s="11"/>
      <c r="C527" t="str">
        <f t="shared" si="16"/>
        <v/>
      </c>
      <c r="D527" t="str">
        <f t="shared" si="17"/>
        <v/>
      </c>
    </row>
    <row r="528" spans="1:4" x14ac:dyDescent="0.25">
      <c r="A528" s="11"/>
      <c r="C528" t="str">
        <f t="shared" si="16"/>
        <v/>
      </c>
      <c r="D528" t="str">
        <f t="shared" si="17"/>
        <v/>
      </c>
    </row>
    <row r="529" spans="1:4" x14ac:dyDescent="0.25">
      <c r="A529" s="11"/>
      <c r="C529" t="str">
        <f t="shared" si="16"/>
        <v/>
      </c>
      <c r="D529" t="str">
        <f t="shared" si="17"/>
        <v/>
      </c>
    </row>
    <row r="530" spans="1:4" x14ac:dyDescent="0.25">
      <c r="A530" s="11"/>
      <c r="C530" t="str">
        <f t="shared" si="16"/>
        <v/>
      </c>
      <c r="D530" t="str">
        <f t="shared" si="17"/>
        <v/>
      </c>
    </row>
    <row r="531" spans="1:4" x14ac:dyDescent="0.25">
      <c r="A531" s="11"/>
      <c r="C531" t="str">
        <f t="shared" si="16"/>
        <v/>
      </c>
      <c r="D531" t="str">
        <f t="shared" si="17"/>
        <v/>
      </c>
    </row>
    <row r="532" spans="1:4" x14ac:dyDescent="0.25">
      <c r="A532" s="11"/>
      <c r="C532" t="str">
        <f t="shared" si="16"/>
        <v/>
      </c>
      <c r="D532" t="str">
        <f t="shared" si="17"/>
        <v/>
      </c>
    </row>
    <row r="533" spans="1:4" x14ac:dyDescent="0.25">
      <c r="A533" s="11"/>
      <c r="C533" t="str">
        <f t="shared" si="16"/>
        <v/>
      </c>
      <c r="D533" t="str">
        <f t="shared" si="17"/>
        <v/>
      </c>
    </row>
    <row r="534" spans="1:4" x14ac:dyDescent="0.25">
      <c r="A534" s="11"/>
      <c r="C534" t="str">
        <f t="shared" si="16"/>
        <v/>
      </c>
      <c r="D534" t="str">
        <f t="shared" si="17"/>
        <v/>
      </c>
    </row>
    <row r="535" spans="1:4" x14ac:dyDescent="0.25">
      <c r="A535" s="11"/>
      <c r="C535" t="str">
        <f t="shared" si="16"/>
        <v/>
      </c>
      <c r="D535" t="str">
        <f t="shared" si="17"/>
        <v/>
      </c>
    </row>
    <row r="536" spans="1:4" x14ac:dyDescent="0.25">
      <c r="A536" s="11"/>
      <c r="C536" t="str">
        <f t="shared" si="16"/>
        <v/>
      </c>
      <c r="D536" t="str">
        <f t="shared" si="17"/>
        <v/>
      </c>
    </row>
    <row r="537" spans="1:4" x14ac:dyDescent="0.25">
      <c r="A537" s="11"/>
      <c r="C537" t="str">
        <f t="shared" si="16"/>
        <v/>
      </c>
      <c r="D537" t="str">
        <f t="shared" si="17"/>
        <v/>
      </c>
    </row>
    <row r="538" spans="1:4" x14ac:dyDescent="0.25">
      <c r="A538" s="11"/>
      <c r="C538" t="str">
        <f t="shared" si="16"/>
        <v/>
      </c>
      <c r="D538" t="str">
        <f t="shared" si="17"/>
        <v/>
      </c>
    </row>
    <row r="539" spans="1:4" x14ac:dyDescent="0.25">
      <c r="A539" s="11"/>
      <c r="C539" t="str">
        <f t="shared" si="16"/>
        <v/>
      </c>
      <c r="D539" t="str">
        <f t="shared" si="17"/>
        <v/>
      </c>
    </row>
    <row r="540" spans="1:4" x14ac:dyDescent="0.25">
      <c r="A540" s="11"/>
      <c r="C540" t="str">
        <f t="shared" si="16"/>
        <v/>
      </c>
      <c r="D540" t="str">
        <f t="shared" si="17"/>
        <v/>
      </c>
    </row>
    <row r="541" spans="1:4" x14ac:dyDescent="0.25">
      <c r="A541" s="11"/>
      <c r="C541" t="str">
        <f t="shared" si="16"/>
        <v/>
      </c>
      <c r="D541" t="str">
        <f t="shared" si="17"/>
        <v/>
      </c>
    </row>
    <row r="542" spans="1:4" x14ac:dyDescent="0.25">
      <c r="A542" s="11"/>
      <c r="C542" t="str">
        <f t="shared" si="16"/>
        <v/>
      </c>
      <c r="D542" t="str">
        <f t="shared" si="17"/>
        <v/>
      </c>
    </row>
    <row r="543" spans="1:4" x14ac:dyDescent="0.25">
      <c r="A543" s="11"/>
      <c r="C543" t="str">
        <f t="shared" si="16"/>
        <v/>
      </c>
      <c r="D543" t="str">
        <f t="shared" si="17"/>
        <v/>
      </c>
    </row>
    <row r="544" spans="1:4" x14ac:dyDescent="0.25">
      <c r="A544" s="11"/>
      <c r="C544" t="str">
        <f t="shared" si="16"/>
        <v/>
      </c>
      <c r="D544" t="str">
        <f t="shared" si="17"/>
        <v/>
      </c>
    </row>
    <row r="545" spans="1:4" x14ac:dyDescent="0.25">
      <c r="A545" s="11"/>
      <c r="C545" t="str">
        <f t="shared" si="16"/>
        <v/>
      </c>
      <c r="D545" t="str">
        <f t="shared" si="17"/>
        <v/>
      </c>
    </row>
    <row r="546" spans="1:4" x14ac:dyDescent="0.25">
      <c r="A546" s="11"/>
      <c r="C546" t="str">
        <f t="shared" si="16"/>
        <v/>
      </c>
      <c r="D546" t="str">
        <f t="shared" si="17"/>
        <v/>
      </c>
    </row>
    <row r="547" spans="1:4" x14ac:dyDescent="0.25">
      <c r="A547" s="11"/>
      <c r="C547" t="str">
        <f t="shared" si="16"/>
        <v/>
      </c>
      <c r="D547" t="str">
        <f t="shared" si="17"/>
        <v/>
      </c>
    </row>
    <row r="548" spans="1:4" x14ac:dyDescent="0.25">
      <c r="A548" s="11"/>
      <c r="C548" t="str">
        <f t="shared" si="16"/>
        <v/>
      </c>
      <c r="D548" t="str">
        <f t="shared" si="17"/>
        <v/>
      </c>
    </row>
    <row r="549" spans="1:4" x14ac:dyDescent="0.25">
      <c r="A549" s="11"/>
      <c r="C549" t="str">
        <f t="shared" si="16"/>
        <v/>
      </c>
      <c r="D549" t="str">
        <f t="shared" si="17"/>
        <v/>
      </c>
    </row>
    <row r="550" spans="1:4" x14ac:dyDescent="0.25">
      <c r="A550" s="11"/>
      <c r="C550" t="str">
        <f t="shared" si="16"/>
        <v/>
      </c>
      <c r="D550" t="str">
        <f t="shared" si="17"/>
        <v/>
      </c>
    </row>
    <row r="551" spans="1:4" x14ac:dyDescent="0.25">
      <c r="A551" s="11"/>
      <c r="C551" t="str">
        <f t="shared" si="16"/>
        <v/>
      </c>
      <c r="D551" t="str">
        <f t="shared" si="17"/>
        <v/>
      </c>
    </row>
    <row r="552" spans="1:4" x14ac:dyDescent="0.25">
      <c r="A552" s="11"/>
      <c r="C552" t="str">
        <f t="shared" si="16"/>
        <v/>
      </c>
      <c r="D552" t="str">
        <f t="shared" si="17"/>
        <v/>
      </c>
    </row>
    <row r="553" spans="1:4" x14ac:dyDescent="0.25">
      <c r="A553" s="11"/>
      <c r="C553" t="str">
        <f t="shared" si="16"/>
        <v/>
      </c>
      <c r="D553" t="str">
        <f t="shared" si="17"/>
        <v/>
      </c>
    </row>
    <row r="554" spans="1:4" x14ac:dyDescent="0.25">
      <c r="A554" s="11"/>
      <c r="C554" t="str">
        <f t="shared" si="16"/>
        <v/>
      </c>
      <c r="D554" t="str">
        <f t="shared" si="17"/>
        <v/>
      </c>
    </row>
    <row r="555" spans="1:4" x14ac:dyDescent="0.25">
      <c r="A555" s="11"/>
      <c r="C555" t="str">
        <f t="shared" si="16"/>
        <v/>
      </c>
      <c r="D555" t="str">
        <f t="shared" si="17"/>
        <v/>
      </c>
    </row>
    <row r="556" spans="1:4" x14ac:dyDescent="0.25">
      <c r="A556" s="11"/>
      <c r="C556" t="str">
        <f t="shared" si="16"/>
        <v/>
      </c>
      <c r="D556" t="str">
        <f t="shared" si="17"/>
        <v/>
      </c>
    </row>
    <row r="557" spans="1:4" x14ac:dyDescent="0.25">
      <c r="A557" s="11"/>
      <c r="C557" t="str">
        <f t="shared" si="16"/>
        <v/>
      </c>
      <c r="D557" t="str">
        <f t="shared" si="17"/>
        <v/>
      </c>
    </row>
    <row r="558" spans="1:4" x14ac:dyDescent="0.25">
      <c r="A558" s="11"/>
      <c r="C558" t="str">
        <f t="shared" si="16"/>
        <v/>
      </c>
      <c r="D558" t="str">
        <f t="shared" si="17"/>
        <v/>
      </c>
    </row>
    <row r="559" spans="1:4" x14ac:dyDescent="0.25">
      <c r="A559" s="11"/>
      <c r="C559" t="str">
        <f t="shared" si="16"/>
        <v/>
      </c>
      <c r="D559" t="str">
        <f t="shared" si="17"/>
        <v/>
      </c>
    </row>
    <row r="560" spans="1:4" x14ac:dyDescent="0.25">
      <c r="A560" s="11"/>
      <c r="C560" t="str">
        <f t="shared" si="16"/>
        <v/>
      </c>
      <c r="D560" t="str">
        <f t="shared" si="17"/>
        <v/>
      </c>
    </row>
    <row r="561" spans="1:4" x14ac:dyDescent="0.25">
      <c r="A561" s="11"/>
      <c r="C561" t="str">
        <f t="shared" si="16"/>
        <v/>
      </c>
      <c r="D561" t="str">
        <f t="shared" si="17"/>
        <v/>
      </c>
    </row>
    <row r="562" spans="1:4" x14ac:dyDescent="0.25">
      <c r="A562" s="11"/>
      <c r="C562" t="str">
        <f t="shared" si="16"/>
        <v/>
      </c>
      <c r="D562" t="str">
        <f t="shared" si="17"/>
        <v/>
      </c>
    </row>
    <row r="563" spans="1:4" x14ac:dyDescent="0.25">
      <c r="A563" s="11"/>
      <c r="C563" t="str">
        <f t="shared" si="16"/>
        <v/>
      </c>
      <c r="D563" t="str">
        <f t="shared" si="17"/>
        <v/>
      </c>
    </row>
    <row r="564" spans="1:4" x14ac:dyDescent="0.25">
      <c r="A564" s="11"/>
      <c r="C564" t="str">
        <f t="shared" si="16"/>
        <v/>
      </c>
      <c r="D564" t="str">
        <f t="shared" si="17"/>
        <v/>
      </c>
    </row>
    <row r="565" spans="1:4" x14ac:dyDescent="0.25">
      <c r="A565" s="11"/>
      <c r="C565" t="str">
        <f t="shared" si="16"/>
        <v/>
      </c>
      <c r="D565" t="str">
        <f t="shared" si="17"/>
        <v/>
      </c>
    </row>
    <row r="566" spans="1:4" x14ac:dyDescent="0.25">
      <c r="A566" s="11"/>
      <c r="C566" t="str">
        <f t="shared" si="16"/>
        <v/>
      </c>
      <c r="D566" t="str">
        <f t="shared" si="17"/>
        <v/>
      </c>
    </row>
    <row r="567" spans="1:4" x14ac:dyDescent="0.25">
      <c r="A567" s="11"/>
      <c r="C567" t="str">
        <f t="shared" si="16"/>
        <v/>
      </c>
      <c r="D567" t="str">
        <f t="shared" si="17"/>
        <v/>
      </c>
    </row>
    <row r="568" spans="1:4" x14ac:dyDescent="0.25">
      <c r="A568" s="11"/>
      <c r="C568" t="str">
        <f t="shared" si="16"/>
        <v/>
      </c>
      <c r="D568" t="str">
        <f t="shared" si="17"/>
        <v/>
      </c>
    </row>
    <row r="569" spans="1:4" x14ac:dyDescent="0.25">
      <c r="A569" s="11"/>
      <c r="C569" t="str">
        <f t="shared" si="16"/>
        <v/>
      </c>
      <c r="D569" t="str">
        <f t="shared" si="17"/>
        <v/>
      </c>
    </row>
    <row r="570" spans="1:4" x14ac:dyDescent="0.25">
      <c r="A570" s="11"/>
      <c r="C570" t="str">
        <f t="shared" si="16"/>
        <v/>
      </c>
      <c r="D570" t="str">
        <f t="shared" si="17"/>
        <v/>
      </c>
    </row>
    <row r="571" spans="1:4" x14ac:dyDescent="0.25">
      <c r="A571" s="11"/>
      <c r="C571" t="str">
        <f t="shared" si="16"/>
        <v/>
      </c>
      <c r="D571" t="str">
        <f t="shared" si="17"/>
        <v/>
      </c>
    </row>
    <row r="572" spans="1:4" x14ac:dyDescent="0.25">
      <c r="A572" s="11"/>
      <c r="C572" t="str">
        <f t="shared" si="16"/>
        <v/>
      </c>
      <c r="D572" t="str">
        <f t="shared" si="17"/>
        <v/>
      </c>
    </row>
    <row r="573" spans="1:4" x14ac:dyDescent="0.25">
      <c r="A573" s="11"/>
      <c r="C573" t="str">
        <f t="shared" si="16"/>
        <v/>
      </c>
      <c r="D573" t="str">
        <f t="shared" si="17"/>
        <v/>
      </c>
    </row>
    <row r="574" spans="1:4" x14ac:dyDescent="0.25">
      <c r="A574" s="11"/>
      <c r="C574" t="str">
        <f t="shared" si="16"/>
        <v/>
      </c>
      <c r="D574" t="str">
        <f t="shared" si="17"/>
        <v/>
      </c>
    </row>
    <row r="575" spans="1:4" x14ac:dyDescent="0.25">
      <c r="A575" s="11"/>
      <c r="C575" t="str">
        <f t="shared" si="16"/>
        <v/>
      </c>
      <c r="D575" t="str">
        <f t="shared" si="17"/>
        <v/>
      </c>
    </row>
    <row r="576" spans="1:4" x14ac:dyDescent="0.25">
      <c r="A576" s="11"/>
      <c r="C576" t="str">
        <f t="shared" si="16"/>
        <v/>
      </c>
      <c r="D576" t="str">
        <f t="shared" si="17"/>
        <v/>
      </c>
    </row>
    <row r="577" spans="1:4" x14ac:dyDescent="0.25">
      <c r="A577" s="11"/>
      <c r="C577" t="str">
        <f t="shared" si="16"/>
        <v/>
      </c>
      <c r="D577" t="str">
        <f t="shared" si="17"/>
        <v/>
      </c>
    </row>
    <row r="578" spans="1:4" x14ac:dyDescent="0.25">
      <c r="A578" s="11"/>
      <c r="C578" t="str">
        <f t="shared" si="16"/>
        <v/>
      </c>
      <c r="D578" t="str">
        <f t="shared" si="17"/>
        <v/>
      </c>
    </row>
    <row r="579" spans="1:4" x14ac:dyDescent="0.25">
      <c r="A579" s="11"/>
      <c r="C579" t="str">
        <f t="shared" ref="C579:C642" si="18">IF(A579="", "", YEAR(A579))</f>
        <v/>
      </c>
      <c r="D579" t="str">
        <f t="shared" ref="D579:D642" si="19">IF(A579="", "", TEXT(A579, "MMMM"))</f>
        <v/>
      </c>
    </row>
    <row r="580" spans="1:4" x14ac:dyDescent="0.25">
      <c r="A580" s="11"/>
      <c r="C580" t="str">
        <f t="shared" si="18"/>
        <v/>
      </c>
      <c r="D580" t="str">
        <f t="shared" si="19"/>
        <v/>
      </c>
    </row>
    <row r="581" spans="1:4" x14ac:dyDescent="0.25">
      <c r="A581" s="11"/>
      <c r="C581" t="str">
        <f t="shared" si="18"/>
        <v/>
      </c>
      <c r="D581" t="str">
        <f t="shared" si="19"/>
        <v/>
      </c>
    </row>
    <row r="582" spans="1:4" x14ac:dyDescent="0.25">
      <c r="A582" s="11"/>
      <c r="C582" t="str">
        <f t="shared" si="18"/>
        <v/>
      </c>
      <c r="D582" t="str">
        <f t="shared" si="19"/>
        <v/>
      </c>
    </row>
    <row r="583" spans="1:4" x14ac:dyDescent="0.25">
      <c r="A583" s="11"/>
      <c r="C583" t="str">
        <f t="shared" si="18"/>
        <v/>
      </c>
      <c r="D583" t="str">
        <f t="shared" si="19"/>
        <v/>
      </c>
    </row>
    <row r="584" spans="1:4" x14ac:dyDescent="0.25">
      <c r="A584" s="11"/>
      <c r="C584" t="str">
        <f t="shared" si="18"/>
        <v/>
      </c>
      <c r="D584" t="str">
        <f t="shared" si="19"/>
        <v/>
      </c>
    </row>
    <row r="585" spans="1:4" x14ac:dyDescent="0.25">
      <c r="A585" s="11"/>
      <c r="C585" t="str">
        <f t="shared" si="18"/>
        <v/>
      </c>
      <c r="D585" t="str">
        <f t="shared" si="19"/>
        <v/>
      </c>
    </row>
    <row r="586" spans="1:4" x14ac:dyDescent="0.25">
      <c r="A586" s="11"/>
      <c r="C586" t="str">
        <f t="shared" si="18"/>
        <v/>
      </c>
      <c r="D586" t="str">
        <f t="shared" si="19"/>
        <v/>
      </c>
    </row>
    <row r="587" spans="1:4" x14ac:dyDescent="0.25">
      <c r="A587" s="11"/>
      <c r="C587" t="str">
        <f t="shared" si="18"/>
        <v/>
      </c>
      <c r="D587" t="str">
        <f t="shared" si="19"/>
        <v/>
      </c>
    </row>
    <row r="588" spans="1:4" x14ac:dyDescent="0.25">
      <c r="A588" s="11"/>
      <c r="C588" t="str">
        <f t="shared" si="18"/>
        <v/>
      </c>
      <c r="D588" t="str">
        <f t="shared" si="19"/>
        <v/>
      </c>
    </row>
    <row r="589" spans="1:4" x14ac:dyDescent="0.25">
      <c r="A589" s="11"/>
      <c r="C589" t="str">
        <f t="shared" si="18"/>
        <v/>
      </c>
      <c r="D589" t="str">
        <f t="shared" si="19"/>
        <v/>
      </c>
    </row>
    <row r="590" spans="1:4" x14ac:dyDescent="0.25">
      <c r="A590" s="11"/>
      <c r="C590" t="str">
        <f t="shared" si="18"/>
        <v/>
      </c>
      <c r="D590" t="str">
        <f t="shared" si="19"/>
        <v/>
      </c>
    </row>
    <row r="591" spans="1:4" x14ac:dyDescent="0.25">
      <c r="A591" s="11"/>
      <c r="C591" t="str">
        <f t="shared" si="18"/>
        <v/>
      </c>
      <c r="D591" t="str">
        <f t="shared" si="19"/>
        <v/>
      </c>
    </row>
    <row r="592" spans="1:4" x14ac:dyDescent="0.25">
      <c r="A592" s="11"/>
      <c r="C592" t="str">
        <f t="shared" si="18"/>
        <v/>
      </c>
      <c r="D592" t="str">
        <f t="shared" si="19"/>
        <v/>
      </c>
    </row>
    <row r="593" spans="1:4" x14ac:dyDescent="0.25">
      <c r="A593" s="11"/>
      <c r="C593" t="str">
        <f t="shared" si="18"/>
        <v/>
      </c>
      <c r="D593" t="str">
        <f t="shared" si="19"/>
        <v/>
      </c>
    </row>
    <row r="594" spans="1:4" x14ac:dyDescent="0.25">
      <c r="A594" s="11"/>
      <c r="C594" t="str">
        <f t="shared" si="18"/>
        <v/>
      </c>
      <c r="D594" t="str">
        <f t="shared" si="19"/>
        <v/>
      </c>
    </row>
    <row r="595" spans="1:4" x14ac:dyDescent="0.25">
      <c r="A595" s="11"/>
      <c r="C595" t="str">
        <f t="shared" si="18"/>
        <v/>
      </c>
      <c r="D595" t="str">
        <f t="shared" si="19"/>
        <v/>
      </c>
    </row>
    <row r="596" spans="1:4" x14ac:dyDescent="0.25">
      <c r="A596" s="11"/>
      <c r="C596" t="str">
        <f t="shared" si="18"/>
        <v/>
      </c>
      <c r="D596" t="str">
        <f t="shared" si="19"/>
        <v/>
      </c>
    </row>
    <row r="597" spans="1:4" x14ac:dyDescent="0.25">
      <c r="A597" s="11"/>
      <c r="C597" t="str">
        <f t="shared" si="18"/>
        <v/>
      </c>
      <c r="D597" t="str">
        <f t="shared" si="19"/>
        <v/>
      </c>
    </row>
    <row r="598" spans="1:4" x14ac:dyDescent="0.25">
      <c r="A598" s="11"/>
      <c r="C598" t="str">
        <f t="shared" si="18"/>
        <v/>
      </c>
      <c r="D598" t="str">
        <f t="shared" si="19"/>
        <v/>
      </c>
    </row>
    <row r="599" spans="1:4" x14ac:dyDescent="0.25">
      <c r="A599" s="11"/>
      <c r="C599" t="str">
        <f t="shared" si="18"/>
        <v/>
      </c>
      <c r="D599" t="str">
        <f t="shared" si="19"/>
        <v/>
      </c>
    </row>
    <row r="600" spans="1:4" x14ac:dyDescent="0.25">
      <c r="A600" s="11"/>
      <c r="C600" t="str">
        <f t="shared" si="18"/>
        <v/>
      </c>
      <c r="D600" t="str">
        <f t="shared" si="19"/>
        <v/>
      </c>
    </row>
    <row r="601" spans="1:4" x14ac:dyDescent="0.25">
      <c r="A601" s="11"/>
      <c r="C601" t="str">
        <f t="shared" si="18"/>
        <v/>
      </c>
      <c r="D601" t="str">
        <f t="shared" si="19"/>
        <v/>
      </c>
    </row>
    <row r="602" spans="1:4" x14ac:dyDescent="0.25">
      <c r="A602" s="11"/>
      <c r="C602" t="str">
        <f t="shared" si="18"/>
        <v/>
      </c>
      <c r="D602" t="str">
        <f t="shared" si="19"/>
        <v/>
      </c>
    </row>
    <row r="603" spans="1:4" x14ac:dyDescent="0.25">
      <c r="A603" s="11"/>
      <c r="C603" t="str">
        <f t="shared" si="18"/>
        <v/>
      </c>
      <c r="D603" t="str">
        <f t="shared" si="19"/>
        <v/>
      </c>
    </row>
    <row r="604" spans="1:4" x14ac:dyDescent="0.25">
      <c r="A604" s="11"/>
      <c r="C604" t="str">
        <f t="shared" si="18"/>
        <v/>
      </c>
      <c r="D604" t="str">
        <f t="shared" si="19"/>
        <v/>
      </c>
    </row>
    <row r="605" spans="1:4" x14ac:dyDescent="0.25">
      <c r="A605" s="11"/>
      <c r="C605" t="str">
        <f t="shared" si="18"/>
        <v/>
      </c>
      <c r="D605" t="str">
        <f t="shared" si="19"/>
        <v/>
      </c>
    </row>
    <row r="606" spans="1:4" x14ac:dyDescent="0.25">
      <c r="A606" s="11"/>
      <c r="C606" t="str">
        <f t="shared" si="18"/>
        <v/>
      </c>
      <c r="D606" t="str">
        <f t="shared" si="19"/>
        <v/>
      </c>
    </row>
    <row r="607" spans="1:4" x14ac:dyDescent="0.25">
      <c r="A607" s="11"/>
      <c r="C607" t="str">
        <f t="shared" si="18"/>
        <v/>
      </c>
      <c r="D607" t="str">
        <f t="shared" si="19"/>
        <v/>
      </c>
    </row>
    <row r="608" spans="1:4" x14ac:dyDescent="0.25">
      <c r="A608" s="11"/>
      <c r="C608" t="str">
        <f t="shared" si="18"/>
        <v/>
      </c>
      <c r="D608" t="str">
        <f t="shared" si="19"/>
        <v/>
      </c>
    </row>
    <row r="609" spans="1:4" x14ac:dyDescent="0.25">
      <c r="A609" s="11"/>
      <c r="C609" t="str">
        <f t="shared" si="18"/>
        <v/>
      </c>
      <c r="D609" t="str">
        <f t="shared" si="19"/>
        <v/>
      </c>
    </row>
    <row r="610" spans="1:4" x14ac:dyDescent="0.25">
      <c r="A610" s="11"/>
      <c r="C610" t="str">
        <f t="shared" si="18"/>
        <v/>
      </c>
      <c r="D610" t="str">
        <f t="shared" si="19"/>
        <v/>
      </c>
    </row>
    <row r="611" spans="1:4" x14ac:dyDescent="0.25">
      <c r="A611" s="11"/>
      <c r="C611" t="str">
        <f t="shared" si="18"/>
        <v/>
      </c>
      <c r="D611" t="str">
        <f t="shared" si="19"/>
        <v/>
      </c>
    </row>
    <row r="612" spans="1:4" x14ac:dyDescent="0.25">
      <c r="A612" s="11"/>
      <c r="C612" t="str">
        <f t="shared" si="18"/>
        <v/>
      </c>
      <c r="D612" t="str">
        <f t="shared" si="19"/>
        <v/>
      </c>
    </row>
    <row r="613" spans="1:4" x14ac:dyDescent="0.25">
      <c r="A613" s="11"/>
      <c r="C613" t="str">
        <f t="shared" si="18"/>
        <v/>
      </c>
      <c r="D613" t="str">
        <f t="shared" si="19"/>
        <v/>
      </c>
    </row>
    <row r="614" spans="1:4" x14ac:dyDescent="0.25">
      <c r="A614" s="11"/>
      <c r="C614" t="str">
        <f t="shared" si="18"/>
        <v/>
      </c>
      <c r="D614" t="str">
        <f t="shared" si="19"/>
        <v/>
      </c>
    </row>
    <row r="615" spans="1:4" x14ac:dyDescent="0.25">
      <c r="A615" s="11"/>
      <c r="C615" t="str">
        <f t="shared" si="18"/>
        <v/>
      </c>
      <c r="D615" t="str">
        <f t="shared" si="19"/>
        <v/>
      </c>
    </row>
    <row r="616" spans="1:4" x14ac:dyDescent="0.25">
      <c r="A616" s="11"/>
      <c r="C616" t="str">
        <f t="shared" si="18"/>
        <v/>
      </c>
      <c r="D616" t="str">
        <f t="shared" si="19"/>
        <v/>
      </c>
    </row>
    <row r="617" spans="1:4" x14ac:dyDescent="0.25">
      <c r="A617" s="11"/>
      <c r="C617" t="str">
        <f t="shared" si="18"/>
        <v/>
      </c>
      <c r="D617" t="str">
        <f t="shared" si="19"/>
        <v/>
      </c>
    </row>
    <row r="618" spans="1:4" x14ac:dyDescent="0.25">
      <c r="A618" s="11"/>
      <c r="C618" t="str">
        <f t="shared" si="18"/>
        <v/>
      </c>
      <c r="D618" t="str">
        <f t="shared" si="19"/>
        <v/>
      </c>
    </row>
    <row r="619" spans="1:4" x14ac:dyDescent="0.25">
      <c r="A619" s="11"/>
      <c r="C619" t="str">
        <f t="shared" si="18"/>
        <v/>
      </c>
      <c r="D619" t="str">
        <f t="shared" si="19"/>
        <v/>
      </c>
    </row>
    <row r="620" spans="1:4" x14ac:dyDescent="0.25">
      <c r="A620" s="11"/>
      <c r="C620" t="str">
        <f t="shared" si="18"/>
        <v/>
      </c>
      <c r="D620" t="str">
        <f t="shared" si="19"/>
        <v/>
      </c>
    </row>
    <row r="621" spans="1:4" x14ac:dyDescent="0.25">
      <c r="A621" s="11"/>
      <c r="C621" t="str">
        <f t="shared" si="18"/>
        <v/>
      </c>
      <c r="D621" t="str">
        <f t="shared" si="19"/>
        <v/>
      </c>
    </row>
    <row r="622" spans="1:4" x14ac:dyDescent="0.25">
      <c r="A622" s="11"/>
      <c r="C622" t="str">
        <f t="shared" si="18"/>
        <v/>
      </c>
      <c r="D622" t="str">
        <f t="shared" si="19"/>
        <v/>
      </c>
    </row>
    <row r="623" spans="1:4" x14ac:dyDescent="0.25">
      <c r="A623" s="11"/>
      <c r="C623" t="str">
        <f t="shared" si="18"/>
        <v/>
      </c>
      <c r="D623" t="str">
        <f t="shared" si="19"/>
        <v/>
      </c>
    </row>
    <row r="624" spans="1:4" x14ac:dyDescent="0.25">
      <c r="A624" s="11"/>
      <c r="C624" t="str">
        <f t="shared" si="18"/>
        <v/>
      </c>
      <c r="D624" t="str">
        <f t="shared" si="19"/>
        <v/>
      </c>
    </row>
    <row r="625" spans="1:4" x14ac:dyDescent="0.25">
      <c r="A625" s="11"/>
      <c r="C625" t="str">
        <f t="shared" si="18"/>
        <v/>
      </c>
      <c r="D625" t="str">
        <f t="shared" si="19"/>
        <v/>
      </c>
    </row>
    <row r="626" spans="1:4" x14ac:dyDescent="0.25">
      <c r="A626" s="11"/>
      <c r="C626" t="str">
        <f t="shared" si="18"/>
        <v/>
      </c>
      <c r="D626" t="str">
        <f t="shared" si="19"/>
        <v/>
      </c>
    </row>
    <row r="627" spans="1:4" x14ac:dyDescent="0.25">
      <c r="A627" s="11"/>
      <c r="C627" t="str">
        <f t="shared" si="18"/>
        <v/>
      </c>
      <c r="D627" t="str">
        <f t="shared" si="19"/>
        <v/>
      </c>
    </row>
    <row r="628" spans="1:4" x14ac:dyDescent="0.25">
      <c r="A628" s="11"/>
      <c r="C628" t="str">
        <f t="shared" si="18"/>
        <v/>
      </c>
      <c r="D628" t="str">
        <f t="shared" si="19"/>
        <v/>
      </c>
    </row>
    <row r="629" spans="1:4" x14ac:dyDescent="0.25">
      <c r="A629" s="11"/>
      <c r="C629" t="str">
        <f t="shared" si="18"/>
        <v/>
      </c>
      <c r="D629" t="str">
        <f t="shared" si="19"/>
        <v/>
      </c>
    </row>
    <row r="630" spans="1:4" x14ac:dyDescent="0.25">
      <c r="A630" s="11"/>
      <c r="C630" t="str">
        <f t="shared" si="18"/>
        <v/>
      </c>
      <c r="D630" t="str">
        <f t="shared" si="19"/>
        <v/>
      </c>
    </row>
    <row r="631" spans="1:4" x14ac:dyDescent="0.25">
      <c r="A631" s="11"/>
      <c r="C631" t="str">
        <f t="shared" si="18"/>
        <v/>
      </c>
      <c r="D631" t="str">
        <f t="shared" si="19"/>
        <v/>
      </c>
    </row>
    <row r="632" spans="1:4" x14ac:dyDescent="0.25">
      <c r="A632" s="11"/>
      <c r="C632" t="str">
        <f t="shared" si="18"/>
        <v/>
      </c>
      <c r="D632" t="str">
        <f t="shared" si="19"/>
        <v/>
      </c>
    </row>
    <row r="633" spans="1:4" x14ac:dyDescent="0.25">
      <c r="A633" s="11"/>
      <c r="C633" t="str">
        <f t="shared" si="18"/>
        <v/>
      </c>
      <c r="D633" t="str">
        <f t="shared" si="19"/>
        <v/>
      </c>
    </row>
    <row r="634" spans="1:4" x14ac:dyDescent="0.25">
      <c r="A634" s="11"/>
      <c r="C634" t="str">
        <f t="shared" si="18"/>
        <v/>
      </c>
      <c r="D634" t="str">
        <f t="shared" si="19"/>
        <v/>
      </c>
    </row>
    <row r="635" spans="1:4" x14ac:dyDescent="0.25">
      <c r="A635" s="11"/>
      <c r="C635" t="str">
        <f t="shared" si="18"/>
        <v/>
      </c>
      <c r="D635" t="str">
        <f t="shared" si="19"/>
        <v/>
      </c>
    </row>
    <row r="636" spans="1:4" x14ac:dyDescent="0.25">
      <c r="A636" s="11"/>
      <c r="C636" t="str">
        <f t="shared" si="18"/>
        <v/>
      </c>
      <c r="D636" t="str">
        <f t="shared" si="19"/>
        <v/>
      </c>
    </row>
    <row r="637" spans="1:4" x14ac:dyDescent="0.25">
      <c r="A637" s="11"/>
      <c r="C637" t="str">
        <f t="shared" si="18"/>
        <v/>
      </c>
      <c r="D637" t="str">
        <f t="shared" si="19"/>
        <v/>
      </c>
    </row>
    <row r="638" spans="1:4" x14ac:dyDescent="0.25">
      <c r="A638" s="11"/>
      <c r="C638" t="str">
        <f t="shared" si="18"/>
        <v/>
      </c>
      <c r="D638" t="str">
        <f t="shared" si="19"/>
        <v/>
      </c>
    </row>
    <row r="639" spans="1:4" x14ac:dyDescent="0.25">
      <c r="A639" s="11"/>
      <c r="C639" t="str">
        <f t="shared" si="18"/>
        <v/>
      </c>
      <c r="D639" t="str">
        <f t="shared" si="19"/>
        <v/>
      </c>
    </row>
    <row r="640" spans="1:4" x14ac:dyDescent="0.25">
      <c r="A640" s="11"/>
      <c r="C640" t="str">
        <f t="shared" si="18"/>
        <v/>
      </c>
      <c r="D640" t="str">
        <f t="shared" si="19"/>
        <v/>
      </c>
    </row>
    <row r="641" spans="1:4" x14ac:dyDescent="0.25">
      <c r="A641" s="11"/>
      <c r="C641" t="str">
        <f t="shared" si="18"/>
        <v/>
      </c>
      <c r="D641" t="str">
        <f t="shared" si="19"/>
        <v/>
      </c>
    </row>
    <row r="642" spans="1:4" x14ac:dyDescent="0.25">
      <c r="A642" s="11"/>
      <c r="C642" t="str">
        <f t="shared" si="18"/>
        <v/>
      </c>
      <c r="D642" t="str">
        <f t="shared" si="19"/>
        <v/>
      </c>
    </row>
    <row r="643" spans="1:4" x14ac:dyDescent="0.25">
      <c r="A643" s="11"/>
      <c r="C643" t="str">
        <f t="shared" ref="C643:C706" si="20">IF(A643="", "", YEAR(A643))</f>
        <v/>
      </c>
      <c r="D643" t="str">
        <f t="shared" ref="D643:D706" si="21">IF(A643="", "", TEXT(A643, "MMMM"))</f>
        <v/>
      </c>
    </row>
    <row r="644" spans="1:4" x14ac:dyDescent="0.25">
      <c r="A644" s="11"/>
      <c r="C644" t="str">
        <f t="shared" si="20"/>
        <v/>
      </c>
      <c r="D644" t="str">
        <f t="shared" si="21"/>
        <v/>
      </c>
    </row>
    <row r="645" spans="1:4" x14ac:dyDescent="0.25">
      <c r="A645" s="11"/>
      <c r="C645" t="str">
        <f t="shared" si="20"/>
        <v/>
      </c>
      <c r="D645" t="str">
        <f t="shared" si="21"/>
        <v/>
      </c>
    </row>
    <row r="646" spans="1:4" x14ac:dyDescent="0.25">
      <c r="A646" s="11"/>
      <c r="C646" t="str">
        <f t="shared" si="20"/>
        <v/>
      </c>
      <c r="D646" t="str">
        <f t="shared" si="21"/>
        <v/>
      </c>
    </row>
    <row r="647" spans="1:4" x14ac:dyDescent="0.25">
      <c r="A647" s="11"/>
      <c r="C647" t="str">
        <f t="shared" si="20"/>
        <v/>
      </c>
      <c r="D647" t="str">
        <f t="shared" si="21"/>
        <v/>
      </c>
    </row>
    <row r="648" spans="1:4" x14ac:dyDescent="0.25">
      <c r="A648" s="11"/>
      <c r="C648" t="str">
        <f t="shared" si="20"/>
        <v/>
      </c>
      <c r="D648" t="str">
        <f t="shared" si="21"/>
        <v/>
      </c>
    </row>
    <row r="649" spans="1:4" x14ac:dyDescent="0.25">
      <c r="A649" s="11"/>
      <c r="C649" t="str">
        <f t="shared" si="20"/>
        <v/>
      </c>
      <c r="D649" t="str">
        <f t="shared" si="21"/>
        <v/>
      </c>
    </row>
    <row r="650" spans="1:4" x14ac:dyDescent="0.25">
      <c r="A650" s="11"/>
      <c r="C650" t="str">
        <f t="shared" si="20"/>
        <v/>
      </c>
      <c r="D650" t="str">
        <f t="shared" si="21"/>
        <v/>
      </c>
    </row>
    <row r="651" spans="1:4" x14ac:dyDescent="0.25">
      <c r="A651" s="11"/>
      <c r="C651" t="str">
        <f t="shared" si="20"/>
        <v/>
      </c>
      <c r="D651" t="str">
        <f t="shared" si="21"/>
        <v/>
      </c>
    </row>
    <row r="652" spans="1:4" x14ac:dyDescent="0.25">
      <c r="A652" s="11"/>
      <c r="C652" t="str">
        <f t="shared" si="20"/>
        <v/>
      </c>
      <c r="D652" t="str">
        <f t="shared" si="21"/>
        <v/>
      </c>
    </row>
    <row r="653" spans="1:4" x14ac:dyDescent="0.25">
      <c r="A653" s="11"/>
      <c r="C653" t="str">
        <f t="shared" si="20"/>
        <v/>
      </c>
      <c r="D653" t="str">
        <f t="shared" si="21"/>
        <v/>
      </c>
    </row>
    <row r="654" spans="1:4" x14ac:dyDescent="0.25">
      <c r="A654" s="11"/>
      <c r="C654" t="str">
        <f t="shared" si="20"/>
        <v/>
      </c>
      <c r="D654" t="str">
        <f t="shared" si="21"/>
        <v/>
      </c>
    </row>
    <row r="655" spans="1:4" x14ac:dyDescent="0.25">
      <c r="A655" s="11"/>
      <c r="C655" t="str">
        <f t="shared" si="20"/>
        <v/>
      </c>
      <c r="D655" t="str">
        <f t="shared" si="21"/>
        <v/>
      </c>
    </row>
    <row r="656" spans="1:4" x14ac:dyDescent="0.25">
      <c r="A656" s="11"/>
      <c r="C656" t="str">
        <f t="shared" si="20"/>
        <v/>
      </c>
      <c r="D656" t="str">
        <f t="shared" si="21"/>
        <v/>
      </c>
    </row>
    <row r="657" spans="1:4" x14ac:dyDescent="0.25">
      <c r="A657" s="11"/>
      <c r="C657" t="str">
        <f t="shared" si="20"/>
        <v/>
      </c>
      <c r="D657" t="str">
        <f t="shared" si="21"/>
        <v/>
      </c>
    </row>
    <row r="658" spans="1:4" x14ac:dyDescent="0.25">
      <c r="A658" s="11"/>
      <c r="C658" t="str">
        <f t="shared" si="20"/>
        <v/>
      </c>
      <c r="D658" t="str">
        <f t="shared" si="21"/>
        <v/>
      </c>
    </row>
    <row r="659" spans="1:4" x14ac:dyDescent="0.25">
      <c r="A659" s="11"/>
      <c r="C659" t="str">
        <f t="shared" si="20"/>
        <v/>
      </c>
      <c r="D659" t="str">
        <f t="shared" si="21"/>
        <v/>
      </c>
    </row>
    <row r="660" spans="1:4" x14ac:dyDescent="0.25">
      <c r="A660" s="11"/>
      <c r="C660" t="str">
        <f t="shared" si="20"/>
        <v/>
      </c>
      <c r="D660" t="str">
        <f t="shared" si="21"/>
        <v/>
      </c>
    </row>
    <row r="661" spans="1:4" x14ac:dyDescent="0.25">
      <c r="A661" s="11"/>
      <c r="C661" t="str">
        <f t="shared" si="20"/>
        <v/>
      </c>
      <c r="D661" t="str">
        <f t="shared" si="21"/>
        <v/>
      </c>
    </row>
    <row r="662" spans="1:4" x14ac:dyDescent="0.25">
      <c r="A662" s="11"/>
      <c r="C662" t="str">
        <f t="shared" si="20"/>
        <v/>
      </c>
      <c r="D662" t="str">
        <f t="shared" si="21"/>
        <v/>
      </c>
    </row>
    <row r="663" spans="1:4" x14ac:dyDescent="0.25">
      <c r="A663" s="11"/>
      <c r="C663" t="str">
        <f t="shared" si="20"/>
        <v/>
      </c>
      <c r="D663" t="str">
        <f t="shared" si="21"/>
        <v/>
      </c>
    </row>
    <row r="664" spans="1:4" x14ac:dyDescent="0.25">
      <c r="A664" s="11"/>
      <c r="C664" t="str">
        <f t="shared" si="20"/>
        <v/>
      </c>
      <c r="D664" t="str">
        <f t="shared" si="21"/>
        <v/>
      </c>
    </row>
    <row r="665" spans="1:4" x14ac:dyDescent="0.25">
      <c r="A665" s="11"/>
      <c r="C665" t="str">
        <f t="shared" si="20"/>
        <v/>
      </c>
      <c r="D665" t="str">
        <f t="shared" si="21"/>
        <v/>
      </c>
    </row>
    <row r="666" spans="1:4" x14ac:dyDescent="0.25">
      <c r="A666" s="11"/>
      <c r="C666" t="str">
        <f t="shared" si="20"/>
        <v/>
      </c>
      <c r="D666" t="str">
        <f t="shared" si="21"/>
        <v/>
      </c>
    </row>
    <row r="667" spans="1:4" x14ac:dyDescent="0.25">
      <c r="A667" s="11"/>
      <c r="C667" t="str">
        <f t="shared" si="20"/>
        <v/>
      </c>
      <c r="D667" t="str">
        <f t="shared" si="21"/>
        <v/>
      </c>
    </row>
    <row r="668" spans="1:4" x14ac:dyDescent="0.25">
      <c r="A668" s="11"/>
      <c r="C668" t="str">
        <f t="shared" si="20"/>
        <v/>
      </c>
      <c r="D668" t="str">
        <f t="shared" si="21"/>
        <v/>
      </c>
    </row>
    <row r="669" spans="1:4" x14ac:dyDescent="0.25">
      <c r="A669" s="11"/>
      <c r="C669" t="str">
        <f t="shared" si="20"/>
        <v/>
      </c>
      <c r="D669" t="str">
        <f t="shared" si="21"/>
        <v/>
      </c>
    </row>
    <row r="670" spans="1:4" x14ac:dyDescent="0.25">
      <c r="A670" s="11"/>
      <c r="C670" t="str">
        <f t="shared" si="20"/>
        <v/>
      </c>
      <c r="D670" t="str">
        <f t="shared" si="21"/>
        <v/>
      </c>
    </row>
    <row r="671" spans="1:4" x14ac:dyDescent="0.25">
      <c r="A671" s="11"/>
      <c r="C671" t="str">
        <f t="shared" si="20"/>
        <v/>
      </c>
      <c r="D671" t="str">
        <f t="shared" si="21"/>
        <v/>
      </c>
    </row>
    <row r="672" spans="1:4" x14ac:dyDescent="0.25">
      <c r="A672" s="11"/>
      <c r="C672" t="str">
        <f t="shared" si="20"/>
        <v/>
      </c>
      <c r="D672" t="str">
        <f t="shared" si="21"/>
        <v/>
      </c>
    </row>
    <row r="673" spans="1:4" x14ac:dyDescent="0.25">
      <c r="A673" s="11"/>
      <c r="C673" t="str">
        <f t="shared" si="20"/>
        <v/>
      </c>
      <c r="D673" t="str">
        <f t="shared" si="21"/>
        <v/>
      </c>
    </row>
    <row r="674" spans="1:4" x14ac:dyDescent="0.25">
      <c r="A674" s="11"/>
      <c r="C674" t="str">
        <f t="shared" si="20"/>
        <v/>
      </c>
      <c r="D674" t="str">
        <f t="shared" si="21"/>
        <v/>
      </c>
    </row>
    <row r="675" spans="1:4" x14ac:dyDescent="0.25">
      <c r="A675" s="11"/>
      <c r="C675" t="str">
        <f t="shared" si="20"/>
        <v/>
      </c>
      <c r="D675" t="str">
        <f t="shared" si="21"/>
        <v/>
      </c>
    </row>
    <row r="676" spans="1:4" x14ac:dyDescent="0.25">
      <c r="A676" s="11"/>
      <c r="C676" t="str">
        <f t="shared" si="20"/>
        <v/>
      </c>
      <c r="D676" t="str">
        <f t="shared" si="21"/>
        <v/>
      </c>
    </row>
    <row r="677" spans="1:4" x14ac:dyDescent="0.25">
      <c r="A677" s="11"/>
      <c r="C677" t="str">
        <f t="shared" si="20"/>
        <v/>
      </c>
      <c r="D677" t="str">
        <f t="shared" si="21"/>
        <v/>
      </c>
    </row>
    <row r="678" spans="1:4" x14ac:dyDescent="0.25">
      <c r="A678" s="11"/>
      <c r="C678" t="str">
        <f t="shared" si="20"/>
        <v/>
      </c>
      <c r="D678" t="str">
        <f t="shared" si="21"/>
        <v/>
      </c>
    </row>
    <row r="679" spans="1:4" x14ac:dyDescent="0.25">
      <c r="A679" s="11"/>
      <c r="C679" t="str">
        <f t="shared" si="20"/>
        <v/>
      </c>
      <c r="D679" t="str">
        <f t="shared" si="21"/>
        <v/>
      </c>
    </row>
    <row r="680" spans="1:4" x14ac:dyDescent="0.25">
      <c r="A680" s="11"/>
      <c r="C680" t="str">
        <f t="shared" si="20"/>
        <v/>
      </c>
      <c r="D680" t="str">
        <f t="shared" si="21"/>
        <v/>
      </c>
    </row>
    <row r="681" spans="1:4" x14ac:dyDescent="0.25">
      <c r="A681" s="11"/>
      <c r="C681" t="str">
        <f t="shared" si="20"/>
        <v/>
      </c>
      <c r="D681" t="str">
        <f t="shared" si="21"/>
        <v/>
      </c>
    </row>
    <row r="682" spans="1:4" x14ac:dyDescent="0.25">
      <c r="A682" s="11"/>
      <c r="C682" t="str">
        <f t="shared" si="20"/>
        <v/>
      </c>
      <c r="D682" t="str">
        <f t="shared" si="21"/>
        <v/>
      </c>
    </row>
    <row r="683" spans="1:4" x14ac:dyDescent="0.25">
      <c r="A683" s="11"/>
      <c r="C683" t="str">
        <f t="shared" si="20"/>
        <v/>
      </c>
      <c r="D683" t="str">
        <f t="shared" si="21"/>
        <v/>
      </c>
    </row>
    <row r="684" spans="1:4" x14ac:dyDescent="0.25">
      <c r="A684" s="11"/>
      <c r="C684" t="str">
        <f t="shared" si="20"/>
        <v/>
      </c>
      <c r="D684" t="str">
        <f t="shared" si="21"/>
        <v/>
      </c>
    </row>
    <row r="685" spans="1:4" x14ac:dyDescent="0.25">
      <c r="A685" s="11"/>
      <c r="C685" t="str">
        <f t="shared" si="20"/>
        <v/>
      </c>
      <c r="D685" t="str">
        <f t="shared" si="21"/>
        <v/>
      </c>
    </row>
    <row r="686" spans="1:4" x14ac:dyDescent="0.25">
      <c r="A686" s="11"/>
      <c r="C686" t="str">
        <f t="shared" si="20"/>
        <v/>
      </c>
      <c r="D686" t="str">
        <f t="shared" si="21"/>
        <v/>
      </c>
    </row>
    <row r="687" spans="1:4" x14ac:dyDescent="0.25">
      <c r="A687" s="11"/>
      <c r="C687" t="str">
        <f t="shared" si="20"/>
        <v/>
      </c>
      <c r="D687" t="str">
        <f t="shared" si="21"/>
        <v/>
      </c>
    </row>
    <row r="688" spans="1:4" x14ac:dyDescent="0.25">
      <c r="A688" s="11"/>
      <c r="C688" t="str">
        <f t="shared" si="20"/>
        <v/>
      </c>
      <c r="D688" t="str">
        <f t="shared" si="21"/>
        <v/>
      </c>
    </row>
    <row r="689" spans="1:4" x14ac:dyDescent="0.25">
      <c r="A689" s="11"/>
      <c r="C689" t="str">
        <f t="shared" si="20"/>
        <v/>
      </c>
      <c r="D689" t="str">
        <f t="shared" si="21"/>
        <v/>
      </c>
    </row>
    <row r="690" spans="1:4" x14ac:dyDescent="0.25">
      <c r="A690" s="11"/>
      <c r="C690" t="str">
        <f t="shared" si="20"/>
        <v/>
      </c>
      <c r="D690" t="str">
        <f t="shared" si="21"/>
        <v/>
      </c>
    </row>
    <row r="691" spans="1:4" x14ac:dyDescent="0.25">
      <c r="A691" s="11"/>
      <c r="C691" t="str">
        <f t="shared" si="20"/>
        <v/>
      </c>
      <c r="D691" t="str">
        <f t="shared" si="21"/>
        <v/>
      </c>
    </row>
    <row r="692" spans="1:4" x14ac:dyDescent="0.25">
      <c r="A692" s="11"/>
      <c r="C692" t="str">
        <f t="shared" si="20"/>
        <v/>
      </c>
      <c r="D692" t="str">
        <f t="shared" si="21"/>
        <v/>
      </c>
    </row>
    <row r="693" spans="1:4" x14ac:dyDescent="0.25">
      <c r="A693" s="11"/>
      <c r="C693" t="str">
        <f t="shared" si="20"/>
        <v/>
      </c>
      <c r="D693" t="str">
        <f t="shared" si="21"/>
        <v/>
      </c>
    </row>
    <row r="694" spans="1:4" x14ac:dyDescent="0.25">
      <c r="A694" s="11"/>
      <c r="C694" t="str">
        <f t="shared" si="20"/>
        <v/>
      </c>
      <c r="D694" t="str">
        <f t="shared" si="21"/>
        <v/>
      </c>
    </row>
    <row r="695" spans="1:4" x14ac:dyDescent="0.25">
      <c r="A695" s="11"/>
      <c r="C695" t="str">
        <f t="shared" si="20"/>
        <v/>
      </c>
      <c r="D695" t="str">
        <f t="shared" si="21"/>
        <v/>
      </c>
    </row>
    <row r="696" spans="1:4" x14ac:dyDescent="0.25">
      <c r="A696" s="11"/>
      <c r="C696" t="str">
        <f t="shared" si="20"/>
        <v/>
      </c>
      <c r="D696" t="str">
        <f t="shared" si="21"/>
        <v/>
      </c>
    </row>
    <row r="697" spans="1:4" x14ac:dyDescent="0.25">
      <c r="A697" s="11"/>
      <c r="C697" t="str">
        <f t="shared" si="20"/>
        <v/>
      </c>
      <c r="D697" t="str">
        <f t="shared" si="21"/>
        <v/>
      </c>
    </row>
    <row r="698" spans="1:4" x14ac:dyDescent="0.25">
      <c r="A698" s="11"/>
      <c r="C698" t="str">
        <f t="shared" si="20"/>
        <v/>
      </c>
      <c r="D698" t="str">
        <f t="shared" si="21"/>
        <v/>
      </c>
    </row>
    <row r="699" spans="1:4" x14ac:dyDescent="0.25">
      <c r="A699" s="11"/>
      <c r="C699" t="str">
        <f t="shared" si="20"/>
        <v/>
      </c>
      <c r="D699" t="str">
        <f t="shared" si="21"/>
        <v/>
      </c>
    </row>
    <row r="700" spans="1:4" x14ac:dyDescent="0.25">
      <c r="A700" s="11"/>
      <c r="C700" t="str">
        <f t="shared" si="20"/>
        <v/>
      </c>
      <c r="D700" t="str">
        <f t="shared" si="21"/>
        <v/>
      </c>
    </row>
    <row r="701" spans="1:4" x14ac:dyDescent="0.25">
      <c r="A701" s="11"/>
      <c r="C701" t="str">
        <f t="shared" si="20"/>
        <v/>
      </c>
      <c r="D701" t="str">
        <f t="shared" si="21"/>
        <v/>
      </c>
    </row>
    <row r="702" spans="1:4" x14ac:dyDescent="0.25">
      <c r="A702" s="11"/>
      <c r="C702" t="str">
        <f t="shared" si="20"/>
        <v/>
      </c>
      <c r="D702" t="str">
        <f t="shared" si="21"/>
        <v/>
      </c>
    </row>
    <row r="703" spans="1:4" x14ac:dyDescent="0.25">
      <c r="A703" s="11"/>
      <c r="C703" t="str">
        <f t="shared" si="20"/>
        <v/>
      </c>
      <c r="D703" t="str">
        <f t="shared" si="21"/>
        <v/>
      </c>
    </row>
    <row r="704" spans="1:4" x14ac:dyDescent="0.25">
      <c r="A704" s="11"/>
      <c r="C704" t="str">
        <f t="shared" si="20"/>
        <v/>
      </c>
      <c r="D704" t="str">
        <f t="shared" si="21"/>
        <v/>
      </c>
    </row>
    <row r="705" spans="1:4" x14ac:dyDescent="0.25">
      <c r="A705" s="11"/>
      <c r="C705" t="str">
        <f t="shared" si="20"/>
        <v/>
      </c>
      <c r="D705" t="str">
        <f t="shared" si="21"/>
        <v/>
      </c>
    </row>
    <row r="706" spans="1:4" x14ac:dyDescent="0.25">
      <c r="A706" s="11"/>
      <c r="C706" t="str">
        <f t="shared" si="20"/>
        <v/>
      </c>
      <c r="D706" t="str">
        <f t="shared" si="21"/>
        <v/>
      </c>
    </row>
    <row r="707" spans="1:4" x14ac:dyDescent="0.25">
      <c r="A707" s="11"/>
      <c r="C707" t="str">
        <f t="shared" ref="C707:C770" si="22">IF(A707="", "", YEAR(A707))</f>
        <v/>
      </c>
      <c r="D707" t="str">
        <f t="shared" ref="D707:D770" si="23">IF(A707="", "", TEXT(A707, "MMMM"))</f>
        <v/>
      </c>
    </row>
    <row r="708" spans="1:4" x14ac:dyDescent="0.25">
      <c r="A708" s="11"/>
      <c r="C708" t="str">
        <f t="shared" si="22"/>
        <v/>
      </c>
      <c r="D708" t="str">
        <f t="shared" si="23"/>
        <v/>
      </c>
    </row>
    <row r="709" spans="1:4" x14ac:dyDescent="0.25">
      <c r="A709" s="11"/>
      <c r="C709" t="str">
        <f t="shared" si="22"/>
        <v/>
      </c>
      <c r="D709" t="str">
        <f t="shared" si="23"/>
        <v/>
      </c>
    </row>
    <row r="710" spans="1:4" x14ac:dyDescent="0.25">
      <c r="A710" s="11"/>
      <c r="C710" t="str">
        <f t="shared" si="22"/>
        <v/>
      </c>
      <c r="D710" t="str">
        <f t="shared" si="23"/>
        <v/>
      </c>
    </row>
    <row r="711" spans="1:4" x14ac:dyDescent="0.25">
      <c r="A711" s="11"/>
      <c r="C711" t="str">
        <f t="shared" si="22"/>
        <v/>
      </c>
      <c r="D711" t="str">
        <f t="shared" si="23"/>
        <v/>
      </c>
    </row>
    <row r="712" spans="1:4" x14ac:dyDescent="0.25">
      <c r="A712" s="11"/>
      <c r="C712" t="str">
        <f t="shared" si="22"/>
        <v/>
      </c>
      <c r="D712" t="str">
        <f t="shared" si="23"/>
        <v/>
      </c>
    </row>
    <row r="713" spans="1:4" x14ac:dyDescent="0.25">
      <c r="A713" s="11"/>
      <c r="C713" t="str">
        <f t="shared" si="22"/>
        <v/>
      </c>
      <c r="D713" t="str">
        <f t="shared" si="23"/>
        <v/>
      </c>
    </row>
    <row r="714" spans="1:4" x14ac:dyDescent="0.25">
      <c r="A714" s="11"/>
      <c r="C714" t="str">
        <f t="shared" si="22"/>
        <v/>
      </c>
      <c r="D714" t="str">
        <f t="shared" si="23"/>
        <v/>
      </c>
    </row>
    <row r="715" spans="1:4" x14ac:dyDescent="0.25">
      <c r="A715" s="11"/>
      <c r="C715" t="str">
        <f t="shared" si="22"/>
        <v/>
      </c>
      <c r="D715" t="str">
        <f t="shared" si="23"/>
        <v/>
      </c>
    </row>
    <row r="716" spans="1:4" x14ac:dyDescent="0.25">
      <c r="A716" s="11"/>
      <c r="C716" t="str">
        <f t="shared" si="22"/>
        <v/>
      </c>
      <c r="D716" t="str">
        <f t="shared" si="23"/>
        <v/>
      </c>
    </row>
    <row r="717" spans="1:4" x14ac:dyDescent="0.25">
      <c r="A717" s="11"/>
      <c r="C717" t="str">
        <f t="shared" si="22"/>
        <v/>
      </c>
      <c r="D717" t="str">
        <f t="shared" si="23"/>
        <v/>
      </c>
    </row>
    <row r="718" spans="1:4" x14ac:dyDescent="0.25">
      <c r="A718" s="11"/>
      <c r="C718" t="str">
        <f t="shared" si="22"/>
        <v/>
      </c>
      <c r="D718" t="str">
        <f t="shared" si="23"/>
        <v/>
      </c>
    </row>
    <row r="719" spans="1:4" x14ac:dyDescent="0.25">
      <c r="A719" s="11"/>
      <c r="C719" t="str">
        <f t="shared" si="22"/>
        <v/>
      </c>
      <c r="D719" t="str">
        <f t="shared" si="23"/>
        <v/>
      </c>
    </row>
    <row r="720" spans="1:4" x14ac:dyDescent="0.25">
      <c r="A720" s="11"/>
      <c r="C720" t="str">
        <f t="shared" si="22"/>
        <v/>
      </c>
      <c r="D720" t="str">
        <f t="shared" si="23"/>
        <v/>
      </c>
    </row>
    <row r="721" spans="1:4" x14ac:dyDescent="0.25">
      <c r="A721" s="11"/>
      <c r="C721" t="str">
        <f t="shared" si="22"/>
        <v/>
      </c>
      <c r="D721" t="str">
        <f t="shared" si="23"/>
        <v/>
      </c>
    </row>
    <row r="722" spans="1:4" x14ac:dyDescent="0.25">
      <c r="A722" s="11"/>
      <c r="C722" t="str">
        <f t="shared" si="22"/>
        <v/>
      </c>
      <c r="D722" t="str">
        <f t="shared" si="23"/>
        <v/>
      </c>
    </row>
    <row r="723" spans="1:4" x14ac:dyDescent="0.25">
      <c r="A723" s="11"/>
      <c r="C723" t="str">
        <f t="shared" si="22"/>
        <v/>
      </c>
      <c r="D723" t="str">
        <f t="shared" si="23"/>
        <v/>
      </c>
    </row>
    <row r="724" spans="1:4" x14ac:dyDescent="0.25">
      <c r="A724" s="11"/>
      <c r="C724" t="str">
        <f t="shared" si="22"/>
        <v/>
      </c>
      <c r="D724" t="str">
        <f t="shared" si="23"/>
        <v/>
      </c>
    </row>
    <row r="725" spans="1:4" x14ac:dyDescent="0.25">
      <c r="A725" s="11"/>
      <c r="C725" t="str">
        <f t="shared" si="22"/>
        <v/>
      </c>
      <c r="D725" t="str">
        <f t="shared" si="23"/>
        <v/>
      </c>
    </row>
    <row r="726" spans="1:4" x14ac:dyDescent="0.25">
      <c r="A726" s="11"/>
      <c r="C726" t="str">
        <f t="shared" si="22"/>
        <v/>
      </c>
      <c r="D726" t="str">
        <f t="shared" si="23"/>
        <v/>
      </c>
    </row>
    <row r="727" spans="1:4" x14ac:dyDescent="0.25">
      <c r="A727" s="11"/>
      <c r="C727" t="str">
        <f t="shared" si="22"/>
        <v/>
      </c>
      <c r="D727" t="str">
        <f t="shared" si="23"/>
        <v/>
      </c>
    </row>
    <row r="728" spans="1:4" x14ac:dyDescent="0.25">
      <c r="A728" s="11"/>
      <c r="C728" t="str">
        <f t="shared" si="22"/>
        <v/>
      </c>
      <c r="D728" t="str">
        <f t="shared" si="23"/>
        <v/>
      </c>
    </row>
    <row r="729" spans="1:4" x14ac:dyDescent="0.25">
      <c r="A729" s="11"/>
      <c r="C729" t="str">
        <f t="shared" si="22"/>
        <v/>
      </c>
      <c r="D729" t="str">
        <f t="shared" si="23"/>
        <v/>
      </c>
    </row>
    <row r="730" spans="1:4" x14ac:dyDescent="0.25">
      <c r="A730" s="11"/>
      <c r="C730" t="str">
        <f t="shared" si="22"/>
        <v/>
      </c>
      <c r="D730" t="str">
        <f t="shared" si="23"/>
        <v/>
      </c>
    </row>
    <row r="731" spans="1:4" x14ac:dyDescent="0.25">
      <c r="A731" s="11"/>
      <c r="C731" t="str">
        <f t="shared" si="22"/>
        <v/>
      </c>
      <c r="D731" t="str">
        <f t="shared" si="23"/>
        <v/>
      </c>
    </row>
    <row r="732" spans="1:4" x14ac:dyDescent="0.25">
      <c r="A732" s="11"/>
      <c r="C732" t="str">
        <f t="shared" si="22"/>
        <v/>
      </c>
      <c r="D732" t="str">
        <f t="shared" si="23"/>
        <v/>
      </c>
    </row>
    <row r="733" spans="1:4" x14ac:dyDescent="0.25">
      <c r="A733" s="11"/>
      <c r="C733" t="str">
        <f t="shared" si="22"/>
        <v/>
      </c>
      <c r="D733" t="str">
        <f t="shared" si="23"/>
        <v/>
      </c>
    </row>
    <row r="734" spans="1:4" x14ac:dyDescent="0.25">
      <c r="A734" s="11"/>
      <c r="C734" t="str">
        <f t="shared" si="22"/>
        <v/>
      </c>
      <c r="D734" t="str">
        <f t="shared" si="23"/>
        <v/>
      </c>
    </row>
    <row r="735" spans="1:4" x14ac:dyDescent="0.25">
      <c r="A735" s="11"/>
      <c r="C735" t="str">
        <f t="shared" si="22"/>
        <v/>
      </c>
      <c r="D735" t="str">
        <f t="shared" si="23"/>
        <v/>
      </c>
    </row>
    <row r="736" spans="1:4" x14ac:dyDescent="0.25">
      <c r="A736" s="11"/>
      <c r="C736" t="str">
        <f t="shared" si="22"/>
        <v/>
      </c>
      <c r="D736" t="str">
        <f t="shared" si="23"/>
        <v/>
      </c>
    </row>
    <row r="737" spans="1:4" x14ac:dyDescent="0.25">
      <c r="A737" s="11"/>
      <c r="C737" t="str">
        <f t="shared" si="22"/>
        <v/>
      </c>
      <c r="D737" t="str">
        <f t="shared" si="23"/>
        <v/>
      </c>
    </row>
    <row r="738" spans="1:4" x14ac:dyDescent="0.25">
      <c r="A738" s="11"/>
      <c r="C738" t="str">
        <f t="shared" si="22"/>
        <v/>
      </c>
      <c r="D738" t="str">
        <f t="shared" si="23"/>
        <v/>
      </c>
    </row>
    <row r="739" spans="1:4" x14ac:dyDescent="0.25">
      <c r="A739" s="11"/>
      <c r="C739" t="str">
        <f t="shared" si="22"/>
        <v/>
      </c>
      <c r="D739" t="str">
        <f t="shared" si="23"/>
        <v/>
      </c>
    </row>
    <row r="740" spans="1:4" x14ac:dyDescent="0.25">
      <c r="A740" s="11"/>
      <c r="C740" t="str">
        <f t="shared" si="22"/>
        <v/>
      </c>
      <c r="D740" t="str">
        <f t="shared" si="23"/>
        <v/>
      </c>
    </row>
    <row r="741" spans="1:4" x14ac:dyDescent="0.25">
      <c r="A741" s="11"/>
      <c r="C741" t="str">
        <f t="shared" si="22"/>
        <v/>
      </c>
      <c r="D741" t="str">
        <f t="shared" si="23"/>
        <v/>
      </c>
    </row>
    <row r="742" spans="1:4" x14ac:dyDescent="0.25">
      <c r="A742" s="11"/>
      <c r="C742" t="str">
        <f t="shared" si="22"/>
        <v/>
      </c>
      <c r="D742" t="str">
        <f t="shared" si="23"/>
        <v/>
      </c>
    </row>
    <row r="743" spans="1:4" x14ac:dyDescent="0.25">
      <c r="A743" s="11"/>
      <c r="C743" t="str">
        <f t="shared" si="22"/>
        <v/>
      </c>
      <c r="D743" t="str">
        <f t="shared" si="23"/>
        <v/>
      </c>
    </row>
    <row r="744" spans="1:4" x14ac:dyDescent="0.25">
      <c r="A744" s="11"/>
      <c r="C744" t="str">
        <f t="shared" si="22"/>
        <v/>
      </c>
      <c r="D744" t="str">
        <f t="shared" si="23"/>
        <v/>
      </c>
    </row>
    <row r="745" spans="1:4" x14ac:dyDescent="0.25">
      <c r="A745" s="11"/>
      <c r="C745" t="str">
        <f t="shared" si="22"/>
        <v/>
      </c>
      <c r="D745" t="str">
        <f t="shared" si="23"/>
        <v/>
      </c>
    </row>
    <row r="746" spans="1:4" x14ac:dyDescent="0.25">
      <c r="A746" s="11"/>
      <c r="C746" t="str">
        <f t="shared" si="22"/>
        <v/>
      </c>
      <c r="D746" t="str">
        <f t="shared" si="23"/>
        <v/>
      </c>
    </row>
    <row r="747" spans="1:4" x14ac:dyDescent="0.25">
      <c r="A747" s="11"/>
      <c r="C747" t="str">
        <f t="shared" si="22"/>
        <v/>
      </c>
      <c r="D747" t="str">
        <f t="shared" si="23"/>
        <v/>
      </c>
    </row>
    <row r="748" spans="1:4" x14ac:dyDescent="0.25">
      <c r="A748" s="11"/>
      <c r="C748" t="str">
        <f t="shared" si="22"/>
        <v/>
      </c>
      <c r="D748" t="str">
        <f t="shared" si="23"/>
        <v/>
      </c>
    </row>
    <row r="749" spans="1:4" x14ac:dyDescent="0.25">
      <c r="A749" s="11"/>
      <c r="C749" t="str">
        <f t="shared" si="22"/>
        <v/>
      </c>
      <c r="D749" t="str">
        <f t="shared" si="23"/>
        <v/>
      </c>
    </row>
    <row r="750" spans="1:4" x14ac:dyDescent="0.25">
      <c r="A750" s="11"/>
      <c r="C750" t="str">
        <f t="shared" si="22"/>
        <v/>
      </c>
      <c r="D750" t="str">
        <f t="shared" si="23"/>
        <v/>
      </c>
    </row>
    <row r="751" spans="1:4" x14ac:dyDescent="0.25">
      <c r="A751" s="11"/>
      <c r="C751" t="str">
        <f t="shared" si="22"/>
        <v/>
      </c>
      <c r="D751" t="str">
        <f t="shared" si="23"/>
        <v/>
      </c>
    </row>
    <row r="752" spans="1:4" x14ac:dyDescent="0.25">
      <c r="A752" s="11"/>
      <c r="C752" t="str">
        <f t="shared" si="22"/>
        <v/>
      </c>
      <c r="D752" t="str">
        <f t="shared" si="23"/>
        <v/>
      </c>
    </row>
    <row r="753" spans="1:4" x14ac:dyDescent="0.25">
      <c r="A753" s="11"/>
      <c r="C753" t="str">
        <f t="shared" si="22"/>
        <v/>
      </c>
      <c r="D753" t="str">
        <f t="shared" si="23"/>
        <v/>
      </c>
    </row>
    <row r="754" spans="1:4" x14ac:dyDescent="0.25">
      <c r="A754" s="11"/>
      <c r="C754" t="str">
        <f t="shared" si="22"/>
        <v/>
      </c>
      <c r="D754" t="str">
        <f t="shared" si="23"/>
        <v/>
      </c>
    </row>
    <row r="755" spans="1:4" x14ac:dyDescent="0.25">
      <c r="A755" s="11"/>
      <c r="C755" t="str">
        <f t="shared" si="22"/>
        <v/>
      </c>
      <c r="D755" t="str">
        <f t="shared" si="23"/>
        <v/>
      </c>
    </row>
    <row r="756" spans="1:4" x14ac:dyDescent="0.25">
      <c r="A756" s="11"/>
      <c r="C756" t="str">
        <f t="shared" si="22"/>
        <v/>
      </c>
      <c r="D756" t="str">
        <f t="shared" si="23"/>
        <v/>
      </c>
    </row>
    <row r="757" spans="1:4" x14ac:dyDescent="0.25">
      <c r="A757" s="11"/>
      <c r="C757" t="str">
        <f t="shared" si="22"/>
        <v/>
      </c>
      <c r="D757" t="str">
        <f t="shared" si="23"/>
        <v/>
      </c>
    </row>
    <row r="758" spans="1:4" x14ac:dyDescent="0.25">
      <c r="A758" s="11"/>
      <c r="C758" t="str">
        <f t="shared" si="22"/>
        <v/>
      </c>
      <c r="D758" t="str">
        <f t="shared" si="23"/>
        <v/>
      </c>
    </row>
    <row r="759" spans="1:4" x14ac:dyDescent="0.25">
      <c r="A759" s="11"/>
      <c r="C759" t="str">
        <f t="shared" si="22"/>
        <v/>
      </c>
      <c r="D759" t="str">
        <f t="shared" si="23"/>
        <v/>
      </c>
    </row>
    <row r="760" spans="1:4" x14ac:dyDescent="0.25">
      <c r="A760" s="11"/>
      <c r="C760" t="str">
        <f t="shared" si="22"/>
        <v/>
      </c>
      <c r="D760" t="str">
        <f t="shared" si="23"/>
        <v/>
      </c>
    </row>
    <row r="761" spans="1:4" x14ac:dyDescent="0.25">
      <c r="A761" s="11"/>
      <c r="C761" t="str">
        <f t="shared" si="22"/>
        <v/>
      </c>
      <c r="D761" t="str">
        <f t="shared" si="23"/>
        <v/>
      </c>
    </row>
    <row r="762" spans="1:4" x14ac:dyDescent="0.25">
      <c r="A762" s="11"/>
      <c r="C762" t="str">
        <f t="shared" si="22"/>
        <v/>
      </c>
      <c r="D762" t="str">
        <f t="shared" si="23"/>
        <v/>
      </c>
    </row>
    <row r="763" spans="1:4" x14ac:dyDescent="0.25">
      <c r="A763" s="11"/>
      <c r="C763" t="str">
        <f t="shared" si="22"/>
        <v/>
      </c>
      <c r="D763" t="str">
        <f t="shared" si="23"/>
        <v/>
      </c>
    </row>
    <row r="764" spans="1:4" x14ac:dyDescent="0.25">
      <c r="A764" s="11"/>
      <c r="C764" t="str">
        <f t="shared" si="22"/>
        <v/>
      </c>
      <c r="D764" t="str">
        <f t="shared" si="23"/>
        <v/>
      </c>
    </row>
    <row r="765" spans="1:4" x14ac:dyDescent="0.25">
      <c r="A765" s="11"/>
      <c r="C765" t="str">
        <f t="shared" si="22"/>
        <v/>
      </c>
      <c r="D765" t="str">
        <f t="shared" si="23"/>
        <v/>
      </c>
    </row>
    <row r="766" spans="1:4" x14ac:dyDescent="0.25">
      <c r="A766" s="11"/>
      <c r="C766" t="str">
        <f t="shared" si="22"/>
        <v/>
      </c>
      <c r="D766" t="str">
        <f t="shared" si="23"/>
        <v/>
      </c>
    </row>
    <row r="767" spans="1:4" x14ac:dyDescent="0.25">
      <c r="A767" s="11"/>
      <c r="C767" t="str">
        <f t="shared" si="22"/>
        <v/>
      </c>
      <c r="D767" t="str">
        <f t="shared" si="23"/>
        <v/>
      </c>
    </row>
    <row r="768" spans="1:4" x14ac:dyDescent="0.25">
      <c r="A768" s="11"/>
      <c r="C768" t="str">
        <f t="shared" si="22"/>
        <v/>
      </c>
      <c r="D768" t="str">
        <f t="shared" si="23"/>
        <v/>
      </c>
    </row>
    <row r="769" spans="1:4" x14ac:dyDescent="0.25">
      <c r="A769" s="11"/>
      <c r="C769" t="str">
        <f t="shared" si="22"/>
        <v/>
      </c>
      <c r="D769" t="str">
        <f t="shared" si="23"/>
        <v/>
      </c>
    </row>
    <row r="770" spans="1:4" x14ac:dyDescent="0.25">
      <c r="A770" s="11"/>
      <c r="C770" t="str">
        <f t="shared" si="22"/>
        <v/>
      </c>
      <c r="D770" t="str">
        <f t="shared" si="23"/>
        <v/>
      </c>
    </row>
    <row r="771" spans="1:4" x14ac:dyDescent="0.25">
      <c r="A771" s="11"/>
      <c r="C771" t="str">
        <f t="shared" ref="C771:C834" si="24">IF(A771="", "", YEAR(A771))</f>
        <v/>
      </c>
      <c r="D771" t="str">
        <f t="shared" ref="D771:D834" si="25">IF(A771="", "", TEXT(A771, "MMMM"))</f>
        <v/>
      </c>
    </row>
    <row r="772" spans="1:4" x14ac:dyDescent="0.25">
      <c r="A772" s="11"/>
      <c r="C772" t="str">
        <f t="shared" si="24"/>
        <v/>
      </c>
      <c r="D772" t="str">
        <f t="shared" si="25"/>
        <v/>
      </c>
    </row>
    <row r="773" spans="1:4" x14ac:dyDescent="0.25">
      <c r="A773" s="11"/>
      <c r="C773" t="str">
        <f t="shared" si="24"/>
        <v/>
      </c>
      <c r="D773" t="str">
        <f t="shared" si="25"/>
        <v/>
      </c>
    </row>
    <row r="774" spans="1:4" x14ac:dyDescent="0.25">
      <c r="A774" s="11"/>
      <c r="C774" t="str">
        <f t="shared" si="24"/>
        <v/>
      </c>
      <c r="D774" t="str">
        <f t="shared" si="25"/>
        <v/>
      </c>
    </row>
    <row r="775" spans="1:4" x14ac:dyDescent="0.25">
      <c r="A775" s="11"/>
      <c r="C775" t="str">
        <f t="shared" si="24"/>
        <v/>
      </c>
      <c r="D775" t="str">
        <f t="shared" si="25"/>
        <v/>
      </c>
    </row>
    <row r="776" spans="1:4" x14ac:dyDescent="0.25">
      <c r="A776" s="11"/>
      <c r="C776" t="str">
        <f t="shared" si="24"/>
        <v/>
      </c>
      <c r="D776" t="str">
        <f t="shared" si="25"/>
        <v/>
      </c>
    </row>
    <row r="777" spans="1:4" x14ac:dyDescent="0.25">
      <c r="A777" s="11"/>
      <c r="C777" t="str">
        <f t="shared" si="24"/>
        <v/>
      </c>
      <c r="D777" t="str">
        <f t="shared" si="25"/>
        <v/>
      </c>
    </row>
    <row r="778" spans="1:4" x14ac:dyDescent="0.25">
      <c r="A778" s="11"/>
      <c r="C778" t="str">
        <f t="shared" si="24"/>
        <v/>
      </c>
      <c r="D778" t="str">
        <f t="shared" si="25"/>
        <v/>
      </c>
    </row>
    <row r="779" spans="1:4" x14ac:dyDescent="0.25">
      <c r="A779" s="11"/>
      <c r="C779" t="str">
        <f t="shared" si="24"/>
        <v/>
      </c>
      <c r="D779" t="str">
        <f t="shared" si="25"/>
        <v/>
      </c>
    </row>
    <row r="780" spans="1:4" x14ac:dyDescent="0.25">
      <c r="A780" s="11"/>
      <c r="C780" t="str">
        <f t="shared" si="24"/>
        <v/>
      </c>
      <c r="D780" t="str">
        <f t="shared" si="25"/>
        <v/>
      </c>
    </row>
    <row r="781" spans="1:4" x14ac:dyDescent="0.25">
      <c r="A781" s="11"/>
      <c r="C781" t="str">
        <f t="shared" si="24"/>
        <v/>
      </c>
      <c r="D781" t="str">
        <f t="shared" si="25"/>
        <v/>
      </c>
    </row>
    <row r="782" spans="1:4" x14ac:dyDescent="0.25">
      <c r="A782" s="11"/>
      <c r="C782" t="str">
        <f t="shared" si="24"/>
        <v/>
      </c>
      <c r="D782" t="str">
        <f t="shared" si="25"/>
        <v/>
      </c>
    </row>
    <row r="783" spans="1:4" x14ac:dyDescent="0.25">
      <c r="A783" s="11"/>
      <c r="C783" t="str">
        <f t="shared" si="24"/>
        <v/>
      </c>
      <c r="D783" t="str">
        <f t="shared" si="25"/>
        <v/>
      </c>
    </row>
    <row r="784" spans="1:4" x14ac:dyDescent="0.25">
      <c r="A784" s="11"/>
      <c r="C784" t="str">
        <f t="shared" si="24"/>
        <v/>
      </c>
      <c r="D784" t="str">
        <f t="shared" si="25"/>
        <v/>
      </c>
    </row>
    <row r="785" spans="1:4" x14ac:dyDescent="0.25">
      <c r="A785" s="11"/>
      <c r="C785" t="str">
        <f t="shared" si="24"/>
        <v/>
      </c>
      <c r="D785" t="str">
        <f t="shared" si="25"/>
        <v/>
      </c>
    </row>
    <row r="786" spans="1:4" x14ac:dyDescent="0.25">
      <c r="A786" s="11"/>
      <c r="C786" t="str">
        <f t="shared" si="24"/>
        <v/>
      </c>
      <c r="D786" t="str">
        <f t="shared" si="25"/>
        <v/>
      </c>
    </row>
    <row r="787" spans="1:4" x14ac:dyDescent="0.25">
      <c r="A787" s="11"/>
      <c r="C787" t="str">
        <f t="shared" si="24"/>
        <v/>
      </c>
      <c r="D787" t="str">
        <f t="shared" si="25"/>
        <v/>
      </c>
    </row>
    <row r="788" spans="1:4" x14ac:dyDescent="0.25">
      <c r="A788" s="11"/>
      <c r="C788" t="str">
        <f t="shared" si="24"/>
        <v/>
      </c>
      <c r="D788" t="str">
        <f t="shared" si="25"/>
        <v/>
      </c>
    </row>
    <row r="789" spans="1:4" x14ac:dyDescent="0.25">
      <c r="A789" s="11"/>
      <c r="C789" t="str">
        <f t="shared" si="24"/>
        <v/>
      </c>
      <c r="D789" t="str">
        <f t="shared" si="25"/>
        <v/>
      </c>
    </row>
    <row r="790" spans="1:4" x14ac:dyDescent="0.25">
      <c r="A790" s="11"/>
      <c r="C790" t="str">
        <f t="shared" si="24"/>
        <v/>
      </c>
      <c r="D790" t="str">
        <f t="shared" si="25"/>
        <v/>
      </c>
    </row>
    <row r="791" spans="1:4" x14ac:dyDescent="0.25">
      <c r="A791" s="11"/>
      <c r="C791" t="str">
        <f t="shared" si="24"/>
        <v/>
      </c>
      <c r="D791" t="str">
        <f t="shared" si="25"/>
        <v/>
      </c>
    </row>
    <row r="792" spans="1:4" x14ac:dyDescent="0.25">
      <c r="A792" s="11"/>
      <c r="C792" t="str">
        <f t="shared" si="24"/>
        <v/>
      </c>
      <c r="D792" t="str">
        <f t="shared" si="25"/>
        <v/>
      </c>
    </row>
    <row r="793" spans="1:4" x14ac:dyDescent="0.25">
      <c r="A793" s="11"/>
      <c r="C793" t="str">
        <f t="shared" si="24"/>
        <v/>
      </c>
      <c r="D793" t="str">
        <f t="shared" si="25"/>
        <v/>
      </c>
    </row>
    <row r="794" spans="1:4" x14ac:dyDescent="0.25">
      <c r="A794" s="11"/>
      <c r="C794" t="str">
        <f t="shared" si="24"/>
        <v/>
      </c>
      <c r="D794" t="str">
        <f t="shared" si="25"/>
        <v/>
      </c>
    </row>
    <row r="795" spans="1:4" x14ac:dyDescent="0.25">
      <c r="A795" s="11"/>
      <c r="C795" t="str">
        <f t="shared" si="24"/>
        <v/>
      </c>
      <c r="D795" t="str">
        <f t="shared" si="25"/>
        <v/>
      </c>
    </row>
    <row r="796" spans="1:4" x14ac:dyDescent="0.25">
      <c r="A796" s="11"/>
      <c r="C796" t="str">
        <f t="shared" si="24"/>
        <v/>
      </c>
      <c r="D796" t="str">
        <f t="shared" si="25"/>
        <v/>
      </c>
    </row>
    <row r="797" spans="1:4" x14ac:dyDescent="0.25">
      <c r="A797" s="11"/>
      <c r="C797" t="str">
        <f t="shared" si="24"/>
        <v/>
      </c>
      <c r="D797" t="str">
        <f t="shared" si="25"/>
        <v/>
      </c>
    </row>
    <row r="798" spans="1:4" x14ac:dyDescent="0.25">
      <c r="A798" s="11"/>
      <c r="C798" t="str">
        <f t="shared" si="24"/>
        <v/>
      </c>
      <c r="D798" t="str">
        <f t="shared" si="25"/>
        <v/>
      </c>
    </row>
    <row r="799" spans="1:4" x14ac:dyDescent="0.25">
      <c r="A799" s="11"/>
      <c r="C799" t="str">
        <f t="shared" si="24"/>
        <v/>
      </c>
      <c r="D799" t="str">
        <f t="shared" si="25"/>
        <v/>
      </c>
    </row>
    <row r="800" spans="1:4" x14ac:dyDescent="0.25">
      <c r="A800" s="11"/>
      <c r="C800" t="str">
        <f t="shared" si="24"/>
        <v/>
      </c>
      <c r="D800" t="str">
        <f t="shared" si="25"/>
        <v/>
      </c>
    </row>
    <row r="801" spans="1:4" x14ac:dyDescent="0.25">
      <c r="A801" s="11"/>
      <c r="C801" t="str">
        <f t="shared" si="24"/>
        <v/>
      </c>
      <c r="D801" t="str">
        <f t="shared" si="25"/>
        <v/>
      </c>
    </row>
    <row r="802" spans="1:4" x14ac:dyDescent="0.25">
      <c r="A802" s="11"/>
      <c r="C802" t="str">
        <f t="shared" si="24"/>
        <v/>
      </c>
      <c r="D802" t="str">
        <f t="shared" si="25"/>
        <v/>
      </c>
    </row>
    <row r="803" spans="1:4" x14ac:dyDescent="0.25">
      <c r="A803" s="11"/>
      <c r="C803" t="str">
        <f t="shared" si="24"/>
        <v/>
      </c>
      <c r="D803" t="str">
        <f t="shared" si="25"/>
        <v/>
      </c>
    </row>
    <row r="804" spans="1:4" x14ac:dyDescent="0.25">
      <c r="A804" s="11"/>
      <c r="C804" t="str">
        <f t="shared" si="24"/>
        <v/>
      </c>
      <c r="D804" t="str">
        <f t="shared" si="25"/>
        <v/>
      </c>
    </row>
    <row r="805" spans="1:4" x14ac:dyDescent="0.25">
      <c r="A805" s="11"/>
      <c r="C805" t="str">
        <f t="shared" si="24"/>
        <v/>
      </c>
      <c r="D805" t="str">
        <f t="shared" si="25"/>
        <v/>
      </c>
    </row>
    <row r="806" spans="1:4" x14ac:dyDescent="0.25">
      <c r="A806" s="11"/>
      <c r="C806" t="str">
        <f t="shared" si="24"/>
        <v/>
      </c>
      <c r="D806" t="str">
        <f t="shared" si="25"/>
        <v/>
      </c>
    </row>
    <row r="807" spans="1:4" x14ac:dyDescent="0.25">
      <c r="A807" s="11"/>
      <c r="C807" t="str">
        <f t="shared" si="24"/>
        <v/>
      </c>
      <c r="D807" t="str">
        <f t="shared" si="25"/>
        <v/>
      </c>
    </row>
    <row r="808" spans="1:4" x14ac:dyDescent="0.25">
      <c r="A808" s="11"/>
      <c r="C808" t="str">
        <f t="shared" si="24"/>
        <v/>
      </c>
      <c r="D808" t="str">
        <f t="shared" si="25"/>
        <v/>
      </c>
    </row>
    <row r="809" spans="1:4" x14ac:dyDescent="0.25">
      <c r="A809" s="11"/>
      <c r="C809" t="str">
        <f t="shared" si="24"/>
        <v/>
      </c>
      <c r="D809" t="str">
        <f t="shared" si="25"/>
        <v/>
      </c>
    </row>
    <row r="810" spans="1:4" x14ac:dyDescent="0.25">
      <c r="A810" s="11"/>
      <c r="C810" t="str">
        <f t="shared" si="24"/>
        <v/>
      </c>
      <c r="D810" t="str">
        <f t="shared" si="25"/>
        <v/>
      </c>
    </row>
    <row r="811" spans="1:4" x14ac:dyDescent="0.25">
      <c r="A811" s="11"/>
      <c r="C811" t="str">
        <f t="shared" si="24"/>
        <v/>
      </c>
      <c r="D811" t="str">
        <f t="shared" si="25"/>
        <v/>
      </c>
    </row>
    <row r="812" spans="1:4" x14ac:dyDescent="0.25">
      <c r="A812" s="11"/>
      <c r="C812" t="str">
        <f t="shared" si="24"/>
        <v/>
      </c>
      <c r="D812" t="str">
        <f t="shared" si="25"/>
        <v/>
      </c>
    </row>
    <row r="813" spans="1:4" x14ac:dyDescent="0.25">
      <c r="A813" s="11"/>
      <c r="C813" t="str">
        <f t="shared" si="24"/>
        <v/>
      </c>
      <c r="D813" t="str">
        <f t="shared" si="25"/>
        <v/>
      </c>
    </row>
    <row r="814" spans="1:4" x14ac:dyDescent="0.25">
      <c r="A814" s="11"/>
      <c r="C814" t="str">
        <f t="shared" si="24"/>
        <v/>
      </c>
      <c r="D814" t="str">
        <f t="shared" si="25"/>
        <v/>
      </c>
    </row>
    <row r="815" spans="1:4" x14ac:dyDescent="0.25">
      <c r="A815" s="11"/>
      <c r="C815" t="str">
        <f t="shared" si="24"/>
        <v/>
      </c>
      <c r="D815" t="str">
        <f t="shared" si="25"/>
        <v/>
      </c>
    </row>
    <row r="816" spans="1:4" x14ac:dyDescent="0.25">
      <c r="A816" s="11"/>
      <c r="C816" t="str">
        <f t="shared" si="24"/>
        <v/>
      </c>
      <c r="D816" t="str">
        <f t="shared" si="25"/>
        <v/>
      </c>
    </row>
    <row r="817" spans="1:4" x14ac:dyDescent="0.25">
      <c r="A817" s="11"/>
      <c r="C817" t="str">
        <f t="shared" si="24"/>
        <v/>
      </c>
      <c r="D817" t="str">
        <f t="shared" si="25"/>
        <v/>
      </c>
    </row>
    <row r="818" spans="1:4" x14ac:dyDescent="0.25">
      <c r="A818" s="11"/>
      <c r="C818" t="str">
        <f t="shared" si="24"/>
        <v/>
      </c>
      <c r="D818" t="str">
        <f t="shared" si="25"/>
        <v/>
      </c>
    </row>
    <row r="819" spans="1:4" x14ac:dyDescent="0.25">
      <c r="A819" s="11"/>
      <c r="C819" t="str">
        <f t="shared" si="24"/>
        <v/>
      </c>
      <c r="D819" t="str">
        <f t="shared" si="25"/>
        <v/>
      </c>
    </row>
    <row r="820" spans="1:4" x14ac:dyDescent="0.25">
      <c r="A820" s="11"/>
      <c r="C820" t="str">
        <f t="shared" si="24"/>
        <v/>
      </c>
      <c r="D820" t="str">
        <f t="shared" si="25"/>
        <v/>
      </c>
    </row>
    <row r="821" spans="1:4" x14ac:dyDescent="0.25">
      <c r="A821" s="11"/>
      <c r="C821" t="str">
        <f t="shared" si="24"/>
        <v/>
      </c>
      <c r="D821" t="str">
        <f t="shared" si="25"/>
        <v/>
      </c>
    </row>
    <row r="822" spans="1:4" x14ac:dyDescent="0.25">
      <c r="A822" s="11"/>
      <c r="C822" t="str">
        <f t="shared" si="24"/>
        <v/>
      </c>
      <c r="D822" t="str">
        <f t="shared" si="25"/>
        <v/>
      </c>
    </row>
    <row r="823" spans="1:4" x14ac:dyDescent="0.25">
      <c r="A823" s="11"/>
      <c r="C823" t="str">
        <f t="shared" si="24"/>
        <v/>
      </c>
      <c r="D823" t="str">
        <f t="shared" si="25"/>
        <v/>
      </c>
    </row>
    <row r="824" spans="1:4" x14ac:dyDescent="0.25">
      <c r="A824" s="11"/>
      <c r="C824" t="str">
        <f t="shared" si="24"/>
        <v/>
      </c>
      <c r="D824" t="str">
        <f t="shared" si="25"/>
        <v/>
      </c>
    </row>
    <row r="825" spans="1:4" x14ac:dyDescent="0.25">
      <c r="A825" s="11"/>
      <c r="C825" t="str">
        <f t="shared" si="24"/>
        <v/>
      </c>
      <c r="D825" t="str">
        <f t="shared" si="25"/>
        <v/>
      </c>
    </row>
    <row r="826" spans="1:4" x14ac:dyDescent="0.25">
      <c r="A826" s="11"/>
      <c r="C826" t="str">
        <f t="shared" si="24"/>
        <v/>
      </c>
      <c r="D826" t="str">
        <f t="shared" si="25"/>
        <v/>
      </c>
    </row>
    <row r="827" spans="1:4" x14ac:dyDescent="0.25">
      <c r="A827" s="11"/>
      <c r="C827" t="str">
        <f t="shared" si="24"/>
        <v/>
      </c>
      <c r="D827" t="str">
        <f t="shared" si="25"/>
        <v/>
      </c>
    </row>
    <row r="828" spans="1:4" x14ac:dyDescent="0.25">
      <c r="A828" s="11"/>
      <c r="C828" t="str">
        <f t="shared" si="24"/>
        <v/>
      </c>
      <c r="D828" t="str">
        <f t="shared" si="25"/>
        <v/>
      </c>
    </row>
    <row r="829" spans="1:4" x14ac:dyDescent="0.25">
      <c r="A829" s="11"/>
      <c r="C829" t="str">
        <f t="shared" si="24"/>
        <v/>
      </c>
      <c r="D829" t="str">
        <f t="shared" si="25"/>
        <v/>
      </c>
    </row>
    <row r="830" spans="1:4" x14ac:dyDescent="0.25">
      <c r="A830" s="11"/>
      <c r="C830" t="str">
        <f t="shared" si="24"/>
        <v/>
      </c>
      <c r="D830" t="str">
        <f t="shared" si="25"/>
        <v/>
      </c>
    </row>
    <row r="831" spans="1:4" x14ac:dyDescent="0.25">
      <c r="A831" s="11"/>
      <c r="C831" t="str">
        <f t="shared" si="24"/>
        <v/>
      </c>
      <c r="D831" t="str">
        <f t="shared" si="25"/>
        <v/>
      </c>
    </row>
    <row r="832" spans="1:4" x14ac:dyDescent="0.25">
      <c r="A832" s="11"/>
      <c r="C832" t="str">
        <f t="shared" si="24"/>
        <v/>
      </c>
      <c r="D832" t="str">
        <f t="shared" si="25"/>
        <v/>
      </c>
    </row>
    <row r="833" spans="1:4" x14ac:dyDescent="0.25">
      <c r="A833" s="11"/>
      <c r="C833" t="str">
        <f t="shared" si="24"/>
        <v/>
      </c>
      <c r="D833" t="str">
        <f t="shared" si="25"/>
        <v/>
      </c>
    </row>
    <row r="834" spans="1:4" x14ac:dyDescent="0.25">
      <c r="A834" s="11"/>
      <c r="C834" t="str">
        <f t="shared" si="24"/>
        <v/>
      </c>
      <c r="D834" t="str">
        <f t="shared" si="25"/>
        <v/>
      </c>
    </row>
    <row r="835" spans="1:4" x14ac:dyDescent="0.25">
      <c r="A835" s="11"/>
      <c r="C835" t="str">
        <f t="shared" ref="C835:C898" si="26">IF(A835="", "", YEAR(A835))</f>
        <v/>
      </c>
      <c r="D835" t="str">
        <f t="shared" ref="D835:D898" si="27">IF(A835="", "", TEXT(A835, "MMMM"))</f>
        <v/>
      </c>
    </row>
    <row r="836" spans="1:4" x14ac:dyDescent="0.25">
      <c r="A836" s="11"/>
      <c r="C836" t="str">
        <f t="shared" si="26"/>
        <v/>
      </c>
      <c r="D836" t="str">
        <f t="shared" si="27"/>
        <v/>
      </c>
    </row>
    <row r="837" spans="1:4" x14ac:dyDescent="0.25">
      <c r="A837" s="11"/>
      <c r="C837" t="str">
        <f t="shared" si="26"/>
        <v/>
      </c>
      <c r="D837" t="str">
        <f t="shared" si="27"/>
        <v/>
      </c>
    </row>
    <row r="838" spans="1:4" x14ac:dyDescent="0.25">
      <c r="A838" s="11"/>
      <c r="C838" t="str">
        <f t="shared" si="26"/>
        <v/>
      </c>
      <c r="D838" t="str">
        <f t="shared" si="27"/>
        <v/>
      </c>
    </row>
    <row r="839" spans="1:4" x14ac:dyDescent="0.25">
      <c r="A839" s="11"/>
      <c r="C839" t="str">
        <f t="shared" si="26"/>
        <v/>
      </c>
      <c r="D839" t="str">
        <f t="shared" si="27"/>
        <v/>
      </c>
    </row>
    <row r="840" spans="1:4" x14ac:dyDescent="0.25">
      <c r="A840" s="11"/>
      <c r="C840" t="str">
        <f t="shared" si="26"/>
        <v/>
      </c>
      <c r="D840" t="str">
        <f t="shared" si="27"/>
        <v/>
      </c>
    </row>
    <row r="841" spans="1:4" x14ac:dyDescent="0.25">
      <c r="A841" s="11"/>
      <c r="C841" t="str">
        <f t="shared" si="26"/>
        <v/>
      </c>
      <c r="D841" t="str">
        <f t="shared" si="27"/>
        <v/>
      </c>
    </row>
    <row r="842" spans="1:4" x14ac:dyDescent="0.25">
      <c r="A842" s="11"/>
      <c r="C842" t="str">
        <f t="shared" si="26"/>
        <v/>
      </c>
      <c r="D842" t="str">
        <f t="shared" si="27"/>
        <v/>
      </c>
    </row>
    <row r="843" spans="1:4" x14ac:dyDescent="0.25">
      <c r="A843" s="11"/>
      <c r="C843" t="str">
        <f t="shared" si="26"/>
        <v/>
      </c>
      <c r="D843" t="str">
        <f t="shared" si="27"/>
        <v/>
      </c>
    </row>
    <row r="844" spans="1:4" x14ac:dyDescent="0.25">
      <c r="A844" s="11"/>
      <c r="C844" t="str">
        <f t="shared" si="26"/>
        <v/>
      </c>
      <c r="D844" t="str">
        <f t="shared" si="27"/>
        <v/>
      </c>
    </row>
    <row r="845" spans="1:4" x14ac:dyDescent="0.25">
      <c r="A845" s="11"/>
      <c r="C845" t="str">
        <f t="shared" si="26"/>
        <v/>
      </c>
      <c r="D845" t="str">
        <f t="shared" si="27"/>
        <v/>
      </c>
    </row>
    <row r="846" spans="1:4" x14ac:dyDescent="0.25">
      <c r="A846" s="11"/>
      <c r="C846" t="str">
        <f t="shared" si="26"/>
        <v/>
      </c>
      <c r="D846" t="str">
        <f t="shared" si="27"/>
        <v/>
      </c>
    </row>
    <row r="847" spans="1:4" x14ac:dyDescent="0.25">
      <c r="A847" s="11"/>
      <c r="C847" t="str">
        <f t="shared" si="26"/>
        <v/>
      </c>
      <c r="D847" t="str">
        <f t="shared" si="27"/>
        <v/>
      </c>
    </row>
    <row r="848" spans="1:4" x14ac:dyDescent="0.25">
      <c r="A848" s="11"/>
      <c r="C848" t="str">
        <f t="shared" si="26"/>
        <v/>
      </c>
      <c r="D848" t="str">
        <f t="shared" si="27"/>
        <v/>
      </c>
    </row>
    <row r="849" spans="1:4" x14ac:dyDescent="0.25">
      <c r="A849" s="11"/>
      <c r="C849" t="str">
        <f t="shared" si="26"/>
        <v/>
      </c>
      <c r="D849" t="str">
        <f t="shared" si="27"/>
        <v/>
      </c>
    </row>
    <row r="850" spans="1:4" x14ac:dyDescent="0.25">
      <c r="A850" s="11"/>
      <c r="C850" t="str">
        <f t="shared" si="26"/>
        <v/>
      </c>
      <c r="D850" t="str">
        <f t="shared" si="27"/>
        <v/>
      </c>
    </row>
    <row r="851" spans="1:4" x14ac:dyDescent="0.25">
      <c r="A851" s="11"/>
      <c r="C851" t="str">
        <f t="shared" si="26"/>
        <v/>
      </c>
      <c r="D851" t="str">
        <f t="shared" si="27"/>
        <v/>
      </c>
    </row>
    <row r="852" spans="1:4" x14ac:dyDescent="0.25">
      <c r="A852" s="11"/>
      <c r="C852" t="str">
        <f t="shared" si="26"/>
        <v/>
      </c>
      <c r="D852" t="str">
        <f t="shared" si="27"/>
        <v/>
      </c>
    </row>
    <row r="853" spans="1:4" x14ac:dyDescent="0.25">
      <c r="A853" s="11"/>
      <c r="C853" t="str">
        <f t="shared" si="26"/>
        <v/>
      </c>
      <c r="D853" t="str">
        <f t="shared" si="27"/>
        <v/>
      </c>
    </row>
    <row r="854" spans="1:4" x14ac:dyDescent="0.25">
      <c r="A854" s="11"/>
      <c r="C854" t="str">
        <f t="shared" si="26"/>
        <v/>
      </c>
      <c r="D854" t="str">
        <f t="shared" si="27"/>
        <v/>
      </c>
    </row>
    <row r="855" spans="1:4" x14ac:dyDescent="0.25">
      <c r="A855" s="11"/>
      <c r="C855" t="str">
        <f t="shared" si="26"/>
        <v/>
      </c>
      <c r="D855" t="str">
        <f t="shared" si="27"/>
        <v/>
      </c>
    </row>
    <row r="856" spans="1:4" x14ac:dyDescent="0.25">
      <c r="A856" s="11"/>
      <c r="C856" t="str">
        <f t="shared" si="26"/>
        <v/>
      </c>
      <c r="D856" t="str">
        <f t="shared" si="27"/>
        <v/>
      </c>
    </row>
    <row r="857" spans="1:4" x14ac:dyDescent="0.25">
      <c r="A857" s="11"/>
      <c r="C857" t="str">
        <f t="shared" si="26"/>
        <v/>
      </c>
      <c r="D857" t="str">
        <f t="shared" si="27"/>
        <v/>
      </c>
    </row>
    <row r="858" spans="1:4" x14ac:dyDescent="0.25">
      <c r="A858" s="11"/>
      <c r="C858" t="str">
        <f t="shared" si="26"/>
        <v/>
      </c>
      <c r="D858" t="str">
        <f t="shared" si="27"/>
        <v/>
      </c>
    </row>
    <row r="859" spans="1:4" x14ac:dyDescent="0.25">
      <c r="A859" s="11"/>
      <c r="C859" t="str">
        <f t="shared" si="26"/>
        <v/>
      </c>
      <c r="D859" t="str">
        <f t="shared" si="27"/>
        <v/>
      </c>
    </row>
    <row r="860" spans="1:4" x14ac:dyDescent="0.25">
      <c r="A860" s="11"/>
      <c r="C860" t="str">
        <f t="shared" si="26"/>
        <v/>
      </c>
      <c r="D860" t="str">
        <f t="shared" si="27"/>
        <v/>
      </c>
    </row>
    <row r="861" spans="1:4" x14ac:dyDescent="0.25">
      <c r="A861" s="11"/>
      <c r="C861" t="str">
        <f t="shared" si="26"/>
        <v/>
      </c>
      <c r="D861" t="str">
        <f t="shared" si="27"/>
        <v/>
      </c>
    </row>
    <row r="862" spans="1:4" x14ac:dyDescent="0.25">
      <c r="A862" s="11"/>
      <c r="C862" t="str">
        <f t="shared" si="26"/>
        <v/>
      </c>
      <c r="D862" t="str">
        <f t="shared" si="27"/>
        <v/>
      </c>
    </row>
    <row r="863" spans="1:4" x14ac:dyDescent="0.25">
      <c r="A863" s="11"/>
      <c r="C863" t="str">
        <f t="shared" si="26"/>
        <v/>
      </c>
      <c r="D863" t="str">
        <f t="shared" si="27"/>
        <v/>
      </c>
    </row>
    <row r="864" spans="1:4" x14ac:dyDescent="0.25">
      <c r="A864" s="11"/>
      <c r="C864" t="str">
        <f t="shared" si="26"/>
        <v/>
      </c>
      <c r="D864" t="str">
        <f t="shared" si="27"/>
        <v/>
      </c>
    </row>
    <row r="865" spans="1:4" x14ac:dyDescent="0.25">
      <c r="A865" s="11"/>
      <c r="C865" t="str">
        <f t="shared" si="26"/>
        <v/>
      </c>
      <c r="D865" t="str">
        <f t="shared" si="27"/>
        <v/>
      </c>
    </row>
    <row r="866" spans="1:4" x14ac:dyDescent="0.25">
      <c r="A866" s="11"/>
      <c r="C866" t="str">
        <f t="shared" si="26"/>
        <v/>
      </c>
      <c r="D866" t="str">
        <f t="shared" si="27"/>
        <v/>
      </c>
    </row>
    <row r="867" spans="1:4" x14ac:dyDescent="0.25">
      <c r="A867" s="11"/>
      <c r="C867" t="str">
        <f t="shared" si="26"/>
        <v/>
      </c>
      <c r="D867" t="str">
        <f t="shared" si="27"/>
        <v/>
      </c>
    </row>
    <row r="868" spans="1:4" x14ac:dyDescent="0.25">
      <c r="A868" s="11"/>
      <c r="C868" t="str">
        <f t="shared" si="26"/>
        <v/>
      </c>
      <c r="D868" t="str">
        <f t="shared" si="27"/>
        <v/>
      </c>
    </row>
    <row r="869" spans="1:4" x14ac:dyDescent="0.25">
      <c r="A869" s="11"/>
      <c r="C869" t="str">
        <f t="shared" si="26"/>
        <v/>
      </c>
      <c r="D869" t="str">
        <f t="shared" si="27"/>
        <v/>
      </c>
    </row>
    <row r="870" spans="1:4" x14ac:dyDescent="0.25">
      <c r="A870" s="11"/>
      <c r="C870" t="str">
        <f t="shared" si="26"/>
        <v/>
      </c>
      <c r="D870" t="str">
        <f t="shared" si="27"/>
        <v/>
      </c>
    </row>
    <row r="871" spans="1:4" x14ac:dyDescent="0.25">
      <c r="A871" s="11"/>
      <c r="C871" t="str">
        <f t="shared" si="26"/>
        <v/>
      </c>
      <c r="D871" t="str">
        <f t="shared" si="27"/>
        <v/>
      </c>
    </row>
    <row r="872" spans="1:4" x14ac:dyDescent="0.25">
      <c r="A872" s="11"/>
      <c r="C872" t="str">
        <f t="shared" si="26"/>
        <v/>
      </c>
      <c r="D872" t="str">
        <f t="shared" si="27"/>
        <v/>
      </c>
    </row>
    <row r="873" spans="1:4" x14ac:dyDescent="0.25">
      <c r="A873" s="11"/>
      <c r="C873" t="str">
        <f t="shared" si="26"/>
        <v/>
      </c>
      <c r="D873" t="str">
        <f t="shared" si="27"/>
        <v/>
      </c>
    </row>
    <row r="874" spans="1:4" x14ac:dyDescent="0.25">
      <c r="A874" s="11"/>
      <c r="C874" t="str">
        <f t="shared" si="26"/>
        <v/>
      </c>
      <c r="D874" t="str">
        <f t="shared" si="27"/>
        <v/>
      </c>
    </row>
    <row r="875" spans="1:4" x14ac:dyDescent="0.25">
      <c r="A875" s="11"/>
      <c r="C875" t="str">
        <f t="shared" si="26"/>
        <v/>
      </c>
      <c r="D875" t="str">
        <f t="shared" si="27"/>
        <v/>
      </c>
    </row>
    <row r="876" spans="1:4" x14ac:dyDescent="0.25">
      <c r="A876" s="11"/>
      <c r="C876" t="str">
        <f t="shared" si="26"/>
        <v/>
      </c>
      <c r="D876" t="str">
        <f t="shared" si="27"/>
        <v/>
      </c>
    </row>
    <row r="877" spans="1:4" x14ac:dyDescent="0.25">
      <c r="A877" s="11"/>
      <c r="C877" t="str">
        <f t="shared" si="26"/>
        <v/>
      </c>
      <c r="D877" t="str">
        <f t="shared" si="27"/>
        <v/>
      </c>
    </row>
    <row r="878" spans="1:4" x14ac:dyDescent="0.25">
      <c r="A878" s="11"/>
      <c r="C878" t="str">
        <f t="shared" si="26"/>
        <v/>
      </c>
      <c r="D878" t="str">
        <f t="shared" si="27"/>
        <v/>
      </c>
    </row>
    <row r="879" spans="1:4" x14ac:dyDescent="0.25">
      <c r="A879" s="11"/>
      <c r="C879" t="str">
        <f t="shared" si="26"/>
        <v/>
      </c>
      <c r="D879" t="str">
        <f t="shared" si="27"/>
        <v/>
      </c>
    </row>
    <row r="880" spans="1:4" x14ac:dyDescent="0.25">
      <c r="A880" s="11"/>
      <c r="C880" t="str">
        <f t="shared" si="26"/>
        <v/>
      </c>
      <c r="D880" t="str">
        <f t="shared" si="27"/>
        <v/>
      </c>
    </row>
    <row r="881" spans="1:4" x14ac:dyDescent="0.25">
      <c r="A881" s="11"/>
      <c r="C881" t="str">
        <f t="shared" si="26"/>
        <v/>
      </c>
      <c r="D881" t="str">
        <f t="shared" si="27"/>
        <v/>
      </c>
    </row>
    <row r="882" spans="1:4" x14ac:dyDescent="0.25">
      <c r="A882" s="11"/>
      <c r="C882" t="str">
        <f t="shared" si="26"/>
        <v/>
      </c>
      <c r="D882" t="str">
        <f t="shared" si="27"/>
        <v/>
      </c>
    </row>
    <row r="883" spans="1:4" x14ac:dyDescent="0.25">
      <c r="A883" s="11"/>
      <c r="C883" t="str">
        <f t="shared" si="26"/>
        <v/>
      </c>
      <c r="D883" t="str">
        <f t="shared" si="27"/>
        <v/>
      </c>
    </row>
    <row r="884" spans="1:4" x14ac:dyDescent="0.25">
      <c r="A884" s="11"/>
      <c r="C884" t="str">
        <f t="shared" si="26"/>
        <v/>
      </c>
      <c r="D884" t="str">
        <f t="shared" si="27"/>
        <v/>
      </c>
    </row>
    <row r="885" spans="1:4" x14ac:dyDescent="0.25">
      <c r="A885" s="11"/>
      <c r="C885" t="str">
        <f t="shared" si="26"/>
        <v/>
      </c>
      <c r="D885" t="str">
        <f t="shared" si="27"/>
        <v/>
      </c>
    </row>
    <row r="886" spans="1:4" x14ac:dyDescent="0.25">
      <c r="A886" s="11"/>
      <c r="C886" t="str">
        <f t="shared" si="26"/>
        <v/>
      </c>
      <c r="D886" t="str">
        <f t="shared" si="27"/>
        <v/>
      </c>
    </row>
    <row r="887" spans="1:4" x14ac:dyDescent="0.25">
      <c r="A887" s="11"/>
      <c r="C887" t="str">
        <f t="shared" si="26"/>
        <v/>
      </c>
      <c r="D887" t="str">
        <f t="shared" si="27"/>
        <v/>
      </c>
    </row>
    <row r="888" spans="1:4" x14ac:dyDescent="0.25">
      <c r="A888" s="11"/>
      <c r="C888" t="str">
        <f t="shared" si="26"/>
        <v/>
      </c>
      <c r="D888" t="str">
        <f t="shared" si="27"/>
        <v/>
      </c>
    </row>
    <row r="889" spans="1:4" x14ac:dyDescent="0.25">
      <c r="A889" s="11"/>
      <c r="C889" t="str">
        <f t="shared" si="26"/>
        <v/>
      </c>
      <c r="D889" t="str">
        <f t="shared" si="27"/>
        <v/>
      </c>
    </row>
    <row r="890" spans="1:4" x14ac:dyDescent="0.25">
      <c r="A890" s="11"/>
      <c r="C890" t="str">
        <f t="shared" si="26"/>
        <v/>
      </c>
      <c r="D890" t="str">
        <f t="shared" si="27"/>
        <v/>
      </c>
    </row>
    <row r="891" spans="1:4" x14ac:dyDescent="0.25">
      <c r="A891" s="11"/>
      <c r="C891" t="str">
        <f t="shared" si="26"/>
        <v/>
      </c>
      <c r="D891" t="str">
        <f t="shared" si="27"/>
        <v/>
      </c>
    </row>
    <row r="892" spans="1:4" x14ac:dyDescent="0.25">
      <c r="A892" s="11"/>
      <c r="C892" t="str">
        <f t="shared" si="26"/>
        <v/>
      </c>
      <c r="D892" t="str">
        <f t="shared" si="27"/>
        <v/>
      </c>
    </row>
    <row r="893" spans="1:4" x14ac:dyDescent="0.25">
      <c r="A893" s="11"/>
      <c r="C893" t="str">
        <f t="shared" si="26"/>
        <v/>
      </c>
      <c r="D893" t="str">
        <f t="shared" si="27"/>
        <v/>
      </c>
    </row>
    <row r="894" spans="1:4" x14ac:dyDescent="0.25">
      <c r="A894" s="11"/>
      <c r="C894" t="str">
        <f t="shared" si="26"/>
        <v/>
      </c>
      <c r="D894" t="str">
        <f t="shared" si="27"/>
        <v/>
      </c>
    </row>
    <row r="895" spans="1:4" x14ac:dyDescent="0.25">
      <c r="A895" s="11"/>
      <c r="C895" t="str">
        <f t="shared" si="26"/>
        <v/>
      </c>
      <c r="D895" t="str">
        <f t="shared" si="27"/>
        <v/>
      </c>
    </row>
    <row r="896" spans="1:4" x14ac:dyDescent="0.25">
      <c r="A896" s="11"/>
      <c r="C896" t="str">
        <f t="shared" si="26"/>
        <v/>
      </c>
      <c r="D896" t="str">
        <f t="shared" si="27"/>
        <v/>
      </c>
    </row>
    <row r="897" spans="1:4" x14ac:dyDescent="0.25">
      <c r="A897" s="11"/>
      <c r="C897" t="str">
        <f t="shared" si="26"/>
        <v/>
      </c>
      <c r="D897" t="str">
        <f t="shared" si="27"/>
        <v/>
      </c>
    </row>
    <row r="898" spans="1:4" x14ac:dyDescent="0.25">
      <c r="A898" s="11"/>
      <c r="C898" t="str">
        <f t="shared" si="26"/>
        <v/>
      </c>
      <c r="D898" t="str">
        <f t="shared" si="27"/>
        <v/>
      </c>
    </row>
    <row r="899" spans="1:4" x14ac:dyDescent="0.25">
      <c r="A899" s="11"/>
      <c r="C899" t="str">
        <f t="shared" ref="C899:C962" si="28">IF(A899="", "", YEAR(A899))</f>
        <v/>
      </c>
      <c r="D899" t="str">
        <f t="shared" ref="D899:D962" si="29">IF(A899="", "", TEXT(A899, "MMMM"))</f>
        <v/>
      </c>
    </row>
    <row r="900" spans="1:4" x14ac:dyDescent="0.25">
      <c r="A900" s="11"/>
      <c r="C900" t="str">
        <f t="shared" si="28"/>
        <v/>
      </c>
      <c r="D900" t="str">
        <f t="shared" si="29"/>
        <v/>
      </c>
    </row>
    <row r="901" spans="1:4" x14ac:dyDescent="0.25">
      <c r="A901" s="11"/>
      <c r="C901" t="str">
        <f t="shared" si="28"/>
        <v/>
      </c>
      <c r="D901" t="str">
        <f t="shared" si="29"/>
        <v/>
      </c>
    </row>
    <row r="902" spans="1:4" x14ac:dyDescent="0.25">
      <c r="A902" s="11"/>
      <c r="C902" t="str">
        <f t="shared" si="28"/>
        <v/>
      </c>
      <c r="D902" t="str">
        <f t="shared" si="29"/>
        <v/>
      </c>
    </row>
    <row r="903" spans="1:4" x14ac:dyDescent="0.25">
      <c r="A903" s="11"/>
      <c r="C903" t="str">
        <f t="shared" si="28"/>
        <v/>
      </c>
      <c r="D903" t="str">
        <f t="shared" si="29"/>
        <v/>
      </c>
    </row>
    <row r="904" spans="1:4" x14ac:dyDescent="0.25">
      <c r="A904" s="11"/>
      <c r="C904" t="str">
        <f t="shared" si="28"/>
        <v/>
      </c>
      <c r="D904" t="str">
        <f t="shared" si="29"/>
        <v/>
      </c>
    </row>
    <row r="905" spans="1:4" x14ac:dyDescent="0.25">
      <c r="A905" s="11"/>
      <c r="C905" t="str">
        <f t="shared" si="28"/>
        <v/>
      </c>
      <c r="D905" t="str">
        <f t="shared" si="29"/>
        <v/>
      </c>
    </row>
    <row r="906" spans="1:4" x14ac:dyDescent="0.25">
      <c r="A906" s="11"/>
      <c r="C906" t="str">
        <f t="shared" si="28"/>
        <v/>
      </c>
      <c r="D906" t="str">
        <f t="shared" si="29"/>
        <v/>
      </c>
    </row>
    <row r="907" spans="1:4" x14ac:dyDescent="0.25">
      <c r="A907" s="11"/>
      <c r="C907" t="str">
        <f t="shared" si="28"/>
        <v/>
      </c>
      <c r="D907" t="str">
        <f t="shared" si="29"/>
        <v/>
      </c>
    </row>
    <row r="908" spans="1:4" x14ac:dyDescent="0.25">
      <c r="A908" s="11"/>
      <c r="C908" t="str">
        <f t="shared" si="28"/>
        <v/>
      </c>
      <c r="D908" t="str">
        <f t="shared" si="29"/>
        <v/>
      </c>
    </row>
    <row r="909" spans="1:4" x14ac:dyDescent="0.25">
      <c r="A909" s="11"/>
      <c r="C909" t="str">
        <f t="shared" si="28"/>
        <v/>
      </c>
      <c r="D909" t="str">
        <f t="shared" si="29"/>
        <v/>
      </c>
    </row>
    <row r="910" spans="1:4" x14ac:dyDescent="0.25">
      <c r="A910" s="11"/>
      <c r="C910" t="str">
        <f t="shared" si="28"/>
        <v/>
      </c>
      <c r="D910" t="str">
        <f t="shared" si="29"/>
        <v/>
      </c>
    </row>
    <row r="911" spans="1:4" x14ac:dyDescent="0.25">
      <c r="A911" s="11"/>
      <c r="C911" t="str">
        <f t="shared" si="28"/>
        <v/>
      </c>
      <c r="D911" t="str">
        <f t="shared" si="29"/>
        <v/>
      </c>
    </row>
    <row r="912" spans="1:4" x14ac:dyDescent="0.25">
      <c r="A912" s="11"/>
      <c r="C912" t="str">
        <f t="shared" si="28"/>
        <v/>
      </c>
      <c r="D912" t="str">
        <f t="shared" si="29"/>
        <v/>
      </c>
    </row>
    <row r="913" spans="1:4" x14ac:dyDescent="0.25">
      <c r="A913" s="11"/>
      <c r="C913" t="str">
        <f t="shared" si="28"/>
        <v/>
      </c>
      <c r="D913" t="str">
        <f t="shared" si="29"/>
        <v/>
      </c>
    </row>
    <row r="914" spans="1:4" x14ac:dyDescent="0.25">
      <c r="A914" s="11"/>
      <c r="C914" t="str">
        <f t="shared" si="28"/>
        <v/>
      </c>
      <c r="D914" t="str">
        <f t="shared" si="29"/>
        <v/>
      </c>
    </row>
    <row r="915" spans="1:4" x14ac:dyDescent="0.25">
      <c r="A915" s="11"/>
      <c r="C915" t="str">
        <f t="shared" si="28"/>
        <v/>
      </c>
      <c r="D915" t="str">
        <f t="shared" si="29"/>
        <v/>
      </c>
    </row>
    <row r="916" spans="1:4" x14ac:dyDescent="0.25">
      <c r="A916" s="11"/>
      <c r="C916" t="str">
        <f t="shared" si="28"/>
        <v/>
      </c>
      <c r="D916" t="str">
        <f t="shared" si="29"/>
        <v/>
      </c>
    </row>
    <row r="917" spans="1:4" x14ac:dyDescent="0.25">
      <c r="A917" s="11"/>
      <c r="C917" t="str">
        <f t="shared" si="28"/>
        <v/>
      </c>
      <c r="D917" t="str">
        <f t="shared" si="29"/>
        <v/>
      </c>
    </row>
    <row r="918" spans="1:4" x14ac:dyDescent="0.25">
      <c r="A918" s="11"/>
      <c r="C918" t="str">
        <f t="shared" si="28"/>
        <v/>
      </c>
      <c r="D918" t="str">
        <f t="shared" si="29"/>
        <v/>
      </c>
    </row>
    <row r="919" spans="1:4" x14ac:dyDescent="0.25">
      <c r="A919" s="11"/>
      <c r="C919" t="str">
        <f t="shared" si="28"/>
        <v/>
      </c>
      <c r="D919" t="str">
        <f t="shared" si="29"/>
        <v/>
      </c>
    </row>
    <row r="920" spans="1:4" x14ac:dyDescent="0.25">
      <c r="A920" s="11"/>
      <c r="C920" t="str">
        <f t="shared" si="28"/>
        <v/>
      </c>
      <c r="D920" t="str">
        <f t="shared" si="29"/>
        <v/>
      </c>
    </row>
    <row r="921" spans="1:4" x14ac:dyDescent="0.25">
      <c r="A921" s="11"/>
      <c r="C921" t="str">
        <f t="shared" si="28"/>
        <v/>
      </c>
      <c r="D921" t="str">
        <f t="shared" si="29"/>
        <v/>
      </c>
    </row>
    <row r="922" spans="1:4" x14ac:dyDescent="0.25">
      <c r="A922" s="11"/>
      <c r="C922" t="str">
        <f t="shared" si="28"/>
        <v/>
      </c>
      <c r="D922" t="str">
        <f t="shared" si="29"/>
        <v/>
      </c>
    </row>
    <row r="923" spans="1:4" x14ac:dyDescent="0.25">
      <c r="A923" s="11"/>
      <c r="C923" t="str">
        <f t="shared" si="28"/>
        <v/>
      </c>
      <c r="D923" t="str">
        <f t="shared" si="29"/>
        <v/>
      </c>
    </row>
    <row r="924" spans="1:4" x14ac:dyDescent="0.25">
      <c r="A924" s="11"/>
      <c r="C924" t="str">
        <f t="shared" si="28"/>
        <v/>
      </c>
      <c r="D924" t="str">
        <f t="shared" si="29"/>
        <v/>
      </c>
    </row>
    <row r="925" spans="1:4" x14ac:dyDescent="0.25">
      <c r="A925" s="11"/>
      <c r="C925" t="str">
        <f t="shared" si="28"/>
        <v/>
      </c>
      <c r="D925" t="str">
        <f t="shared" si="29"/>
        <v/>
      </c>
    </row>
    <row r="926" spans="1:4" x14ac:dyDescent="0.25">
      <c r="A926" s="11"/>
      <c r="C926" t="str">
        <f t="shared" si="28"/>
        <v/>
      </c>
      <c r="D926" t="str">
        <f t="shared" si="29"/>
        <v/>
      </c>
    </row>
    <row r="927" spans="1:4" x14ac:dyDescent="0.25">
      <c r="A927" s="11"/>
      <c r="C927" t="str">
        <f t="shared" si="28"/>
        <v/>
      </c>
      <c r="D927" t="str">
        <f t="shared" si="29"/>
        <v/>
      </c>
    </row>
    <row r="928" spans="1:4" x14ac:dyDescent="0.25">
      <c r="A928" s="11"/>
      <c r="C928" t="str">
        <f t="shared" si="28"/>
        <v/>
      </c>
      <c r="D928" t="str">
        <f t="shared" si="29"/>
        <v/>
      </c>
    </row>
    <row r="929" spans="1:4" x14ac:dyDescent="0.25">
      <c r="A929" s="11"/>
      <c r="C929" t="str">
        <f t="shared" si="28"/>
        <v/>
      </c>
      <c r="D929" t="str">
        <f t="shared" si="29"/>
        <v/>
      </c>
    </row>
    <row r="930" spans="1:4" x14ac:dyDescent="0.25">
      <c r="A930" s="11"/>
      <c r="C930" t="str">
        <f t="shared" si="28"/>
        <v/>
      </c>
      <c r="D930" t="str">
        <f t="shared" si="29"/>
        <v/>
      </c>
    </row>
    <row r="931" spans="1:4" x14ac:dyDescent="0.25">
      <c r="A931" s="11"/>
      <c r="C931" t="str">
        <f t="shared" si="28"/>
        <v/>
      </c>
      <c r="D931" t="str">
        <f t="shared" si="29"/>
        <v/>
      </c>
    </row>
    <row r="932" spans="1:4" x14ac:dyDescent="0.25">
      <c r="A932" s="11"/>
      <c r="C932" t="str">
        <f t="shared" si="28"/>
        <v/>
      </c>
      <c r="D932" t="str">
        <f t="shared" si="29"/>
        <v/>
      </c>
    </row>
    <row r="933" spans="1:4" x14ac:dyDescent="0.25">
      <c r="A933" s="11"/>
      <c r="C933" t="str">
        <f t="shared" si="28"/>
        <v/>
      </c>
      <c r="D933" t="str">
        <f t="shared" si="29"/>
        <v/>
      </c>
    </row>
    <row r="934" spans="1:4" x14ac:dyDescent="0.25">
      <c r="A934" s="11"/>
      <c r="C934" t="str">
        <f t="shared" si="28"/>
        <v/>
      </c>
      <c r="D934" t="str">
        <f t="shared" si="29"/>
        <v/>
      </c>
    </row>
    <row r="935" spans="1:4" x14ac:dyDescent="0.25">
      <c r="A935" s="11"/>
      <c r="C935" t="str">
        <f t="shared" si="28"/>
        <v/>
      </c>
      <c r="D935" t="str">
        <f t="shared" si="29"/>
        <v/>
      </c>
    </row>
    <row r="936" spans="1:4" x14ac:dyDescent="0.25">
      <c r="A936" s="11"/>
      <c r="C936" t="str">
        <f t="shared" si="28"/>
        <v/>
      </c>
      <c r="D936" t="str">
        <f t="shared" si="29"/>
        <v/>
      </c>
    </row>
    <row r="937" spans="1:4" x14ac:dyDescent="0.25">
      <c r="A937" s="11"/>
      <c r="C937" t="str">
        <f t="shared" si="28"/>
        <v/>
      </c>
      <c r="D937" t="str">
        <f t="shared" si="29"/>
        <v/>
      </c>
    </row>
    <row r="938" spans="1:4" x14ac:dyDescent="0.25">
      <c r="A938" s="11"/>
      <c r="C938" t="str">
        <f t="shared" si="28"/>
        <v/>
      </c>
      <c r="D938" t="str">
        <f t="shared" si="29"/>
        <v/>
      </c>
    </row>
    <row r="939" spans="1:4" x14ac:dyDescent="0.25">
      <c r="A939" s="11"/>
      <c r="C939" t="str">
        <f t="shared" si="28"/>
        <v/>
      </c>
      <c r="D939" t="str">
        <f t="shared" si="29"/>
        <v/>
      </c>
    </row>
    <row r="940" spans="1:4" x14ac:dyDescent="0.25">
      <c r="A940" s="11"/>
      <c r="C940" t="str">
        <f t="shared" si="28"/>
        <v/>
      </c>
      <c r="D940" t="str">
        <f t="shared" si="29"/>
        <v/>
      </c>
    </row>
    <row r="941" spans="1:4" x14ac:dyDescent="0.25">
      <c r="A941" s="11"/>
      <c r="C941" t="str">
        <f t="shared" si="28"/>
        <v/>
      </c>
      <c r="D941" t="str">
        <f t="shared" si="29"/>
        <v/>
      </c>
    </row>
    <row r="942" spans="1:4" x14ac:dyDescent="0.25">
      <c r="A942" s="11"/>
      <c r="C942" t="str">
        <f t="shared" si="28"/>
        <v/>
      </c>
      <c r="D942" t="str">
        <f t="shared" si="29"/>
        <v/>
      </c>
    </row>
    <row r="943" spans="1:4" x14ac:dyDescent="0.25">
      <c r="A943" s="11"/>
      <c r="C943" t="str">
        <f t="shared" si="28"/>
        <v/>
      </c>
      <c r="D943" t="str">
        <f t="shared" si="29"/>
        <v/>
      </c>
    </row>
    <row r="944" spans="1:4" x14ac:dyDescent="0.25">
      <c r="A944" s="11"/>
      <c r="C944" t="str">
        <f t="shared" si="28"/>
        <v/>
      </c>
      <c r="D944" t="str">
        <f t="shared" si="29"/>
        <v/>
      </c>
    </row>
    <row r="945" spans="1:4" x14ac:dyDescent="0.25">
      <c r="A945" s="11"/>
      <c r="C945" t="str">
        <f t="shared" si="28"/>
        <v/>
      </c>
      <c r="D945" t="str">
        <f t="shared" si="29"/>
        <v/>
      </c>
    </row>
    <row r="946" spans="1:4" x14ac:dyDescent="0.25">
      <c r="A946" s="11"/>
      <c r="C946" t="str">
        <f t="shared" si="28"/>
        <v/>
      </c>
      <c r="D946" t="str">
        <f t="shared" si="29"/>
        <v/>
      </c>
    </row>
    <row r="947" spans="1:4" x14ac:dyDescent="0.25">
      <c r="A947" s="11"/>
      <c r="C947" t="str">
        <f t="shared" si="28"/>
        <v/>
      </c>
      <c r="D947" t="str">
        <f t="shared" si="29"/>
        <v/>
      </c>
    </row>
    <row r="948" spans="1:4" x14ac:dyDescent="0.25">
      <c r="A948" s="11"/>
      <c r="C948" t="str">
        <f t="shared" si="28"/>
        <v/>
      </c>
      <c r="D948" t="str">
        <f t="shared" si="29"/>
        <v/>
      </c>
    </row>
    <row r="949" spans="1:4" x14ac:dyDescent="0.25">
      <c r="A949" s="11"/>
      <c r="C949" t="str">
        <f t="shared" si="28"/>
        <v/>
      </c>
      <c r="D949" t="str">
        <f t="shared" si="29"/>
        <v/>
      </c>
    </row>
    <row r="950" spans="1:4" x14ac:dyDescent="0.25">
      <c r="A950" s="11"/>
      <c r="C950" t="str">
        <f t="shared" si="28"/>
        <v/>
      </c>
      <c r="D950" t="str">
        <f t="shared" si="29"/>
        <v/>
      </c>
    </row>
    <row r="951" spans="1:4" x14ac:dyDescent="0.25">
      <c r="A951" s="11"/>
      <c r="C951" t="str">
        <f t="shared" si="28"/>
        <v/>
      </c>
      <c r="D951" t="str">
        <f t="shared" si="29"/>
        <v/>
      </c>
    </row>
    <row r="952" spans="1:4" x14ac:dyDescent="0.25">
      <c r="A952" s="11"/>
      <c r="C952" t="str">
        <f t="shared" si="28"/>
        <v/>
      </c>
      <c r="D952" t="str">
        <f t="shared" si="29"/>
        <v/>
      </c>
    </row>
    <row r="953" spans="1:4" x14ac:dyDescent="0.25">
      <c r="A953" s="11"/>
      <c r="C953" t="str">
        <f t="shared" si="28"/>
        <v/>
      </c>
      <c r="D953" t="str">
        <f t="shared" si="29"/>
        <v/>
      </c>
    </row>
    <row r="954" spans="1:4" x14ac:dyDescent="0.25">
      <c r="A954" s="11"/>
      <c r="C954" t="str">
        <f t="shared" si="28"/>
        <v/>
      </c>
      <c r="D954" t="str">
        <f t="shared" si="29"/>
        <v/>
      </c>
    </row>
    <row r="955" spans="1:4" x14ac:dyDescent="0.25">
      <c r="A955" s="11"/>
      <c r="C955" t="str">
        <f t="shared" si="28"/>
        <v/>
      </c>
      <c r="D955" t="str">
        <f t="shared" si="29"/>
        <v/>
      </c>
    </row>
    <row r="956" spans="1:4" x14ac:dyDescent="0.25">
      <c r="A956" s="11"/>
      <c r="C956" t="str">
        <f t="shared" si="28"/>
        <v/>
      </c>
      <c r="D956" t="str">
        <f t="shared" si="29"/>
        <v/>
      </c>
    </row>
    <row r="957" spans="1:4" x14ac:dyDescent="0.25">
      <c r="A957" s="11"/>
      <c r="C957" t="str">
        <f t="shared" si="28"/>
        <v/>
      </c>
      <c r="D957" t="str">
        <f t="shared" si="29"/>
        <v/>
      </c>
    </row>
    <row r="958" spans="1:4" x14ac:dyDescent="0.25">
      <c r="A958" s="11"/>
      <c r="C958" t="str">
        <f t="shared" si="28"/>
        <v/>
      </c>
      <c r="D958" t="str">
        <f t="shared" si="29"/>
        <v/>
      </c>
    </row>
    <row r="959" spans="1:4" x14ac:dyDescent="0.25">
      <c r="A959" s="11"/>
      <c r="C959" t="str">
        <f t="shared" si="28"/>
        <v/>
      </c>
      <c r="D959" t="str">
        <f t="shared" si="29"/>
        <v/>
      </c>
    </row>
    <row r="960" spans="1:4" x14ac:dyDescent="0.25">
      <c r="A960" s="11"/>
      <c r="C960" t="str">
        <f t="shared" si="28"/>
        <v/>
      </c>
      <c r="D960" t="str">
        <f t="shared" si="29"/>
        <v/>
      </c>
    </row>
    <row r="961" spans="1:4" x14ac:dyDescent="0.25">
      <c r="A961" s="11"/>
      <c r="C961" t="str">
        <f t="shared" si="28"/>
        <v/>
      </c>
      <c r="D961" t="str">
        <f t="shared" si="29"/>
        <v/>
      </c>
    </row>
    <row r="962" spans="1:4" x14ac:dyDescent="0.25">
      <c r="A962" s="11"/>
      <c r="C962" t="str">
        <f t="shared" si="28"/>
        <v/>
      </c>
      <c r="D962" t="str">
        <f t="shared" si="29"/>
        <v/>
      </c>
    </row>
    <row r="963" spans="1:4" x14ac:dyDescent="0.25">
      <c r="A963" s="11"/>
      <c r="C963" t="str">
        <f t="shared" ref="C963:C1010" si="30">IF(A963="", "", YEAR(A963))</f>
        <v/>
      </c>
      <c r="D963" t="str">
        <f t="shared" ref="D963:D1026" si="31">IF(A963="", "", TEXT(A963, "MMMM"))</f>
        <v/>
      </c>
    </row>
    <row r="964" spans="1:4" x14ac:dyDescent="0.25">
      <c r="A964" s="11"/>
      <c r="C964" t="str">
        <f t="shared" si="30"/>
        <v/>
      </c>
      <c r="D964" t="str">
        <f t="shared" si="31"/>
        <v/>
      </c>
    </row>
    <row r="965" spans="1:4" x14ac:dyDescent="0.25">
      <c r="A965" s="11"/>
      <c r="C965" t="str">
        <f t="shared" si="30"/>
        <v/>
      </c>
      <c r="D965" t="str">
        <f t="shared" si="31"/>
        <v/>
      </c>
    </row>
    <row r="966" spans="1:4" x14ac:dyDescent="0.25">
      <c r="A966" s="11"/>
      <c r="C966" t="str">
        <f t="shared" si="30"/>
        <v/>
      </c>
      <c r="D966" t="str">
        <f t="shared" si="31"/>
        <v/>
      </c>
    </row>
    <row r="967" spans="1:4" x14ac:dyDescent="0.25">
      <c r="A967" s="11"/>
      <c r="C967" t="str">
        <f t="shared" si="30"/>
        <v/>
      </c>
      <c r="D967" t="str">
        <f t="shared" si="31"/>
        <v/>
      </c>
    </row>
    <row r="968" spans="1:4" x14ac:dyDescent="0.25">
      <c r="A968" s="11"/>
      <c r="C968" t="str">
        <f t="shared" si="30"/>
        <v/>
      </c>
      <c r="D968" t="str">
        <f t="shared" si="31"/>
        <v/>
      </c>
    </row>
    <row r="969" spans="1:4" x14ac:dyDescent="0.25">
      <c r="A969" s="11"/>
      <c r="C969" t="str">
        <f t="shared" si="30"/>
        <v/>
      </c>
      <c r="D969" t="str">
        <f t="shared" si="31"/>
        <v/>
      </c>
    </row>
    <row r="970" spans="1:4" x14ac:dyDescent="0.25">
      <c r="A970" s="11"/>
      <c r="C970" t="str">
        <f t="shared" si="30"/>
        <v/>
      </c>
      <c r="D970" t="str">
        <f t="shared" si="31"/>
        <v/>
      </c>
    </row>
    <row r="971" spans="1:4" x14ac:dyDescent="0.25">
      <c r="A971" s="11"/>
      <c r="C971" t="str">
        <f t="shared" si="30"/>
        <v/>
      </c>
      <c r="D971" t="str">
        <f t="shared" si="31"/>
        <v/>
      </c>
    </row>
    <row r="972" spans="1:4" x14ac:dyDescent="0.25">
      <c r="A972" s="11"/>
      <c r="C972" t="str">
        <f t="shared" si="30"/>
        <v/>
      </c>
      <c r="D972" t="str">
        <f t="shared" si="31"/>
        <v/>
      </c>
    </row>
    <row r="973" spans="1:4" x14ac:dyDescent="0.25">
      <c r="A973" s="11"/>
      <c r="C973" t="str">
        <f t="shared" si="30"/>
        <v/>
      </c>
      <c r="D973" t="str">
        <f t="shared" si="31"/>
        <v/>
      </c>
    </row>
    <row r="974" spans="1:4" x14ac:dyDescent="0.25">
      <c r="A974" s="11"/>
      <c r="C974" t="str">
        <f t="shared" si="30"/>
        <v/>
      </c>
      <c r="D974" t="str">
        <f t="shared" si="31"/>
        <v/>
      </c>
    </row>
    <row r="975" spans="1:4" x14ac:dyDescent="0.25">
      <c r="A975" s="11"/>
      <c r="C975" t="str">
        <f t="shared" si="30"/>
        <v/>
      </c>
      <c r="D975" t="str">
        <f t="shared" si="31"/>
        <v/>
      </c>
    </row>
    <row r="976" spans="1:4" x14ac:dyDescent="0.25">
      <c r="A976" s="11"/>
      <c r="C976" t="str">
        <f t="shared" si="30"/>
        <v/>
      </c>
      <c r="D976" t="str">
        <f t="shared" si="31"/>
        <v/>
      </c>
    </row>
    <row r="977" spans="1:4" x14ac:dyDescent="0.25">
      <c r="A977" s="11"/>
      <c r="C977" t="str">
        <f t="shared" si="30"/>
        <v/>
      </c>
      <c r="D977" t="str">
        <f t="shared" si="31"/>
        <v/>
      </c>
    </row>
    <row r="978" spans="1:4" x14ac:dyDescent="0.25">
      <c r="A978" s="11"/>
      <c r="C978" t="str">
        <f t="shared" si="30"/>
        <v/>
      </c>
      <c r="D978" t="str">
        <f t="shared" si="31"/>
        <v/>
      </c>
    </row>
    <row r="979" spans="1:4" x14ac:dyDescent="0.25">
      <c r="A979" s="11"/>
      <c r="C979" t="str">
        <f t="shared" si="30"/>
        <v/>
      </c>
      <c r="D979" t="str">
        <f t="shared" si="31"/>
        <v/>
      </c>
    </row>
    <row r="980" spans="1:4" x14ac:dyDescent="0.25">
      <c r="A980" s="11"/>
      <c r="C980" t="str">
        <f t="shared" si="30"/>
        <v/>
      </c>
      <c r="D980" t="str">
        <f t="shared" si="31"/>
        <v/>
      </c>
    </row>
    <row r="981" spans="1:4" x14ac:dyDescent="0.25">
      <c r="A981" s="11"/>
      <c r="C981" t="str">
        <f t="shared" si="30"/>
        <v/>
      </c>
      <c r="D981" t="str">
        <f t="shared" si="31"/>
        <v/>
      </c>
    </row>
    <row r="982" spans="1:4" x14ac:dyDescent="0.25">
      <c r="A982" s="11"/>
      <c r="C982" t="str">
        <f t="shared" si="30"/>
        <v/>
      </c>
      <c r="D982" t="str">
        <f t="shared" si="31"/>
        <v/>
      </c>
    </row>
    <row r="983" spans="1:4" x14ac:dyDescent="0.25">
      <c r="A983" s="11"/>
      <c r="C983" t="str">
        <f t="shared" si="30"/>
        <v/>
      </c>
      <c r="D983" t="str">
        <f t="shared" si="31"/>
        <v/>
      </c>
    </row>
    <row r="984" spans="1:4" x14ac:dyDescent="0.25">
      <c r="A984" s="11"/>
      <c r="C984" t="str">
        <f t="shared" si="30"/>
        <v/>
      </c>
      <c r="D984" t="str">
        <f t="shared" si="31"/>
        <v/>
      </c>
    </row>
    <row r="985" spans="1:4" x14ac:dyDescent="0.25">
      <c r="A985" s="11"/>
      <c r="C985" t="str">
        <f t="shared" si="30"/>
        <v/>
      </c>
      <c r="D985" t="str">
        <f t="shared" si="31"/>
        <v/>
      </c>
    </row>
    <row r="986" spans="1:4" x14ac:dyDescent="0.25">
      <c r="A986" s="11"/>
      <c r="C986" t="str">
        <f t="shared" si="30"/>
        <v/>
      </c>
      <c r="D986" t="str">
        <f t="shared" si="31"/>
        <v/>
      </c>
    </row>
    <row r="987" spans="1:4" x14ac:dyDescent="0.25">
      <c r="A987" s="11"/>
      <c r="C987" t="str">
        <f t="shared" si="30"/>
        <v/>
      </c>
      <c r="D987" t="str">
        <f t="shared" si="31"/>
        <v/>
      </c>
    </row>
    <row r="988" spans="1:4" x14ac:dyDescent="0.25">
      <c r="A988" s="11"/>
      <c r="C988" t="str">
        <f t="shared" si="30"/>
        <v/>
      </c>
      <c r="D988" t="str">
        <f t="shared" si="31"/>
        <v/>
      </c>
    </row>
    <row r="989" spans="1:4" x14ac:dyDescent="0.25">
      <c r="A989" s="11"/>
      <c r="C989" t="str">
        <f t="shared" si="30"/>
        <v/>
      </c>
      <c r="D989" t="str">
        <f t="shared" si="31"/>
        <v/>
      </c>
    </row>
    <row r="990" spans="1:4" x14ac:dyDescent="0.25">
      <c r="A990" s="11"/>
      <c r="C990" t="str">
        <f t="shared" si="30"/>
        <v/>
      </c>
      <c r="D990" t="str">
        <f t="shared" si="31"/>
        <v/>
      </c>
    </row>
    <row r="991" spans="1:4" x14ac:dyDescent="0.25">
      <c r="A991" s="11"/>
      <c r="C991" t="str">
        <f t="shared" si="30"/>
        <v/>
      </c>
      <c r="D991" t="str">
        <f t="shared" si="31"/>
        <v/>
      </c>
    </row>
    <row r="992" spans="1:4" x14ac:dyDescent="0.25">
      <c r="A992" s="11"/>
      <c r="C992" t="str">
        <f t="shared" si="30"/>
        <v/>
      </c>
      <c r="D992" t="str">
        <f t="shared" si="31"/>
        <v/>
      </c>
    </row>
    <row r="993" spans="1:4" x14ac:dyDescent="0.25">
      <c r="A993" s="11"/>
      <c r="C993" t="str">
        <f t="shared" si="30"/>
        <v/>
      </c>
      <c r="D993" t="str">
        <f t="shared" si="31"/>
        <v/>
      </c>
    </row>
    <row r="994" spans="1:4" x14ac:dyDescent="0.25">
      <c r="A994" s="11"/>
      <c r="C994" t="str">
        <f t="shared" si="30"/>
        <v/>
      </c>
      <c r="D994" t="str">
        <f t="shared" si="31"/>
        <v/>
      </c>
    </row>
    <row r="995" spans="1:4" x14ac:dyDescent="0.25">
      <c r="A995" s="11"/>
      <c r="C995" t="str">
        <f t="shared" si="30"/>
        <v/>
      </c>
      <c r="D995" t="str">
        <f t="shared" si="31"/>
        <v/>
      </c>
    </row>
    <row r="996" spans="1:4" x14ac:dyDescent="0.25">
      <c r="A996" s="11"/>
      <c r="C996" t="str">
        <f t="shared" si="30"/>
        <v/>
      </c>
      <c r="D996" t="str">
        <f t="shared" si="31"/>
        <v/>
      </c>
    </row>
    <row r="997" spans="1:4" x14ac:dyDescent="0.25">
      <c r="A997" s="11"/>
      <c r="C997" t="str">
        <f t="shared" si="30"/>
        <v/>
      </c>
      <c r="D997" t="str">
        <f t="shared" si="31"/>
        <v/>
      </c>
    </row>
    <row r="998" spans="1:4" x14ac:dyDescent="0.25">
      <c r="A998" s="11"/>
      <c r="C998" t="str">
        <f t="shared" si="30"/>
        <v/>
      </c>
      <c r="D998" t="str">
        <f t="shared" si="31"/>
        <v/>
      </c>
    </row>
    <row r="999" spans="1:4" x14ac:dyDescent="0.25">
      <c r="A999" s="11"/>
      <c r="C999" t="str">
        <f t="shared" si="30"/>
        <v/>
      </c>
      <c r="D999" t="str">
        <f t="shared" si="31"/>
        <v/>
      </c>
    </row>
    <row r="1000" spans="1:4" x14ac:dyDescent="0.25">
      <c r="A1000" s="11"/>
      <c r="C1000" t="str">
        <f t="shared" si="30"/>
        <v/>
      </c>
      <c r="D1000" t="str">
        <f t="shared" si="31"/>
        <v/>
      </c>
    </row>
    <row r="1001" spans="1:4" x14ac:dyDescent="0.25">
      <c r="A1001" s="11"/>
      <c r="C1001" t="str">
        <f t="shared" si="30"/>
        <v/>
      </c>
      <c r="D1001" t="str">
        <f t="shared" si="31"/>
        <v/>
      </c>
    </row>
    <row r="1002" spans="1:4" x14ac:dyDescent="0.25">
      <c r="A1002" s="11"/>
      <c r="C1002" t="str">
        <f t="shared" si="30"/>
        <v/>
      </c>
      <c r="D1002" t="str">
        <f t="shared" si="31"/>
        <v/>
      </c>
    </row>
    <row r="1003" spans="1:4" x14ac:dyDescent="0.25">
      <c r="A1003" s="11"/>
      <c r="C1003" t="str">
        <f t="shared" si="30"/>
        <v/>
      </c>
      <c r="D1003" t="str">
        <f t="shared" si="31"/>
        <v/>
      </c>
    </row>
    <row r="1004" spans="1:4" x14ac:dyDescent="0.25">
      <c r="A1004" s="11"/>
      <c r="C1004" t="str">
        <f t="shared" si="30"/>
        <v/>
      </c>
      <c r="D1004" t="str">
        <f t="shared" si="31"/>
        <v/>
      </c>
    </row>
    <row r="1005" spans="1:4" x14ac:dyDescent="0.25">
      <c r="A1005" s="11"/>
      <c r="C1005" t="str">
        <f t="shared" si="30"/>
        <v/>
      </c>
      <c r="D1005" t="str">
        <f t="shared" si="31"/>
        <v/>
      </c>
    </row>
    <row r="1006" spans="1:4" x14ac:dyDescent="0.25">
      <c r="A1006" s="11"/>
      <c r="C1006" t="str">
        <f t="shared" si="30"/>
        <v/>
      </c>
      <c r="D1006" t="str">
        <f t="shared" si="31"/>
        <v/>
      </c>
    </row>
    <row r="1007" spans="1:4" x14ac:dyDescent="0.25">
      <c r="A1007" s="11"/>
      <c r="C1007" t="str">
        <f t="shared" si="30"/>
        <v/>
      </c>
      <c r="D1007" t="str">
        <f t="shared" si="31"/>
        <v/>
      </c>
    </row>
    <row r="1008" spans="1:4" x14ac:dyDescent="0.25">
      <c r="A1008" s="11"/>
      <c r="C1008" t="str">
        <f t="shared" si="30"/>
        <v/>
      </c>
      <c r="D1008" t="str">
        <f t="shared" si="31"/>
        <v/>
      </c>
    </row>
    <row r="1009" spans="1:4" x14ac:dyDescent="0.25">
      <c r="A1009" s="11"/>
      <c r="C1009" t="str">
        <f t="shared" si="30"/>
        <v/>
      </c>
      <c r="D1009" t="str">
        <f t="shared" si="31"/>
        <v/>
      </c>
    </row>
    <row r="1010" spans="1:4" x14ac:dyDescent="0.25">
      <c r="A1010" s="11"/>
      <c r="C1010" t="str">
        <f t="shared" si="30"/>
        <v/>
      </c>
      <c r="D1010" t="str">
        <f t="shared" si="31"/>
        <v/>
      </c>
    </row>
    <row r="1011" spans="1:4" x14ac:dyDescent="0.25">
      <c r="A1011" s="11"/>
      <c r="C1011" t="str">
        <f>IF(A1011="", "", YEAR(A1011))</f>
        <v/>
      </c>
      <c r="D1011" t="str">
        <f t="shared" si="31"/>
        <v/>
      </c>
    </row>
    <row r="1012" spans="1:4" x14ac:dyDescent="0.25">
      <c r="A1012" s="11"/>
      <c r="C1012" t="str">
        <f t="shared" ref="C1012:C1075" si="32">IF(A1012="", "", YEAR(A1012))</f>
        <v/>
      </c>
      <c r="D1012" t="str">
        <f t="shared" si="31"/>
        <v/>
      </c>
    </row>
    <row r="1013" spans="1:4" x14ac:dyDescent="0.25">
      <c r="A1013" s="11"/>
      <c r="C1013" t="str">
        <f t="shared" si="32"/>
        <v/>
      </c>
      <c r="D1013" t="str">
        <f t="shared" si="31"/>
        <v/>
      </c>
    </row>
    <row r="1014" spans="1:4" x14ac:dyDescent="0.25">
      <c r="A1014" s="11"/>
      <c r="C1014" t="str">
        <f t="shared" si="32"/>
        <v/>
      </c>
      <c r="D1014" t="str">
        <f t="shared" si="31"/>
        <v/>
      </c>
    </row>
    <row r="1015" spans="1:4" x14ac:dyDescent="0.25">
      <c r="A1015" s="11"/>
      <c r="C1015" t="str">
        <f t="shared" si="32"/>
        <v/>
      </c>
      <c r="D1015" t="str">
        <f t="shared" si="31"/>
        <v/>
      </c>
    </row>
    <row r="1016" spans="1:4" x14ac:dyDescent="0.25">
      <c r="A1016" s="11"/>
      <c r="C1016" t="str">
        <f t="shared" si="32"/>
        <v/>
      </c>
      <c r="D1016" t="str">
        <f t="shared" si="31"/>
        <v/>
      </c>
    </row>
    <row r="1017" spans="1:4" x14ac:dyDescent="0.25">
      <c r="A1017" s="11"/>
      <c r="C1017" t="str">
        <f t="shared" si="32"/>
        <v/>
      </c>
      <c r="D1017" t="str">
        <f t="shared" si="31"/>
        <v/>
      </c>
    </row>
    <row r="1018" spans="1:4" x14ac:dyDescent="0.25">
      <c r="A1018" s="11"/>
      <c r="C1018" t="str">
        <f t="shared" si="32"/>
        <v/>
      </c>
      <c r="D1018" t="str">
        <f t="shared" si="31"/>
        <v/>
      </c>
    </row>
    <row r="1019" spans="1:4" x14ac:dyDescent="0.25">
      <c r="A1019" s="11"/>
      <c r="C1019" t="str">
        <f t="shared" si="32"/>
        <v/>
      </c>
      <c r="D1019" t="str">
        <f t="shared" si="31"/>
        <v/>
      </c>
    </row>
    <row r="1020" spans="1:4" x14ac:dyDescent="0.25">
      <c r="A1020" s="11"/>
      <c r="C1020" t="str">
        <f t="shared" si="32"/>
        <v/>
      </c>
      <c r="D1020" t="str">
        <f t="shared" si="31"/>
        <v/>
      </c>
    </row>
    <row r="1021" spans="1:4" x14ac:dyDescent="0.25">
      <c r="A1021" s="11"/>
      <c r="C1021" t="str">
        <f t="shared" si="32"/>
        <v/>
      </c>
      <c r="D1021" t="str">
        <f t="shared" si="31"/>
        <v/>
      </c>
    </row>
    <row r="1022" spans="1:4" x14ac:dyDescent="0.25">
      <c r="A1022" s="11"/>
      <c r="C1022" t="str">
        <f t="shared" si="32"/>
        <v/>
      </c>
      <c r="D1022" t="str">
        <f t="shared" si="31"/>
        <v/>
      </c>
    </row>
    <row r="1023" spans="1:4" x14ac:dyDescent="0.25">
      <c r="A1023" s="11"/>
      <c r="C1023" t="str">
        <f t="shared" si="32"/>
        <v/>
      </c>
      <c r="D1023" t="str">
        <f t="shared" si="31"/>
        <v/>
      </c>
    </row>
    <row r="1024" spans="1:4" x14ac:dyDescent="0.25">
      <c r="A1024" s="11"/>
      <c r="C1024" t="str">
        <f t="shared" si="32"/>
        <v/>
      </c>
      <c r="D1024" t="str">
        <f t="shared" si="31"/>
        <v/>
      </c>
    </row>
    <row r="1025" spans="1:4" x14ac:dyDescent="0.25">
      <c r="A1025" s="11"/>
      <c r="C1025" t="str">
        <f t="shared" si="32"/>
        <v/>
      </c>
      <c r="D1025" t="str">
        <f t="shared" si="31"/>
        <v/>
      </c>
    </row>
    <row r="1026" spans="1:4" x14ac:dyDescent="0.25">
      <c r="A1026" s="11"/>
      <c r="C1026" t="str">
        <f t="shared" si="32"/>
        <v/>
      </c>
      <c r="D1026" t="str">
        <f t="shared" si="31"/>
        <v/>
      </c>
    </row>
    <row r="1027" spans="1:4" x14ac:dyDescent="0.25">
      <c r="A1027" s="11"/>
      <c r="C1027" t="str">
        <f t="shared" si="32"/>
        <v/>
      </c>
      <c r="D1027" t="str">
        <f t="shared" ref="D1027:D1090" si="33">IF(A1027="", "", TEXT(A1027, "MMMM"))</f>
        <v/>
      </c>
    </row>
    <row r="1028" spans="1:4" x14ac:dyDescent="0.25">
      <c r="A1028" s="11"/>
      <c r="C1028" t="str">
        <f t="shared" si="32"/>
        <v/>
      </c>
      <c r="D1028" t="str">
        <f t="shared" si="33"/>
        <v/>
      </c>
    </row>
    <row r="1029" spans="1:4" x14ac:dyDescent="0.25">
      <c r="A1029" s="11"/>
      <c r="C1029" t="str">
        <f t="shared" si="32"/>
        <v/>
      </c>
      <c r="D1029" t="str">
        <f t="shared" si="33"/>
        <v/>
      </c>
    </row>
    <row r="1030" spans="1:4" x14ac:dyDescent="0.25">
      <c r="A1030" s="11"/>
      <c r="C1030" t="str">
        <f t="shared" si="32"/>
        <v/>
      </c>
      <c r="D1030" t="str">
        <f t="shared" si="33"/>
        <v/>
      </c>
    </row>
    <row r="1031" spans="1:4" x14ac:dyDescent="0.25">
      <c r="A1031" s="11"/>
      <c r="C1031" t="str">
        <f t="shared" si="32"/>
        <v/>
      </c>
      <c r="D1031" t="str">
        <f t="shared" si="33"/>
        <v/>
      </c>
    </row>
    <row r="1032" spans="1:4" x14ac:dyDescent="0.25">
      <c r="A1032" s="11"/>
      <c r="C1032" t="str">
        <f t="shared" si="32"/>
        <v/>
      </c>
      <c r="D1032" t="str">
        <f t="shared" si="33"/>
        <v/>
      </c>
    </row>
    <row r="1033" spans="1:4" x14ac:dyDescent="0.25">
      <c r="A1033" s="11"/>
      <c r="C1033" t="str">
        <f t="shared" si="32"/>
        <v/>
      </c>
      <c r="D1033" t="str">
        <f t="shared" si="33"/>
        <v/>
      </c>
    </row>
    <row r="1034" spans="1:4" x14ac:dyDescent="0.25">
      <c r="A1034" s="11"/>
      <c r="C1034" t="str">
        <f t="shared" si="32"/>
        <v/>
      </c>
      <c r="D1034" t="str">
        <f t="shared" si="33"/>
        <v/>
      </c>
    </row>
    <row r="1035" spans="1:4" x14ac:dyDescent="0.25">
      <c r="A1035" s="11"/>
      <c r="C1035" t="str">
        <f t="shared" si="32"/>
        <v/>
      </c>
      <c r="D1035" t="str">
        <f t="shared" si="33"/>
        <v/>
      </c>
    </row>
    <row r="1036" spans="1:4" x14ac:dyDescent="0.25">
      <c r="A1036" s="11"/>
      <c r="C1036" t="str">
        <f t="shared" si="32"/>
        <v/>
      </c>
      <c r="D1036" t="str">
        <f t="shared" si="33"/>
        <v/>
      </c>
    </row>
    <row r="1037" spans="1:4" x14ac:dyDescent="0.25">
      <c r="A1037" s="11"/>
      <c r="C1037" t="str">
        <f t="shared" si="32"/>
        <v/>
      </c>
      <c r="D1037" t="str">
        <f t="shared" si="33"/>
        <v/>
      </c>
    </row>
    <row r="1038" spans="1:4" x14ac:dyDescent="0.25">
      <c r="A1038" s="11"/>
      <c r="C1038" t="str">
        <f t="shared" si="32"/>
        <v/>
      </c>
      <c r="D1038" t="str">
        <f t="shared" si="33"/>
        <v/>
      </c>
    </row>
    <row r="1039" spans="1:4" x14ac:dyDescent="0.25">
      <c r="A1039" s="11"/>
      <c r="C1039" t="str">
        <f t="shared" si="32"/>
        <v/>
      </c>
      <c r="D1039" t="str">
        <f t="shared" si="33"/>
        <v/>
      </c>
    </row>
    <row r="1040" spans="1:4" x14ac:dyDescent="0.25">
      <c r="A1040" s="11"/>
      <c r="C1040" t="str">
        <f t="shared" si="32"/>
        <v/>
      </c>
      <c r="D1040" t="str">
        <f t="shared" si="33"/>
        <v/>
      </c>
    </row>
    <row r="1041" spans="1:4" x14ac:dyDescent="0.25">
      <c r="A1041" s="11"/>
      <c r="C1041" t="str">
        <f t="shared" si="32"/>
        <v/>
      </c>
      <c r="D1041" t="str">
        <f t="shared" si="33"/>
        <v/>
      </c>
    </row>
    <row r="1042" spans="1:4" x14ac:dyDescent="0.25">
      <c r="A1042" s="11"/>
      <c r="C1042" t="str">
        <f t="shared" si="32"/>
        <v/>
      </c>
      <c r="D1042" t="str">
        <f t="shared" si="33"/>
        <v/>
      </c>
    </row>
    <row r="1043" spans="1:4" x14ac:dyDescent="0.25">
      <c r="A1043" s="11"/>
      <c r="C1043" t="str">
        <f t="shared" si="32"/>
        <v/>
      </c>
      <c r="D1043" t="str">
        <f t="shared" si="33"/>
        <v/>
      </c>
    </row>
    <row r="1044" spans="1:4" x14ac:dyDescent="0.25">
      <c r="A1044" s="11"/>
      <c r="C1044" t="str">
        <f t="shared" si="32"/>
        <v/>
      </c>
      <c r="D1044" t="str">
        <f t="shared" si="33"/>
        <v/>
      </c>
    </row>
    <row r="1045" spans="1:4" x14ac:dyDescent="0.25">
      <c r="A1045" s="11"/>
      <c r="C1045" t="str">
        <f t="shared" si="32"/>
        <v/>
      </c>
      <c r="D1045" t="str">
        <f t="shared" si="33"/>
        <v/>
      </c>
    </row>
    <row r="1046" spans="1:4" x14ac:dyDescent="0.25">
      <c r="A1046" s="11"/>
      <c r="C1046" t="str">
        <f t="shared" si="32"/>
        <v/>
      </c>
      <c r="D1046" t="str">
        <f t="shared" si="33"/>
        <v/>
      </c>
    </row>
    <row r="1047" spans="1:4" x14ac:dyDescent="0.25">
      <c r="A1047" s="11"/>
      <c r="C1047" t="str">
        <f t="shared" si="32"/>
        <v/>
      </c>
      <c r="D1047" t="str">
        <f t="shared" si="33"/>
        <v/>
      </c>
    </row>
    <row r="1048" spans="1:4" x14ac:dyDescent="0.25">
      <c r="A1048" s="11"/>
      <c r="C1048" t="str">
        <f t="shared" si="32"/>
        <v/>
      </c>
      <c r="D1048" t="str">
        <f t="shared" si="33"/>
        <v/>
      </c>
    </row>
    <row r="1049" spans="1:4" x14ac:dyDescent="0.25">
      <c r="A1049" s="11"/>
      <c r="C1049" t="str">
        <f t="shared" si="32"/>
        <v/>
      </c>
      <c r="D1049" t="str">
        <f t="shared" si="33"/>
        <v/>
      </c>
    </row>
    <row r="1050" spans="1:4" x14ac:dyDescent="0.25">
      <c r="A1050" s="11"/>
      <c r="C1050" t="str">
        <f t="shared" si="32"/>
        <v/>
      </c>
      <c r="D1050" t="str">
        <f t="shared" si="33"/>
        <v/>
      </c>
    </row>
    <row r="1051" spans="1:4" x14ac:dyDescent="0.25">
      <c r="A1051" s="11"/>
      <c r="C1051" t="str">
        <f t="shared" si="32"/>
        <v/>
      </c>
      <c r="D1051" t="str">
        <f t="shared" si="33"/>
        <v/>
      </c>
    </row>
    <row r="1052" spans="1:4" x14ac:dyDescent="0.25">
      <c r="A1052" s="11"/>
      <c r="C1052" t="str">
        <f t="shared" si="32"/>
        <v/>
      </c>
      <c r="D1052" t="str">
        <f t="shared" si="33"/>
        <v/>
      </c>
    </row>
    <row r="1053" spans="1:4" x14ac:dyDescent="0.25">
      <c r="A1053" s="11"/>
      <c r="C1053" t="str">
        <f t="shared" si="32"/>
        <v/>
      </c>
      <c r="D1053" t="str">
        <f t="shared" si="33"/>
        <v/>
      </c>
    </row>
    <row r="1054" spans="1:4" x14ac:dyDescent="0.25">
      <c r="A1054" s="11"/>
      <c r="C1054" t="str">
        <f t="shared" si="32"/>
        <v/>
      </c>
      <c r="D1054" t="str">
        <f t="shared" si="33"/>
        <v/>
      </c>
    </row>
    <row r="1055" spans="1:4" x14ac:dyDescent="0.25">
      <c r="A1055" s="11"/>
      <c r="C1055" t="str">
        <f t="shared" si="32"/>
        <v/>
      </c>
      <c r="D1055" t="str">
        <f t="shared" si="33"/>
        <v/>
      </c>
    </row>
    <row r="1056" spans="1:4" x14ac:dyDescent="0.25">
      <c r="A1056" s="11"/>
      <c r="C1056" t="str">
        <f t="shared" si="32"/>
        <v/>
      </c>
      <c r="D1056" t="str">
        <f t="shared" si="33"/>
        <v/>
      </c>
    </row>
    <row r="1057" spans="1:4" x14ac:dyDescent="0.25">
      <c r="A1057" s="11"/>
      <c r="C1057" t="str">
        <f t="shared" si="32"/>
        <v/>
      </c>
      <c r="D1057" t="str">
        <f t="shared" si="33"/>
        <v/>
      </c>
    </row>
    <row r="1058" spans="1:4" x14ac:dyDescent="0.25">
      <c r="A1058" s="11"/>
      <c r="C1058" t="str">
        <f t="shared" si="32"/>
        <v/>
      </c>
      <c r="D1058" t="str">
        <f t="shared" si="33"/>
        <v/>
      </c>
    </row>
    <row r="1059" spans="1:4" x14ac:dyDescent="0.25">
      <c r="A1059" s="11"/>
      <c r="C1059" t="str">
        <f t="shared" si="32"/>
        <v/>
      </c>
      <c r="D1059" t="str">
        <f t="shared" si="33"/>
        <v/>
      </c>
    </row>
    <row r="1060" spans="1:4" x14ac:dyDescent="0.25">
      <c r="A1060" s="11"/>
      <c r="C1060" t="str">
        <f t="shared" si="32"/>
        <v/>
      </c>
      <c r="D1060" t="str">
        <f t="shared" si="33"/>
        <v/>
      </c>
    </row>
    <row r="1061" spans="1:4" x14ac:dyDescent="0.25">
      <c r="A1061" s="11"/>
      <c r="C1061" t="str">
        <f t="shared" si="32"/>
        <v/>
      </c>
      <c r="D1061" t="str">
        <f t="shared" si="33"/>
        <v/>
      </c>
    </row>
    <row r="1062" spans="1:4" x14ac:dyDescent="0.25">
      <c r="A1062" s="11"/>
      <c r="C1062" t="str">
        <f t="shared" si="32"/>
        <v/>
      </c>
      <c r="D1062" t="str">
        <f t="shared" si="33"/>
        <v/>
      </c>
    </row>
    <row r="1063" spans="1:4" x14ac:dyDescent="0.25">
      <c r="A1063" s="11"/>
      <c r="C1063" t="str">
        <f t="shared" si="32"/>
        <v/>
      </c>
      <c r="D1063" t="str">
        <f t="shared" si="33"/>
        <v/>
      </c>
    </row>
    <row r="1064" spans="1:4" x14ac:dyDescent="0.25">
      <c r="A1064" s="11"/>
      <c r="C1064" t="str">
        <f t="shared" si="32"/>
        <v/>
      </c>
      <c r="D1064" t="str">
        <f t="shared" si="33"/>
        <v/>
      </c>
    </row>
    <row r="1065" spans="1:4" x14ac:dyDescent="0.25">
      <c r="A1065" s="11"/>
      <c r="C1065" t="str">
        <f t="shared" si="32"/>
        <v/>
      </c>
      <c r="D1065" t="str">
        <f t="shared" si="33"/>
        <v/>
      </c>
    </row>
    <row r="1066" spans="1:4" x14ac:dyDescent="0.25">
      <c r="A1066" s="11"/>
      <c r="C1066" t="str">
        <f t="shared" si="32"/>
        <v/>
      </c>
      <c r="D1066" t="str">
        <f t="shared" si="33"/>
        <v/>
      </c>
    </row>
    <row r="1067" spans="1:4" x14ac:dyDescent="0.25">
      <c r="A1067" s="11"/>
      <c r="C1067" t="str">
        <f t="shared" si="32"/>
        <v/>
      </c>
      <c r="D1067" t="str">
        <f t="shared" si="33"/>
        <v/>
      </c>
    </row>
    <row r="1068" spans="1:4" x14ac:dyDescent="0.25">
      <c r="A1068" s="11"/>
      <c r="C1068" t="str">
        <f t="shared" si="32"/>
        <v/>
      </c>
      <c r="D1068" t="str">
        <f t="shared" si="33"/>
        <v/>
      </c>
    </row>
    <row r="1069" spans="1:4" x14ac:dyDescent="0.25">
      <c r="A1069" s="11"/>
      <c r="C1069" t="str">
        <f t="shared" si="32"/>
        <v/>
      </c>
      <c r="D1069" t="str">
        <f t="shared" si="33"/>
        <v/>
      </c>
    </row>
    <row r="1070" spans="1:4" x14ac:dyDescent="0.25">
      <c r="A1070" s="11"/>
      <c r="C1070" t="str">
        <f t="shared" si="32"/>
        <v/>
      </c>
      <c r="D1070" t="str">
        <f t="shared" si="33"/>
        <v/>
      </c>
    </row>
    <row r="1071" spans="1:4" x14ac:dyDescent="0.25">
      <c r="A1071" s="11"/>
      <c r="C1071" t="str">
        <f t="shared" si="32"/>
        <v/>
      </c>
      <c r="D1071" t="str">
        <f t="shared" si="33"/>
        <v/>
      </c>
    </row>
    <row r="1072" spans="1:4" x14ac:dyDescent="0.25">
      <c r="A1072" s="11"/>
      <c r="C1072" t="str">
        <f t="shared" si="32"/>
        <v/>
      </c>
      <c r="D1072" t="str">
        <f t="shared" si="33"/>
        <v/>
      </c>
    </row>
    <row r="1073" spans="1:4" x14ac:dyDescent="0.25">
      <c r="A1073" s="11"/>
      <c r="C1073" t="str">
        <f t="shared" si="32"/>
        <v/>
      </c>
      <c r="D1073" t="str">
        <f t="shared" si="33"/>
        <v/>
      </c>
    </row>
    <row r="1074" spans="1:4" x14ac:dyDescent="0.25">
      <c r="A1074" s="11"/>
      <c r="C1074" t="str">
        <f t="shared" si="32"/>
        <v/>
      </c>
      <c r="D1074" t="str">
        <f t="shared" si="33"/>
        <v/>
      </c>
    </row>
    <row r="1075" spans="1:4" x14ac:dyDescent="0.25">
      <c r="A1075" s="11"/>
      <c r="C1075" t="str">
        <f t="shared" si="32"/>
        <v/>
      </c>
      <c r="D1075" t="str">
        <f t="shared" si="33"/>
        <v/>
      </c>
    </row>
    <row r="1076" spans="1:4" x14ac:dyDescent="0.25">
      <c r="A1076" s="11"/>
      <c r="C1076" t="str">
        <f t="shared" ref="C1076:C1139" si="34">IF(A1076="", "", YEAR(A1076))</f>
        <v/>
      </c>
      <c r="D1076" t="str">
        <f t="shared" si="33"/>
        <v/>
      </c>
    </row>
    <row r="1077" spans="1:4" x14ac:dyDescent="0.25">
      <c r="A1077" s="11"/>
      <c r="C1077" t="str">
        <f t="shared" si="34"/>
        <v/>
      </c>
      <c r="D1077" t="str">
        <f t="shared" si="33"/>
        <v/>
      </c>
    </row>
    <row r="1078" spans="1:4" x14ac:dyDescent="0.25">
      <c r="A1078" s="11"/>
      <c r="C1078" t="str">
        <f t="shared" si="34"/>
        <v/>
      </c>
      <c r="D1078" t="str">
        <f t="shared" si="33"/>
        <v/>
      </c>
    </row>
    <row r="1079" spans="1:4" x14ac:dyDescent="0.25">
      <c r="A1079" s="11"/>
      <c r="C1079" t="str">
        <f t="shared" si="34"/>
        <v/>
      </c>
      <c r="D1079" t="str">
        <f t="shared" si="33"/>
        <v/>
      </c>
    </row>
    <row r="1080" spans="1:4" x14ac:dyDescent="0.25">
      <c r="A1080" s="11"/>
      <c r="C1080" t="str">
        <f t="shared" si="34"/>
        <v/>
      </c>
      <c r="D1080" t="str">
        <f t="shared" si="33"/>
        <v/>
      </c>
    </row>
    <row r="1081" spans="1:4" x14ac:dyDescent="0.25">
      <c r="A1081" s="11"/>
      <c r="C1081" t="str">
        <f t="shared" si="34"/>
        <v/>
      </c>
      <c r="D1081" t="str">
        <f t="shared" si="33"/>
        <v/>
      </c>
    </row>
    <row r="1082" spans="1:4" x14ac:dyDescent="0.25">
      <c r="A1082" s="11"/>
      <c r="C1082" t="str">
        <f t="shared" si="34"/>
        <v/>
      </c>
      <c r="D1082" t="str">
        <f t="shared" si="33"/>
        <v/>
      </c>
    </row>
    <row r="1083" spans="1:4" x14ac:dyDescent="0.25">
      <c r="A1083" s="11"/>
      <c r="C1083" t="str">
        <f t="shared" si="34"/>
        <v/>
      </c>
      <c r="D1083" t="str">
        <f t="shared" si="33"/>
        <v/>
      </c>
    </row>
    <row r="1084" spans="1:4" x14ac:dyDescent="0.25">
      <c r="A1084" s="11"/>
      <c r="C1084" t="str">
        <f t="shared" si="34"/>
        <v/>
      </c>
      <c r="D1084" t="str">
        <f t="shared" si="33"/>
        <v/>
      </c>
    </row>
    <row r="1085" spans="1:4" x14ac:dyDescent="0.25">
      <c r="A1085" s="11"/>
      <c r="C1085" t="str">
        <f t="shared" si="34"/>
        <v/>
      </c>
      <c r="D1085" t="str">
        <f t="shared" si="33"/>
        <v/>
      </c>
    </row>
    <row r="1086" spans="1:4" x14ac:dyDescent="0.25">
      <c r="A1086" s="11"/>
      <c r="C1086" t="str">
        <f t="shared" si="34"/>
        <v/>
      </c>
      <c r="D1086" t="str">
        <f t="shared" si="33"/>
        <v/>
      </c>
    </row>
    <row r="1087" spans="1:4" x14ac:dyDescent="0.25">
      <c r="A1087" s="11"/>
      <c r="C1087" t="str">
        <f t="shared" si="34"/>
        <v/>
      </c>
      <c r="D1087" t="str">
        <f t="shared" si="33"/>
        <v/>
      </c>
    </row>
    <row r="1088" spans="1:4" x14ac:dyDescent="0.25">
      <c r="A1088" s="11"/>
      <c r="C1088" t="str">
        <f t="shared" si="34"/>
        <v/>
      </c>
      <c r="D1088" t="str">
        <f t="shared" si="33"/>
        <v/>
      </c>
    </row>
    <row r="1089" spans="1:4" x14ac:dyDescent="0.25">
      <c r="A1089" s="11"/>
      <c r="C1089" t="str">
        <f t="shared" si="34"/>
        <v/>
      </c>
      <c r="D1089" t="str">
        <f t="shared" si="33"/>
        <v/>
      </c>
    </row>
    <row r="1090" spans="1:4" x14ac:dyDescent="0.25">
      <c r="A1090" s="11"/>
      <c r="C1090" t="str">
        <f t="shared" si="34"/>
        <v/>
      </c>
      <c r="D1090" t="str">
        <f t="shared" si="33"/>
        <v/>
      </c>
    </row>
    <row r="1091" spans="1:4" x14ac:dyDescent="0.25">
      <c r="A1091" s="11"/>
      <c r="C1091" t="str">
        <f t="shared" si="34"/>
        <v/>
      </c>
      <c r="D1091" t="str">
        <f t="shared" ref="D1091:D1154" si="35">IF(A1091="", "", TEXT(A1091, "MMMM"))</f>
        <v/>
      </c>
    </row>
    <row r="1092" spans="1:4" x14ac:dyDescent="0.25">
      <c r="A1092" s="11"/>
      <c r="C1092" t="str">
        <f t="shared" si="34"/>
        <v/>
      </c>
      <c r="D1092" t="str">
        <f t="shared" si="35"/>
        <v/>
      </c>
    </row>
    <row r="1093" spans="1:4" x14ac:dyDescent="0.25">
      <c r="A1093" s="11"/>
      <c r="C1093" t="str">
        <f t="shared" si="34"/>
        <v/>
      </c>
      <c r="D1093" t="str">
        <f t="shared" si="35"/>
        <v/>
      </c>
    </row>
    <row r="1094" spans="1:4" x14ac:dyDescent="0.25">
      <c r="A1094" s="11"/>
      <c r="C1094" t="str">
        <f t="shared" si="34"/>
        <v/>
      </c>
      <c r="D1094" t="str">
        <f t="shared" si="35"/>
        <v/>
      </c>
    </row>
    <row r="1095" spans="1:4" x14ac:dyDescent="0.25">
      <c r="A1095" s="11"/>
      <c r="C1095" t="str">
        <f t="shared" si="34"/>
        <v/>
      </c>
      <c r="D1095" t="str">
        <f t="shared" si="35"/>
        <v/>
      </c>
    </row>
    <row r="1096" spans="1:4" x14ac:dyDescent="0.25">
      <c r="A1096" s="11"/>
      <c r="C1096" t="str">
        <f t="shared" si="34"/>
        <v/>
      </c>
      <c r="D1096" t="str">
        <f t="shared" si="35"/>
        <v/>
      </c>
    </row>
    <row r="1097" spans="1:4" x14ac:dyDescent="0.25">
      <c r="A1097" s="11"/>
      <c r="C1097" t="str">
        <f t="shared" si="34"/>
        <v/>
      </c>
      <c r="D1097" t="str">
        <f t="shared" si="35"/>
        <v/>
      </c>
    </row>
    <row r="1098" spans="1:4" x14ac:dyDescent="0.25">
      <c r="A1098" s="11"/>
      <c r="C1098" t="str">
        <f t="shared" si="34"/>
        <v/>
      </c>
      <c r="D1098" t="str">
        <f t="shared" si="35"/>
        <v/>
      </c>
    </row>
    <row r="1099" spans="1:4" x14ac:dyDescent="0.25">
      <c r="A1099" s="11"/>
      <c r="C1099" t="str">
        <f t="shared" si="34"/>
        <v/>
      </c>
      <c r="D1099" t="str">
        <f t="shared" si="35"/>
        <v/>
      </c>
    </row>
    <row r="1100" spans="1:4" x14ac:dyDescent="0.25">
      <c r="A1100" s="11"/>
      <c r="C1100" t="str">
        <f t="shared" si="34"/>
        <v/>
      </c>
      <c r="D1100" t="str">
        <f t="shared" si="35"/>
        <v/>
      </c>
    </row>
    <row r="1101" spans="1:4" x14ac:dyDescent="0.25">
      <c r="A1101" s="11"/>
      <c r="C1101" t="str">
        <f t="shared" si="34"/>
        <v/>
      </c>
      <c r="D1101" t="str">
        <f t="shared" si="35"/>
        <v/>
      </c>
    </row>
    <row r="1102" spans="1:4" x14ac:dyDescent="0.25">
      <c r="A1102" s="11"/>
      <c r="C1102" t="str">
        <f t="shared" si="34"/>
        <v/>
      </c>
      <c r="D1102" t="str">
        <f t="shared" si="35"/>
        <v/>
      </c>
    </row>
    <row r="1103" spans="1:4" x14ac:dyDescent="0.25">
      <c r="A1103" s="11"/>
      <c r="C1103" t="str">
        <f t="shared" si="34"/>
        <v/>
      </c>
      <c r="D1103" t="str">
        <f t="shared" si="35"/>
        <v/>
      </c>
    </row>
    <row r="1104" spans="1:4" x14ac:dyDescent="0.25">
      <c r="A1104" s="11"/>
      <c r="C1104" t="str">
        <f t="shared" si="34"/>
        <v/>
      </c>
      <c r="D1104" t="str">
        <f t="shared" si="35"/>
        <v/>
      </c>
    </row>
    <row r="1105" spans="1:4" x14ac:dyDescent="0.25">
      <c r="A1105" s="11"/>
      <c r="C1105" t="str">
        <f t="shared" si="34"/>
        <v/>
      </c>
      <c r="D1105" t="str">
        <f t="shared" si="35"/>
        <v/>
      </c>
    </row>
    <row r="1106" spans="1:4" x14ac:dyDescent="0.25">
      <c r="A1106" s="11"/>
      <c r="C1106" t="str">
        <f t="shared" si="34"/>
        <v/>
      </c>
      <c r="D1106" t="str">
        <f t="shared" si="35"/>
        <v/>
      </c>
    </row>
    <row r="1107" spans="1:4" x14ac:dyDescent="0.25">
      <c r="A1107" s="11"/>
      <c r="C1107" t="str">
        <f t="shared" si="34"/>
        <v/>
      </c>
      <c r="D1107" t="str">
        <f t="shared" si="35"/>
        <v/>
      </c>
    </row>
    <row r="1108" spans="1:4" x14ac:dyDescent="0.25">
      <c r="A1108" s="11"/>
      <c r="C1108" t="str">
        <f t="shared" si="34"/>
        <v/>
      </c>
      <c r="D1108" t="str">
        <f t="shared" si="35"/>
        <v/>
      </c>
    </row>
    <row r="1109" spans="1:4" x14ac:dyDescent="0.25">
      <c r="A1109" s="11"/>
      <c r="C1109" t="str">
        <f t="shared" si="34"/>
        <v/>
      </c>
      <c r="D1109" t="str">
        <f t="shared" si="35"/>
        <v/>
      </c>
    </row>
    <row r="1110" spans="1:4" x14ac:dyDescent="0.25">
      <c r="A1110" s="11"/>
      <c r="C1110" t="str">
        <f t="shared" si="34"/>
        <v/>
      </c>
      <c r="D1110" t="str">
        <f t="shared" si="35"/>
        <v/>
      </c>
    </row>
    <row r="1111" spans="1:4" x14ac:dyDescent="0.25">
      <c r="A1111" s="11"/>
      <c r="C1111" t="str">
        <f t="shared" si="34"/>
        <v/>
      </c>
      <c r="D1111" t="str">
        <f t="shared" si="35"/>
        <v/>
      </c>
    </row>
    <row r="1112" spans="1:4" x14ac:dyDescent="0.25">
      <c r="A1112" s="11"/>
      <c r="C1112" t="str">
        <f t="shared" si="34"/>
        <v/>
      </c>
      <c r="D1112" t="str">
        <f t="shared" si="35"/>
        <v/>
      </c>
    </row>
    <row r="1113" spans="1:4" x14ac:dyDescent="0.25">
      <c r="A1113" s="11"/>
      <c r="C1113" t="str">
        <f t="shared" si="34"/>
        <v/>
      </c>
      <c r="D1113" t="str">
        <f t="shared" si="35"/>
        <v/>
      </c>
    </row>
    <row r="1114" spans="1:4" x14ac:dyDescent="0.25">
      <c r="A1114" s="11"/>
      <c r="C1114" t="str">
        <f t="shared" si="34"/>
        <v/>
      </c>
      <c r="D1114" t="str">
        <f t="shared" si="35"/>
        <v/>
      </c>
    </row>
    <row r="1115" spans="1:4" x14ac:dyDescent="0.25">
      <c r="A1115" s="11"/>
      <c r="C1115" t="str">
        <f t="shared" si="34"/>
        <v/>
      </c>
      <c r="D1115" t="str">
        <f t="shared" si="35"/>
        <v/>
      </c>
    </row>
    <row r="1116" spans="1:4" x14ac:dyDescent="0.25">
      <c r="A1116" s="11"/>
      <c r="C1116" t="str">
        <f t="shared" si="34"/>
        <v/>
      </c>
      <c r="D1116" t="str">
        <f t="shared" si="35"/>
        <v/>
      </c>
    </row>
    <row r="1117" spans="1:4" x14ac:dyDescent="0.25">
      <c r="A1117" s="11"/>
      <c r="C1117" t="str">
        <f t="shared" si="34"/>
        <v/>
      </c>
      <c r="D1117" t="str">
        <f t="shared" si="35"/>
        <v/>
      </c>
    </row>
    <row r="1118" spans="1:4" x14ac:dyDescent="0.25">
      <c r="A1118" s="11"/>
      <c r="C1118" t="str">
        <f t="shared" si="34"/>
        <v/>
      </c>
      <c r="D1118" t="str">
        <f t="shared" si="35"/>
        <v/>
      </c>
    </row>
    <row r="1119" spans="1:4" x14ac:dyDescent="0.25">
      <c r="A1119" s="11"/>
      <c r="C1119" t="str">
        <f t="shared" si="34"/>
        <v/>
      </c>
      <c r="D1119" t="str">
        <f t="shared" si="35"/>
        <v/>
      </c>
    </row>
    <row r="1120" spans="1:4" x14ac:dyDescent="0.25">
      <c r="A1120" s="11"/>
      <c r="C1120" t="str">
        <f t="shared" si="34"/>
        <v/>
      </c>
      <c r="D1120" t="str">
        <f t="shared" si="35"/>
        <v/>
      </c>
    </row>
    <row r="1121" spans="1:4" x14ac:dyDescent="0.25">
      <c r="A1121" s="11"/>
      <c r="C1121" t="str">
        <f t="shared" si="34"/>
        <v/>
      </c>
      <c r="D1121" t="str">
        <f t="shared" si="35"/>
        <v/>
      </c>
    </row>
    <row r="1122" spans="1:4" x14ac:dyDescent="0.25">
      <c r="A1122" s="11"/>
      <c r="C1122" t="str">
        <f t="shared" si="34"/>
        <v/>
      </c>
      <c r="D1122" t="str">
        <f t="shared" si="35"/>
        <v/>
      </c>
    </row>
    <row r="1123" spans="1:4" x14ac:dyDescent="0.25">
      <c r="A1123" s="11"/>
      <c r="C1123" t="str">
        <f t="shared" si="34"/>
        <v/>
      </c>
      <c r="D1123" t="str">
        <f t="shared" si="35"/>
        <v/>
      </c>
    </row>
    <row r="1124" spans="1:4" x14ac:dyDescent="0.25">
      <c r="A1124" s="11"/>
      <c r="C1124" t="str">
        <f t="shared" si="34"/>
        <v/>
      </c>
      <c r="D1124" t="str">
        <f t="shared" si="35"/>
        <v/>
      </c>
    </row>
    <row r="1125" spans="1:4" x14ac:dyDescent="0.25">
      <c r="A1125" s="11"/>
      <c r="C1125" t="str">
        <f t="shared" si="34"/>
        <v/>
      </c>
      <c r="D1125" t="str">
        <f t="shared" si="35"/>
        <v/>
      </c>
    </row>
    <row r="1126" spans="1:4" x14ac:dyDescent="0.25">
      <c r="A1126" s="11"/>
      <c r="C1126" t="str">
        <f t="shared" si="34"/>
        <v/>
      </c>
      <c r="D1126" t="str">
        <f t="shared" si="35"/>
        <v/>
      </c>
    </row>
    <row r="1127" spans="1:4" x14ac:dyDescent="0.25">
      <c r="A1127" s="11"/>
      <c r="C1127" t="str">
        <f t="shared" si="34"/>
        <v/>
      </c>
      <c r="D1127" t="str">
        <f t="shared" si="35"/>
        <v/>
      </c>
    </row>
    <row r="1128" spans="1:4" x14ac:dyDescent="0.25">
      <c r="A1128" s="11"/>
      <c r="C1128" t="str">
        <f t="shared" si="34"/>
        <v/>
      </c>
      <c r="D1128" t="str">
        <f t="shared" si="35"/>
        <v/>
      </c>
    </row>
    <row r="1129" spans="1:4" x14ac:dyDescent="0.25">
      <c r="A1129" s="11"/>
      <c r="C1129" t="str">
        <f t="shared" si="34"/>
        <v/>
      </c>
      <c r="D1129" t="str">
        <f t="shared" si="35"/>
        <v/>
      </c>
    </row>
    <row r="1130" spans="1:4" x14ac:dyDescent="0.25">
      <c r="A1130" s="11"/>
      <c r="C1130" t="str">
        <f t="shared" si="34"/>
        <v/>
      </c>
      <c r="D1130" t="str">
        <f t="shared" si="35"/>
        <v/>
      </c>
    </row>
    <row r="1131" spans="1:4" x14ac:dyDescent="0.25">
      <c r="A1131" s="11"/>
      <c r="C1131" t="str">
        <f t="shared" si="34"/>
        <v/>
      </c>
      <c r="D1131" t="str">
        <f t="shared" si="35"/>
        <v/>
      </c>
    </row>
    <row r="1132" spans="1:4" x14ac:dyDescent="0.25">
      <c r="A1132" s="11"/>
      <c r="C1132" t="str">
        <f t="shared" si="34"/>
        <v/>
      </c>
      <c r="D1132" t="str">
        <f t="shared" si="35"/>
        <v/>
      </c>
    </row>
    <row r="1133" spans="1:4" x14ac:dyDescent="0.25">
      <c r="A1133" s="11"/>
      <c r="C1133" t="str">
        <f t="shared" si="34"/>
        <v/>
      </c>
      <c r="D1133" t="str">
        <f t="shared" si="35"/>
        <v/>
      </c>
    </row>
    <row r="1134" spans="1:4" x14ac:dyDescent="0.25">
      <c r="A1134" s="11"/>
      <c r="C1134" t="str">
        <f t="shared" si="34"/>
        <v/>
      </c>
      <c r="D1134" t="str">
        <f t="shared" si="35"/>
        <v/>
      </c>
    </row>
    <row r="1135" spans="1:4" x14ac:dyDescent="0.25">
      <c r="A1135" s="11"/>
      <c r="C1135" t="str">
        <f t="shared" si="34"/>
        <v/>
      </c>
      <c r="D1135" t="str">
        <f t="shared" si="35"/>
        <v/>
      </c>
    </row>
    <row r="1136" spans="1:4" x14ac:dyDescent="0.25">
      <c r="A1136" s="11"/>
      <c r="C1136" t="str">
        <f t="shared" si="34"/>
        <v/>
      </c>
      <c r="D1136" t="str">
        <f t="shared" si="35"/>
        <v/>
      </c>
    </row>
    <row r="1137" spans="1:4" x14ac:dyDescent="0.25">
      <c r="A1137" s="11"/>
      <c r="C1137" t="str">
        <f t="shared" si="34"/>
        <v/>
      </c>
      <c r="D1137" t="str">
        <f t="shared" si="35"/>
        <v/>
      </c>
    </row>
    <row r="1138" spans="1:4" x14ac:dyDescent="0.25">
      <c r="A1138" s="11"/>
      <c r="C1138" t="str">
        <f t="shared" si="34"/>
        <v/>
      </c>
      <c r="D1138" t="str">
        <f t="shared" si="35"/>
        <v/>
      </c>
    </row>
    <row r="1139" spans="1:4" x14ac:dyDescent="0.25">
      <c r="A1139" s="11"/>
      <c r="C1139" t="str">
        <f t="shared" si="34"/>
        <v/>
      </c>
      <c r="D1139" t="str">
        <f t="shared" si="35"/>
        <v/>
      </c>
    </row>
    <row r="1140" spans="1:4" x14ac:dyDescent="0.25">
      <c r="A1140" s="11"/>
      <c r="C1140" t="str">
        <f t="shared" ref="C1140:C1203" si="36">IF(A1140="", "", YEAR(A1140))</f>
        <v/>
      </c>
      <c r="D1140" t="str">
        <f t="shared" si="35"/>
        <v/>
      </c>
    </row>
    <row r="1141" spans="1:4" x14ac:dyDescent="0.25">
      <c r="A1141" s="11"/>
      <c r="C1141" t="str">
        <f t="shared" si="36"/>
        <v/>
      </c>
      <c r="D1141" t="str">
        <f t="shared" si="35"/>
        <v/>
      </c>
    </row>
    <row r="1142" spans="1:4" x14ac:dyDescent="0.25">
      <c r="A1142" s="11"/>
      <c r="C1142" t="str">
        <f t="shared" si="36"/>
        <v/>
      </c>
      <c r="D1142" t="str">
        <f t="shared" si="35"/>
        <v/>
      </c>
    </row>
    <row r="1143" spans="1:4" x14ac:dyDescent="0.25">
      <c r="A1143" s="11"/>
      <c r="C1143" t="str">
        <f t="shared" si="36"/>
        <v/>
      </c>
      <c r="D1143" t="str">
        <f t="shared" si="35"/>
        <v/>
      </c>
    </row>
    <row r="1144" spans="1:4" x14ac:dyDescent="0.25">
      <c r="A1144" s="11"/>
      <c r="C1144" t="str">
        <f t="shared" si="36"/>
        <v/>
      </c>
      <c r="D1144" t="str">
        <f t="shared" si="35"/>
        <v/>
      </c>
    </row>
    <row r="1145" spans="1:4" x14ac:dyDescent="0.25">
      <c r="A1145" s="11"/>
      <c r="C1145" t="str">
        <f t="shared" si="36"/>
        <v/>
      </c>
      <c r="D1145" t="str">
        <f t="shared" si="35"/>
        <v/>
      </c>
    </row>
    <row r="1146" spans="1:4" x14ac:dyDescent="0.25">
      <c r="A1146" s="11"/>
      <c r="C1146" t="str">
        <f t="shared" si="36"/>
        <v/>
      </c>
      <c r="D1146" t="str">
        <f t="shared" si="35"/>
        <v/>
      </c>
    </row>
    <row r="1147" spans="1:4" x14ac:dyDescent="0.25">
      <c r="A1147" s="11"/>
      <c r="C1147" t="str">
        <f t="shared" si="36"/>
        <v/>
      </c>
      <c r="D1147" t="str">
        <f t="shared" si="35"/>
        <v/>
      </c>
    </row>
    <row r="1148" spans="1:4" x14ac:dyDescent="0.25">
      <c r="A1148" s="11"/>
      <c r="C1148" t="str">
        <f t="shared" si="36"/>
        <v/>
      </c>
      <c r="D1148" t="str">
        <f t="shared" si="35"/>
        <v/>
      </c>
    </row>
    <row r="1149" spans="1:4" x14ac:dyDescent="0.25">
      <c r="A1149" s="11"/>
      <c r="C1149" t="str">
        <f t="shared" si="36"/>
        <v/>
      </c>
      <c r="D1149" t="str">
        <f t="shared" si="35"/>
        <v/>
      </c>
    </row>
    <row r="1150" spans="1:4" x14ac:dyDescent="0.25">
      <c r="A1150" s="11"/>
      <c r="C1150" t="str">
        <f t="shared" si="36"/>
        <v/>
      </c>
      <c r="D1150" t="str">
        <f t="shared" si="35"/>
        <v/>
      </c>
    </row>
    <row r="1151" spans="1:4" x14ac:dyDescent="0.25">
      <c r="A1151" s="11"/>
      <c r="C1151" t="str">
        <f t="shared" si="36"/>
        <v/>
      </c>
      <c r="D1151" t="str">
        <f t="shared" si="35"/>
        <v/>
      </c>
    </row>
    <row r="1152" spans="1:4" x14ac:dyDescent="0.25">
      <c r="A1152" s="11"/>
      <c r="C1152" t="str">
        <f t="shared" si="36"/>
        <v/>
      </c>
      <c r="D1152" t="str">
        <f t="shared" si="35"/>
        <v/>
      </c>
    </row>
    <row r="1153" spans="1:4" x14ac:dyDescent="0.25">
      <c r="A1153" s="11"/>
      <c r="C1153" t="str">
        <f t="shared" si="36"/>
        <v/>
      </c>
      <c r="D1153" t="str">
        <f t="shared" si="35"/>
        <v/>
      </c>
    </row>
    <row r="1154" spans="1:4" x14ac:dyDescent="0.25">
      <c r="A1154" s="11"/>
      <c r="C1154" t="str">
        <f t="shared" si="36"/>
        <v/>
      </c>
      <c r="D1154" t="str">
        <f t="shared" si="35"/>
        <v/>
      </c>
    </row>
    <row r="1155" spans="1:4" x14ac:dyDescent="0.25">
      <c r="A1155" s="11"/>
      <c r="C1155" t="str">
        <f t="shared" si="36"/>
        <v/>
      </c>
      <c r="D1155" t="str">
        <f t="shared" ref="D1155:D1218" si="37">IF(A1155="", "", TEXT(A1155, "MMMM"))</f>
        <v/>
      </c>
    </row>
    <row r="1156" spans="1:4" x14ac:dyDescent="0.25">
      <c r="A1156" s="11"/>
      <c r="C1156" t="str">
        <f t="shared" si="36"/>
        <v/>
      </c>
      <c r="D1156" t="str">
        <f t="shared" si="37"/>
        <v/>
      </c>
    </row>
    <row r="1157" spans="1:4" x14ac:dyDescent="0.25">
      <c r="A1157" s="11"/>
      <c r="C1157" t="str">
        <f t="shared" si="36"/>
        <v/>
      </c>
      <c r="D1157" t="str">
        <f t="shared" si="37"/>
        <v/>
      </c>
    </row>
    <row r="1158" spans="1:4" x14ac:dyDescent="0.25">
      <c r="A1158" s="11"/>
      <c r="C1158" t="str">
        <f t="shared" si="36"/>
        <v/>
      </c>
      <c r="D1158" t="str">
        <f t="shared" si="37"/>
        <v/>
      </c>
    </row>
    <row r="1159" spans="1:4" x14ac:dyDescent="0.25">
      <c r="A1159" s="11"/>
      <c r="C1159" t="str">
        <f t="shared" si="36"/>
        <v/>
      </c>
      <c r="D1159" t="str">
        <f t="shared" si="37"/>
        <v/>
      </c>
    </row>
    <row r="1160" spans="1:4" x14ac:dyDescent="0.25">
      <c r="A1160" s="11"/>
      <c r="C1160" t="str">
        <f t="shared" si="36"/>
        <v/>
      </c>
      <c r="D1160" t="str">
        <f t="shared" si="37"/>
        <v/>
      </c>
    </row>
    <row r="1161" spans="1:4" x14ac:dyDescent="0.25">
      <c r="A1161" s="11"/>
      <c r="C1161" t="str">
        <f t="shared" si="36"/>
        <v/>
      </c>
      <c r="D1161" t="str">
        <f t="shared" si="37"/>
        <v/>
      </c>
    </row>
    <row r="1162" spans="1:4" x14ac:dyDescent="0.25">
      <c r="A1162" s="11"/>
      <c r="C1162" t="str">
        <f t="shared" si="36"/>
        <v/>
      </c>
      <c r="D1162" t="str">
        <f t="shared" si="37"/>
        <v/>
      </c>
    </row>
    <row r="1163" spans="1:4" x14ac:dyDescent="0.25">
      <c r="A1163" s="11"/>
      <c r="C1163" t="str">
        <f t="shared" si="36"/>
        <v/>
      </c>
      <c r="D1163" t="str">
        <f t="shared" si="37"/>
        <v/>
      </c>
    </row>
    <row r="1164" spans="1:4" x14ac:dyDescent="0.25">
      <c r="A1164" s="11"/>
      <c r="C1164" t="str">
        <f t="shared" si="36"/>
        <v/>
      </c>
      <c r="D1164" t="str">
        <f t="shared" si="37"/>
        <v/>
      </c>
    </row>
    <row r="1165" spans="1:4" x14ac:dyDescent="0.25">
      <c r="A1165" s="11"/>
      <c r="C1165" t="str">
        <f t="shared" si="36"/>
        <v/>
      </c>
      <c r="D1165" t="str">
        <f t="shared" si="37"/>
        <v/>
      </c>
    </row>
    <row r="1166" spans="1:4" x14ac:dyDescent="0.25">
      <c r="A1166" s="11"/>
      <c r="C1166" t="str">
        <f t="shared" si="36"/>
        <v/>
      </c>
      <c r="D1166" t="str">
        <f t="shared" si="37"/>
        <v/>
      </c>
    </row>
    <row r="1167" spans="1:4" x14ac:dyDescent="0.25">
      <c r="A1167" s="11"/>
      <c r="C1167" t="str">
        <f t="shared" si="36"/>
        <v/>
      </c>
      <c r="D1167" t="str">
        <f t="shared" si="37"/>
        <v/>
      </c>
    </row>
    <row r="1168" spans="1:4" x14ac:dyDescent="0.25">
      <c r="A1168" s="11"/>
      <c r="C1168" t="str">
        <f t="shared" si="36"/>
        <v/>
      </c>
      <c r="D1168" t="str">
        <f t="shared" si="37"/>
        <v/>
      </c>
    </row>
    <row r="1169" spans="1:4" x14ac:dyDescent="0.25">
      <c r="A1169" s="11"/>
      <c r="C1169" t="str">
        <f t="shared" si="36"/>
        <v/>
      </c>
      <c r="D1169" t="str">
        <f t="shared" si="37"/>
        <v/>
      </c>
    </row>
    <row r="1170" spans="1:4" x14ac:dyDescent="0.25">
      <c r="A1170" s="11"/>
      <c r="C1170" t="str">
        <f t="shared" si="36"/>
        <v/>
      </c>
      <c r="D1170" t="str">
        <f t="shared" si="37"/>
        <v/>
      </c>
    </row>
    <row r="1171" spans="1:4" x14ac:dyDescent="0.25">
      <c r="A1171" s="11"/>
      <c r="C1171" t="str">
        <f t="shared" si="36"/>
        <v/>
      </c>
      <c r="D1171" t="str">
        <f t="shared" si="37"/>
        <v/>
      </c>
    </row>
    <row r="1172" spans="1:4" x14ac:dyDescent="0.25">
      <c r="A1172" s="11"/>
      <c r="C1172" t="str">
        <f t="shared" si="36"/>
        <v/>
      </c>
      <c r="D1172" t="str">
        <f t="shared" si="37"/>
        <v/>
      </c>
    </row>
    <row r="1173" spans="1:4" x14ac:dyDescent="0.25">
      <c r="A1173" s="11"/>
      <c r="C1173" t="str">
        <f t="shared" si="36"/>
        <v/>
      </c>
      <c r="D1173" t="str">
        <f t="shared" si="37"/>
        <v/>
      </c>
    </row>
    <row r="1174" spans="1:4" x14ac:dyDescent="0.25">
      <c r="A1174" s="11"/>
      <c r="C1174" t="str">
        <f t="shared" si="36"/>
        <v/>
      </c>
      <c r="D1174" t="str">
        <f t="shared" si="37"/>
        <v/>
      </c>
    </row>
    <row r="1175" spans="1:4" x14ac:dyDescent="0.25">
      <c r="A1175" s="11"/>
      <c r="C1175" t="str">
        <f t="shared" si="36"/>
        <v/>
      </c>
      <c r="D1175" t="str">
        <f t="shared" si="37"/>
        <v/>
      </c>
    </row>
    <row r="1176" spans="1:4" x14ac:dyDescent="0.25">
      <c r="A1176" s="11"/>
      <c r="C1176" t="str">
        <f t="shared" si="36"/>
        <v/>
      </c>
      <c r="D1176" t="str">
        <f t="shared" si="37"/>
        <v/>
      </c>
    </row>
    <row r="1177" spans="1:4" x14ac:dyDescent="0.25">
      <c r="A1177" s="11"/>
      <c r="C1177" t="str">
        <f t="shared" si="36"/>
        <v/>
      </c>
      <c r="D1177" t="str">
        <f t="shared" si="37"/>
        <v/>
      </c>
    </row>
    <row r="1178" spans="1:4" x14ac:dyDescent="0.25">
      <c r="A1178" s="11"/>
      <c r="C1178" t="str">
        <f t="shared" si="36"/>
        <v/>
      </c>
      <c r="D1178" t="str">
        <f t="shared" si="37"/>
        <v/>
      </c>
    </row>
    <row r="1179" spans="1:4" x14ac:dyDescent="0.25">
      <c r="A1179" s="11"/>
      <c r="C1179" t="str">
        <f t="shared" si="36"/>
        <v/>
      </c>
      <c r="D1179" t="str">
        <f t="shared" si="37"/>
        <v/>
      </c>
    </row>
    <row r="1180" spans="1:4" x14ac:dyDescent="0.25">
      <c r="A1180" s="11"/>
      <c r="C1180" t="str">
        <f t="shared" si="36"/>
        <v/>
      </c>
      <c r="D1180" t="str">
        <f t="shared" si="37"/>
        <v/>
      </c>
    </row>
    <row r="1181" spans="1:4" x14ac:dyDescent="0.25">
      <c r="A1181" s="11"/>
      <c r="C1181" t="str">
        <f t="shared" si="36"/>
        <v/>
      </c>
      <c r="D1181" t="str">
        <f t="shared" si="37"/>
        <v/>
      </c>
    </row>
    <row r="1182" spans="1:4" x14ac:dyDescent="0.25">
      <c r="A1182" s="11"/>
      <c r="C1182" t="str">
        <f t="shared" si="36"/>
        <v/>
      </c>
      <c r="D1182" t="str">
        <f t="shared" si="37"/>
        <v/>
      </c>
    </row>
    <row r="1183" spans="1:4" x14ac:dyDescent="0.25">
      <c r="A1183" s="11"/>
      <c r="C1183" t="str">
        <f t="shared" si="36"/>
        <v/>
      </c>
      <c r="D1183" t="str">
        <f t="shared" si="37"/>
        <v/>
      </c>
    </row>
    <row r="1184" spans="1:4" x14ac:dyDescent="0.25">
      <c r="A1184" s="11"/>
      <c r="C1184" t="str">
        <f t="shared" si="36"/>
        <v/>
      </c>
      <c r="D1184" t="str">
        <f t="shared" si="37"/>
        <v/>
      </c>
    </row>
    <row r="1185" spans="1:4" x14ac:dyDescent="0.25">
      <c r="A1185" s="11"/>
      <c r="C1185" t="str">
        <f t="shared" si="36"/>
        <v/>
      </c>
      <c r="D1185" t="str">
        <f t="shared" si="37"/>
        <v/>
      </c>
    </row>
    <row r="1186" spans="1:4" x14ac:dyDescent="0.25">
      <c r="A1186" s="11"/>
      <c r="C1186" t="str">
        <f t="shared" si="36"/>
        <v/>
      </c>
      <c r="D1186" t="str">
        <f t="shared" si="37"/>
        <v/>
      </c>
    </row>
    <row r="1187" spans="1:4" x14ac:dyDescent="0.25">
      <c r="A1187" s="11"/>
      <c r="C1187" t="str">
        <f t="shared" si="36"/>
        <v/>
      </c>
      <c r="D1187" t="str">
        <f t="shared" si="37"/>
        <v/>
      </c>
    </row>
    <row r="1188" spans="1:4" x14ac:dyDescent="0.25">
      <c r="A1188" s="11"/>
      <c r="C1188" t="str">
        <f t="shared" si="36"/>
        <v/>
      </c>
      <c r="D1188" t="str">
        <f t="shared" si="37"/>
        <v/>
      </c>
    </row>
    <row r="1189" spans="1:4" x14ac:dyDescent="0.25">
      <c r="A1189" s="11"/>
      <c r="C1189" t="str">
        <f t="shared" si="36"/>
        <v/>
      </c>
      <c r="D1189" t="str">
        <f t="shared" si="37"/>
        <v/>
      </c>
    </row>
    <row r="1190" spans="1:4" x14ac:dyDescent="0.25">
      <c r="A1190" s="11"/>
      <c r="C1190" t="str">
        <f t="shared" si="36"/>
        <v/>
      </c>
      <c r="D1190" t="str">
        <f t="shared" si="37"/>
        <v/>
      </c>
    </row>
    <row r="1191" spans="1:4" x14ac:dyDescent="0.25">
      <c r="A1191" s="11"/>
      <c r="C1191" t="str">
        <f t="shared" si="36"/>
        <v/>
      </c>
      <c r="D1191" t="str">
        <f t="shared" si="37"/>
        <v/>
      </c>
    </row>
    <row r="1192" spans="1:4" x14ac:dyDescent="0.25">
      <c r="C1192" t="str">
        <f t="shared" si="36"/>
        <v/>
      </c>
      <c r="D1192" t="str">
        <f t="shared" si="37"/>
        <v/>
      </c>
    </row>
    <row r="1193" spans="1:4" x14ac:dyDescent="0.25">
      <c r="C1193" t="str">
        <f t="shared" si="36"/>
        <v/>
      </c>
      <c r="D1193" t="str">
        <f t="shared" si="37"/>
        <v/>
      </c>
    </row>
    <row r="1194" spans="1:4" x14ac:dyDescent="0.25">
      <c r="C1194" t="str">
        <f t="shared" si="36"/>
        <v/>
      </c>
      <c r="D1194" t="str">
        <f t="shared" si="37"/>
        <v/>
      </c>
    </row>
    <row r="1195" spans="1:4" x14ac:dyDescent="0.25">
      <c r="C1195" t="str">
        <f t="shared" si="36"/>
        <v/>
      </c>
      <c r="D1195" t="str">
        <f t="shared" si="37"/>
        <v/>
      </c>
    </row>
    <row r="1196" spans="1:4" x14ac:dyDescent="0.25">
      <c r="C1196" t="str">
        <f t="shared" si="36"/>
        <v/>
      </c>
      <c r="D1196" t="str">
        <f t="shared" si="37"/>
        <v/>
      </c>
    </row>
    <row r="1197" spans="1:4" x14ac:dyDescent="0.25">
      <c r="C1197" t="str">
        <f t="shared" si="36"/>
        <v/>
      </c>
      <c r="D1197" t="str">
        <f t="shared" si="37"/>
        <v/>
      </c>
    </row>
    <row r="1198" spans="1:4" x14ac:dyDescent="0.25">
      <c r="C1198" t="str">
        <f t="shared" si="36"/>
        <v/>
      </c>
      <c r="D1198" t="str">
        <f t="shared" si="37"/>
        <v/>
      </c>
    </row>
    <row r="1199" spans="1:4" x14ac:dyDescent="0.25">
      <c r="C1199" t="str">
        <f t="shared" si="36"/>
        <v/>
      </c>
      <c r="D1199" t="str">
        <f t="shared" si="37"/>
        <v/>
      </c>
    </row>
    <row r="1200" spans="1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 t="str">
        <f ca="1">IF(COUNTIFS('Historical Price'!$C:$C, MID($A2, 3, 4), 'Historical Price'!$D:$D, B$1) = 0, "", AVERAGEIFS('Historical Price'!$B:$B, 'Historical Price'!$C:$C, MID($A2, 3, 4), 'Historical Price'!$D:$D, B$1))</f>
        <v/>
      </c>
      <c r="C2" s="25" t="str">
        <f ca="1">IF(COUNTIFS('Historical Price'!$C:$C, MID($A2, 3, 4), 'Historical Price'!$D:$D, C$1) = 0, "", AVERAGEIFS('Historical Price'!$B:$B, 'Historical Price'!$C:$C, MID($A2, 3, 4), 'Historical Price'!$D:$D, C$1))</f>
        <v/>
      </c>
      <c r="D2" s="25" t="str">
        <f ca="1">IF(COUNTIFS('Historical Price'!$C:$C, MID($A2, 3, 4), 'Historical Price'!$D:$D, D$1) = 0, "", AVERAGEIFS('Historical Price'!$B:$B, 'Historical Price'!$C:$C, MID($A2, 3, 4), 'Historical Price'!$D:$D, D$1))</f>
        <v/>
      </c>
      <c r="E2" s="25" t="str">
        <f ca="1">IF(COUNTIFS('Historical Price'!$C:$C, MID($A2, 3, 4), 'Historical Price'!$D:$D, E$1) = 0, "", AVERAGEIFS('Historical Price'!$B:$B, 'Historical Price'!$C:$C, MID($A2, 3, 4), 'Historical Price'!$D:$D, E$1))</f>
        <v/>
      </c>
      <c r="F2" s="25" t="str">
        <f ca="1">IF(COUNTIFS('Historical Price'!$C:$C, MID($A2, 3, 4), 'Historical Price'!$D:$D, F$1) = 0, "", AVERAGEIFS('Historical Price'!$B:$B, 'Historical Price'!$C:$C, MID($A2, 3, 4), 'Historical Price'!$D:$D, F$1))</f>
        <v/>
      </c>
      <c r="G2" s="25" t="str">
        <f ca="1">IF(COUNTIFS('Historical Price'!$C:$C, MID($A2, 3, 4), 'Historical Price'!$D:$D, G$1) = 0, "", AVERAGEIFS('Historical Price'!$B:$B, 'Historical Price'!$C:$C, MID($A2, 3, 4), 'Historical Price'!$D:$D, G$1))</f>
        <v/>
      </c>
      <c r="H2" s="25" t="str">
        <f ca="1">IF(COUNTIFS('Historical Price'!$C:$C, MID($A2, 3, 4), 'Historical Price'!$D:$D, H$1) = 0, "", AVERAGEIFS('Historical Price'!$B:$B, 'Historical Price'!$C:$C, MID($A2, 3, 4), 'Historical Price'!$D:$D, H$1))</f>
        <v/>
      </c>
      <c r="I2" s="25" t="str">
        <f ca="1">IF(COUNTIFS('Historical Price'!$C:$C, MID($A2, 3, 4), 'Historical Price'!$D:$D, I$1) = 0, "", AVERAGEIFS('Historical Price'!$B:$B, 'Historical Price'!$C:$C, MID($A2, 3, 4), 'Historical Price'!$D:$D, I$1))</f>
        <v/>
      </c>
      <c r="J2" s="25" t="str">
        <f ca="1">IF(COUNTIFS('Historical Price'!$C:$C, MID($A2, 3, 4), 'Historical Price'!$D:$D, J$1) = 0, "", AVERAGEIFS('Historical Price'!$B:$B, 'Historical Price'!$C:$C, MID($A2, 3, 4), 'Historical Price'!$D:$D, J$1))</f>
        <v/>
      </c>
      <c r="K2" s="25" t="str">
        <f ca="1">IF(COUNTIFS('Historical Price'!$C:$C, MID($A2, 3, 4), 'Historical Price'!$D:$D, K$1) = 0, "", AVERAGEIFS('Historical Price'!$B:$B, 'Historical Price'!$C:$C, MID($A2, 3, 4), 'Historical Price'!$D:$D, K$1))</f>
        <v/>
      </c>
      <c r="L2" s="25" t="str">
        <f ca="1">IF(COUNTIFS('Historical Price'!$C:$C, MID($A2, 3, 4), 'Historical Price'!$D:$D, L$1) = 0, "", AVERAGEIFS('Historical Price'!$B:$B, 'Historical Price'!$C:$C, MID($A2, 3, 4), 'Historical Price'!$D:$D, L$1))</f>
        <v/>
      </c>
      <c r="M2" s="25" t="str">
        <f ca="1">IF(COUNTIFS('Historical Price'!$C:$C, MID($A2, 3, 4), 'Historical Price'!$D:$D, M$1) = 0, "", AVERAGEIFS('Historical Price'!$B:$B, 'Historical Price'!$C:$C, MID($A2, 3, 4), 'Historical Price'!$D:$D, M$1))</f>
        <v/>
      </c>
    </row>
    <row r="3" spans="1:13" x14ac:dyDescent="0.25">
      <c r="A3" s="24" t="s">
        <v>1320</v>
      </c>
      <c r="B3" s="25" t="str">
        <f ca="1">IF(COUNTIFS('Historical Price'!$C:$C, MID($A3, 3, 4), 'Historical Price'!$D:$D, B$1) = 0, "", AVERAGEIFS('Historical Price'!$B:$B, 'Historical Price'!$C:$C, MID($A3, 3, 4), 'Historical Price'!$D:$D, B$1))</f>
        <v/>
      </c>
      <c r="C3" s="25" t="str">
        <f ca="1">IF(COUNTIFS('Historical Price'!$C:$C, MID($A3, 3, 4), 'Historical Price'!$D:$D, C$1) = 0, "", AVERAGEIFS('Historical Price'!$B:$B, 'Historical Price'!$C:$C, MID($A3, 3, 4), 'Historical Price'!$D:$D, C$1))</f>
        <v/>
      </c>
      <c r="D3" s="25" t="str">
        <f ca="1">IF(COUNTIFS('Historical Price'!$C:$C, MID($A3, 3, 4), 'Historical Price'!$D:$D, D$1) = 0, "", AVERAGEIFS('Historical Price'!$B:$B, 'Historical Price'!$C:$C, MID($A3, 3, 4), 'Historical Price'!$D:$D, D$1))</f>
        <v/>
      </c>
      <c r="E3" s="25" t="str">
        <f ca="1">IF(COUNTIFS('Historical Price'!$C:$C, MID($A3, 3, 4), 'Historical Price'!$D:$D, E$1) = 0, "", AVERAGEIFS('Historical Price'!$B:$B, 'Historical Price'!$C:$C, MID($A3, 3, 4), 'Historical Price'!$D:$D, E$1))</f>
        <v/>
      </c>
      <c r="F3" s="25" t="str">
        <f ca="1">IF(COUNTIFS('Historical Price'!$C:$C, MID($A3, 3, 4), 'Historical Price'!$D:$D, F$1) = 0, "", AVERAGEIFS('Historical Price'!$B:$B, 'Historical Price'!$C:$C, MID($A3, 3, 4), 'Historical Price'!$D:$D, F$1))</f>
        <v/>
      </c>
      <c r="G3" s="25" t="str">
        <f ca="1">IF(COUNTIFS('Historical Price'!$C:$C, MID($A3, 3, 4), 'Historical Price'!$D:$D, G$1) = 0, "", AVERAGEIFS('Historical Price'!$B:$B, 'Historical Price'!$C:$C, MID($A3, 3, 4), 'Historical Price'!$D:$D, G$1))</f>
        <v/>
      </c>
      <c r="H3" s="25" t="str">
        <f ca="1">IF(COUNTIFS('Historical Price'!$C:$C, MID($A3, 3, 4), 'Historical Price'!$D:$D, H$1) = 0, "", AVERAGEIFS('Historical Price'!$B:$B, 'Historical Price'!$C:$C, MID($A3, 3, 4), 'Historical Price'!$D:$D, H$1))</f>
        <v/>
      </c>
      <c r="I3" s="25" t="str">
        <f ca="1">IF(COUNTIFS('Historical Price'!$C:$C, MID($A3, 3, 4), 'Historical Price'!$D:$D, I$1) = 0, "", AVERAGEIFS('Historical Price'!$B:$B, 'Historical Price'!$C:$C, MID($A3, 3, 4), 'Historical Price'!$D:$D, I$1))</f>
        <v/>
      </c>
      <c r="J3" s="25" t="str">
        <f ca="1">IF(COUNTIFS('Historical Price'!$C:$C, MID($A3, 3, 4), 'Historical Price'!$D:$D, J$1) = 0, "", AVERAGEIFS('Historical Price'!$B:$B, 'Historical Price'!$C:$C, MID($A3, 3, 4), 'Historical Price'!$D:$D, J$1))</f>
        <v/>
      </c>
      <c r="K3" s="25" t="str">
        <f ca="1">IF(COUNTIFS('Historical Price'!$C:$C, MID($A3, 3, 4), 'Historical Price'!$D:$D, K$1) = 0, "", AVERAGEIFS('Historical Price'!$B:$B, 'Historical Price'!$C:$C, MID($A3, 3, 4), 'Historical Price'!$D:$D, K$1))</f>
        <v/>
      </c>
      <c r="L3" s="25" t="str">
        <f ca="1">IF(COUNTIFS('Historical Price'!$C:$C, MID($A3, 3, 4), 'Historical Price'!$D:$D, L$1) = 0, "", AVERAGEIFS('Historical Price'!$B:$B, 'Historical Price'!$C:$C, MID($A3, 3, 4), 'Historical Price'!$D:$D, L$1))</f>
        <v/>
      </c>
      <c r="M3" s="25" t="str">
        <f ca="1">IF(COUNTIFS('Historical Price'!$C:$C, MID($A3, 3, 4), 'Historical Price'!$D:$D, M$1) = 0, "", AVERAGEIFS('Historical Price'!$B:$B, 'Historical Price'!$C:$C, MID($A3, 3, 4), 'Historical Price'!$D:$D, M$1))</f>
        <v/>
      </c>
    </row>
    <row r="4" spans="1:13" x14ac:dyDescent="0.25">
      <c r="A4" s="24" t="s">
        <v>2</v>
      </c>
      <c r="B4" s="25" t="str">
        <f ca="1">IF(COUNTIFS('Historical Price'!$C:$C, MID($A4, 3, 4), 'Historical Price'!$D:$D, B$1) = 0, "", AVERAGEIFS('Historical Price'!$B:$B, 'Historical Price'!$C:$C, MID($A4, 3, 4), 'Historical Price'!$D:$D, B$1))</f>
        <v/>
      </c>
      <c r="C4" s="25" t="str">
        <f ca="1">IF(COUNTIFS('Historical Price'!$C:$C, MID($A4, 3, 4), 'Historical Price'!$D:$D, C$1) = 0, "", AVERAGEIFS('Historical Price'!$B:$B, 'Historical Price'!$C:$C, MID($A4, 3, 4), 'Historical Price'!$D:$D, C$1))</f>
        <v/>
      </c>
      <c r="D4" s="25" t="str">
        <f ca="1">IF(COUNTIFS('Historical Price'!$C:$C, MID($A4, 3, 4), 'Historical Price'!$D:$D, D$1) = 0, "", AVERAGEIFS('Historical Price'!$B:$B, 'Historical Price'!$C:$C, MID($A4, 3, 4), 'Historical Price'!$D:$D, D$1))</f>
        <v/>
      </c>
      <c r="E4" s="25" t="str">
        <f ca="1">IF(COUNTIFS('Historical Price'!$C:$C, MID($A4, 3, 4), 'Historical Price'!$D:$D, E$1) = 0, "", AVERAGEIFS('Historical Price'!$B:$B, 'Historical Price'!$C:$C, MID($A4, 3, 4), 'Historical Price'!$D:$D, E$1))</f>
        <v/>
      </c>
      <c r="F4" s="25" t="str">
        <f ca="1">IF(COUNTIFS('Historical Price'!$C:$C, MID($A4, 3, 4), 'Historical Price'!$D:$D, F$1) = 0, "", AVERAGEIFS('Historical Price'!$B:$B, 'Historical Price'!$C:$C, MID($A4, 3, 4), 'Historical Price'!$D:$D, F$1))</f>
        <v/>
      </c>
      <c r="G4" s="25" t="str">
        <f ca="1">IF(COUNTIFS('Historical Price'!$C:$C, MID($A4, 3, 4), 'Historical Price'!$D:$D, G$1) = 0, "", AVERAGEIFS('Historical Price'!$B:$B, 'Historical Price'!$C:$C, MID($A4, 3, 4), 'Historical Price'!$D:$D, G$1))</f>
        <v/>
      </c>
      <c r="H4" s="25" t="str">
        <f ca="1">IF(COUNTIFS('Historical Price'!$C:$C, MID($A4, 3, 4), 'Historical Price'!$D:$D, H$1) = 0, "", AVERAGEIFS('Historical Price'!$B:$B, 'Historical Price'!$C:$C, MID($A4, 3, 4), 'Historical Price'!$D:$D, H$1))</f>
        <v/>
      </c>
      <c r="I4" s="25" t="str">
        <f ca="1">IF(COUNTIFS('Historical Price'!$C:$C, MID($A4, 3, 4), 'Historical Price'!$D:$D, I$1) = 0, "", AVERAGEIFS('Historical Price'!$B:$B, 'Historical Price'!$C:$C, MID($A4, 3, 4), 'Historical Price'!$D:$D, I$1))</f>
        <v/>
      </c>
      <c r="J4" s="25" t="str">
        <f ca="1">IF(COUNTIFS('Historical Price'!$C:$C, MID($A4, 3, 4), 'Historical Price'!$D:$D, J$1) = 0, "", AVERAGEIFS('Historical Price'!$B:$B, 'Historical Price'!$C:$C, MID($A4, 3, 4), 'Historical Price'!$D:$D, J$1))</f>
        <v/>
      </c>
      <c r="K4" s="25" t="str">
        <f ca="1">IF(COUNTIFS('Historical Price'!$C:$C, MID($A4, 3, 4), 'Historical Price'!$D:$D, K$1) = 0, "", AVERAGEIFS('Historical Price'!$B:$B, 'Historical Price'!$C:$C, MID($A4, 3, 4), 'Historical Price'!$D:$D, K$1))</f>
        <v/>
      </c>
      <c r="L4" s="25" t="str">
        <f ca="1">IF(COUNTIFS('Historical Price'!$C:$C, MID($A4, 3, 4), 'Historical Price'!$D:$D, L$1) = 0, "", AVERAGEIFS('Historical Price'!$B:$B, 'Historical Price'!$C:$C, MID($A4, 3, 4), 'Historical Price'!$D:$D, L$1))</f>
        <v/>
      </c>
      <c r="M4" s="25" t="str">
        <f ca="1">IF(COUNTIFS('Historical Price'!$C:$C, MID($A4, 3, 4), 'Historical Price'!$D:$D, M$1) = 0, "", AVERAGEIFS('Historical Price'!$B:$B, 'Historical Price'!$C:$C, MID($A4, 3, 4), 'Historical Price'!$D:$D, M$1))</f>
        <v/>
      </c>
    </row>
    <row r="5" spans="1:13" x14ac:dyDescent="0.25">
      <c r="A5" s="24" t="s">
        <v>1484</v>
      </c>
      <c r="B5" s="25" t="str">
        <f ca="1">IF(COUNTIFS('Historical Price'!$C:$C, MID($A5, 3, 4), 'Historical Price'!$D:$D, B$1) = 0, "", AVERAGEIFS('Historical Price'!$B:$B, 'Historical Price'!$C:$C, MID($A5, 3, 4), 'Historical Price'!$D:$D, B$1))</f>
        <v/>
      </c>
      <c r="C5" s="25" t="str">
        <f ca="1">IF(COUNTIFS('Historical Price'!$C:$C, MID($A5, 3, 4), 'Historical Price'!$D:$D, C$1) = 0, "", AVERAGEIFS('Historical Price'!$B:$B, 'Historical Price'!$C:$C, MID($A5, 3, 4), 'Historical Price'!$D:$D, C$1))</f>
        <v/>
      </c>
      <c r="D5" s="25" t="str">
        <f ca="1">IF(COUNTIFS('Historical Price'!$C:$C, MID($A5, 3, 4), 'Historical Price'!$D:$D, D$1) = 0, "", AVERAGEIFS('Historical Price'!$B:$B, 'Historical Price'!$C:$C, MID($A5, 3, 4), 'Historical Price'!$D:$D, D$1))</f>
        <v/>
      </c>
      <c r="E5" s="25" t="str">
        <f ca="1">IF(COUNTIFS('Historical Price'!$C:$C, MID($A5, 3, 4), 'Historical Price'!$D:$D, E$1) = 0, "", AVERAGEIFS('Historical Price'!$B:$B, 'Historical Price'!$C:$C, MID($A5, 3, 4), 'Historical Price'!$D:$D, E$1))</f>
        <v/>
      </c>
      <c r="F5" s="25" t="str">
        <f ca="1">IF(COUNTIFS('Historical Price'!$C:$C, MID($A5, 3, 4), 'Historical Price'!$D:$D, F$1) = 0, "", AVERAGEIFS('Historical Price'!$B:$B, 'Historical Price'!$C:$C, MID($A5, 3, 4), 'Historical Price'!$D:$D, F$1))</f>
        <v/>
      </c>
      <c r="G5" s="25" t="str">
        <f ca="1">IF(COUNTIFS('Historical Price'!$C:$C, MID($A5, 3, 4), 'Historical Price'!$D:$D, G$1) = 0, "", AVERAGEIFS('Historical Price'!$B:$B, 'Historical Price'!$C:$C, MID($A5, 3, 4), 'Historical Price'!$D:$D, G$1))</f>
        <v/>
      </c>
      <c r="H5" s="25" t="str">
        <f ca="1">IF(COUNTIFS('Historical Price'!$C:$C, MID($A5, 3, 4), 'Historical Price'!$D:$D, H$1) = 0, "", AVERAGEIFS('Historical Price'!$B:$B, 'Historical Price'!$C:$C, MID($A5, 3, 4), 'Historical Price'!$D:$D, H$1))</f>
        <v/>
      </c>
      <c r="I5" s="25" t="str">
        <f ca="1">IF(COUNTIFS('Historical Price'!$C:$C, MID($A5, 3, 4), 'Historical Price'!$D:$D, I$1) = 0, "", AVERAGEIFS('Historical Price'!$B:$B, 'Historical Price'!$C:$C, MID($A5, 3, 4), 'Historical Price'!$D:$D, I$1))</f>
        <v/>
      </c>
      <c r="J5" s="25" t="str">
        <f ca="1">IF(COUNTIFS('Historical Price'!$C:$C, MID($A5, 3, 4), 'Historical Price'!$D:$D, J$1) = 0, "", AVERAGEIFS('Historical Price'!$B:$B, 'Historical Price'!$C:$C, MID($A5, 3, 4), 'Historical Price'!$D:$D, J$1))</f>
        <v/>
      </c>
      <c r="K5" s="25" t="str">
        <f ca="1">IF(COUNTIFS('Historical Price'!$C:$C, MID($A5, 3, 4), 'Historical Price'!$D:$D, K$1) = 0, "", AVERAGEIFS('Historical Price'!$B:$B, 'Historical Price'!$C:$C, MID($A5, 3, 4), 'Historical Price'!$D:$D, K$1))</f>
        <v/>
      </c>
      <c r="L5" s="25" t="str">
        <f ca="1">IF(COUNTIFS('Historical Price'!$C:$C, MID($A5, 3, 4), 'Historical Price'!$D:$D, L$1) = 0, "", AVERAGEIFS('Historical Price'!$B:$B, 'Historical Price'!$C:$C, MID($A5, 3, 4), 'Historical Price'!$D:$D, L$1))</f>
        <v/>
      </c>
      <c r="M5" s="25" t="str">
        <f ca="1">IF(COUNTIFS('Historical Price'!$C:$C, MID($A5, 3, 4), 'Historical Price'!$D:$D, M$1) = 0, "", AVERAGEIFS('Historical Price'!$B:$B, 'Historical Price'!$C:$C, MID($A5, 3, 4), 'Historical Price'!$D:$D, M$1))</f>
        <v/>
      </c>
    </row>
    <row r="6" spans="1:13" x14ac:dyDescent="0.25">
      <c r="A6" s="24" t="s">
        <v>2299</v>
      </c>
      <c r="B6" s="25" t="str">
        <f ca="1">IF(COUNTIFS('Historical Price'!$C:$C, MID($A6, 3, 4), 'Historical Price'!$D:$D, B$1) = 0, "", AVERAGEIFS('Historical Price'!$B:$B, 'Historical Price'!$C:$C, MID($A6, 3, 4), 'Historical Price'!$D:$D, B$1))</f>
        <v/>
      </c>
      <c r="C6" s="25" t="str">
        <f ca="1">IF(COUNTIFS('Historical Price'!$C:$C, MID($A6, 3, 4), 'Historical Price'!$D:$D, C$1) = 0, "", AVERAGEIFS('Historical Price'!$B:$B, 'Historical Price'!$C:$C, MID($A6, 3, 4), 'Historical Price'!$D:$D, C$1))</f>
        <v/>
      </c>
      <c r="D6" s="25" t="str">
        <f ca="1">IF(COUNTIFS('Historical Price'!$C:$C, MID($A6, 3, 4), 'Historical Price'!$D:$D, D$1) = 0, "", AVERAGEIFS('Historical Price'!$B:$B, 'Historical Price'!$C:$C, MID($A6, 3, 4), 'Historical Price'!$D:$D, D$1))</f>
        <v/>
      </c>
      <c r="E6" s="25" t="str">
        <f ca="1">IF(COUNTIFS('Historical Price'!$C:$C, MID($A6, 3, 4), 'Historical Price'!$D:$D, E$1) = 0, "", AVERAGEIFS('Historical Price'!$B:$B, 'Historical Price'!$C:$C, MID($A6, 3, 4), 'Historical Price'!$D:$D, E$1))</f>
        <v/>
      </c>
      <c r="F6" s="25" t="str">
        <f ca="1">IF(COUNTIFS('Historical Price'!$C:$C, MID($A6, 3, 4), 'Historical Price'!$D:$D, F$1) = 0, "", AVERAGEIFS('Historical Price'!$B:$B, 'Historical Price'!$C:$C, MID($A6, 3, 4), 'Historical Price'!$D:$D, F$1))</f>
        <v/>
      </c>
      <c r="G6" s="25" t="str">
        <f ca="1">IF(COUNTIFS('Historical Price'!$C:$C, MID($A6, 3, 4), 'Historical Price'!$D:$D, G$1) = 0, "", AVERAGEIFS('Historical Price'!$B:$B, 'Historical Price'!$C:$C, MID($A6, 3, 4), 'Historical Price'!$D:$D, G$1))</f>
        <v/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2025-09-01T14:21:34Z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