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in\Desktop\"/>
    </mc:Choice>
  </mc:AlternateContent>
  <xr:revisionPtr revIDLastSave="0" documentId="13_ncr:1_{A33A6FA1-FE41-457B-9D29-FE8DFED39C9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1" sheetId="1" r:id="rId1"/>
    <sheet name="Exercise 2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J10" i="3"/>
  <c r="E10" i="3"/>
  <c r="E11" i="3"/>
  <c r="E9" i="3"/>
  <c r="D10" i="3"/>
  <c r="D11" i="3"/>
  <c r="D9" i="3"/>
  <c r="C10" i="3"/>
  <c r="C11" i="3"/>
  <c r="C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B10" i="3"/>
  <c r="B11" i="3"/>
  <c r="B9" i="3"/>
  <c r="F49" i="1"/>
  <c r="F52" i="1"/>
  <c r="F45" i="1"/>
  <c r="F43" i="1"/>
  <c r="F48" i="1"/>
  <c r="F47" i="1"/>
  <c r="F44" i="1"/>
  <c r="F42" i="1"/>
  <c r="M34" i="1"/>
  <c r="F39" i="1"/>
  <c r="F36" i="1"/>
  <c r="F38" i="1"/>
  <c r="F37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<sst xmlns="http://schemas.openxmlformats.org/spreadsheetml/2006/main" count="827" uniqueCount="75">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</sst>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opLeftCell="A40" workbookViewId="0">
      <selection activeCell="F52" sqref="F52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 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 "Peter White")</f>
        <v>6</v>
      </c>
    </row>
    <row r="33" spans="5:13" x14ac:dyDescent="0.25">
      <c r="E33" s="4" t="s">
        <v>30</v>
      </c>
      <c r="F33">
        <f>COUNTIF(E2:E25,"&lt;20")</f>
        <v>9</v>
      </c>
    </row>
    <row r="34" spans="5:13" x14ac:dyDescent="0.25">
      <c r="M34">
        <f>COUNTIFS(D2:D25, "microwave", G2:G25, "Boston")</f>
        <v>2</v>
      </c>
    </row>
    <row r="35" spans="5:13" x14ac:dyDescent="0.25">
      <c r="F35" s="3" t="s">
        <v>24</v>
      </c>
    </row>
    <row r="36" spans="5:13" x14ac:dyDescent="0.25">
      <c r="E36" s="4" t="s">
        <v>27</v>
      </c>
      <c r="F36">
        <f>SUMIF(D2:D25, "refrigerator",E2:E25)</f>
        <v>105</v>
      </c>
    </row>
    <row r="37" spans="5:13" x14ac:dyDescent="0.25">
      <c r="E37" s="4" t="s">
        <v>28</v>
      </c>
      <c r="F37">
        <f>SUMIF(D2:D25,"washing machine",E2:E25)</f>
        <v>164</v>
      </c>
    </row>
    <row r="38" spans="5:13" x14ac:dyDescent="0.25">
      <c r="E38" s="4" t="s">
        <v>34</v>
      </c>
      <c r="F38">
        <f>SUMIF(F2:F25,"truck 4",E2:E25)</f>
        <v>156</v>
      </c>
    </row>
    <row r="39" spans="5:13" x14ac:dyDescent="0.25">
      <c r="E39" s="4" t="s">
        <v>44</v>
      </c>
      <c r="F39">
        <f>SUMIF(F2:F25,"truck*",E2:E25)</f>
        <v>511</v>
      </c>
    </row>
    <row r="41" spans="5:13" x14ac:dyDescent="0.25">
      <c r="E41" s="4"/>
      <c r="F41" s="3" t="s">
        <v>25</v>
      </c>
    </row>
    <row r="42" spans="5:13" x14ac:dyDescent="0.25">
      <c r="E42" s="4" t="s">
        <v>39</v>
      </c>
      <c r="F42">
        <f>COUNTIFS(D2:D25, "microwave", G2:G25, "Boston")</f>
        <v>2</v>
      </c>
    </row>
    <row r="43" spans="5:13" x14ac:dyDescent="0.25">
      <c r="E43" s="4" t="s">
        <v>40</v>
      </c>
      <c r="F43">
        <f>+COUNTIFS(C2:C25, "Peter White",F2:F25, "truck 1")</f>
        <v>2</v>
      </c>
    </row>
    <row r="44" spans="5:13" x14ac:dyDescent="0.25">
      <c r="E44" s="4" t="s">
        <v>41</v>
      </c>
      <c r="F44">
        <f>COUNTIFS(G2:G25, "Boston",B2:B25, "&gt;03-02-2013")</f>
        <v>2</v>
      </c>
    </row>
    <row r="45" spans="5:13" x14ac:dyDescent="0.25">
      <c r="E45" s="4" t="s">
        <v>42</v>
      </c>
      <c r="F45">
        <f>COUNTIFS(B2:B25, "&gt;=03-02-2013",B2:B25,"&lt;=06-02-2013")</f>
        <v>14</v>
      </c>
    </row>
    <row r="46" spans="5:13" x14ac:dyDescent="0.25">
      <c r="F46" s="3" t="s">
        <v>26</v>
      </c>
    </row>
    <row r="47" spans="5:13" x14ac:dyDescent="0.25">
      <c r="E47" s="4" t="s">
        <v>31</v>
      </c>
      <c r="F47">
        <f>SUMIFS(E2:E25, D2:D25, "microwave", G2:G25, "NY")</f>
        <v>25</v>
      </c>
    </row>
    <row r="48" spans="5:13" x14ac:dyDescent="0.25">
      <c r="E48" s="4" t="s">
        <v>33</v>
      </c>
      <c r="F48">
        <f>SUMIFS(E2:E25, G2:G25, "Pittsburgh", F2:F25, "truck 1")</f>
        <v>75</v>
      </c>
    </row>
    <row r="49" spans="5:6" x14ac:dyDescent="0.25">
      <c r="E49" s="4" t="s">
        <v>43</v>
      </c>
      <c r="F49">
        <f>SUMIFS(E2:E25,B2:B25,"&gt;02-02-2013",B2:B25,"&lt;07-02-2013")</f>
        <v>309</v>
      </c>
    </row>
    <row r="52" spans="5:6" x14ac:dyDescent="0.25">
      <c r="E52" s="4" t="s">
        <v>32</v>
      </c>
      <c r="F52">
        <f>SUM(SUMIF(G2:G25, {"NY","Baltimore","Philadelphia"}, E2:E25))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1"/>
  <sheetViews>
    <sheetView tabSelected="1" workbookViewId="0">
      <selection activeCell="F9" sqref="F9: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10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10" x14ac:dyDescent="0.25">
      <c r="A2" s="2" t="s">
        <v>49</v>
      </c>
      <c r="B2" s="2">
        <f>COUNTIF(B16:B241, A2)</f>
        <v>71</v>
      </c>
      <c r="C2" s="2">
        <f>SUMIF(B16:B241, A2,E16:E241)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SUMIFS(E16:E241,D16:D241,$D$16,B16:B241,A2)</f>
        <v>414</v>
      </c>
    </row>
    <row r="3" spans="1:10" x14ac:dyDescent="0.25">
      <c r="A3" s="9" t="s">
        <v>47</v>
      </c>
      <c r="B3" s="2">
        <f t="shared" ref="B3:B5" si="0">COUNTIF(B17:B242, A3)</f>
        <v>46</v>
      </c>
      <c r="C3" s="2">
        <f t="shared" ref="C3:C5" si="1">SUMIF(B17:B242, A3,E17:E242)</f>
        <v>1934</v>
      </c>
      <c r="D3" s="2">
        <f t="shared" ref="D3:D5" si="2">COUNTIFS(B17:B242,A3,D17:D242,"cash")</f>
        <v>31</v>
      </c>
      <c r="E3" s="2">
        <f t="shared" ref="E3:E5" si="3">COUNTIFS(B17:B242,A3,D17:D242,"credit card")</f>
        <v>15</v>
      </c>
      <c r="F3" s="2">
        <f t="shared" ref="F3:F5" si="4">SUMIFS(E17:E242,D17:D242,$D$16,B17:B242,A3)</f>
        <v>1350</v>
      </c>
    </row>
    <row r="4" spans="1:10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10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10" x14ac:dyDescent="0.25">
      <c r="A6" s="17"/>
      <c r="B6" s="17"/>
      <c r="C6" s="17"/>
      <c r="D6" s="17"/>
      <c r="E6" s="17"/>
      <c r="F6" s="17"/>
    </row>
    <row r="8" spans="1:10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10" x14ac:dyDescent="0.25">
      <c r="A9" s="9" t="s">
        <v>53</v>
      </c>
      <c r="B9" s="2">
        <f>COUNTIF(C16:C241,A9)</f>
        <v>25</v>
      </c>
      <c r="C9" s="2">
        <f>SUMIF(C16:C241, A9,E16:E241)</f>
        <v>688</v>
      </c>
      <c r="D9" s="2">
        <f>COUNTIFS(C16:C241,A9,B16:B241,$B$16)</f>
        <v>7</v>
      </c>
      <c r="E9" s="2">
        <f>COUNTIFS(C16:C241,A9,B16:B241,$B$26)</f>
        <v>1</v>
      </c>
      <c r="F9" s="2">
        <f>SUMIFS(E16:E241,C16:C241,A9,A16:A241,"&gt;=10-05-2013",A16:A241,"&lt;=20-05-2013",B16:B241,$A$2)</f>
        <v>31</v>
      </c>
    </row>
    <row r="10" spans="1:10" x14ac:dyDescent="0.25">
      <c r="A10" s="9" t="s">
        <v>54</v>
      </c>
      <c r="B10" s="2">
        <f t="shared" ref="B10:B11" si="5">COUNTIF(C17:C242,A10)</f>
        <v>31</v>
      </c>
      <c r="C10" s="2">
        <f t="shared" ref="C10:C11" si="6">SUMIF(C17:C242, A10,E17:E242)</f>
        <v>965</v>
      </c>
      <c r="D10" s="2">
        <f t="shared" ref="D10:D11" si="7">COUNTIFS(C17:C242,A10,B17:B242,$B$16)</f>
        <v>8</v>
      </c>
      <c r="E10" s="2">
        <f t="shared" ref="E10:E11" si="8">COUNTIFS(C17:C242,A10,B17:B242,$B$26)</f>
        <v>1</v>
      </c>
      <c r="F10" s="2">
        <f t="shared" ref="F10:F11" si="9">SUMIFS(E17:E242,C17:C242,A10,A17:A242,"&gt;=10-05-2013",A17:A242,"&lt;=20-05-2013",B17:B242,$A$2)</f>
        <v>24</v>
      </c>
      <c r="J10">
        <f>SUMIFS($E$16:$E$241,$C$16:$C$241,A9,$B$16:$B$241,"Shaving",$A$16:$A$241,"&gt;=5/10/2013",$A$16:$A$241,"&lt;=5/20/2013")</f>
        <v>0</v>
      </c>
    </row>
    <row r="11" spans="1:10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10" x14ac:dyDescent="0.25">
      <c r="B12" s="16"/>
    </row>
    <row r="13" spans="1:10" x14ac:dyDescent="0.25">
      <c r="B13" s="16"/>
    </row>
    <row r="14" spans="1:10" x14ac:dyDescent="0.25">
      <c r="A14" s="18" t="s">
        <v>65</v>
      </c>
      <c r="B14" s="18"/>
      <c r="C14" s="18"/>
      <c r="D14" s="18"/>
      <c r="E14" s="18"/>
    </row>
    <row r="15" spans="1:10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10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HARIT PREM RAJPUT</cp:lastModifiedBy>
  <dcterms:created xsi:type="dcterms:W3CDTF">2013-06-05T17:23:06Z</dcterms:created>
  <dcterms:modified xsi:type="dcterms:W3CDTF">2022-09-01T15:22:34Z</dcterms:modified>
</cp:coreProperties>
</file>