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reh\LIFTING\LIFTING 2015\RAKOR KKKS\KANGEAN MEI 2015\"/>
    </mc:Choice>
  </mc:AlternateContent>
  <bookViews>
    <workbookView xWindow="120" yWindow="90" windowWidth="15255" windowHeight="5385" firstSheet="3" activeTab="8"/>
  </bookViews>
  <sheets>
    <sheet name="well group" sheetId="10" r:id="rId1"/>
    <sheet name="well dpm" sheetId="14" r:id="rId2"/>
    <sheet name="well info" sheetId="9" r:id="rId3"/>
    <sheet name="parent network" sheetId="8" r:id="rId4"/>
    <sheet name="well test" sheetId="6" r:id="rId5"/>
    <sheet name="durasi produksi" sheetId="5" r:id="rId6"/>
    <sheet name="entitas" sheetId="4" r:id="rId7"/>
    <sheet name="lifting" sheetId="7" r:id="rId8"/>
    <sheet name="MANUAL BA" sheetId="13" r:id="rId9"/>
    <sheet name="MAP" sheetId="12" r:id="rId10"/>
  </sheets>
  <definedNames>
    <definedName name="_xlnm._FilterDatabase" localSheetId="5" hidden="1">'durasi produksi'!#REF!</definedName>
  </definedNames>
  <calcPr calcId="152511"/>
</workbook>
</file>

<file path=xl/calcChain.xml><?xml version="1.0" encoding="utf-8"?>
<calcChain xmlns="http://schemas.openxmlformats.org/spreadsheetml/2006/main">
  <c r="N7" i="13" l="1"/>
  <c r="N8" i="13"/>
  <c r="N9" i="13"/>
  <c r="N6" i="13"/>
  <c r="M9" i="13"/>
  <c r="I24" i="13" l="1"/>
  <c r="I25" i="13"/>
  <c r="I26" i="13"/>
  <c r="I27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6" i="13"/>
  <c r="G25" i="13" l="1"/>
  <c r="G26" i="13"/>
  <c r="G27" i="13"/>
  <c r="G24" i="13"/>
  <c r="G28" i="13" s="1"/>
  <c r="H24" i="13" s="1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6" i="13"/>
  <c r="G22" i="13" s="1"/>
  <c r="B26" i="13"/>
  <c r="C24" i="13" s="1"/>
  <c r="H27" i="13" l="1"/>
  <c r="H26" i="13"/>
  <c r="H7" i="13"/>
  <c r="H25" i="13"/>
  <c r="L8" i="13" s="1"/>
  <c r="C7" i="13"/>
  <c r="H14" i="13" s="1"/>
  <c r="H12" i="13" l="1"/>
  <c r="H16" i="13"/>
  <c r="H11" i="13"/>
  <c r="H9" i="13"/>
  <c r="H19" i="13"/>
  <c r="H13" i="13"/>
  <c r="H18" i="13"/>
  <c r="H8" i="13"/>
  <c r="H6" i="13"/>
  <c r="H21" i="13"/>
  <c r="H10" i="13"/>
  <c r="H15" i="13"/>
  <c r="L7" i="13" s="1"/>
  <c r="H20" i="13"/>
  <c r="H17" i="13"/>
  <c r="L6" i="13" l="1"/>
  <c r="L9" i="13" s="1"/>
</calcChain>
</file>

<file path=xl/sharedStrings.xml><?xml version="1.0" encoding="utf-8"?>
<sst xmlns="http://schemas.openxmlformats.org/spreadsheetml/2006/main" count="492" uniqueCount="97">
  <si>
    <t>Nama_Entitas</t>
  </si>
  <si>
    <t>Next_Entitas</t>
  </si>
  <si>
    <t>Trans_Oil_STB</t>
  </si>
  <si>
    <t>Trans_Gas_MSCF</t>
  </si>
  <si>
    <t>Tgl</t>
  </si>
  <si>
    <t>Nama_Produk</t>
  </si>
  <si>
    <t>Pagerungan</t>
  </si>
  <si>
    <t>ORF Porong</t>
  </si>
  <si>
    <t>GAS</t>
  </si>
  <si>
    <t>TSB</t>
  </si>
  <si>
    <t>Nama_Sumur</t>
  </si>
  <si>
    <t>Durasi_(jam)</t>
  </si>
  <si>
    <t>Tgl_Produksi</t>
  </si>
  <si>
    <t>PGA-1</t>
  </si>
  <si>
    <t>PGA-2</t>
  </si>
  <si>
    <t>PGA-3</t>
  </si>
  <si>
    <t>PGA-4</t>
  </si>
  <si>
    <t>PGA-5</t>
  </si>
  <si>
    <t>PGB-1</t>
  </si>
  <si>
    <t>PGB-2</t>
  </si>
  <si>
    <t>PGB-3</t>
  </si>
  <si>
    <t>PGE-1</t>
  </si>
  <si>
    <t>PGE-2</t>
  </si>
  <si>
    <t>PGC-1</t>
  </si>
  <si>
    <t>PGC-2</t>
  </si>
  <si>
    <t>PGC-3</t>
  </si>
  <si>
    <t>PGC-5</t>
  </si>
  <si>
    <t>PGR-2</t>
  </si>
  <si>
    <t>PGR-5S</t>
  </si>
  <si>
    <t>TEO-2</t>
  </si>
  <si>
    <t>TEO-3</t>
  </si>
  <si>
    <t>TEO-4</t>
  </si>
  <si>
    <t>TEO-5</t>
  </si>
  <si>
    <t>Minyak_(STB)</t>
  </si>
  <si>
    <t>Gas_(MSCF)</t>
  </si>
  <si>
    <t>Water_(STB)</t>
  </si>
  <si>
    <t>Tgl_Uji</t>
  </si>
  <si>
    <t>Nama_CTP</t>
  </si>
  <si>
    <t>Tgl_Lifting</t>
  </si>
  <si>
    <t>Vol_Lifting</t>
  </si>
  <si>
    <t>Tgl_Efektif</t>
  </si>
  <si>
    <t>Aliran_SP</t>
  </si>
  <si>
    <t>PGR-1S</t>
  </si>
  <si>
    <t>PGR-2S</t>
  </si>
  <si>
    <t>TEO-1</t>
  </si>
  <si>
    <t>Longitude</t>
  </si>
  <si>
    <t>Latitude</t>
  </si>
  <si>
    <t>Daerah_Penghasil</t>
  </si>
  <si>
    <t>Jenis_Sumur</t>
  </si>
  <si>
    <t>Keterangan</t>
  </si>
  <si>
    <t>Well_Group</t>
  </si>
  <si>
    <t>SUMENEP</t>
  </si>
  <si>
    <t xml:space="preserve">Gas &amp; kondensat </t>
  </si>
  <si>
    <t>Gas</t>
  </si>
  <si>
    <t>PEMERINTAH PUSAT</t>
  </si>
  <si>
    <t>Well_Group_Name</t>
  </si>
  <si>
    <t>Blok</t>
  </si>
  <si>
    <t>PGA</t>
  </si>
  <si>
    <t>Kangean</t>
  </si>
  <si>
    <t>PGB</t>
  </si>
  <si>
    <t>PGE</t>
  </si>
  <si>
    <t>PGC</t>
  </si>
  <si>
    <t>PGR</t>
  </si>
  <si>
    <t>TEO</t>
  </si>
  <si>
    <t>Kab Sumenep</t>
  </si>
  <si>
    <t>Jawa Timur</t>
  </si>
  <si>
    <t>Pemerintah Pusat</t>
  </si>
  <si>
    <t>Nama Sumur</t>
  </si>
  <si>
    <t>SP 1</t>
  </si>
  <si>
    <t>CTP</t>
  </si>
  <si>
    <t>Allo entitas</t>
  </si>
  <si>
    <t>sumur</t>
  </si>
  <si>
    <t>durasi</t>
  </si>
  <si>
    <t>welltest</t>
  </si>
  <si>
    <t>teoritis</t>
  </si>
  <si>
    <t xml:space="preserve">alloc </t>
  </si>
  <si>
    <t>DPM</t>
  </si>
  <si>
    <t>BACK ALLOCATION</t>
  </si>
  <si>
    <t>REALISASI</t>
  </si>
  <si>
    <t>WellName</t>
  </si>
  <si>
    <t>-</t>
  </si>
  <si>
    <t>PGA-1_C</t>
  </si>
  <si>
    <t>PAGERUNGAN CONDENSATE</t>
  </si>
  <si>
    <t>PGA-2_C</t>
  </si>
  <si>
    <t>PGA-3_C</t>
  </si>
  <si>
    <t>PGA-4_C</t>
  </si>
  <si>
    <t>PGA-5_C</t>
  </si>
  <si>
    <t>PGB-1_C</t>
  </si>
  <si>
    <t>PGB-2_C</t>
  </si>
  <si>
    <t>PGB-3_C</t>
  </si>
  <si>
    <t>PGC-1_C</t>
  </si>
  <si>
    <t>PGC-2_C</t>
  </si>
  <si>
    <t>PGC-3_C</t>
  </si>
  <si>
    <t>PGC-5_C</t>
  </si>
  <si>
    <t>JAWA TIMUR</t>
  </si>
  <si>
    <t>SELISIH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</si>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</sst>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#,##0.00;[Red]#,##0.00"/>
    <numFmt numFmtId="166" formatCode="[$-409]d\-mmm\-yyyy;@"/>
    <numFmt numFmtId="167" formatCode="mm/dd/yy;@"/>
    <numFmt numFmtId="168" formatCode="#,##0.0"/>
  </numFmts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Trebuchet MS"/>
      <family val="2"/>
    </font>
    <font>
      <b/>
      <sz val="8"/>
      <color theme="1"/>
      <name val="Trebuchet MS"/>
      <family val="2"/>
    </font>
    <font>
      <sz val="10"/>
      <color theme="1"/>
      <name val="Tahoma"/>
      <family val="2"/>
    </font>
    <font>
      <sz val="10"/>
      <name val="Tahoma"/>
      <family val="2"/>
    </font>
    <font>
      <sz val="8"/>
      <color theme="1"/>
      <name val="Calibri"/>
      <family val="2"/>
      <scheme val="minor"/>
    </font>
    <font>
      <sz val="10"/>
      <color theme="1"/>
      <name val="Arial Narrow"/>
      <family val="2"/>
    </font>
    <font>
      <sz val="24"/>
      <color theme="1"/>
      <name val="Calibri"/>
      <family val="2"/>
      <charset val="1"/>
      <scheme val="minor"/>
    </font>
    <font>
      <sz val="9"/>
      <color theme="1"/>
      <name val="Trebuchet MS"/>
      <family val="2"/>
    </font>
    <font>
      <b/>
      <sz val="8"/>
      <color rgb="FF0070C0"/>
      <name val="Trebuchet MS"/>
      <family val="2"/>
    </font>
    <font>
      <sz val="11"/>
      <name val="Calibri"/>
      <family val="2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92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/>
    </xf>
    <xf numFmtId="0" fontId="2" fillId="0" borderId="0" xfId="1" applyFont="1" applyBorder="1"/>
    <xf numFmtId="0" fontId="2" fillId="0" borderId="4" xfId="1" applyFont="1" applyFill="1" applyBorder="1" applyAlignment="1">
      <alignment horizontal="center" vertical="center"/>
    </xf>
    <xf numFmtId="165" fontId="2" fillId="0" borderId="4" xfId="1" applyNumberFormat="1" applyFont="1" applyFill="1" applyBorder="1" applyAlignment="1">
      <alignment horizontal="center" vertical="center"/>
    </xf>
    <xf numFmtId="166" fontId="2" fillId="0" borderId="4" xfId="1" applyNumberFormat="1" applyFont="1" applyFill="1" applyBorder="1" applyAlignment="1">
      <alignment horizontal="center" vertical="center"/>
    </xf>
    <xf numFmtId="0" fontId="2" fillId="0" borderId="0" xfId="1" applyFont="1"/>
    <xf numFmtId="0" fontId="3" fillId="3" borderId="4" xfId="1" applyFont="1" applyFill="1" applyBorder="1" applyAlignment="1">
      <alignment horizontal="center" vertical="center" wrapText="1"/>
    </xf>
    <xf numFmtId="167" fontId="3" fillId="3" borderId="4" xfId="1" applyNumberFormat="1" applyFont="1" applyFill="1" applyBorder="1" applyAlignment="1">
      <alignment horizontal="center" vertical="center" wrapText="1"/>
    </xf>
    <xf numFmtId="0" fontId="3" fillId="0" borderId="0" xfId="1" applyFont="1"/>
    <xf numFmtId="0" fontId="3" fillId="0" borderId="4" xfId="1" applyFont="1" applyBorder="1" applyAlignment="1">
      <alignment horizontal="center" vertical="center"/>
    </xf>
    <xf numFmtId="165" fontId="2" fillId="0" borderId="4" xfId="1" applyNumberFormat="1" applyFont="1" applyBorder="1" applyAlignment="1">
      <alignment horizontal="center" vertical="center" wrapText="1"/>
    </xf>
    <xf numFmtId="166" fontId="2" fillId="0" borderId="4" xfId="1" applyNumberFormat="1" applyFont="1" applyBorder="1" applyAlignment="1">
      <alignment horizontal="center" vertical="center"/>
    </xf>
    <xf numFmtId="167" fontId="2" fillId="0" borderId="0" xfId="1" applyNumberFormat="1" applyFont="1"/>
    <xf numFmtId="0" fontId="2" fillId="4" borderId="4" xfId="1" applyFont="1" applyFill="1" applyBorder="1" applyAlignment="1">
      <alignment horizontal="center" vertical="center" wrapText="1"/>
    </xf>
    <xf numFmtId="0" fontId="4" fillId="0" borderId="4" xfId="1" applyFont="1" applyBorder="1" applyAlignment="1">
      <alignment horizontal="left" vertical="center"/>
    </xf>
    <xf numFmtId="165" fontId="2" fillId="0" borderId="4" xfId="1" applyNumberFormat="1" applyFont="1" applyBorder="1"/>
    <xf numFmtId="165" fontId="2" fillId="0" borderId="4" xfId="1" applyNumberFormat="1" applyFont="1" applyFill="1" applyBorder="1"/>
    <xf numFmtId="166" fontId="2" fillId="0" borderId="4" xfId="1" applyNumberFormat="1" applyFont="1" applyBorder="1" applyAlignment="1">
      <alignment horizontal="center"/>
    </xf>
    <xf numFmtId="0" fontId="5" fillId="0" borderId="4" xfId="1" applyFont="1" applyBorder="1" applyAlignment="1">
      <alignment horizontal="left" vertical="center"/>
    </xf>
    <xf numFmtId="0" fontId="2" fillId="0" borderId="0" xfId="1" applyFont="1" applyAlignment="1">
      <alignment horizontal="center"/>
    </xf>
    <xf numFmtId="0" fontId="2" fillId="5" borderId="4" xfId="1" applyFont="1" applyFill="1" applyBorder="1" applyAlignment="1">
      <alignment horizontal="center" vertical="center" wrapText="1"/>
    </xf>
    <xf numFmtId="0" fontId="1" fillId="0" borderId="0" xfId="1"/>
    <xf numFmtId="165" fontId="6" fillId="0" borderId="4" xfId="2" applyNumberFormat="1" applyFont="1" applyFill="1" applyBorder="1" applyAlignment="1">
      <alignment horizontal="center" vertical="center"/>
    </xf>
    <xf numFmtId="0" fontId="1" fillId="0" borderId="0" xfId="1" applyAlignment="1">
      <alignment horizontal="center"/>
    </xf>
    <xf numFmtId="0" fontId="5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166" fontId="0" fillId="0" borderId="4" xfId="0" applyNumberFormat="1" applyBorder="1"/>
    <xf numFmtId="0" fontId="3" fillId="0" borderId="0" xfId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165" fontId="9" fillId="0" borderId="4" xfId="0" applyNumberFormat="1" applyFont="1" applyBorder="1"/>
    <xf numFmtId="0" fontId="9" fillId="0" borderId="4" xfId="0" applyFont="1" applyFill="1" applyBorder="1" applyAlignment="1">
      <alignment horizontal="center" vertical="center"/>
    </xf>
    <xf numFmtId="0" fontId="9" fillId="0" borderId="4" xfId="0" applyFont="1" applyBorder="1"/>
    <xf numFmtId="0" fontId="9" fillId="0" borderId="4" xfId="1" applyFont="1" applyBorder="1"/>
    <xf numFmtId="0" fontId="2" fillId="0" borderId="0" xfId="0" applyFont="1"/>
    <xf numFmtId="0" fontId="2" fillId="7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vertical="center"/>
    </xf>
    <xf numFmtId="0" fontId="9" fillId="3" borderId="4" xfId="0" applyFont="1" applyFill="1" applyBorder="1" applyAlignment="1">
      <alignment vertical="center" wrapText="1"/>
    </xf>
    <xf numFmtId="166" fontId="9" fillId="3" borderId="4" xfId="0" applyNumberFormat="1" applyFont="1" applyFill="1" applyBorder="1" applyAlignment="1">
      <alignment vertical="center"/>
    </xf>
    <xf numFmtId="0" fontId="9" fillId="0" borderId="4" xfId="0" applyFont="1" applyBorder="1" applyAlignment="1"/>
    <xf numFmtId="0" fontId="9" fillId="0" borderId="4" xfId="0" applyFont="1" applyFill="1" applyBorder="1" applyAlignment="1">
      <alignment vertical="center"/>
    </xf>
    <xf numFmtId="166" fontId="9" fillId="0" borderId="4" xfId="0" applyNumberFormat="1" applyFont="1" applyFill="1" applyBorder="1" applyAlignment="1"/>
    <xf numFmtId="166" fontId="9" fillId="0" borderId="4" xfId="0" applyNumberFormat="1" applyFont="1" applyBorder="1" applyAlignment="1"/>
    <xf numFmtId="0" fontId="0" fillId="0" borderId="0" xfId="0" applyAlignment="1"/>
    <xf numFmtId="166" fontId="0" fillId="0" borderId="0" xfId="0" applyNumberFormat="1" applyAlignment="1"/>
    <xf numFmtId="0" fontId="2" fillId="5" borderId="4" xfId="1" applyFont="1" applyFill="1" applyBorder="1" applyAlignment="1">
      <alignment horizontal="right" vertical="center" wrapText="1"/>
    </xf>
    <xf numFmtId="168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6" fontId="2" fillId="0" borderId="4" xfId="1" applyNumberFormat="1" applyFont="1" applyFill="1" applyBorder="1" applyAlignment="1">
      <alignment horizontal="right" vertical="center"/>
    </xf>
    <xf numFmtId="0" fontId="2" fillId="0" borderId="4" xfId="1" applyFont="1" applyFill="1" applyBorder="1" applyAlignment="1">
      <alignment horizontal="right" vertical="center"/>
    </xf>
    <xf numFmtId="165" fontId="6" fillId="0" borderId="4" xfId="2" applyNumberFormat="1" applyFont="1" applyFill="1" applyBorder="1" applyAlignment="1">
      <alignment horizontal="right" vertical="center"/>
    </xf>
    <xf numFmtId="166" fontId="2" fillId="0" borderId="0" xfId="1" applyNumberFormat="1" applyFont="1" applyFill="1" applyBorder="1" applyAlignment="1">
      <alignment horizontal="right" vertical="center"/>
    </xf>
    <xf numFmtId="0" fontId="2" fillId="0" borderId="0" xfId="1" applyFont="1" applyFill="1" applyBorder="1" applyAlignment="1">
      <alignment horizontal="right" vertical="center"/>
    </xf>
    <xf numFmtId="165" fontId="6" fillId="0" borderId="0" xfId="2" applyNumberFormat="1" applyFont="1" applyFill="1" applyBorder="1" applyAlignment="1">
      <alignment horizontal="right" vertical="center"/>
    </xf>
    <xf numFmtId="0" fontId="2" fillId="2" borderId="4" xfId="1" applyFont="1" applyFill="1" applyBorder="1" applyAlignment="1">
      <alignment horizontal="right" vertical="center"/>
    </xf>
    <xf numFmtId="0" fontId="2" fillId="2" borderId="6" xfId="1" applyFont="1" applyFill="1" applyBorder="1" applyAlignment="1">
      <alignment horizontal="right" vertical="center"/>
    </xf>
    <xf numFmtId="0" fontId="0" fillId="0" borderId="4" xfId="0" applyBorder="1" applyAlignment="1">
      <alignment horizontal="right"/>
    </xf>
    <xf numFmtId="168" fontId="0" fillId="0" borderId="4" xfId="0" applyNumberFormat="1" applyBorder="1" applyAlignment="1">
      <alignment horizontal="right"/>
    </xf>
    <xf numFmtId="0" fontId="2" fillId="0" borderId="5" xfId="1" applyFont="1" applyFill="1" applyBorder="1" applyAlignment="1">
      <alignment horizontal="right" vertical="center"/>
    </xf>
    <xf numFmtId="0" fontId="2" fillId="0" borderId="9" xfId="1" applyFont="1" applyFill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3" fillId="0" borderId="4" xfId="1" applyFont="1" applyBorder="1" applyAlignment="1">
      <alignment horizontal="right" vertical="center"/>
    </xf>
    <xf numFmtId="168" fontId="2" fillId="0" borderId="4" xfId="1" applyNumberFormat="1" applyFont="1" applyBorder="1" applyAlignment="1">
      <alignment horizontal="right" vertical="center" wrapText="1"/>
    </xf>
    <xf numFmtId="165" fontId="2" fillId="0" borderId="6" xfId="1" applyNumberFormat="1" applyFont="1" applyFill="1" applyBorder="1" applyAlignment="1">
      <alignment horizontal="right" vertical="center"/>
    </xf>
    <xf numFmtId="0" fontId="0" fillId="0" borderId="6" xfId="0" applyBorder="1" applyAlignment="1">
      <alignment horizontal="right"/>
    </xf>
    <xf numFmtId="165" fontId="2" fillId="0" borderId="0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/>
    </xf>
    <xf numFmtId="0" fontId="3" fillId="0" borderId="0" xfId="1" applyFont="1" applyBorder="1" applyAlignment="1">
      <alignment horizontal="right" vertical="center"/>
    </xf>
    <xf numFmtId="168" fontId="2" fillId="0" borderId="0" xfId="1" applyNumberFormat="1" applyFont="1" applyBorder="1" applyAlignment="1">
      <alignment horizontal="right" vertical="center" wrapText="1"/>
    </xf>
    <xf numFmtId="168" fontId="0" fillId="0" borderId="0" xfId="0" applyNumberFormat="1" applyBorder="1" applyAlignment="1">
      <alignment horizontal="right"/>
    </xf>
    <xf numFmtId="165" fontId="2" fillId="0" borderId="5" xfId="1" applyNumberFormat="1" applyFont="1" applyFill="1" applyBorder="1" applyAlignment="1">
      <alignment horizontal="right" vertical="center"/>
    </xf>
    <xf numFmtId="165" fontId="0" fillId="0" borderId="4" xfId="0" applyNumberFormat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5" xfId="0" applyBorder="1" applyAlignment="1">
      <alignment horizontal="right"/>
    </xf>
    <xf numFmtId="0" fontId="3" fillId="8" borderId="4" xfId="1" applyFont="1" applyFill="1" applyBorder="1" applyAlignment="1">
      <alignment horizontal="right" vertical="center"/>
    </xf>
    <xf numFmtId="0" fontId="11" fillId="9" borderId="4" xfId="0" applyFont="1" applyFill="1" applyBorder="1" applyAlignment="1">
      <alignment horizontal="right"/>
    </xf>
    <xf numFmtId="168" fontId="11" fillId="9" borderId="4" xfId="0" applyNumberFormat="1" applyFont="1" applyFill="1" applyBorder="1" applyAlignment="1">
      <alignment horizontal="right"/>
    </xf>
    <xf numFmtId="0" fontId="8" fillId="0" borderId="7" xfId="0" applyFont="1" applyBorder="1" applyAlignment="1">
      <alignment horizontal="center" vertical="center" textRotation="135"/>
    </xf>
    <xf numFmtId="0" fontId="8" fillId="0" borderId="8" xfId="0" applyFont="1" applyBorder="1" applyAlignment="1">
      <alignment horizontal="center" vertical="center" textRotation="135"/>
    </xf>
    <xf numFmtId="0" fontId="8" fillId="0" borderId="5" xfId="0" applyFont="1" applyBorder="1" applyAlignment="1">
      <alignment horizontal="center" vertical="center" textRotation="135"/>
    </xf>
    <xf numFmtId="4" fontId="0" fillId="0" borderId="4" xfId="0" applyNumberFormat="1" applyBorder="1" applyAlignment="1">
      <alignment horizontal="right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6</xdr:row>
      <xdr:rowOff>28575</xdr:rowOff>
    </xdr:from>
    <xdr:to>
      <xdr:col>2</xdr:col>
      <xdr:colOff>685800</xdr:colOff>
      <xdr:row>12</xdr:row>
      <xdr:rowOff>142875</xdr:rowOff>
    </xdr:to>
    <xdr:sp macro="" textlink="">
      <xdr:nvSpPr>
        <xdr:cNvPr id="2" name="Right Arrow 1"/>
        <xdr:cNvSpPr/>
      </xdr:nvSpPr>
      <xdr:spPr>
        <a:xfrm>
          <a:off x="981075" y="1171575"/>
          <a:ext cx="1343025" cy="1257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</xdr:col>
      <xdr:colOff>238125</xdr:colOff>
      <xdr:row>23</xdr:row>
      <xdr:rowOff>133350</xdr:rowOff>
    </xdr:from>
    <xdr:to>
      <xdr:col>2</xdr:col>
      <xdr:colOff>628650</xdr:colOff>
      <xdr:row>26</xdr:row>
      <xdr:rowOff>123825</xdr:rowOff>
    </xdr:to>
    <xdr:sp macro="" textlink="">
      <xdr:nvSpPr>
        <xdr:cNvPr id="3" name="Right Arrow 2"/>
        <xdr:cNvSpPr/>
      </xdr:nvSpPr>
      <xdr:spPr>
        <a:xfrm>
          <a:off x="1057275" y="3752850"/>
          <a:ext cx="1209675" cy="561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3</xdr:col>
      <xdr:colOff>309562</xdr:colOff>
      <xdr:row>17</xdr:row>
      <xdr:rowOff>76200</xdr:rowOff>
    </xdr:from>
    <xdr:to>
      <xdr:col>5</xdr:col>
      <xdr:colOff>666749</xdr:colOff>
      <xdr:row>22</xdr:row>
      <xdr:rowOff>152404</xdr:rowOff>
    </xdr:to>
    <xdr:sp macro="" textlink="">
      <xdr:nvSpPr>
        <xdr:cNvPr id="5" name="Left-Right-Up Arrow 4"/>
        <xdr:cNvSpPr/>
      </xdr:nvSpPr>
      <xdr:spPr>
        <a:xfrm rot="5400000">
          <a:off x="3393279" y="2688433"/>
          <a:ext cx="1028704" cy="2281237"/>
        </a:xfrm>
        <a:prstGeom prst="leftRigh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10" sqref="E10"/>
    </sheetView>
  </sheetViews>
  <sheetFormatPr defaultRowHeight="15" x14ac:dyDescent="0.25"/>
  <cols>
    <col min="1" max="1" width="13.85546875" bestFit="1" customWidth="1"/>
    <col min="2" max="2" width="7" bestFit="1" customWidth="1"/>
  </cols>
  <sheetData>
    <row r="1" spans="1:2" x14ac:dyDescent="0.25">
      <c r="A1" s="31" t="s">
        <v>55</v>
      </c>
      <c r="B1" s="31" t="s">
        <v>56</v>
      </c>
    </row>
    <row r="2" spans="1:2" x14ac:dyDescent="0.25">
      <c r="A2" s="32" t="s">
        <v>57</v>
      </c>
      <c r="B2" s="32" t="s">
        <v>58</v>
      </c>
    </row>
    <row r="3" spans="1:2" x14ac:dyDescent="0.25">
      <c r="A3" s="32" t="s">
        <v>59</v>
      </c>
      <c r="B3" s="32" t="s">
        <v>58</v>
      </c>
    </row>
    <row r="4" spans="1:2" x14ac:dyDescent="0.25">
      <c r="A4" s="32" t="s">
        <v>60</v>
      </c>
      <c r="B4" s="32" t="s">
        <v>58</v>
      </c>
    </row>
    <row r="5" spans="1:2" x14ac:dyDescent="0.25">
      <c r="A5" s="32" t="s">
        <v>61</v>
      </c>
      <c r="B5" s="32" t="s">
        <v>58</v>
      </c>
    </row>
    <row r="6" spans="1:2" x14ac:dyDescent="0.25">
      <c r="A6" s="32" t="s">
        <v>62</v>
      </c>
      <c r="B6" s="32" t="s">
        <v>58</v>
      </c>
    </row>
    <row r="7" spans="1:2" x14ac:dyDescent="0.25">
      <c r="A7" s="32" t="s">
        <v>63</v>
      </c>
      <c r="B7" s="32" t="s">
        <v>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="56" zoomScaleNormal="56" workbookViewId="0">
      <selection activeCell="J23" sqref="J23"/>
    </sheetView>
  </sheetViews>
  <sheetFormatPr defaultRowHeight="15" x14ac:dyDescent="0.25"/>
  <cols>
    <col min="1" max="1" width="12.28515625" bestFit="1" customWidth="1"/>
    <col min="2" max="3" width="12.28515625" customWidth="1"/>
    <col min="4" max="4" width="19.28515625" customWidth="1"/>
    <col min="5" max="6" width="11.42578125" customWidth="1"/>
    <col min="7" max="7" width="20.140625" customWidth="1"/>
  </cols>
  <sheetData>
    <row r="1" spans="1:7" x14ac:dyDescent="0.25">
      <c r="A1" t="s">
        <v>67</v>
      </c>
      <c r="D1" t="s">
        <v>68</v>
      </c>
      <c r="G1" t="s">
        <v>69</v>
      </c>
    </row>
    <row r="2" spans="1:7" ht="15" customHeight="1" x14ac:dyDescent="0.25">
      <c r="A2" s="13" t="s">
        <v>13</v>
      </c>
      <c r="B2" s="34"/>
      <c r="C2" s="34"/>
      <c r="D2" s="88" t="s">
        <v>6</v>
      </c>
      <c r="G2" s="88" t="s">
        <v>7</v>
      </c>
    </row>
    <row r="3" spans="1:7" x14ac:dyDescent="0.25">
      <c r="A3" s="13" t="s">
        <v>14</v>
      </c>
      <c r="B3" s="34"/>
      <c r="C3" s="34"/>
      <c r="D3" s="89"/>
      <c r="G3" s="89"/>
    </row>
    <row r="4" spans="1:7" x14ac:dyDescent="0.25">
      <c r="A4" s="13" t="s">
        <v>15</v>
      </c>
      <c r="B4" s="34"/>
      <c r="C4" s="34"/>
      <c r="D4" s="89"/>
      <c r="G4" s="89"/>
    </row>
    <row r="5" spans="1:7" x14ac:dyDescent="0.25">
      <c r="A5" s="13" t="s">
        <v>16</v>
      </c>
      <c r="B5" s="34"/>
      <c r="C5" s="34"/>
      <c r="D5" s="89"/>
      <c r="G5" s="89"/>
    </row>
    <row r="6" spans="1:7" x14ac:dyDescent="0.25">
      <c r="A6" s="13" t="s">
        <v>17</v>
      </c>
      <c r="B6" s="34"/>
      <c r="C6" s="34"/>
      <c r="D6" s="89"/>
      <c r="G6" s="89"/>
    </row>
    <row r="7" spans="1:7" x14ac:dyDescent="0.25">
      <c r="A7" s="13" t="s">
        <v>18</v>
      </c>
      <c r="B7" s="34"/>
      <c r="C7" s="34"/>
      <c r="D7" s="89"/>
      <c r="E7" s="35"/>
      <c r="G7" s="89"/>
    </row>
    <row r="8" spans="1:7" x14ac:dyDescent="0.25">
      <c r="A8" s="13" t="s">
        <v>19</v>
      </c>
      <c r="B8" s="34"/>
      <c r="C8" s="34"/>
      <c r="D8" s="89"/>
      <c r="G8" s="89"/>
    </row>
    <row r="9" spans="1:7" x14ac:dyDescent="0.25">
      <c r="A9" s="13" t="s">
        <v>20</v>
      </c>
      <c r="B9" s="34"/>
      <c r="C9" s="34"/>
      <c r="D9" s="89"/>
      <c r="G9" s="89"/>
    </row>
    <row r="10" spans="1:7" x14ac:dyDescent="0.25">
      <c r="A10" s="13" t="s">
        <v>21</v>
      </c>
      <c r="B10" s="34"/>
      <c r="C10" s="34"/>
      <c r="D10" s="89"/>
      <c r="G10" s="89"/>
    </row>
    <row r="11" spans="1:7" x14ac:dyDescent="0.25">
      <c r="A11" s="13" t="s">
        <v>22</v>
      </c>
      <c r="B11" s="34"/>
      <c r="C11" s="34"/>
      <c r="D11" s="89"/>
      <c r="G11" s="89"/>
    </row>
    <row r="12" spans="1:7" x14ac:dyDescent="0.25">
      <c r="A12" s="13" t="s">
        <v>23</v>
      </c>
      <c r="B12" s="34"/>
      <c r="C12" s="34"/>
      <c r="D12" s="89"/>
      <c r="G12" s="89"/>
    </row>
    <row r="13" spans="1:7" x14ac:dyDescent="0.25">
      <c r="A13" s="13" t="s">
        <v>24</v>
      </c>
      <c r="B13" s="34"/>
      <c r="C13" s="34"/>
      <c r="D13" s="89"/>
      <c r="G13" s="89"/>
    </row>
    <row r="14" spans="1:7" x14ac:dyDescent="0.25">
      <c r="A14" s="13" t="s">
        <v>25</v>
      </c>
      <c r="B14" s="34"/>
      <c r="C14" s="34"/>
      <c r="D14" s="89"/>
      <c r="G14" s="89"/>
    </row>
    <row r="15" spans="1:7" x14ac:dyDescent="0.25">
      <c r="A15" s="13" t="s">
        <v>26</v>
      </c>
      <c r="B15" s="34"/>
      <c r="C15" s="34"/>
      <c r="D15" s="89"/>
      <c r="G15" s="89"/>
    </row>
    <row r="16" spans="1:7" x14ac:dyDescent="0.25">
      <c r="A16" s="13" t="s">
        <v>27</v>
      </c>
      <c r="B16" s="34"/>
      <c r="C16" s="34"/>
      <c r="D16" s="89"/>
      <c r="G16" s="89"/>
    </row>
    <row r="17" spans="1:7" x14ac:dyDescent="0.25">
      <c r="A17" s="13" t="s">
        <v>28</v>
      </c>
      <c r="B17" s="34"/>
      <c r="C17" s="34"/>
      <c r="D17" s="90"/>
      <c r="G17" s="89"/>
    </row>
    <row r="18" spans="1:7" x14ac:dyDescent="0.25">
      <c r="A18" s="34"/>
      <c r="B18" s="34"/>
      <c r="C18" s="34"/>
      <c r="D18" s="36"/>
      <c r="G18" s="89"/>
    </row>
    <row r="19" spans="1:7" x14ac:dyDescent="0.25">
      <c r="A19" s="34"/>
      <c r="B19" s="34"/>
      <c r="C19" s="34"/>
      <c r="D19" s="36"/>
      <c r="G19" s="89"/>
    </row>
    <row r="20" spans="1:7" x14ac:dyDescent="0.25">
      <c r="A20" s="34"/>
      <c r="B20" s="34"/>
      <c r="C20" s="34"/>
      <c r="D20" s="36"/>
      <c r="G20" s="89"/>
    </row>
    <row r="21" spans="1:7" x14ac:dyDescent="0.25">
      <c r="A21" s="34"/>
      <c r="B21" s="34"/>
      <c r="C21" s="34"/>
      <c r="D21" s="36"/>
      <c r="G21" s="89"/>
    </row>
    <row r="22" spans="1:7" x14ac:dyDescent="0.25">
      <c r="A22" s="34"/>
      <c r="B22" s="34"/>
      <c r="C22" s="34"/>
      <c r="G22" s="89"/>
    </row>
    <row r="23" spans="1:7" x14ac:dyDescent="0.25">
      <c r="A23" s="34"/>
      <c r="B23" s="34"/>
      <c r="C23" s="34"/>
      <c r="G23" s="89"/>
    </row>
    <row r="24" spans="1:7" x14ac:dyDescent="0.25">
      <c r="A24" s="13" t="s">
        <v>29</v>
      </c>
      <c r="B24" s="34"/>
      <c r="C24" s="34"/>
      <c r="D24" s="88" t="s">
        <v>9</v>
      </c>
      <c r="G24" s="89"/>
    </row>
    <row r="25" spans="1:7" x14ac:dyDescent="0.25">
      <c r="A25" s="13" t="s">
        <v>30</v>
      </c>
      <c r="B25" s="34"/>
      <c r="C25" s="34"/>
      <c r="D25" s="89"/>
      <c r="G25" s="89"/>
    </row>
    <row r="26" spans="1:7" x14ac:dyDescent="0.25">
      <c r="A26" s="13" t="s">
        <v>31</v>
      </c>
      <c r="B26" s="34"/>
      <c r="C26" s="34"/>
      <c r="D26" s="89"/>
      <c r="G26" s="89"/>
    </row>
    <row r="27" spans="1:7" x14ac:dyDescent="0.25">
      <c r="A27" s="13" t="s">
        <v>32</v>
      </c>
      <c r="B27" s="34"/>
      <c r="C27" s="34"/>
      <c r="D27" s="90"/>
      <c r="G27" s="90"/>
    </row>
  </sheetData>
  <mergeCells count="3">
    <mergeCell ref="D2:D17"/>
    <mergeCell ref="D24:D27"/>
    <mergeCell ref="G2:G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opLeftCell="A9" workbookViewId="0">
      <selection activeCell="C42" sqref="C42"/>
    </sheetView>
  </sheetViews>
  <sheetFormatPr defaultRowHeight="15" x14ac:dyDescent="0.25"/>
  <cols>
    <col min="1" max="1" width="13" customWidth="1"/>
    <col min="2" max="2" width="19.5703125" customWidth="1"/>
    <col min="3" max="3" width="11.7109375" bestFit="1" customWidth="1"/>
  </cols>
  <sheetData>
    <row r="1" spans="1:3" x14ac:dyDescent="0.25">
      <c r="A1" s="45" t="s">
        <v>79</v>
      </c>
      <c r="B1" s="46" t="s">
        <v>47</v>
      </c>
      <c r="C1" s="45" t="s">
        <v>40</v>
      </c>
    </row>
    <row r="2" spans="1:3" x14ac:dyDescent="0.25">
      <c r="A2" s="28" t="s">
        <v>13</v>
      </c>
      <c r="B2" s="30" t="s">
        <v>64</v>
      </c>
      <c r="C2" s="33">
        <v>34331</v>
      </c>
    </row>
    <row r="3" spans="1:3" x14ac:dyDescent="0.25">
      <c r="A3" s="28" t="s">
        <v>14</v>
      </c>
      <c r="B3" s="30" t="s">
        <v>64</v>
      </c>
      <c r="C3" s="33">
        <v>34331</v>
      </c>
    </row>
    <row r="4" spans="1:3" x14ac:dyDescent="0.25">
      <c r="A4" s="28" t="s">
        <v>15</v>
      </c>
      <c r="B4" s="30" t="s">
        <v>64</v>
      </c>
      <c r="C4" s="33">
        <v>34331</v>
      </c>
    </row>
    <row r="5" spans="1:3" x14ac:dyDescent="0.25">
      <c r="A5" s="28" t="s">
        <v>16</v>
      </c>
      <c r="B5" s="30" t="s">
        <v>64</v>
      </c>
      <c r="C5" s="33">
        <v>34331</v>
      </c>
    </row>
    <row r="6" spans="1:3" x14ac:dyDescent="0.25">
      <c r="A6" s="28" t="s">
        <v>17</v>
      </c>
      <c r="B6" s="30" t="s">
        <v>64</v>
      </c>
      <c r="C6" s="33">
        <v>34331</v>
      </c>
    </row>
    <row r="7" spans="1:3" x14ac:dyDescent="0.25">
      <c r="A7" s="28" t="s">
        <v>18</v>
      </c>
      <c r="B7" s="30" t="s">
        <v>64</v>
      </c>
      <c r="C7" s="33">
        <v>34331</v>
      </c>
    </row>
    <row r="8" spans="1:3" x14ac:dyDescent="0.25">
      <c r="A8" s="28" t="s">
        <v>19</v>
      </c>
      <c r="B8" s="30" t="s">
        <v>64</v>
      </c>
      <c r="C8" s="33">
        <v>34331</v>
      </c>
    </row>
    <row r="9" spans="1:3" x14ac:dyDescent="0.25">
      <c r="A9" s="28" t="s">
        <v>20</v>
      </c>
      <c r="B9" s="30" t="s">
        <v>64</v>
      </c>
      <c r="C9" s="33">
        <v>34331</v>
      </c>
    </row>
    <row r="10" spans="1:3" x14ac:dyDescent="0.25">
      <c r="A10" s="28" t="s">
        <v>21</v>
      </c>
      <c r="B10" s="30" t="s">
        <v>65</v>
      </c>
      <c r="C10" s="33">
        <v>34331</v>
      </c>
    </row>
    <row r="11" spans="1:3" x14ac:dyDescent="0.25">
      <c r="A11" s="28" t="s">
        <v>22</v>
      </c>
      <c r="B11" s="30" t="s">
        <v>65</v>
      </c>
      <c r="C11" s="33">
        <v>34331</v>
      </c>
    </row>
    <row r="12" spans="1:3" x14ac:dyDescent="0.25">
      <c r="A12" s="28" t="s">
        <v>23</v>
      </c>
      <c r="B12" s="30" t="s">
        <v>64</v>
      </c>
      <c r="C12" s="33">
        <v>34331</v>
      </c>
    </row>
    <row r="13" spans="1:3" x14ac:dyDescent="0.25">
      <c r="A13" s="28" t="s">
        <v>24</v>
      </c>
      <c r="B13" s="30" t="s">
        <v>64</v>
      </c>
      <c r="C13" s="33">
        <v>34331</v>
      </c>
    </row>
    <row r="14" spans="1:3" x14ac:dyDescent="0.25">
      <c r="A14" s="28" t="s">
        <v>25</v>
      </c>
      <c r="B14" s="30" t="s">
        <v>64</v>
      </c>
      <c r="C14" s="33">
        <v>34331</v>
      </c>
    </row>
    <row r="15" spans="1:3" x14ac:dyDescent="0.25">
      <c r="A15" s="28" t="s">
        <v>26</v>
      </c>
      <c r="B15" s="30" t="s">
        <v>64</v>
      </c>
      <c r="C15" s="33">
        <v>34331</v>
      </c>
    </row>
    <row r="16" spans="1:3" x14ac:dyDescent="0.25">
      <c r="A16" s="28" t="s">
        <v>42</v>
      </c>
      <c r="B16" s="30" t="s">
        <v>64</v>
      </c>
      <c r="C16" s="33">
        <v>34331</v>
      </c>
    </row>
    <row r="17" spans="1:3" x14ac:dyDescent="0.25">
      <c r="A17" s="28" t="s">
        <v>43</v>
      </c>
      <c r="B17" s="30" t="s">
        <v>64</v>
      </c>
      <c r="C17" s="33">
        <v>34331</v>
      </c>
    </row>
    <row r="18" spans="1:3" x14ac:dyDescent="0.25">
      <c r="A18" s="28" t="s">
        <v>27</v>
      </c>
      <c r="B18" s="30" t="s">
        <v>64</v>
      </c>
      <c r="C18" s="33">
        <v>34331</v>
      </c>
    </row>
    <row r="19" spans="1:3" x14ac:dyDescent="0.25">
      <c r="A19" s="28" t="s">
        <v>28</v>
      </c>
      <c r="B19" s="30" t="s">
        <v>64</v>
      </c>
      <c r="C19" s="33">
        <v>34331</v>
      </c>
    </row>
    <row r="20" spans="1:3" x14ac:dyDescent="0.25">
      <c r="A20" s="29" t="s">
        <v>44</v>
      </c>
      <c r="B20" s="30" t="s">
        <v>66</v>
      </c>
      <c r="C20" s="33">
        <v>41038</v>
      </c>
    </row>
    <row r="21" spans="1:3" x14ac:dyDescent="0.25">
      <c r="A21" s="29" t="s">
        <v>29</v>
      </c>
      <c r="B21" s="30" t="s">
        <v>66</v>
      </c>
      <c r="C21" s="33">
        <v>41038</v>
      </c>
    </row>
    <row r="22" spans="1:3" x14ac:dyDescent="0.25">
      <c r="A22" s="29" t="s">
        <v>30</v>
      </c>
      <c r="B22" s="30" t="s">
        <v>66</v>
      </c>
      <c r="C22" s="33">
        <v>41038</v>
      </c>
    </row>
    <row r="23" spans="1:3" x14ac:dyDescent="0.25">
      <c r="A23" s="29" t="s">
        <v>31</v>
      </c>
      <c r="B23" s="30" t="s">
        <v>66</v>
      </c>
      <c r="C23" s="33">
        <v>41038</v>
      </c>
    </row>
    <row r="24" spans="1:3" x14ac:dyDescent="0.25">
      <c r="A24" s="29" t="s">
        <v>32</v>
      </c>
      <c r="B24" s="30" t="s">
        <v>66</v>
      </c>
      <c r="C24" s="33">
        <v>41038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0" workbookViewId="0">
      <selection activeCell="J9" sqref="J9"/>
    </sheetView>
  </sheetViews>
  <sheetFormatPr defaultRowHeight="15.75" x14ac:dyDescent="0.3"/>
  <cols>
    <col min="1" max="1" width="10" style="44" bestFit="1" customWidth="1"/>
    <col min="2" max="4" width="12.7109375" style="44" customWidth="1"/>
    <col min="5" max="5" width="21.42578125" style="44" customWidth="1"/>
    <col min="6" max="6" width="27.42578125" style="44" customWidth="1"/>
    <col min="7" max="8" width="12.7109375" style="44" customWidth="1"/>
  </cols>
  <sheetData>
    <row r="1" spans="1:8" ht="15" x14ac:dyDescent="0.25">
      <c r="A1" s="37" t="s">
        <v>79</v>
      </c>
      <c r="B1" s="38" t="s">
        <v>10</v>
      </c>
      <c r="C1" s="38" t="s">
        <v>45</v>
      </c>
      <c r="D1" s="38" t="s">
        <v>46</v>
      </c>
      <c r="E1" s="38" t="s">
        <v>48</v>
      </c>
      <c r="F1" s="38" t="s">
        <v>5</v>
      </c>
      <c r="G1" s="38" t="s">
        <v>49</v>
      </c>
      <c r="H1" s="38" t="s">
        <v>50</v>
      </c>
    </row>
    <row r="2" spans="1:8" ht="16.5" x14ac:dyDescent="0.35">
      <c r="A2" s="39" t="s">
        <v>13</v>
      </c>
      <c r="B2" s="39" t="s">
        <v>13</v>
      </c>
      <c r="C2" s="40">
        <v>115.93373</v>
      </c>
      <c r="D2" s="40">
        <v>-6.9617399999999998</v>
      </c>
      <c r="E2" s="41" t="s">
        <v>52</v>
      </c>
      <c r="F2" s="42" t="s">
        <v>8</v>
      </c>
      <c r="G2" s="42" t="s">
        <v>80</v>
      </c>
      <c r="H2" s="42" t="s">
        <v>57</v>
      </c>
    </row>
    <row r="3" spans="1:8" ht="16.5" x14ac:dyDescent="0.35">
      <c r="A3" s="39" t="s">
        <v>14</v>
      </c>
      <c r="B3" s="39" t="s">
        <v>14</v>
      </c>
      <c r="C3" s="40">
        <v>115.93361</v>
      </c>
      <c r="D3" s="40">
        <v>-6.9616699999999998</v>
      </c>
      <c r="E3" s="41" t="s">
        <v>52</v>
      </c>
      <c r="F3" s="42" t="s">
        <v>8</v>
      </c>
      <c r="G3" s="42" t="s">
        <v>80</v>
      </c>
      <c r="H3" s="42" t="s">
        <v>57</v>
      </c>
    </row>
    <row r="4" spans="1:8" ht="16.5" x14ac:dyDescent="0.35">
      <c r="A4" s="39" t="s">
        <v>15</v>
      </c>
      <c r="B4" s="39" t="s">
        <v>15</v>
      </c>
      <c r="C4" s="40">
        <v>115.93371999999999</v>
      </c>
      <c r="D4" s="40">
        <v>-6.96122</v>
      </c>
      <c r="E4" s="41" t="s">
        <v>52</v>
      </c>
      <c r="F4" s="42" t="s">
        <v>8</v>
      </c>
      <c r="G4" s="42" t="s">
        <v>80</v>
      </c>
      <c r="H4" s="42" t="s">
        <v>57</v>
      </c>
    </row>
    <row r="5" spans="1:8" ht="16.5" x14ac:dyDescent="0.35">
      <c r="A5" s="39" t="s">
        <v>16</v>
      </c>
      <c r="B5" s="39" t="s">
        <v>16</v>
      </c>
      <c r="C5" s="40">
        <v>115.93339</v>
      </c>
      <c r="D5" s="40">
        <v>-6.9615</v>
      </c>
      <c r="E5" s="41" t="s">
        <v>52</v>
      </c>
      <c r="F5" s="42" t="s">
        <v>8</v>
      </c>
      <c r="G5" s="42" t="s">
        <v>80</v>
      </c>
      <c r="H5" s="42" t="s">
        <v>57</v>
      </c>
    </row>
    <row r="6" spans="1:8" ht="16.5" x14ac:dyDescent="0.35">
      <c r="A6" s="39" t="s">
        <v>17</v>
      </c>
      <c r="B6" s="39" t="s">
        <v>17</v>
      </c>
      <c r="C6" s="40">
        <v>115.93433</v>
      </c>
      <c r="D6" s="40">
        <v>-6.9603900000000003</v>
      </c>
      <c r="E6" s="41" t="s">
        <v>52</v>
      </c>
      <c r="F6" s="42" t="s">
        <v>8</v>
      </c>
      <c r="G6" s="42" t="s">
        <v>80</v>
      </c>
      <c r="H6" s="42" t="s">
        <v>57</v>
      </c>
    </row>
    <row r="7" spans="1:8" ht="16.5" x14ac:dyDescent="0.35">
      <c r="A7" s="39" t="s">
        <v>18</v>
      </c>
      <c r="B7" s="39" t="s">
        <v>18</v>
      </c>
      <c r="C7" s="40">
        <v>115.90567</v>
      </c>
      <c r="D7" s="40">
        <v>-6.9538599999999997</v>
      </c>
      <c r="E7" s="41" t="s">
        <v>52</v>
      </c>
      <c r="F7" s="42" t="s">
        <v>8</v>
      </c>
      <c r="G7" s="42" t="s">
        <v>80</v>
      </c>
      <c r="H7" s="42" t="s">
        <v>59</v>
      </c>
    </row>
    <row r="8" spans="1:8" ht="16.5" x14ac:dyDescent="0.35">
      <c r="A8" s="39" t="s">
        <v>19</v>
      </c>
      <c r="B8" s="39" t="s">
        <v>19</v>
      </c>
      <c r="C8" s="40">
        <v>115.88908000000001</v>
      </c>
      <c r="D8" s="40">
        <v>-6.9538599999999997</v>
      </c>
      <c r="E8" s="41" t="s">
        <v>52</v>
      </c>
      <c r="F8" s="42" t="s">
        <v>8</v>
      </c>
      <c r="G8" s="42" t="s">
        <v>80</v>
      </c>
      <c r="H8" s="42" t="s">
        <v>59</v>
      </c>
    </row>
    <row r="9" spans="1:8" ht="16.5" x14ac:dyDescent="0.35">
      <c r="A9" s="39" t="s">
        <v>20</v>
      </c>
      <c r="B9" s="39" t="s">
        <v>20</v>
      </c>
      <c r="C9" s="40">
        <v>115.88914</v>
      </c>
      <c r="D9" s="40">
        <v>-6.9538599999999997</v>
      </c>
      <c r="E9" s="41" t="s">
        <v>52</v>
      </c>
      <c r="F9" s="42" t="s">
        <v>8</v>
      </c>
      <c r="G9" s="42" t="s">
        <v>80</v>
      </c>
      <c r="H9" s="42" t="s">
        <v>59</v>
      </c>
    </row>
    <row r="10" spans="1:8" ht="16.5" x14ac:dyDescent="0.35">
      <c r="A10" s="39" t="s">
        <v>21</v>
      </c>
      <c r="B10" s="39" t="s">
        <v>21</v>
      </c>
      <c r="C10" s="40">
        <v>116.0936</v>
      </c>
      <c r="D10" s="40">
        <v>-7.0663999999999998</v>
      </c>
      <c r="E10" s="41" t="s">
        <v>53</v>
      </c>
      <c r="F10" s="42" t="s">
        <v>8</v>
      </c>
      <c r="G10" s="42" t="s">
        <v>80</v>
      </c>
      <c r="H10" s="42" t="s">
        <v>60</v>
      </c>
    </row>
    <row r="11" spans="1:8" ht="16.5" x14ac:dyDescent="0.35">
      <c r="A11" s="39" t="s">
        <v>22</v>
      </c>
      <c r="B11" s="39" t="s">
        <v>22</v>
      </c>
      <c r="C11" s="40">
        <v>116.06238999999999</v>
      </c>
      <c r="D11" s="40">
        <v>-7.0247000000000002</v>
      </c>
      <c r="E11" s="41" t="s">
        <v>53</v>
      </c>
      <c r="F11" s="42" t="s">
        <v>8</v>
      </c>
      <c r="G11" s="42" t="s">
        <v>80</v>
      </c>
      <c r="H11" s="42" t="s">
        <v>60</v>
      </c>
    </row>
    <row r="12" spans="1:8" ht="16.5" x14ac:dyDescent="0.35">
      <c r="A12" s="39" t="s">
        <v>23</v>
      </c>
      <c r="B12" s="39" t="s">
        <v>23</v>
      </c>
      <c r="C12" s="40">
        <v>115.84585</v>
      </c>
      <c r="D12" s="40">
        <v>-6.9383299999999997</v>
      </c>
      <c r="E12" s="41" t="s">
        <v>52</v>
      </c>
      <c r="F12" s="42" t="s">
        <v>8</v>
      </c>
      <c r="G12" s="42" t="s">
        <v>80</v>
      </c>
      <c r="H12" s="42" t="s">
        <v>61</v>
      </c>
    </row>
    <row r="13" spans="1:8" ht="16.5" x14ac:dyDescent="0.35">
      <c r="A13" s="39" t="s">
        <v>24</v>
      </c>
      <c r="B13" s="39" t="s">
        <v>24</v>
      </c>
      <c r="C13" s="40">
        <v>115.83561</v>
      </c>
      <c r="D13" s="40">
        <v>-6.9438599999999999</v>
      </c>
      <c r="E13" s="41" t="s">
        <v>52</v>
      </c>
      <c r="F13" s="42" t="s">
        <v>8</v>
      </c>
      <c r="G13" s="42" t="s">
        <v>80</v>
      </c>
      <c r="H13" s="42" t="s">
        <v>61</v>
      </c>
    </row>
    <row r="14" spans="1:8" ht="16.5" x14ac:dyDescent="0.35">
      <c r="A14" s="39" t="s">
        <v>25</v>
      </c>
      <c r="B14" s="39" t="s">
        <v>25</v>
      </c>
      <c r="C14" s="40">
        <v>115.82831</v>
      </c>
      <c r="D14" s="40">
        <v>-6.9426899999999998</v>
      </c>
      <c r="E14" s="41" t="s">
        <v>52</v>
      </c>
      <c r="F14" s="42" t="s">
        <v>8</v>
      </c>
      <c r="G14" s="42" t="s">
        <v>80</v>
      </c>
      <c r="H14" s="42" t="s">
        <v>61</v>
      </c>
    </row>
    <row r="15" spans="1:8" ht="16.5" x14ac:dyDescent="0.35">
      <c r="A15" s="39" t="s">
        <v>26</v>
      </c>
      <c r="B15" s="39" t="s">
        <v>26</v>
      </c>
      <c r="C15" s="40">
        <v>115.84011</v>
      </c>
      <c r="D15" s="40">
        <v>-6.9354699999999996</v>
      </c>
      <c r="E15" s="41" t="s">
        <v>52</v>
      </c>
      <c r="F15" s="42" t="s">
        <v>8</v>
      </c>
      <c r="G15" s="42" t="s">
        <v>80</v>
      </c>
      <c r="H15" s="42" t="s">
        <v>61</v>
      </c>
    </row>
    <row r="16" spans="1:8" ht="16.5" x14ac:dyDescent="0.35">
      <c r="A16" s="39" t="s">
        <v>42</v>
      </c>
      <c r="B16" s="39" t="s">
        <v>42</v>
      </c>
      <c r="C16" s="40">
        <v>115.92353</v>
      </c>
      <c r="D16" s="40">
        <v>-6.9555800000000003</v>
      </c>
      <c r="E16" s="41" t="s">
        <v>53</v>
      </c>
      <c r="F16" s="42" t="s">
        <v>8</v>
      </c>
      <c r="G16" s="42" t="s">
        <v>80</v>
      </c>
      <c r="H16" s="42" t="s">
        <v>62</v>
      </c>
    </row>
    <row r="17" spans="1:8" ht="16.5" x14ac:dyDescent="0.35">
      <c r="A17" s="39" t="s">
        <v>43</v>
      </c>
      <c r="B17" s="39" t="s">
        <v>43</v>
      </c>
      <c r="C17" s="40">
        <v>115.90613999999999</v>
      </c>
      <c r="D17" s="40">
        <v>-6.9541700000000004</v>
      </c>
      <c r="E17" s="41" t="s">
        <v>53</v>
      </c>
      <c r="F17" s="42" t="s">
        <v>8</v>
      </c>
      <c r="G17" s="42" t="s">
        <v>80</v>
      </c>
      <c r="H17" s="42" t="s">
        <v>62</v>
      </c>
    </row>
    <row r="18" spans="1:8" ht="16.5" x14ac:dyDescent="0.35">
      <c r="A18" s="39" t="s">
        <v>27</v>
      </c>
      <c r="B18" s="39" t="s">
        <v>27</v>
      </c>
      <c r="C18" s="40">
        <v>115.90606</v>
      </c>
      <c r="D18" s="40">
        <v>-6.9541700000000004</v>
      </c>
      <c r="E18" s="41" t="s">
        <v>53</v>
      </c>
      <c r="F18" s="42" t="s">
        <v>8</v>
      </c>
      <c r="G18" s="42" t="s">
        <v>80</v>
      </c>
      <c r="H18" s="42" t="s">
        <v>62</v>
      </c>
    </row>
    <row r="19" spans="1:8" ht="16.5" x14ac:dyDescent="0.35">
      <c r="A19" s="39" t="s">
        <v>28</v>
      </c>
      <c r="B19" s="39" t="s">
        <v>28</v>
      </c>
      <c r="C19" s="40">
        <v>115.91403</v>
      </c>
      <c r="D19" s="40">
        <v>-6.95275</v>
      </c>
      <c r="E19" s="41" t="s">
        <v>53</v>
      </c>
      <c r="F19" s="42" t="s">
        <v>8</v>
      </c>
      <c r="G19" s="42" t="s">
        <v>80</v>
      </c>
      <c r="H19" s="42" t="s">
        <v>62</v>
      </c>
    </row>
    <row r="20" spans="1:8" ht="16.5" x14ac:dyDescent="0.35">
      <c r="A20" s="39" t="s">
        <v>44</v>
      </c>
      <c r="B20" s="39" t="s">
        <v>44</v>
      </c>
      <c r="C20" s="40">
        <v>114.95135000000001</v>
      </c>
      <c r="D20" s="40">
        <v>-7.2672299999999996</v>
      </c>
      <c r="E20" s="41" t="s">
        <v>53</v>
      </c>
      <c r="F20" s="42" t="s">
        <v>8</v>
      </c>
      <c r="G20" s="42" t="s">
        <v>80</v>
      </c>
      <c r="H20" s="42" t="s">
        <v>63</v>
      </c>
    </row>
    <row r="21" spans="1:8" ht="16.5" x14ac:dyDescent="0.35">
      <c r="A21" s="39" t="s">
        <v>29</v>
      </c>
      <c r="B21" s="39" t="s">
        <v>29</v>
      </c>
      <c r="C21" s="40">
        <v>114.95122000000001</v>
      </c>
      <c r="D21" s="40">
        <v>-7.26729</v>
      </c>
      <c r="E21" s="41" t="s">
        <v>53</v>
      </c>
      <c r="F21" s="42" t="s">
        <v>8</v>
      </c>
      <c r="G21" s="42" t="s">
        <v>80</v>
      </c>
      <c r="H21" s="42" t="s">
        <v>63</v>
      </c>
    </row>
    <row r="22" spans="1:8" ht="16.5" x14ac:dyDescent="0.35">
      <c r="A22" s="39" t="s">
        <v>30</v>
      </c>
      <c r="B22" s="39" t="s">
        <v>30</v>
      </c>
      <c r="C22" s="40">
        <v>114.96210000000001</v>
      </c>
      <c r="D22" s="40">
        <v>-7.2674799999999999</v>
      </c>
      <c r="E22" s="41" t="s">
        <v>53</v>
      </c>
      <c r="F22" s="42" t="s">
        <v>8</v>
      </c>
      <c r="G22" s="42" t="s">
        <v>80</v>
      </c>
      <c r="H22" s="42" t="s">
        <v>63</v>
      </c>
    </row>
    <row r="23" spans="1:8" ht="16.5" x14ac:dyDescent="0.35">
      <c r="A23" s="39" t="s">
        <v>31</v>
      </c>
      <c r="B23" s="39" t="s">
        <v>31</v>
      </c>
      <c r="C23" s="40">
        <v>114.94589000000001</v>
      </c>
      <c r="D23" s="40">
        <v>-7.2720500000000001</v>
      </c>
      <c r="E23" s="41" t="s">
        <v>53</v>
      </c>
      <c r="F23" s="42" t="s">
        <v>8</v>
      </c>
      <c r="G23" s="42" t="s">
        <v>80</v>
      </c>
      <c r="H23" s="42" t="s">
        <v>63</v>
      </c>
    </row>
    <row r="24" spans="1:8" ht="16.5" x14ac:dyDescent="0.35">
      <c r="A24" s="39" t="s">
        <v>32</v>
      </c>
      <c r="B24" s="39" t="s">
        <v>32</v>
      </c>
      <c r="C24" s="40">
        <v>114.94578</v>
      </c>
      <c r="D24" s="40">
        <v>-7.2720799999999999</v>
      </c>
      <c r="E24" s="41" t="s">
        <v>53</v>
      </c>
      <c r="F24" s="42" t="s">
        <v>8</v>
      </c>
      <c r="G24" s="42" t="s">
        <v>80</v>
      </c>
      <c r="H24" s="42" t="s">
        <v>63</v>
      </c>
    </row>
    <row r="25" spans="1:8" ht="16.5" x14ac:dyDescent="0.35">
      <c r="A25" s="39" t="s">
        <v>13</v>
      </c>
      <c r="B25" s="39" t="s">
        <v>81</v>
      </c>
      <c r="C25" s="40">
        <v>115.93373</v>
      </c>
      <c r="D25" s="40">
        <v>-6.9617399999999998</v>
      </c>
      <c r="E25" s="41" t="s">
        <v>52</v>
      </c>
      <c r="F25" s="43" t="s">
        <v>82</v>
      </c>
      <c r="G25" s="42" t="s">
        <v>80</v>
      </c>
      <c r="H25" s="42" t="s">
        <v>57</v>
      </c>
    </row>
    <row r="26" spans="1:8" ht="16.5" x14ac:dyDescent="0.35">
      <c r="A26" s="39" t="s">
        <v>14</v>
      </c>
      <c r="B26" s="39" t="s">
        <v>83</v>
      </c>
      <c r="C26" s="40">
        <v>115.93361</v>
      </c>
      <c r="D26" s="40">
        <v>-6.9616699999999998</v>
      </c>
      <c r="E26" s="41" t="s">
        <v>52</v>
      </c>
      <c r="F26" s="43" t="s">
        <v>82</v>
      </c>
      <c r="G26" s="42" t="s">
        <v>80</v>
      </c>
      <c r="H26" s="42" t="s">
        <v>57</v>
      </c>
    </row>
    <row r="27" spans="1:8" ht="16.5" x14ac:dyDescent="0.35">
      <c r="A27" s="39" t="s">
        <v>15</v>
      </c>
      <c r="B27" s="39" t="s">
        <v>84</v>
      </c>
      <c r="C27" s="40">
        <v>115.93371999999999</v>
      </c>
      <c r="D27" s="40">
        <v>-6.96122</v>
      </c>
      <c r="E27" s="41" t="s">
        <v>52</v>
      </c>
      <c r="F27" s="43" t="s">
        <v>82</v>
      </c>
      <c r="G27" s="42" t="s">
        <v>80</v>
      </c>
      <c r="H27" s="42" t="s">
        <v>57</v>
      </c>
    </row>
    <row r="28" spans="1:8" ht="16.5" x14ac:dyDescent="0.35">
      <c r="A28" s="39" t="s">
        <v>16</v>
      </c>
      <c r="B28" s="39" t="s">
        <v>85</v>
      </c>
      <c r="C28" s="40">
        <v>115.93339</v>
      </c>
      <c r="D28" s="40">
        <v>-6.9615</v>
      </c>
      <c r="E28" s="41" t="s">
        <v>52</v>
      </c>
      <c r="F28" s="43" t="s">
        <v>82</v>
      </c>
      <c r="G28" s="42" t="s">
        <v>80</v>
      </c>
      <c r="H28" s="42" t="s">
        <v>57</v>
      </c>
    </row>
    <row r="29" spans="1:8" ht="16.5" x14ac:dyDescent="0.35">
      <c r="A29" s="39" t="s">
        <v>17</v>
      </c>
      <c r="B29" s="39" t="s">
        <v>86</v>
      </c>
      <c r="C29" s="40">
        <v>115.93433</v>
      </c>
      <c r="D29" s="40">
        <v>-6.9603900000000003</v>
      </c>
      <c r="E29" s="41" t="s">
        <v>52</v>
      </c>
      <c r="F29" s="43" t="s">
        <v>82</v>
      </c>
      <c r="G29" s="42" t="s">
        <v>80</v>
      </c>
      <c r="H29" s="42" t="s">
        <v>57</v>
      </c>
    </row>
    <row r="30" spans="1:8" ht="16.5" x14ac:dyDescent="0.35">
      <c r="A30" s="39" t="s">
        <v>18</v>
      </c>
      <c r="B30" s="39" t="s">
        <v>87</v>
      </c>
      <c r="C30" s="40">
        <v>115.90567</v>
      </c>
      <c r="D30" s="40">
        <v>-6.9538599999999997</v>
      </c>
      <c r="E30" s="41" t="s">
        <v>52</v>
      </c>
      <c r="F30" s="43" t="s">
        <v>82</v>
      </c>
      <c r="G30" s="42" t="s">
        <v>80</v>
      </c>
      <c r="H30" s="42" t="s">
        <v>59</v>
      </c>
    </row>
    <row r="31" spans="1:8" ht="16.5" x14ac:dyDescent="0.35">
      <c r="A31" s="39" t="s">
        <v>19</v>
      </c>
      <c r="B31" s="39" t="s">
        <v>88</v>
      </c>
      <c r="C31" s="40">
        <v>115.88908000000001</v>
      </c>
      <c r="D31" s="40">
        <v>-6.9538599999999997</v>
      </c>
      <c r="E31" s="41" t="s">
        <v>52</v>
      </c>
      <c r="F31" s="43" t="s">
        <v>82</v>
      </c>
      <c r="G31" s="42" t="s">
        <v>80</v>
      </c>
      <c r="H31" s="42" t="s">
        <v>59</v>
      </c>
    </row>
    <row r="32" spans="1:8" ht="16.5" x14ac:dyDescent="0.35">
      <c r="A32" s="39" t="s">
        <v>20</v>
      </c>
      <c r="B32" s="39" t="s">
        <v>89</v>
      </c>
      <c r="C32" s="40">
        <v>115.88914</v>
      </c>
      <c r="D32" s="40">
        <v>-6.9538599999999997</v>
      </c>
      <c r="E32" s="41" t="s">
        <v>52</v>
      </c>
      <c r="F32" s="43" t="s">
        <v>82</v>
      </c>
      <c r="G32" s="42" t="s">
        <v>80</v>
      </c>
      <c r="H32" s="42" t="s">
        <v>59</v>
      </c>
    </row>
    <row r="33" spans="1:8" ht="16.5" x14ac:dyDescent="0.35">
      <c r="A33" s="39" t="s">
        <v>23</v>
      </c>
      <c r="B33" s="39" t="s">
        <v>90</v>
      </c>
      <c r="C33" s="40">
        <v>115.84585</v>
      </c>
      <c r="D33" s="40">
        <v>-6.9383299999999997</v>
      </c>
      <c r="E33" s="41" t="s">
        <v>52</v>
      </c>
      <c r="F33" s="43" t="s">
        <v>82</v>
      </c>
      <c r="G33" s="42" t="s">
        <v>80</v>
      </c>
      <c r="H33" s="42" t="s">
        <v>61</v>
      </c>
    </row>
    <row r="34" spans="1:8" ht="16.5" x14ac:dyDescent="0.35">
      <c r="A34" s="39" t="s">
        <v>24</v>
      </c>
      <c r="B34" s="39" t="s">
        <v>91</v>
      </c>
      <c r="C34" s="40">
        <v>115.83561</v>
      </c>
      <c r="D34" s="40">
        <v>-6.9438599999999999</v>
      </c>
      <c r="E34" s="41" t="s">
        <v>52</v>
      </c>
      <c r="F34" s="43" t="s">
        <v>82</v>
      </c>
      <c r="G34" s="42" t="s">
        <v>80</v>
      </c>
      <c r="H34" s="42" t="s">
        <v>61</v>
      </c>
    </row>
    <row r="35" spans="1:8" ht="16.5" x14ac:dyDescent="0.35">
      <c r="A35" s="39" t="s">
        <v>25</v>
      </c>
      <c r="B35" s="39" t="s">
        <v>92</v>
      </c>
      <c r="C35" s="40">
        <v>115.82831</v>
      </c>
      <c r="D35" s="40">
        <v>-6.9426899999999998</v>
      </c>
      <c r="E35" s="41" t="s">
        <v>52</v>
      </c>
      <c r="F35" s="43" t="s">
        <v>82</v>
      </c>
      <c r="G35" s="42" t="s">
        <v>80</v>
      </c>
      <c r="H35" s="42" t="s">
        <v>61</v>
      </c>
    </row>
    <row r="36" spans="1:8" ht="16.5" x14ac:dyDescent="0.35">
      <c r="A36" s="39" t="s">
        <v>26</v>
      </c>
      <c r="B36" s="39" t="s">
        <v>93</v>
      </c>
      <c r="C36" s="40">
        <v>115.84011</v>
      </c>
      <c r="D36" s="40">
        <v>-6.9354699999999996</v>
      </c>
      <c r="E36" s="41" t="s">
        <v>52</v>
      </c>
      <c r="F36" s="43" t="s">
        <v>82</v>
      </c>
      <c r="G36" s="42" t="s">
        <v>80</v>
      </c>
      <c r="H36" s="42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D39" sqref="D39"/>
    </sheetView>
  </sheetViews>
  <sheetFormatPr defaultRowHeight="15" x14ac:dyDescent="0.25"/>
  <cols>
    <col min="1" max="2" width="13.28515625" style="54" customWidth="1"/>
    <col min="3" max="3" width="13.28515625" style="55" customWidth="1"/>
  </cols>
  <sheetData>
    <row r="1" spans="1:3" x14ac:dyDescent="0.25">
      <c r="A1" s="47" t="s">
        <v>10</v>
      </c>
      <c r="B1" s="48" t="s">
        <v>41</v>
      </c>
      <c r="C1" s="49" t="s">
        <v>40</v>
      </c>
    </row>
    <row r="2" spans="1:3" ht="16.5" x14ac:dyDescent="0.35">
      <c r="A2" s="50" t="s">
        <v>13</v>
      </c>
      <c r="B2" s="51" t="s">
        <v>6</v>
      </c>
      <c r="C2" s="52">
        <v>34331</v>
      </c>
    </row>
    <row r="3" spans="1:3" ht="16.5" x14ac:dyDescent="0.35">
      <c r="A3" s="50" t="s">
        <v>14</v>
      </c>
      <c r="B3" s="51" t="s">
        <v>6</v>
      </c>
      <c r="C3" s="52">
        <v>34331</v>
      </c>
    </row>
    <row r="4" spans="1:3" ht="16.5" x14ac:dyDescent="0.35">
      <c r="A4" s="50" t="s">
        <v>15</v>
      </c>
      <c r="B4" s="51" t="s">
        <v>6</v>
      </c>
      <c r="C4" s="52">
        <v>34331</v>
      </c>
    </row>
    <row r="5" spans="1:3" ht="16.5" x14ac:dyDescent="0.35">
      <c r="A5" s="50" t="s">
        <v>16</v>
      </c>
      <c r="B5" s="51" t="s">
        <v>6</v>
      </c>
      <c r="C5" s="52">
        <v>34331</v>
      </c>
    </row>
    <row r="6" spans="1:3" ht="16.5" x14ac:dyDescent="0.35">
      <c r="A6" s="50" t="s">
        <v>17</v>
      </c>
      <c r="B6" s="51" t="s">
        <v>6</v>
      </c>
      <c r="C6" s="52">
        <v>34331</v>
      </c>
    </row>
    <row r="7" spans="1:3" ht="16.5" x14ac:dyDescent="0.35">
      <c r="A7" s="50" t="s">
        <v>18</v>
      </c>
      <c r="B7" s="51" t="s">
        <v>6</v>
      </c>
      <c r="C7" s="52">
        <v>34331</v>
      </c>
    </row>
    <row r="8" spans="1:3" ht="16.5" x14ac:dyDescent="0.35">
      <c r="A8" s="50" t="s">
        <v>19</v>
      </c>
      <c r="B8" s="51" t="s">
        <v>6</v>
      </c>
      <c r="C8" s="53">
        <v>34331</v>
      </c>
    </row>
    <row r="9" spans="1:3" ht="16.5" x14ac:dyDescent="0.35">
      <c r="A9" s="50" t="s">
        <v>20</v>
      </c>
      <c r="B9" s="51" t="s">
        <v>6</v>
      </c>
      <c r="C9" s="53">
        <v>34331</v>
      </c>
    </row>
    <row r="10" spans="1:3" ht="16.5" x14ac:dyDescent="0.35">
      <c r="A10" s="50" t="s">
        <v>21</v>
      </c>
      <c r="B10" s="51" t="s">
        <v>6</v>
      </c>
      <c r="C10" s="53">
        <v>34331</v>
      </c>
    </row>
    <row r="11" spans="1:3" ht="16.5" x14ac:dyDescent="0.35">
      <c r="A11" s="50" t="s">
        <v>22</v>
      </c>
      <c r="B11" s="51" t="s">
        <v>6</v>
      </c>
      <c r="C11" s="53">
        <v>34331</v>
      </c>
    </row>
    <row r="12" spans="1:3" ht="16.5" x14ac:dyDescent="0.35">
      <c r="A12" s="50" t="s">
        <v>23</v>
      </c>
      <c r="B12" s="51" t="s">
        <v>6</v>
      </c>
      <c r="C12" s="53">
        <v>34331</v>
      </c>
    </row>
    <row r="13" spans="1:3" ht="16.5" x14ac:dyDescent="0.35">
      <c r="A13" s="50" t="s">
        <v>24</v>
      </c>
      <c r="B13" s="51" t="s">
        <v>6</v>
      </c>
      <c r="C13" s="53">
        <v>34331</v>
      </c>
    </row>
    <row r="14" spans="1:3" ht="16.5" x14ac:dyDescent="0.35">
      <c r="A14" s="50" t="s">
        <v>25</v>
      </c>
      <c r="B14" s="51" t="s">
        <v>6</v>
      </c>
      <c r="C14" s="53">
        <v>34331</v>
      </c>
    </row>
    <row r="15" spans="1:3" ht="16.5" x14ac:dyDescent="0.35">
      <c r="A15" s="50" t="s">
        <v>26</v>
      </c>
      <c r="B15" s="51" t="s">
        <v>6</v>
      </c>
      <c r="C15" s="53">
        <v>34331</v>
      </c>
    </row>
    <row r="16" spans="1:3" ht="16.5" x14ac:dyDescent="0.35">
      <c r="A16" s="50" t="s">
        <v>42</v>
      </c>
      <c r="B16" s="51" t="s">
        <v>6</v>
      </c>
      <c r="C16" s="53">
        <v>34331</v>
      </c>
    </row>
    <row r="17" spans="1:3" ht="16.5" x14ac:dyDescent="0.35">
      <c r="A17" s="50" t="s">
        <v>43</v>
      </c>
      <c r="B17" s="51" t="s">
        <v>6</v>
      </c>
      <c r="C17" s="53">
        <v>34331</v>
      </c>
    </row>
    <row r="18" spans="1:3" ht="16.5" x14ac:dyDescent="0.35">
      <c r="A18" s="50" t="s">
        <v>27</v>
      </c>
      <c r="B18" s="51" t="s">
        <v>6</v>
      </c>
      <c r="C18" s="53">
        <v>34331</v>
      </c>
    </row>
    <row r="19" spans="1:3" ht="16.5" x14ac:dyDescent="0.35">
      <c r="A19" s="50" t="s">
        <v>28</v>
      </c>
      <c r="B19" s="51" t="s">
        <v>6</v>
      </c>
      <c r="C19" s="53">
        <v>34331</v>
      </c>
    </row>
    <row r="20" spans="1:3" ht="16.5" x14ac:dyDescent="0.35">
      <c r="A20" s="50" t="s">
        <v>44</v>
      </c>
      <c r="B20" s="51" t="s">
        <v>9</v>
      </c>
      <c r="C20" s="53">
        <v>41038</v>
      </c>
    </row>
    <row r="21" spans="1:3" ht="16.5" x14ac:dyDescent="0.35">
      <c r="A21" s="50" t="s">
        <v>29</v>
      </c>
      <c r="B21" s="51" t="s">
        <v>9</v>
      </c>
      <c r="C21" s="53">
        <v>41038</v>
      </c>
    </row>
    <row r="22" spans="1:3" ht="16.5" x14ac:dyDescent="0.35">
      <c r="A22" s="50" t="s">
        <v>30</v>
      </c>
      <c r="B22" s="51" t="s">
        <v>9</v>
      </c>
      <c r="C22" s="53">
        <v>41038</v>
      </c>
    </row>
    <row r="23" spans="1:3" ht="16.5" x14ac:dyDescent="0.35">
      <c r="A23" s="50" t="s">
        <v>31</v>
      </c>
      <c r="B23" s="51" t="s">
        <v>9</v>
      </c>
      <c r="C23" s="53">
        <v>41038</v>
      </c>
    </row>
    <row r="24" spans="1:3" ht="16.5" x14ac:dyDescent="0.35">
      <c r="A24" s="50" t="s">
        <v>32</v>
      </c>
      <c r="B24" s="51" t="s">
        <v>9</v>
      </c>
      <c r="C24" s="53">
        <v>41038</v>
      </c>
    </row>
    <row r="25" spans="1:3" ht="16.5" x14ac:dyDescent="0.35">
      <c r="A25" s="50" t="s">
        <v>81</v>
      </c>
      <c r="B25" s="51" t="s">
        <v>6</v>
      </c>
      <c r="C25" s="52">
        <v>34331</v>
      </c>
    </row>
    <row r="26" spans="1:3" ht="16.5" x14ac:dyDescent="0.35">
      <c r="A26" s="50" t="s">
        <v>83</v>
      </c>
      <c r="B26" s="51" t="s">
        <v>6</v>
      </c>
      <c r="C26" s="52">
        <v>34331</v>
      </c>
    </row>
    <row r="27" spans="1:3" ht="16.5" x14ac:dyDescent="0.35">
      <c r="A27" s="50" t="s">
        <v>84</v>
      </c>
      <c r="B27" s="51" t="s">
        <v>6</v>
      </c>
      <c r="C27" s="52">
        <v>34331</v>
      </c>
    </row>
    <row r="28" spans="1:3" ht="16.5" x14ac:dyDescent="0.35">
      <c r="A28" s="50" t="s">
        <v>85</v>
      </c>
      <c r="B28" s="51" t="s">
        <v>6</v>
      </c>
      <c r="C28" s="52">
        <v>34331</v>
      </c>
    </row>
    <row r="29" spans="1:3" ht="16.5" x14ac:dyDescent="0.35">
      <c r="A29" s="50" t="s">
        <v>86</v>
      </c>
      <c r="B29" s="51" t="s">
        <v>6</v>
      </c>
      <c r="C29" s="52">
        <v>34331</v>
      </c>
    </row>
    <row r="30" spans="1:3" ht="16.5" x14ac:dyDescent="0.35">
      <c r="A30" s="50" t="s">
        <v>87</v>
      </c>
      <c r="B30" s="51" t="s">
        <v>6</v>
      </c>
      <c r="C30" s="52">
        <v>34331</v>
      </c>
    </row>
    <row r="31" spans="1:3" ht="16.5" x14ac:dyDescent="0.35">
      <c r="A31" s="50" t="s">
        <v>88</v>
      </c>
      <c r="B31" s="51" t="s">
        <v>6</v>
      </c>
      <c r="C31" s="53">
        <v>34331</v>
      </c>
    </row>
    <row r="32" spans="1:3" ht="16.5" x14ac:dyDescent="0.35">
      <c r="A32" s="50" t="s">
        <v>89</v>
      </c>
      <c r="B32" s="51" t="s">
        <v>6</v>
      </c>
      <c r="C32" s="53">
        <v>34331</v>
      </c>
    </row>
    <row r="33" spans="1:3" ht="16.5" x14ac:dyDescent="0.35">
      <c r="A33" s="50" t="s">
        <v>90</v>
      </c>
      <c r="B33" s="51" t="s">
        <v>6</v>
      </c>
      <c r="C33" s="53">
        <v>34331</v>
      </c>
    </row>
    <row r="34" spans="1:3" ht="16.5" x14ac:dyDescent="0.35">
      <c r="A34" s="50" t="s">
        <v>91</v>
      </c>
      <c r="B34" s="51" t="s">
        <v>6</v>
      </c>
      <c r="C34" s="53">
        <v>34331</v>
      </c>
    </row>
    <row r="35" spans="1:3" ht="16.5" x14ac:dyDescent="0.35">
      <c r="A35" s="50" t="s">
        <v>92</v>
      </c>
      <c r="B35" s="51" t="s">
        <v>6</v>
      </c>
      <c r="C35" s="53">
        <v>34331</v>
      </c>
    </row>
    <row r="36" spans="1:3" ht="16.5" x14ac:dyDescent="0.35">
      <c r="A36" s="50" t="s">
        <v>93</v>
      </c>
      <c r="B36" s="51" t="s">
        <v>6</v>
      </c>
      <c r="C36" s="53">
        <v>34331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F21" sqref="F21"/>
    </sheetView>
  </sheetViews>
  <sheetFormatPr defaultRowHeight="13.5" x14ac:dyDescent="0.3"/>
  <cols>
    <col min="1" max="1" width="12.7109375" style="23" customWidth="1"/>
    <col min="2" max="4" width="12.7109375" style="9" customWidth="1"/>
    <col min="5" max="5" width="12.7109375" style="23" customWidth="1"/>
    <col min="6" max="256" width="9.140625" style="9"/>
    <col min="257" max="261" width="12.7109375" style="9" customWidth="1"/>
    <col min="262" max="512" width="9.140625" style="9"/>
    <col min="513" max="517" width="12.7109375" style="9" customWidth="1"/>
    <col min="518" max="768" width="9.140625" style="9"/>
    <col min="769" max="773" width="12.7109375" style="9" customWidth="1"/>
    <col min="774" max="1024" width="9.140625" style="9"/>
    <col min="1025" max="1029" width="12.7109375" style="9" customWidth="1"/>
    <col min="1030" max="1280" width="9.140625" style="9"/>
    <col min="1281" max="1285" width="12.7109375" style="9" customWidth="1"/>
    <col min="1286" max="1536" width="9.140625" style="9"/>
    <col min="1537" max="1541" width="12.7109375" style="9" customWidth="1"/>
    <col min="1542" max="1792" width="9.140625" style="9"/>
    <col min="1793" max="1797" width="12.7109375" style="9" customWidth="1"/>
    <col min="1798" max="2048" width="9.140625" style="9"/>
    <col min="2049" max="2053" width="12.7109375" style="9" customWidth="1"/>
    <col min="2054" max="2304" width="9.140625" style="9"/>
    <col min="2305" max="2309" width="12.7109375" style="9" customWidth="1"/>
    <col min="2310" max="2560" width="9.140625" style="9"/>
    <col min="2561" max="2565" width="12.7109375" style="9" customWidth="1"/>
    <col min="2566" max="2816" width="9.140625" style="9"/>
    <col min="2817" max="2821" width="12.7109375" style="9" customWidth="1"/>
    <col min="2822" max="3072" width="9.140625" style="9"/>
    <col min="3073" max="3077" width="12.7109375" style="9" customWidth="1"/>
    <col min="3078" max="3328" width="9.140625" style="9"/>
    <col min="3329" max="3333" width="12.7109375" style="9" customWidth="1"/>
    <col min="3334" max="3584" width="9.140625" style="9"/>
    <col min="3585" max="3589" width="12.7109375" style="9" customWidth="1"/>
    <col min="3590" max="3840" width="9.140625" style="9"/>
    <col min="3841" max="3845" width="12.7109375" style="9" customWidth="1"/>
    <col min="3846" max="4096" width="9.140625" style="9"/>
    <col min="4097" max="4101" width="12.7109375" style="9" customWidth="1"/>
    <col min="4102" max="4352" width="9.140625" style="9"/>
    <col min="4353" max="4357" width="12.7109375" style="9" customWidth="1"/>
    <col min="4358" max="4608" width="9.140625" style="9"/>
    <col min="4609" max="4613" width="12.7109375" style="9" customWidth="1"/>
    <col min="4614" max="4864" width="9.140625" style="9"/>
    <col min="4865" max="4869" width="12.7109375" style="9" customWidth="1"/>
    <col min="4870" max="5120" width="9.140625" style="9"/>
    <col min="5121" max="5125" width="12.7109375" style="9" customWidth="1"/>
    <col min="5126" max="5376" width="9.140625" style="9"/>
    <col min="5377" max="5381" width="12.7109375" style="9" customWidth="1"/>
    <col min="5382" max="5632" width="9.140625" style="9"/>
    <col min="5633" max="5637" width="12.7109375" style="9" customWidth="1"/>
    <col min="5638" max="5888" width="9.140625" style="9"/>
    <col min="5889" max="5893" width="12.7109375" style="9" customWidth="1"/>
    <col min="5894" max="6144" width="9.140625" style="9"/>
    <col min="6145" max="6149" width="12.7109375" style="9" customWidth="1"/>
    <col min="6150" max="6400" width="9.140625" style="9"/>
    <col min="6401" max="6405" width="12.7109375" style="9" customWidth="1"/>
    <col min="6406" max="6656" width="9.140625" style="9"/>
    <col min="6657" max="6661" width="12.7109375" style="9" customWidth="1"/>
    <col min="6662" max="6912" width="9.140625" style="9"/>
    <col min="6913" max="6917" width="12.7109375" style="9" customWidth="1"/>
    <col min="6918" max="7168" width="9.140625" style="9"/>
    <col min="7169" max="7173" width="12.7109375" style="9" customWidth="1"/>
    <col min="7174" max="7424" width="9.140625" style="9"/>
    <col min="7425" max="7429" width="12.7109375" style="9" customWidth="1"/>
    <col min="7430" max="7680" width="9.140625" style="9"/>
    <col min="7681" max="7685" width="12.7109375" style="9" customWidth="1"/>
    <col min="7686" max="7936" width="9.140625" style="9"/>
    <col min="7937" max="7941" width="12.7109375" style="9" customWidth="1"/>
    <col min="7942" max="8192" width="9.140625" style="9"/>
    <col min="8193" max="8197" width="12.7109375" style="9" customWidth="1"/>
    <col min="8198" max="8448" width="9.140625" style="9"/>
    <col min="8449" max="8453" width="12.7109375" style="9" customWidth="1"/>
    <col min="8454" max="8704" width="9.140625" style="9"/>
    <col min="8705" max="8709" width="12.7109375" style="9" customWidth="1"/>
    <col min="8710" max="8960" width="9.140625" style="9"/>
    <col min="8961" max="8965" width="12.7109375" style="9" customWidth="1"/>
    <col min="8966" max="9216" width="9.140625" style="9"/>
    <col min="9217" max="9221" width="12.7109375" style="9" customWidth="1"/>
    <col min="9222" max="9472" width="9.140625" style="9"/>
    <col min="9473" max="9477" width="12.7109375" style="9" customWidth="1"/>
    <col min="9478" max="9728" width="9.140625" style="9"/>
    <col min="9729" max="9733" width="12.7109375" style="9" customWidth="1"/>
    <col min="9734" max="9984" width="9.140625" style="9"/>
    <col min="9985" max="9989" width="12.7109375" style="9" customWidth="1"/>
    <col min="9990" max="10240" width="9.140625" style="9"/>
    <col min="10241" max="10245" width="12.7109375" style="9" customWidth="1"/>
    <col min="10246" max="10496" width="9.140625" style="9"/>
    <col min="10497" max="10501" width="12.7109375" style="9" customWidth="1"/>
    <col min="10502" max="10752" width="9.140625" style="9"/>
    <col min="10753" max="10757" width="12.7109375" style="9" customWidth="1"/>
    <col min="10758" max="11008" width="9.140625" style="9"/>
    <col min="11009" max="11013" width="12.7109375" style="9" customWidth="1"/>
    <col min="11014" max="11264" width="9.140625" style="9"/>
    <col min="11265" max="11269" width="12.7109375" style="9" customWidth="1"/>
    <col min="11270" max="11520" width="9.140625" style="9"/>
    <col min="11521" max="11525" width="12.7109375" style="9" customWidth="1"/>
    <col min="11526" max="11776" width="9.140625" style="9"/>
    <col min="11777" max="11781" width="12.7109375" style="9" customWidth="1"/>
    <col min="11782" max="12032" width="9.140625" style="9"/>
    <col min="12033" max="12037" width="12.7109375" style="9" customWidth="1"/>
    <col min="12038" max="12288" width="9.140625" style="9"/>
    <col min="12289" max="12293" width="12.7109375" style="9" customWidth="1"/>
    <col min="12294" max="12544" width="9.140625" style="9"/>
    <col min="12545" max="12549" width="12.7109375" style="9" customWidth="1"/>
    <col min="12550" max="12800" width="9.140625" style="9"/>
    <col min="12801" max="12805" width="12.7109375" style="9" customWidth="1"/>
    <col min="12806" max="13056" width="9.140625" style="9"/>
    <col min="13057" max="13061" width="12.7109375" style="9" customWidth="1"/>
    <col min="13062" max="13312" width="9.140625" style="9"/>
    <col min="13313" max="13317" width="12.7109375" style="9" customWidth="1"/>
    <col min="13318" max="13568" width="9.140625" style="9"/>
    <col min="13569" max="13573" width="12.7109375" style="9" customWidth="1"/>
    <col min="13574" max="13824" width="9.140625" style="9"/>
    <col min="13825" max="13829" width="12.7109375" style="9" customWidth="1"/>
    <col min="13830" max="14080" width="9.140625" style="9"/>
    <col min="14081" max="14085" width="12.7109375" style="9" customWidth="1"/>
    <col min="14086" max="14336" width="9.140625" style="9"/>
    <col min="14337" max="14341" width="12.7109375" style="9" customWidth="1"/>
    <col min="14342" max="14592" width="9.140625" style="9"/>
    <col min="14593" max="14597" width="12.7109375" style="9" customWidth="1"/>
    <col min="14598" max="14848" width="9.140625" style="9"/>
    <col min="14849" max="14853" width="12.7109375" style="9" customWidth="1"/>
    <col min="14854" max="15104" width="9.140625" style="9"/>
    <col min="15105" max="15109" width="12.7109375" style="9" customWidth="1"/>
    <col min="15110" max="15360" width="9.140625" style="9"/>
    <col min="15361" max="15365" width="12.7109375" style="9" customWidth="1"/>
    <col min="15366" max="15616" width="9.140625" style="9"/>
    <col min="15617" max="15621" width="12.7109375" style="9" customWidth="1"/>
    <col min="15622" max="15872" width="9.140625" style="9"/>
    <col min="15873" max="15877" width="12.7109375" style="9" customWidth="1"/>
    <col min="15878" max="16128" width="9.140625" style="9"/>
    <col min="16129" max="16133" width="12.7109375" style="9" customWidth="1"/>
    <col min="16134" max="16384" width="9.140625" style="9"/>
  </cols>
  <sheetData>
    <row r="1" spans="1:5" x14ac:dyDescent="0.3">
      <c r="A1" s="17" t="s">
        <v>10</v>
      </c>
      <c r="B1" s="17" t="s">
        <v>33</v>
      </c>
      <c r="C1" s="17" t="s">
        <v>34</v>
      </c>
      <c r="D1" s="17" t="s">
        <v>35</v>
      </c>
      <c r="E1" s="17" t="s">
        <v>36</v>
      </c>
    </row>
    <row r="2" spans="1:5" x14ac:dyDescent="0.3">
      <c r="A2" s="18" t="s">
        <v>13</v>
      </c>
      <c r="B2" s="19">
        <v>0</v>
      </c>
      <c r="C2" s="20">
        <v>715.58064516129014</v>
      </c>
      <c r="D2" s="19">
        <v>0</v>
      </c>
      <c r="E2" s="21">
        <v>42155</v>
      </c>
    </row>
    <row r="3" spans="1:5" x14ac:dyDescent="0.3">
      <c r="A3" s="18" t="s">
        <v>14</v>
      </c>
      <c r="B3" s="19">
        <v>0</v>
      </c>
      <c r="C3" s="20">
        <v>41.193548387096783</v>
      </c>
      <c r="D3" s="19">
        <v>0</v>
      </c>
      <c r="E3" s="21">
        <v>42155</v>
      </c>
    </row>
    <row r="4" spans="1:5" x14ac:dyDescent="0.3">
      <c r="A4" s="18" t="s">
        <v>15</v>
      </c>
      <c r="B4" s="19">
        <v>0</v>
      </c>
      <c r="C4" s="20">
        <v>1670.9354838709683</v>
      </c>
      <c r="D4" s="19">
        <v>0</v>
      </c>
      <c r="E4" s="21">
        <v>42155</v>
      </c>
    </row>
    <row r="5" spans="1:5" x14ac:dyDescent="0.3">
      <c r="A5" s="18" t="s">
        <v>16</v>
      </c>
      <c r="B5" s="19">
        <v>0</v>
      </c>
      <c r="C5" s="20">
        <v>758.96774193548401</v>
      </c>
      <c r="D5" s="19">
        <v>0</v>
      </c>
      <c r="E5" s="21">
        <v>42155</v>
      </c>
    </row>
    <row r="6" spans="1:5" x14ac:dyDescent="0.3">
      <c r="A6" s="22" t="s">
        <v>17</v>
      </c>
      <c r="B6" s="19">
        <v>0</v>
      </c>
      <c r="C6" s="20">
        <v>0</v>
      </c>
      <c r="D6" s="19">
        <v>0</v>
      </c>
      <c r="E6" s="21">
        <v>42155</v>
      </c>
    </row>
    <row r="7" spans="1:5" x14ac:dyDescent="0.3">
      <c r="A7" s="22" t="s">
        <v>18</v>
      </c>
      <c r="B7" s="19">
        <v>0</v>
      </c>
      <c r="C7" s="20">
        <v>409.93548387096774</v>
      </c>
      <c r="D7" s="19">
        <v>0</v>
      </c>
      <c r="E7" s="21">
        <v>42155</v>
      </c>
    </row>
    <row r="8" spans="1:5" x14ac:dyDescent="0.3">
      <c r="A8" s="22" t="s">
        <v>19</v>
      </c>
      <c r="B8" s="19">
        <v>0</v>
      </c>
      <c r="C8" s="20">
        <v>2371.8064516129029</v>
      </c>
      <c r="D8" s="19">
        <v>0</v>
      </c>
      <c r="E8" s="21">
        <v>42155</v>
      </c>
    </row>
    <row r="9" spans="1:5" x14ac:dyDescent="0.3">
      <c r="A9" s="22" t="s">
        <v>20</v>
      </c>
      <c r="B9" s="19">
        <v>0</v>
      </c>
      <c r="C9" s="20">
        <v>0</v>
      </c>
      <c r="D9" s="19">
        <v>0</v>
      </c>
      <c r="E9" s="21">
        <v>42155</v>
      </c>
    </row>
    <row r="10" spans="1:5" x14ac:dyDescent="0.3">
      <c r="A10" s="22" t="s">
        <v>21</v>
      </c>
      <c r="B10" s="19">
        <v>0</v>
      </c>
      <c r="C10" s="20">
        <v>948.61290322580601</v>
      </c>
      <c r="D10" s="19">
        <v>0</v>
      </c>
      <c r="E10" s="21">
        <v>42155</v>
      </c>
    </row>
    <row r="11" spans="1:5" x14ac:dyDescent="0.3">
      <c r="A11" s="22" t="s">
        <v>22</v>
      </c>
      <c r="B11" s="19">
        <v>0</v>
      </c>
      <c r="C11" s="20">
        <v>2491.4516129032254</v>
      </c>
      <c r="D11" s="19">
        <v>0</v>
      </c>
      <c r="E11" s="21">
        <v>42155</v>
      </c>
    </row>
    <row r="12" spans="1:5" x14ac:dyDescent="0.3">
      <c r="A12" s="22" t="s">
        <v>23</v>
      </c>
      <c r="B12" s="19">
        <v>0</v>
      </c>
      <c r="C12" s="19">
        <v>545.75806451612891</v>
      </c>
      <c r="D12" s="19">
        <v>0</v>
      </c>
      <c r="E12" s="21">
        <v>42155</v>
      </c>
    </row>
    <row r="13" spans="1:5" x14ac:dyDescent="0.3">
      <c r="A13" s="22" t="s">
        <v>24</v>
      </c>
      <c r="B13" s="19">
        <v>0</v>
      </c>
      <c r="C13" s="19">
        <v>545.75806451612891</v>
      </c>
      <c r="D13" s="19">
        <v>0</v>
      </c>
      <c r="E13" s="21">
        <v>42155</v>
      </c>
    </row>
    <row r="14" spans="1:5" x14ac:dyDescent="0.3">
      <c r="A14" s="22" t="s">
        <v>25</v>
      </c>
      <c r="B14" s="19">
        <v>0</v>
      </c>
      <c r="C14" s="20">
        <v>545.75806451612891</v>
      </c>
      <c r="D14" s="19">
        <v>0</v>
      </c>
      <c r="E14" s="21">
        <v>42155</v>
      </c>
    </row>
    <row r="15" spans="1:5" x14ac:dyDescent="0.3">
      <c r="A15" s="22" t="s">
        <v>26</v>
      </c>
      <c r="B15" s="19">
        <v>0</v>
      </c>
      <c r="C15" s="20">
        <v>545.75806451612891</v>
      </c>
      <c r="D15" s="19">
        <v>0</v>
      </c>
      <c r="E15" s="21">
        <v>42155</v>
      </c>
    </row>
    <row r="16" spans="1:5" x14ac:dyDescent="0.3">
      <c r="A16" s="22" t="s">
        <v>27</v>
      </c>
      <c r="B16" s="19">
        <v>0</v>
      </c>
      <c r="C16" s="19">
        <v>162.51612903225808</v>
      </c>
      <c r="D16" s="19">
        <v>0</v>
      </c>
      <c r="E16" s="21">
        <v>42155</v>
      </c>
    </row>
    <row r="17" spans="1:5" x14ac:dyDescent="0.3">
      <c r="A17" s="22" t="s">
        <v>28</v>
      </c>
      <c r="B17" s="19">
        <v>0</v>
      </c>
      <c r="C17" s="20">
        <v>0</v>
      </c>
      <c r="D17" s="19">
        <v>0</v>
      </c>
      <c r="E17" s="21">
        <v>42155</v>
      </c>
    </row>
    <row r="18" spans="1:5" x14ac:dyDescent="0.3">
      <c r="A18" s="22" t="s">
        <v>29</v>
      </c>
      <c r="B18" s="19">
        <v>0</v>
      </c>
      <c r="C18" s="20">
        <v>73415.898878822845</v>
      </c>
      <c r="D18" s="19">
        <v>0</v>
      </c>
      <c r="E18" s="21">
        <v>42155</v>
      </c>
    </row>
    <row r="19" spans="1:5" x14ac:dyDescent="0.3">
      <c r="A19" s="22" t="s">
        <v>30</v>
      </c>
      <c r="B19" s="19">
        <v>0</v>
      </c>
      <c r="C19" s="20">
        <v>38199.872058763787</v>
      </c>
      <c r="D19" s="19">
        <v>0</v>
      </c>
      <c r="E19" s="21">
        <v>42155</v>
      </c>
    </row>
    <row r="20" spans="1:5" x14ac:dyDescent="0.3">
      <c r="A20" s="22" t="s">
        <v>31</v>
      </c>
      <c r="B20" s="19">
        <v>0</v>
      </c>
      <c r="C20" s="20">
        <v>64600.273718536868</v>
      </c>
      <c r="D20" s="19">
        <v>0</v>
      </c>
      <c r="E20" s="21">
        <v>42155</v>
      </c>
    </row>
    <row r="21" spans="1:5" x14ac:dyDescent="0.3">
      <c r="A21" s="22" t="s">
        <v>32</v>
      </c>
      <c r="B21" s="19">
        <v>0</v>
      </c>
      <c r="C21" s="20">
        <v>56278.659943386636</v>
      </c>
      <c r="D21" s="19">
        <v>0</v>
      </c>
      <c r="E21" s="21">
        <v>42155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D1" sqref="D1:F1048576"/>
    </sheetView>
  </sheetViews>
  <sheetFormatPr defaultRowHeight="13.5" x14ac:dyDescent="0.3"/>
  <cols>
    <col min="1" max="2" width="15.7109375" style="9" customWidth="1"/>
    <col min="3" max="3" width="15.7109375" style="16" customWidth="1"/>
    <col min="4" max="253" width="9.140625" style="9"/>
    <col min="254" max="256" width="15.7109375" style="9" customWidth="1"/>
    <col min="257" max="509" width="9.140625" style="9"/>
    <col min="510" max="512" width="15.7109375" style="9" customWidth="1"/>
    <col min="513" max="765" width="9.140625" style="9"/>
    <col min="766" max="768" width="15.7109375" style="9" customWidth="1"/>
    <col min="769" max="1021" width="9.140625" style="9"/>
    <col min="1022" max="1024" width="15.7109375" style="9" customWidth="1"/>
    <col min="1025" max="1277" width="9.140625" style="9"/>
    <col min="1278" max="1280" width="15.7109375" style="9" customWidth="1"/>
    <col min="1281" max="1533" width="9.140625" style="9"/>
    <col min="1534" max="1536" width="15.7109375" style="9" customWidth="1"/>
    <col min="1537" max="1789" width="9.140625" style="9"/>
    <col min="1790" max="1792" width="15.7109375" style="9" customWidth="1"/>
    <col min="1793" max="2045" width="9.140625" style="9"/>
    <col min="2046" max="2048" width="15.7109375" style="9" customWidth="1"/>
    <col min="2049" max="2301" width="9.140625" style="9"/>
    <col min="2302" max="2304" width="15.7109375" style="9" customWidth="1"/>
    <col min="2305" max="2557" width="9.140625" style="9"/>
    <col min="2558" max="2560" width="15.7109375" style="9" customWidth="1"/>
    <col min="2561" max="2813" width="9.140625" style="9"/>
    <col min="2814" max="2816" width="15.7109375" style="9" customWidth="1"/>
    <col min="2817" max="3069" width="9.140625" style="9"/>
    <col min="3070" max="3072" width="15.7109375" style="9" customWidth="1"/>
    <col min="3073" max="3325" width="9.140625" style="9"/>
    <col min="3326" max="3328" width="15.7109375" style="9" customWidth="1"/>
    <col min="3329" max="3581" width="9.140625" style="9"/>
    <col min="3582" max="3584" width="15.7109375" style="9" customWidth="1"/>
    <col min="3585" max="3837" width="9.140625" style="9"/>
    <col min="3838" max="3840" width="15.7109375" style="9" customWidth="1"/>
    <col min="3841" max="4093" width="9.140625" style="9"/>
    <col min="4094" max="4096" width="15.7109375" style="9" customWidth="1"/>
    <col min="4097" max="4349" width="9.140625" style="9"/>
    <col min="4350" max="4352" width="15.7109375" style="9" customWidth="1"/>
    <col min="4353" max="4605" width="9.140625" style="9"/>
    <col min="4606" max="4608" width="15.7109375" style="9" customWidth="1"/>
    <col min="4609" max="4861" width="9.140625" style="9"/>
    <col min="4862" max="4864" width="15.7109375" style="9" customWidth="1"/>
    <col min="4865" max="5117" width="9.140625" style="9"/>
    <col min="5118" max="5120" width="15.7109375" style="9" customWidth="1"/>
    <col min="5121" max="5373" width="9.140625" style="9"/>
    <col min="5374" max="5376" width="15.7109375" style="9" customWidth="1"/>
    <col min="5377" max="5629" width="9.140625" style="9"/>
    <col min="5630" max="5632" width="15.7109375" style="9" customWidth="1"/>
    <col min="5633" max="5885" width="9.140625" style="9"/>
    <col min="5886" max="5888" width="15.7109375" style="9" customWidth="1"/>
    <col min="5889" max="6141" width="9.140625" style="9"/>
    <col min="6142" max="6144" width="15.7109375" style="9" customWidth="1"/>
    <col min="6145" max="6397" width="9.140625" style="9"/>
    <col min="6398" max="6400" width="15.7109375" style="9" customWidth="1"/>
    <col min="6401" max="6653" width="9.140625" style="9"/>
    <col min="6654" max="6656" width="15.7109375" style="9" customWidth="1"/>
    <col min="6657" max="6909" width="9.140625" style="9"/>
    <col min="6910" max="6912" width="15.7109375" style="9" customWidth="1"/>
    <col min="6913" max="7165" width="9.140625" style="9"/>
    <col min="7166" max="7168" width="15.7109375" style="9" customWidth="1"/>
    <col min="7169" max="7421" width="9.140625" style="9"/>
    <col min="7422" max="7424" width="15.7109375" style="9" customWidth="1"/>
    <col min="7425" max="7677" width="9.140625" style="9"/>
    <col min="7678" max="7680" width="15.7109375" style="9" customWidth="1"/>
    <col min="7681" max="7933" width="9.140625" style="9"/>
    <col min="7934" max="7936" width="15.7109375" style="9" customWidth="1"/>
    <col min="7937" max="8189" width="9.140625" style="9"/>
    <col min="8190" max="8192" width="15.7109375" style="9" customWidth="1"/>
    <col min="8193" max="8445" width="9.140625" style="9"/>
    <col min="8446" max="8448" width="15.7109375" style="9" customWidth="1"/>
    <col min="8449" max="8701" width="9.140625" style="9"/>
    <col min="8702" max="8704" width="15.7109375" style="9" customWidth="1"/>
    <col min="8705" max="8957" width="9.140625" style="9"/>
    <col min="8958" max="8960" width="15.7109375" style="9" customWidth="1"/>
    <col min="8961" max="9213" width="9.140625" style="9"/>
    <col min="9214" max="9216" width="15.7109375" style="9" customWidth="1"/>
    <col min="9217" max="9469" width="9.140625" style="9"/>
    <col min="9470" max="9472" width="15.7109375" style="9" customWidth="1"/>
    <col min="9473" max="9725" width="9.140625" style="9"/>
    <col min="9726" max="9728" width="15.7109375" style="9" customWidth="1"/>
    <col min="9729" max="9981" width="9.140625" style="9"/>
    <col min="9982" max="9984" width="15.7109375" style="9" customWidth="1"/>
    <col min="9985" max="10237" width="9.140625" style="9"/>
    <col min="10238" max="10240" width="15.7109375" style="9" customWidth="1"/>
    <col min="10241" max="10493" width="9.140625" style="9"/>
    <col min="10494" max="10496" width="15.7109375" style="9" customWidth="1"/>
    <col min="10497" max="10749" width="9.140625" style="9"/>
    <col min="10750" max="10752" width="15.7109375" style="9" customWidth="1"/>
    <col min="10753" max="11005" width="9.140625" style="9"/>
    <col min="11006" max="11008" width="15.7109375" style="9" customWidth="1"/>
    <col min="11009" max="11261" width="9.140625" style="9"/>
    <col min="11262" max="11264" width="15.7109375" style="9" customWidth="1"/>
    <col min="11265" max="11517" width="9.140625" style="9"/>
    <col min="11518" max="11520" width="15.7109375" style="9" customWidth="1"/>
    <col min="11521" max="11773" width="9.140625" style="9"/>
    <col min="11774" max="11776" width="15.7109375" style="9" customWidth="1"/>
    <col min="11777" max="12029" width="9.140625" style="9"/>
    <col min="12030" max="12032" width="15.7109375" style="9" customWidth="1"/>
    <col min="12033" max="12285" width="9.140625" style="9"/>
    <col min="12286" max="12288" width="15.7109375" style="9" customWidth="1"/>
    <col min="12289" max="12541" width="9.140625" style="9"/>
    <col min="12542" max="12544" width="15.7109375" style="9" customWidth="1"/>
    <col min="12545" max="12797" width="9.140625" style="9"/>
    <col min="12798" max="12800" width="15.7109375" style="9" customWidth="1"/>
    <col min="12801" max="13053" width="9.140625" style="9"/>
    <col min="13054" max="13056" width="15.7109375" style="9" customWidth="1"/>
    <col min="13057" max="13309" width="9.140625" style="9"/>
    <col min="13310" max="13312" width="15.7109375" style="9" customWidth="1"/>
    <col min="13313" max="13565" width="9.140625" style="9"/>
    <col min="13566" max="13568" width="15.7109375" style="9" customWidth="1"/>
    <col min="13569" max="13821" width="9.140625" style="9"/>
    <col min="13822" max="13824" width="15.7109375" style="9" customWidth="1"/>
    <col min="13825" max="14077" width="9.140625" style="9"/>
    <col min="14078" max="14080" width="15.7109375" style="9" customWidth="1"/>
    <col min="14081" max="14333" width="9.140625" style="9"/>
    <col min="14334" max="14336" width="15.7109375" style="9" customWidth="1"/>
    <col min="14337" max="14589" width="9.140625" style="9"/>
    <col min="14590" max="14592" width="15.7109375" style="9" customWidth="1"/>
    <col min="14593" max="14845" width="9.140625" style="9"/>
    <col min="14846" max="14848" width="15.7109375" style="9" customWidth="1"/>
    <col min="14849" max="15101" width="9.140625" style="9"/>
    <col min="15102" max="15104" width="15.7109375" style="9" customWidth="1"/>
    <col min="15105" max="15357" width="9.140625" style="9"/>
    <col min="15358" max="15360" width="15.7109375" style="9" customWidth="1"/>
    <col min="15361" max="15613" width="9.140625" style="9"/>
    <col min="15614" max="15616" width="15.7109375" style="9" customWidth="1"/>
    <col min="15617" max="15869" width="9.140625" style="9"/>
    <col min="15870" max="15872" width="15.7109375" style="9" customWidth="1"/>
    <col min="15873" max="16125" width="9.140625" style="9"/>
    <col min="16126" max="16128" width="15.7109375" style="9" customWidth="1"/>
    <col min="16129" max="16384" width="9.140625" style="9"/>
  </cols>
  <sheetData>
    <row r="1" spans="1:3" s="12" customFormat="1" ht="18" customHeight="1" x14ac:dyDescent="0.3">
      <c r="A1" s="10" t="s">
        <v>10</v>
      </c>
      <c r="B1" s="10" t="s">
        <v>11</v>
      </c>
      <c r="C1" s="11" t="s">
        <v>12</v>
      </c>
    </row>
    <row r="2" spans="1:3" x14ac:dyDescent="0.3">
      <c r="A2" s="13" t="s">
        <v>13</v>
      </c>
      <c r="B2" s="14">
        <v>744</v>
      </c>
      <c r="C2" s="15">
        <v>42155</v>
      </c>
    </row>
    <row r="3" spans="1:3" x14ac:dyDescent="0.3">
      <c r="A3" s="13" t="s">
        <v>14</v>
      </c>
      <c r="B3" s="14">
        <v>744</v>
      </c>
      <c r="C3" s="15">
        <v>42155</v>
      </c>
    </row>
    <row r="4" spans="1:3" x14ac:dyDescent="0.3">
      <c r="A4" s="13" t="s">
        <v>15</v>
      </c>
      <c r="B4" s="14">
        <v>744</v>
      </c>
      <c r="C4" s="15">
        <v>42155</v>
      </c>
    </row>
    <row r="5" spans="1:3" x14ac:dyDescent="0.3">
      <c r="A5" s="13" t="s">
        <v>16</v>
      </c>
      <c r="B5" s="14">
        <v>744</v>
      </c>
      <c r="C5" s="15">
        <v>42155</v>
      </c>
    </row>
    <row r="6" spans="1:3" x14ac:dyDescent="0.3">
      <c r="A6" s="13" t="s">
        <v>17</v>
      </c>
      <c r="B6" s="14">
        <v>744</v>
      </c>
      <c r="C6" s="15">
        <v>42155</v>
      </c>
    </row>
    <row r="7" spans="1:3" x14ac:dyDescent="0.3">
      <c r="A7" s="13" t="s">
        <v>18</v>
      </c>
      <c r="B7" s="14">
        <v>744</v>
      </c>
      <c r="C7" s="15">
        <v>42155</v>
      </c>
    </row>
    <row r="8" spans="1:3" x14ac:dyDescent="0.3">
      <c r="A8" s="13" t="s">
        <v>19</v>
      </c>
      <c r="B8" s="14">
        <v>744</v>
      </c>
      <c r="C8" s="15">
        <v>42155</v>
      </c>
    </row>
    <row r="9" spans="1:3" x14ac:dyDescent="0.3">
      <c r="A9" s="13" t="s">
        <v>20</v>
      </c>
      <c r="B9" s="14">
        <v>744</v>
      </c>
      <c r="C9" s="15">
        <v>42155</v>
      </c>
    </row>
    <row r="10" spans="1:3" x14ac:dyDescent="0.3">
      <c r="A10" s="13" t="s">
        <v>21</v>
      </c>
      <c r="B10" s="14">
        <v>744</v>
      </c>
      <c r="C10" s="15">
        <v>42155</v>
      </c>
    </row>
    <row r="11" spans="1:3" x14ac:dyDescent="0.3">
      <c r="A11" s="13" t="s">
        <v>22</v>
      </c>
      <c r="B11" s="14">
        <v>744</v>
      </c>
      <c r="C11" s="15">
        <v>42155</v>
      </c>
    </row>
    <row r="12" spans="1:3" x14ac:dyDescent="0.3">
      <c r="A12" s="13" t="s">
        <v>23</v>
      </c>
      <c r="B12" s="14">
        <v>744</v>
      </c>
      <c r="C12" s="15">
        <v>42155</v>
      </c>
    </row>
    <row r="13" spans="1:3" x14ac:dyDescent="0.3">
      <c r="A13" s="13" t="s">
        <v>24</v>
      </c>
      <c r="B13" s="14">
        <v>744</v>
      </c>
      <c r="C13" s="15">
        <v>42155</v>
      </c>
    </row>
    <row r="14" spans="1:3" x14ac:dyDescent="0.3">
      <c r="A14" s="13" t="s">
        <v>25</v>
      </c>
      <c r="B14" s="14">
        <v>744</v>
      </c>
      <c r="C14" s="15">
        <v>42155</v>
      </c>
    </row>
    <row r="15" spans="1:3" x14ac:dyDescent="0.3">
      <c r="A15" s="13" t="s">
        <v>26</v>
      </c>
      <c r="B15" s="14">
        <v>744</v>
      </c>
      <c r="C15" s="15">
        <v>42155</v>
      </c>
    </row>
    <row r="16" spans="1:3" x14ac:dyDescent="0.3">
      <c r="A16" s="13" t="s">
        <v>27</v>
      </c>
      <c r="B16" s="14">
        <v>744</v>
      </c>
      <c r="C16" s="15">
        <v>42155</v>
      </c>
    </row>
    <row r="17" spans="1:3" x14ac:dyDescent="0.3">
      <c r="A17" s="13" t="s">
        <v>28</v>
      </c>
      <c r="B17" s="14">
        <v>744</v>
      </c>
      <c r="C17" s="15">
        <v>42155</v>
      </c>
    </row>
    <row r="18" spans="1:3" x14ac:dyDescent="0.3">
      <c r="A18" s="13" t="s">
        <v>29</v>
      </c>
      <c r="B18" s="14">
        <v>744</v>
      </c>
      <c r="C18" s="15">
        <v>42155</v>
      </c>
    </row>
    <row r="19" spans="1:3" x14ac:dyDescent="0.3">
      <c r="A19" s="13" t="s">
        <v>30</v>
      </c>
      <c r="B19" s="14">
        <v>744</v>
      </c>
      <c r="C19" s="15">
        <v>42155</v>
      </c>
    </row>
    <row r="20" spans="1:3" x14ac:dyDescent="0.3">
      <c r="A20" s="13" t="s">
        <v>31</v>
      </c>
      <c r="B20" s="14">
        <v>744</v>
      </c>
      <c r="C20" s="15">
        <v>42155</v>
      </c>
    </row>
    <row r="21" spans="1:3" x14ac:dyDescent="0.3">
      <c r="A21" s="13" t="s">
        <v>32</v>
      </c>
      <c r="B21" s="14">
        <v>744</v>
      </c>
      <c r="C21" s="15">
        <v>42155</v>
      </c>
    </row>
  </sheetData>
  <pageMargins left="0.7" right="0.7" top="0.75" bottom="0.75" header="0.3" footer="0.3"/>
  <pageSetup paperSize="9" orientation="portrait" verticalDpi="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G22" sqref="G22"/>
    </sheetView>
  </sheetViews>
  <sheetFormatPr defaultRowHeight="13.5" x14ac:dyDescent="0.3"/>
  <cols>
    <col min="1" max="1" width="18.42578125" style="9" customWidth="1"/>
    <col min="2" max="2" width="21.28515625" style="9" customWidth="1"/>
    <col min="3" max="6" width="13.7109375" style="9" customWidth="1"/>
    <col min="7" max="256" width="9.140625" style="5"/>
    <col min="257" max="257" width="18.42578125" style="5" customWidth="1"/>
    <col min="258" max="258" width="21.28515625" style="5" customWidth="1"/>
    <col min="259" max="262" width="13.7109375" style="5" customWidth="1"/>
    <col min="263" max="512" width="9.140625" style="5"/>
    <col min="513" max="513" width="18.42578125" style="5" customWidth="1"/>
    <col min="514" max="514" width="21.28515625" style="5" customWidth="1"/>
    <col min="515" max="518" width="13.7109375" style="5" customWidth="1"/>
    <col min="519" max="768" width="9.140625" style="5"/>
    <col min="769" max="769" width="18.42578125" style="5" customWidth="1"/>
    <col min="770" max="770" width="21.28515625" style="5" customWidth="1"/>
    <col min="771" max="774" width="13.7109375" style="5" customWidth="1"/>
    <col min="775" max="1024" width="9.140625" style="5"/>
    <col min="1025" max="1025" width="18.42578125" style="5" customWidth="1"/>
    <col min="1026" max="1026" width="21.28515625" style="5" customWidth="1"/>
    <col min="1027" max="1030" width="13.7109375" style="5" customWidth="1"/>
    <col min="1031" max="1280" width="9.140625" style="5"/>
    <col min="1281" max="1281" width="18.42578125" style="5" customWidth="1"/>
    <col min="1282" max="1282" width="21.28515625" style="5" customWidth="1"/>
    <col min="1283" max="1286" width="13.7109375" style="5" customWidth="1"/>
    <col min="1287" max="1536" width="9.140625" style="5"/>
    <col min="1537" max="1537" width="18.42578125" style="5" customWidth="1"/>
    <col min="1538" max="1538" width="21.28515625" style="5" customWidth="1"/>
    <col min="1539" max="1542" width="13.7109375" style="5" customWidth="1"/>
    <col min="1543" max="1792" width="9.140625" style="5"/>
    <col min="1793" max="1793" width="18.42578125" style="5" customWidth="1"/>
    <col min="1794" max="1794" width="21.28515625" style="5" customWidth="1"/>
    <col min="1795" max="1798" width="13.7109375" style="5" customWidth="1"/>
    <col min="1799" max="2048" width="9.140625" style="5"/>
    <col min="2049" max="2049" width="18.42578125" style="5" customWidth="1"/>
    <col min="2050" max="2050" width="21.28515625" style="5" customWidth="1"/>
    <col min="2051" max="2054" width="13.7109375" style="5" customWidth="1"/>
    <col min="2055" max="2304" width="9.140625" style="5"/>
    <col min="2305" max="2305" width="18.42578125" style="5" customWidth="1"/>
    <col min="2306" max="2306" width="21.28515625" style="5" customWidth="1"/>
    <col min="2307" max="2310" width="13.7109375" style="5" customWidth="1"/>
    <col min="2311" max="2560" width="9.140625" style="5"/>
    <col min="2561" max="2561" width="18.42578125" style="5" customWidth="1"/>
    <col min="2562" max="2562" width="21.28515625" style="5" customWidth="1"/>
    <col min="2563" max="2566" width="13.7109375" style="5" customWidth="1"/>
    <col min="2567" max="2816" width="9.140625" style="5"/>
    <col min="2817" max="2817" width="18.42578125" style="5" customWidth="1"/>
    <col min="2818" max="2818" width="21.28515625" style="5" customWidth="1"/>
    <col min="2819" max="2822" width="13.7109375" style="5" customWidth="1"/>
    <col min="2823" max="3072" width="9.140625" style="5"/>
    <col min="3073" max="3073" width="18.42578125" style="5" customWidth="1"/>
    <col min="3074" max="3074" width="21.28515625" style="5" customWidth="1"/>
    <col min="3075" max="3078" width="13.7109375" style="5" customWidth="1"/>
    <col min="3079" max="3328" width="9.140625" style="5"/>
    <col min="3329" max="3329" width="18.42578125" style="5" customWidth="1"/>
    <col min="3330" max="3330" width="21.28515625" style="5" customWidth="1"/>
    <col min="3331" max="3334" width="13.7109375" style="5" customWidth="1"/>
    <col min="3335" max="3584" width="9.140625" style="5"/>
    <col min="3585" max="3585" width="18.42578125" style="5" customWidth="1"/>
    <col min="3586" max="3586" width="21.28515625" style="5" customWidth="1"/>
    <col min="3587" max="3590" width="13.7109375" style="5" customWidth="1"/>
    <col min="3591" max="3840" width="9.140625" style="5"/>
    <col min="3841" max="3841" width="18.42578125" style="5" customWidth="1"/>
    <col min="3842" max="3842" width="21.28515625" style="5" customWidth="1"/>
    <col min="3843" max="3846" width="13.7109375" style="5" customWidth="1"/>
    <col min="3847" max="4096" width="9.140625" style="5"/>
    <col min="4097" max="4097" width="18.42578125" style="5" customWidth="1"/>
    <col min="4098" max="4098" width="21.28515625" style="5" customWidth="1"/>
    <col min="4099" max="4102" width="13.7109375" style="5" customWidth="1"/>
    <col min="4103" max="4352" width="9.140625" style="5"/>
    <col min="4353" max="4353" width="18.42578125" style="5" customWidth="1"/>
    <col min="4354" max="4354" width="21.28515625" style="5" customWidth="1"/>
    <col min="4355" max="4358" width="13.7109375" style="5" customWidth="1"/>
    <col min="4359" max="4608" width="9.140625" style="5"/>
    <col min="4609" max="4609" width="18.42578125" style="5" customWidth="1"/>
    <col min="4610" max="4610" width="21.28515625" style="5" customWidth="1"/>
    <col min="4611" max="4614" width="13.7109375" style="5" customWidth="1"/>
    <col min="4615" max="4864" width="9.140625" style="5"/>
    <col min="4865" max="4865" width="18.42578125" style="5" customWidth="1"/>
    <col min="4866" max="4866" width="21.28515625" style="5" customWidth="1"/>
    <col min="4867" max="4870" width="13.7109375" style="5" customWidth="1"/>
    <col min="4871" max="5120" width="9.140625" style="5"/>
    <col min="5121" max="5121" width="18.42578125" style="5" customWidth="1"/>
    <col min="5122" max="5122" width="21.28515625" style="5" customWidth="1"/>
    <col min="5123" max="5126" width="13.7109375" style="5" customWidth="1"/>
    <col min="5127" max="5376" width="9.140625" style="5"/>
    <col min="5377" max="5377" width="18.42578125" style="5" customWidth="1"/>
    <col min="5378" max="5378" width="21.28515625" style="5" customWidth="1"/>
    <col min="5379" max="5382" width="13.7109375" style="5" customWidth="1"/>
    <col min="5383" max="5632" width="9.140625" style="5"/>
    <col min="5633" max="5633" width="18.42578125" style="5" customWidth="1"/>
    <col min="5634" max="5634" width="21.28515625" style="5" customWidth="1"/>
    <col min="5635" max="5638" width="13.7109375" style="5" customWidth="1"/>
    <col min="5639" max="5888" width="9.140625" style="5"/>
    <col min="5889" max="5889" width="18.42578125" style="5" customWidth="1"/>
    <col min="5890" max="5890" width="21.28515625" style="5" customWidth="1"/>
    <col min="5891" max="5894" width="13.7109375" style="5" customWidth="1"/>
    <col min="5895" max="6144" width="9.140625" style="5"/>
    <col min="6145" max="6145" width="18.42578125" style="5" customWidth="1"/>
    <col min="6146" max="6146" width="21.28515625" style="5" customWidth="1"/>
    <col min="6147" max="6150" width="13.7109375" style="5" customWidth="1"/>
    <col min="6151" max="6400" width="9.140625" style="5"/>
    <col min="6401" max="6401" width="18.42578125" style="5" customWidth="1"/>
    <col min="6402" max="6402" width="21.28515625" style="5" customWidth="1"/>
    <col min="6403" max="6406" width="13.7109375" style="5" customWidth="1"/>
    <col min="6407" max="6656" width="9.140625" style="5"/>
    <col min="6657" max="6657" width="18.42578125" style="5" customWidth="1"/>
    <col min="6658" max="6658" width="21.28515625" style="5" customWidth="1"/>
    <col min="6659" max="6662" width="13.7109375" style="5" customWidth="1"/>
    <col min="6663" max="6912" width="9.140625" style="5"/>
    <col min="6913" max="6913" width="18.42578125" style="5" customWidth="1"/>
    <col min="6914" max="6914" width="21.28515625" style="5" customWidth="1"/>
    <col min="6915" max="6918" width="13.7109375" style="5" customWidth="1"/>
    <col min="6919" max="7168" width="9.140625" style="5"/>
    <col min="7169" max="7169" width="18.42578125" style="5" customWidth="1"/>
    <col min="7170" max="7170" width="21.28515625" style="5" customWidth="1"/>
    <col min="7171" max="7174" width="13.7109375" style="5" customWidth="1"/>
    <col min="7175" max="7424" width="9.140625" style="5"/>
    <col min="7425" max="7425" width="18.42578125" style="5" customWidth="1"/>
    <col min="7426" max="7426" width="21.28515625" style="5" customWidth="1"/>
    <col min="7427" max="7430" width="13.7109375" style="5" customWidth="1"/>
    <col min="7431" max="7680" width="9.140625" style="5"/>
    <col min="7681" max="7681" width="18.42578125" style="5" customWidth="1"/>
    <col min="7682" max="7682" width="21.28515625" style="5" customWidth="1"/>
    <col min="7683" max="7686" width="13.7109375" style="5" customWidth="1"/>
    <col min="7687" max="7936" width="9.140625" style="5"/>
    <col min="7937" max="7937" width="18.42578125" style="5" customWidth="1"/>
    <col min="7938" max="7938" width="21.28515625" style="5" customWidth="1"/>
    <col min="7939" max="7942" width="13.7109375" style="5" customWidth="1"/>
    <col min="7943" max="8192" width="9.140625" style="5"/>
    <col min="8193" max="8193" width="18.42578125" style="5" customWidth="1"/>
    <col min="8194" max="8194" width="21.28515625" style="5" customWidth="1"/>
    <col min="8195" max="8198" width="13.7109375" style="5" customWidth="1"/>
    <col min="8199" max="8448" width="9.140625" style="5"/>
    <col min="8449" max="8449" width="18.42578125" style="5" customWidth="1"/>
    <col min="8450" max="8450" width="21.28515625" style="5" customWidth="1"/>
    <col min="8451" max="8454" width="13.7109375" style="5" customWidth="1"/>
    <col min="8455" max="8704" width="9.140625" style="5"/>
    <col min="8705" max="8705" width="18.42578125" style="5" customWidth="1"/>
    <col min="8706" max="8706" width="21.28515625" style="5" customWidth="1"/>
    <col min="8707" max="8710" width="13.7109375" style="5" customWidth="1"/>
    <col min="8711" max="8960" width="9.140625" style="5"/>
    <col min="8961" max="8961" width="18.42578125" style="5" customWidth="1"/>
    <col min="8962" max="8962" width="21.28515625" style="5" customWidth="1"/>
    <col min="8963" max="8966" width="13.7109375" style="5" customWidth="1"/>
    <col min="8967" max="9216" width="9.140625" style="5"/>
    <col min="9217" max="9217" width="18.42578125" style="5" customWidth="1"/>
    <col min="9218" max="9218" width="21.28515625" style="5" customWidth="1"/>
    <col min="9219" max="9222" width="13.7109375" style="5" customWidth="1"/>
    <col min="9223" max="9472" width="9.140625" style="5"/>
    <col min="9473" max="9473" width="18.42578125" style="5" customWidth="1"/>
    <col min="9474" max="9474" width="21.28515625" style="5" customWidth="1"/>
    <col min="9475" max="9478" width="13.7109375" style="5" customWidth="1"/>
    <col min="9479" max="9728" width="9.140625" style="5"/>
    <col min="9729" max="9729" width="18.42578125" style="5" customWidth="1"/>
    <col min="9730" max="9730" width="21.28515625" style="5" customWidth="1"/>
    <col min="9731" max="9734" width="13.7109375" style="5" customWidth="1"/>
    <col min="9735" max="9984" width="9.140625" style="5"/>
    <col min="9985" max="9985" width="18.42578125" style="5" customWidth="1"/>
    <col min="9986" max="9986" width="21.28515625" style="5" customWidth="1"/>
    <col min="9987" max="9990" width="13.7109375" style="5" customWidth="1"/>
    <col min="9991" max="10240" width="9.140625" style="5"/>
    <col min="10241" max="10241" width="18.42578125" style="5" customWidth="1"/>
    <col min="10242" max="10242" width="21.28515625" style="5" customWidth="1"/>
    <col min="10243" max="10246" width="13.7109375" style="5" customWidth="1"/>
    <col min="10247" max="10496" width="9.140625" style="5"/>
    <col min="10497" max="10497" width="18.42578125" style="5" customWidth="1"/>
    <col min="10498" max="10498" width="21.28515625" style="5" customWidth="1"/>
    <col min="10499" max="10502" width="13.7109375" style="5" customWidth="1"/>
    <col min="10503" max="10752" width="9.140625" style="5"/>
    <col min="10753" max="10753" width="18.42578125" style="5" customWidth="1"/>
    <col min="10754" max="10754" width="21.28515625" style="5" customWidth="1"/>
    <col min="10755" max="10758" width="13.7109375" style="5" customWidth="1"/>
    <col min="10759" max="11008" width="9.140625" style="5"/>
    <col min="11009" max="11009" width="18.42578125" style="5" customWidth="1"/>
    <col min="11010" max="11010" width="21.28515625" style="5" customWidth="1"/>
    <col min="11011" max="11014" width="13.7109375" style="5" customWidth="1"/>
    <col min="11015" max="11264" width="9.140625" style="5"/>
    <col min="11265" max="11265" width="18.42578125" style="5" customWidth="1"/>
    <col min="11266" max="11266" width="21.28515625" style="5" customWidth="1"/>
    <col min="11267" max="11270" width="13.7109375" style="5" customWidth="1"/>
    <col min="11271" max="11520" width="9.140625" style="5"/>
    <col min="11521" max="11521" width="18.42578125" style="5" customWidth="1"/>
    <col min="11522" max="11522" width="21.28515625" style="5" customWidth="1"/>
    <col min="11523" max="11526" width="13.7109375" style="5" customWidth="1"/>
    <col min="11527" max="11776" width="9.140625" style="5"/>
    <col min="11777" max="11777" width="18.42578125" style="5" customWidth="1"/>
    <col min="11778" max="11778" width="21.28515625" style="5" customWidth="1"/>
    <col min="11779" max="11782" width="13.7109375" style="5" customWidth="1"/>
    <col min="11783" max="12032" width="9.140625" style="5"/>
    <col min="12033" max="12033" width="18.42578125" style="5" customWidth="1"/>
    <col min="12034" max="12034" width="21.28515625" style="5" customWidth="1"/>
    <col min="12035" max="12038" width="13.7109375" style="5" customWidth="1"/>
    <col min="12039" max="12288" width="9.140625" style="5"/>
    <col min="12289" max="12289" width="18.42578125" style="5" customWidth="1"/>
    <col min="12290" max="12290" width="21.28515625" style="5" customWidth="1"/>
    <col min="12291" max="12294" width="13.7109375" style="5" customWidth="1"/>
    <col min="12295" max="12544" width="9.140625" style="5"/>
    <col min="12545" max="12545" width="18.42578125" style="5" customWidth="1"/>
    <col min="12546" max="12546" width="21.28515625" style="5" customWidth="1"/>
    <col min="12547" max="12550" width="13.7109375" style="5" customWidth="1"/>
    <col min="12551" max="12800" width="9.140625" style="5"/>
    <col min="12801" max="12801" width="18.42578125" style="5" customWidth="1"/>
    <col min="12802" max="12802" width="21.28515625" style="5" customWidth="1"/>
    <col min="12803" max="12806" width="13.7109375" style="5" customWidth="1"/>
    <col min="12807" max="13056" width="9.140625" style="5"/>
    <col min="13057" max="13057" width="18.42578125" style="5" customWidth="1"/>
    <col min="13058" max="13058" width="21.28515625" style="5" customWidth="1"/>
    <col min="13059" max="13062" width="13.7109375" style="5" customWidth="1"/>
    <col min="13063" max="13312" width="9.140625" style="5"/>
    <col min="13313" max="13313" width="18.42578125" style="5" customWidth="1"/>
    <col min="13314" max="13314" width="21.28515625" style="5" customWidth="1"/>
    <col min="13315" max="13318" width="13.7109375" style="5" customWidth="1"/>
    <col min="13319" max="13568" width="9.140625" style="5"/>
    <col min="13569" max="13569" width="18.42578125" style="5" customWidth="1"/>
    <col min="13570" max="13570" width="21.28515625" style="5" customWidth="1"/>
    <col min="13571" max="13574" width="13.7109375" style="5" customWidth="1"/>
    <col min="13575" max="13824" width="9.140625" style="5"/>
    <col min="13825" max="13825" width="18.42578125" style="5" customWidth="1"/>
    <col min="13826" max="13826" width="21.28515625" style="5" customWidth="1"/>
    <col min="13827" max="13830" width="13.7109375" style="5" customWidth="1"/>
    <col min="13831" max="14080" width="9.140625" style="5"/>
    <col min="14081" max="14081" width="18.42578125" style="5" customWidth="1"/>
    <col min="14082" max="14082" width="21.28515625" style="5" customWidth="1"/>
    <col min="14083" max="14086" width="13.7109375" style="5" customWidth="1"/>
    <col min="14087" max="14336" width="9.140625" style="5"/>
    <col min="14337" max="14337" width="18.42578125" style="5" customWidth="1"/>
    <col min="14338" max="14338" width="21.28515625" style="5" customWidth="1"/>
    <col min="14339" max="14342" width="13.7109375" style="5" customWidth="1"/>
    <col min="14343" max="14592" width="9.140625" style="5"/>
    <col min="14593" max="14593" width="18.42578125" style="5" customWidth="1"/>
    <col min="14594" max="14594" width="21.28515625" style="5" customWidth="1"/>
    <col min="14595" max="14598" width="13.7109375" style="5" customWidth="1"/>
    <col min="14599" max="14848" width="9.140625" style="5"/>
    <col min="14849" max="14849" width="18.42578125" style="5" customWidth="1"/>
    <col min="14850" max="14850" width="21.28515625" style="5" customWidth="1"/>
    <col min="14851" max="14854" width="13.7109375" style="5" customWidth="1"/>
    <col min="14855" max="15104" width="9.140625" style="5"/>
    <col min="15105" max="15105" width="18.42578125" style="5" customWidth="1"/>
    <col min="15106" max="15106" width="21.28515625" style="5" customWidth="1"/>
    <col min="15107" max="15110" width="13.7109375" style="5" customWidth="1"/>
    <col min="15111" max="15360" width="9.140625" style="5"/>
    <col min="15361" max="15361" width="18.42578125" style="5" customWidth="1"/>
    <col min="15362" max="15362" width="21.28515625" style="5" customWidth="1"/>
    <col min="15363" max="15366" width="13.7109375" style="5" customWidth="1"/>
    <col min="15367" max="15616" width="9.140625" style="5"/>
    <col min="15617" max="15617" width="18.42578125" style="5" customWidth="1"/>
    <col min="15618" max="15618" width="21.28515625" style="5" customWidth="1"/>
    <col min="15619" max="15622" width="13.7109375" style="5" customWidth="1"/>
    <col min="15623" max="15872" width="9.140625" style="5"/>
    <col min="15873" max="15873" width="18.42578125" style="5" customWidth="1"/>
    <col min="15874" max="15874" width="21.28515625" style="5" customWidth="1"/>
    <col min="15875" max="15878" width="13.7109375" style="5" customWidth="1"/>
    <col min="15879" max="16128" width="9.140625" style="5"/>
    <col min="16129" max="16129" width="18.42578125" style="5" customWidth="1"/>
    <col min="16130" max="16130" width="21.28515625" style="5" customWidth="1"/>
    <col min="16131" max="16134" width="13.7109375" style="5" customWidth="1"/>
    <col min="16135" max="16384" width="9.140625" style="5"/>
  </cols>
  <sheetData>
    <row r="1" spans="1:6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 spans="1:6" x14ac:dyDescent="0.3">
      <c r="A2" s="6" t="s">
        <v>6</v>
      </c>
      <c r="B2" s="6" t="s">
        <v>7</v>
      </c>
      <c r="C2" s="7">
        <v>0</v>
      </c>
      <c r="D2" s="7">
        <v>311810.17</v>
      </c>
      <c r="E2" s="8">
        <v>42155</v>
      </c>
      <c r="F2" s="6" t="s">
        <v>8</v>
      </c>
    </row>
    <row r="3" spans="1:6" x14ac:dyDescent="0.3">
      <c r="A3" s="6" t="s">
        <v>9</v>
      </c>
      <c r="B3" s="6" t="s">
        <v>7</v>
      </c>
      <c r="C3" s="7">
        <v>0</v>
      </c>
      <c r="D3" s="7">
        <v>6988701.0999999996</v>
      </c>
      <c r="E3" s="8">
        <v>42155</v>
      </c>
      <c r="F3" s="6" t="s">
        <v>8</v>
      </c>
    </row>
  </sheetData>
  <pageMargins left="0.7" right="0.7" top="0.75" bottom="0.75" header="0.3" footer="0.3"/>
  <pageSetup paperSize="9" orientation="portrait" verticalDpi="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5" x14ac:dyDescent="0.25"/>
  <cols>
    <col min="1" max="1" width="18.140625" style="25" customWidth="1"/>
    <col min="2" max="3" width="20.7109375" style="25" customWidth="1"/>
    <col min="4" max="4" width="20.7109375" style="27" customWidth="1"/>
    <col min="5" max="256" width="9.140625" style="25"/>
    <col min="257" max="257" width="18.140625" style="25" customWidth="1"/>
    <col min="258" max="260" width="20.7109375" style="25" customWidth="1"/>
    <col min="261" max="512" width="9.140625" style="25"/>
    <col min="513" max="513" width="18.140625" style="25" customWidth="1"/>
    <col min="514" max="516" width="20.7109375" style="25" customWidth="1"/>
    <col min="517" max="768" width="9.140625" style="25"/>
    <col min="769" max="769" width="18.140625" style="25" customWidth="1"/>
    <col min="770" max="772" width="20.7109375" style="25" customWidth="1"/>
    <col min="773" max="1024" width="9.140625" style="25"/>
    <col min="1025" max="1025" width="18.140625" style="25" customWidth="1"/>
    <col min="1026" max="1028" width="20.7109375" style="25" customWidth="1"/>
    <col min="1029" max="1280" width="9.140625" style="25"/>
    <col min="1281" max="1281" width="18.140625" style="25" customWidth="1"/>
    <col min="1282" max="1284" width="20.7109375" style="25" customWidth="1"/>
    <col min="1285" max="1536" width="9.140625" style="25"/>
    <col min="1537" max="1537" width="18.140625" style="25" customWidth="1"/>
    <col min="1538" max="1540" width="20.7109375" style="25" customWidth="1"/>
    <col min="1541" max="1792" width="9.140625" style="25"/>
    <col min="1793" max="1793" width="18.140625" style="25" customWidth="1"/>
    <col min="1794" max="1796" width="20.7109375" style="25" customWidth="1"/>
    <col min="1797" max="2048" width="9.140625" style="25"/>
    <col min="2049" max="2049" width="18.140625" style="25" customWidth="1"/>
    <col min="2050" max="2052" width="20.7109375" style="25" customWidth="1"/>
    <col min="2053" max="2304" width="9.140625" style="25"/>
    <col min="2305" max="2305" width="18.140625" style="25" customWidth="1"/>
    <col min="2306" max="2308" width="20.7109375" style="25" customWidth="1"/>
    <col min="2309" max="2560" width="9.140625" style="25"/>
    <col min="2561" max="2561" width="18.140625" style="25" customWidth="1"/>
    <col min="2562" max="2564" width="20.7109375" style="25" customWidth="1"/>
    <col min="2565" max="2816" width="9.140625" style="25"/>
    <col min="2817" max="2817" width="18.140625" style="25" customWidth="1"/>
    <col min="2818" max="2820" width="20.7109375" style="25" customWidth="1"/>
    <col min="2821" max="3072" width="9.140625" style="25"/>
    <col min="3073" max="3073" width="18.140625" style="25" customWidth="1"/>
    <col min="3074" max="3076" width="20.7109375" style="25" customWidth="1"/>
    <col min="3077" max="3328" width="9.140625" style="25"/>
    <col min="3329" max="3329" width="18.140625" style="25" customWidth="1"/>
    <col min="3330" max="3332" width="20.7109375" style="25" customWidth="1"/>
    <col min="3333" max="3584" width="9.140625" style="25"/>
    <col min="3585" max="3585" width="18.140625" style="25" customWidth="1"/>
    <col min="3586" max="3588" width="20.7109375" style="25" customWidth="1"/>
    <col min="3589" max="3840" width="9.140625" style="25"/>
    <col min="3841" max="3841" width="18.140625" style="25" customWidth="1"/>
    <col min="3842" max="3844" width="20.7109375" style="25" customWidth="1"/>
    <col min="3845" max="4096" width="9.140625" style="25"/>
    <col min="4097" max="4097" width="18.140625" style="25" customWidth="1"/>
    <col min="4098" max="4100" width="20.7109375" style="25" customWidth="1"/>
    <col min="4101" max="4352" width="9.140625" style="25"/>
    <col min="4353" max="4353" width="18.140625" style="25" customWidth="1"/>
    <col min="4354" max="4356" width="20.7109375" style="25" customWidth="1"/>
    <col min="4357" max="4608" width="9.140625" style="25"/>
    <col min="4609" max="4609" width="18.140625" style="25" customWidth="1"/>
    <col min="4610" max="4612" width="20.7109375" style="25" customWidth="1"/>
    <col min="4613" max="4864" width="9.140625" style="25"/>
    <col min="4865" max="4865" width="18.140625" style="25" customWidth="1"/>
    <col min="4866" max="4868" width="20.7109375" style="25" customWidth="1"/>
    <col min="4869" max="5120" width="9.140625" style="25"/>
    <col min="5121" max="5121" width="18.140625" style="25" customWidth="1"/>
    <col min="5122" max="5124" width="20.7109375" style="25" customWidth="1"/>
    <col min="5125" max="5376" width="9.140625" style="25"/>
    <col min="5377" max="5377" width="18.140625" style="25" customWidth="1"/>
    <col min="5378" max="5380" width="20.7109375" style="25" customWidth="1"/>
    <col min="5381" max="5632" width="9.140625" style="25"/>
    <col min="5633" max="5633" width="18.140625" style="25" customWidth="1"/>
    <col min="5634" max="5636" width="20.7109375" style="25" customWidth="1"/>
    <col min="5637" max="5888" width="9.140625" style="25"/>
    <col min="5889" max="5889" width="18.140625" style="25" customWidth="1"/>
    <col min="5890" max="5892" width="20.7109375" style="25" customWidth="1"/>
    <col min="5893" max="6144" width="9.140625" style="25"/>
    <col min="6145" max="6145" width="18.140625" style="25" customWidth="1"/>
    <col min="6146" max="6148" width="20.7109375" style="25" customWidth="1"/>
    <col min="6149" max="6400" width="9.140625" style="25"/>
    <col min="6401" max="6401" width="18.140625" style="25" customWidth="1"/>
    <col min="6402" max="6404" width="20.7109375" style="25" customWidth="1"/>
    <col min="6405" max="6656" width="9.140625" style="25"/>
    <col min="6657" max="6657" width="18.140625" style="25" customWidth="1"/>
    <col min="6658" max="6660" width="20.7109375" style="25" customWidth="1"/>
    <col min="6661" max="6912" width="9.140625" style="25"/>
    <col min="6913" max="6913" width="18.140625" style="25" customWidth="1"/>
    <col min="6914" max="6916" width="20.7109375" style="25" customWidth="1"/>
    <col min="6917" max="7168" width="9.140625" style="25"/>
    <col min="7169" max="7169" width="18.140625" style="25" customWidth="1"/>
    <col min="7170" max="7172" width="20.7109375" style="25" customWidth="1"/>
    <col min="7173" max="7424" width="9.140625" style="25"/>
    <col min="7425" max="7425" width="18.140625" style="25" customWidth="1"/>
    <col min="7426" max="7428" width="20.7109375" style="25" customWidth="1"/>
    <col min="7429" max="7680" width="9.140625" style="25"/>
    <col min="7681" max="7681" width="18.140625" style="25" customWidth="1"/>
    <col min="7682" max="7684" width="20.7109375" style="25" customWidth="1"/>
    <col min="7685" max="7936" width="9.140625" style="25"/>
    <col min="7937" max="7937" width="18.140625" style="25" customWidth="1"/>
    <col min="7938" max="7940" width="20.7109375" style="25" customWidth="1"/>
    <col min="7941" max="8192" width="9.140625" style="25"/>
    <col min="8193" max="8193" width="18.140625" style="25" customWidth="1"/>
    <col min="8194" max="8196" width="20.7109375" style="25" customWidth="1"/>
    <col min="8197" max="8448" width="9.140625" style="25"/>
    <col min="8449" max="8449" width="18.140625" style="25" customWidth="1"/>
    <col min="8450" max="8452" width="20.7109375" style="25" customWidth="1"/>
    <col min="8453" max="8704" width="9.140625" style="25"/>
    <col min="8705" max="8705" width="18.140625" style="25" customWidth="1"/>
    <col min="8706" max="8708" width="20.7109375" style="25" customWidth="1"/>
    <col min="8709" max="8960" width="9.140625" style="25"/>
    <col min="8961" max="8961" width="18.140625" style="25" customWidth="1"/>
    <col min="8962" max="8964" width="20.7109375" style="25" customWidth="1"/>
    <col min="8965" max="9216" width="9.140625" style="25"/>
    <col min="9217" max="9217" width="18.140625" style="25" customWidth="1"/>
    <col min="9218" max="9220" width="20.7109375" style="25" customWidth="1"/>
    <col min="9221" max="9472" width="9.140625" style="25"/>
    <col min="9473" max="9473" width="18.140625" style="25" customWidth="1"/>
    <col min="9474" max="9476" width="20.7109375" style="25" customWidth="1"/>
    <col min="9477" max="9728" width="9.140625" style="25"/>
    <col min="9729" max="9729" width="18.140625" style="25" customWidth="1"/>
    <col min="9730" max="9732" width="20.7109375" style="25" customWidth="1"/>
    <col min="9733" max="9984" width="9.140625" style="25"/>
    <col min="9985" max="9985" width="18.140625" style="25" customWidth="1"/>
    <col min="9986" max="9988" width="20.7109375" style="25" customWidth="1"/>
    <col min="9989" max="10240" width="9.140625" style="25"/>
    <col min="10241" max="10241" width="18.140625" style="25" customWidth="1"/>
    <col min="10242" max="10244" width="20.7109375" style="25" customWidth="1"/>
    <col min="10245" max="10496" width="9.140625" style="25"/>
    <col min="10497" max="10497" width="18.140625" style="25" customWidth="1"/>
    <col min="10498" max="10500" width="20.7109375" style="25" customWidth="1"/>
    <col min="10501" max="10752" width="9.140625" style="25"/>
    <col min="10753" max="10753" width="18.140625" style="25" customWidth="1"/>
    <col min="10754" max="10756" width="20.7109375" style="25" customWidth="1"/>
    <col min="10757" max="11008" width="9.140625" style="25"/>
    <col min="11009" max="11009" width="18.140625" style="25" customWidth="1"/>
    <col min="11010" max="11012" width="20.7109375" style="25" customWidth="1"/>
    <col min="11013" max="11264" width="9.140625" style="25"/>
    <col min="11265" max="11265" width="18.140625" style="25" customWidth="1"/>
    <col min="11266" max="11268" width="20.7109375" style="25" customWidth="1"/>
    <col min="11269" max="11520" width="9.140625" style="25"/>
    <col min="11521" max="11521" width="18.140625" style="25" customWidth="1"/>
    <col min="11522" max="11524" width="20.7109375" style="25" customWidth="1"/>
    <col min="11525" max="11776" width="9.140625" style="25"/>
    <col min="11777" max="11777" width="18.140625" style="25" customWidth="1"/>
    <col min="11778" max="11780" width="20.7109375" style="25" customWidth="1"/>
    <col min="11781" max="12032" width="9.140625" style="25"/>
    <col min="12033" max="12033" width="18.140625" style="25" customWidth="1"/>
    <col min="12034" max="12036" width="20.7109375" style="25" customWidth="1"/>
    <col min="12037" max="12288" width="9.140625" style="25"/>
    <col min="12289" max="12289" width="18.140625" style="25" customWidth="1"/>
    <col min="12290" max="12292" width="20.7109375" style="25" customWidth="1"/>
    <col min="12293" max="12544" width="9.140625" style="25"/>
    <col min="12545" max="12545" width="18.140625" style="25" customWidth="1"/>
    <col min="12546" max="12548" width="20.7109375" style="25" customWidth="1"/>
    <col min="12549" max="12800" width="9.140625" style="25"/>
    <col min="12801" max="12801" width="18.140625" style="25" customWidth="1"/>
    <col min="12802" max="12804" width="20.7109375" style="25" customWidth="1"/>
    <col min="12805" max="13056" width="9.140625" style="25"/>
    <col min="13057" max="13057" width="18.140625" style="25" customWidth="1"/>
    <col min="13058" max="13060" width="20.7109375" style="25" customWidth="1"/>
    <col min="13061" max="13312" width="9.140625" style="25"/>
    <col min="13313" max="13313" width="18.140625" style="25" customWidth="1"/>
    <col min="13314" max="13316" width="20.7109375" style="25" customWidth="1"/>
    <col min="13317" max="13568" width="9.140625" style="25"/>
    <col min="13569" max="13569" width="18.140625" style="25" customWidth="1"/>
    <col min="13570" max="13572" width="20.7109375" style="25" customWidth="1"/>
    <col min="13573" max="13824" width="9.140625" style="25"/>
    <col min="13825" max="13825" width="18.140625" style="25" customWidth="1"/>
    <col min="13826" max="13828" width="20.7109375" style="25" customWidth="1"/>
    <col min="13829" max="14080" width="9.140625" style="25"/>
    <col min="14081" max="14081" width="18.140625" style="25" customWidth="1"/>
    <col min="14082" max="14084" width="20.7109375" style="25" customWidth="1"/>
    <col min="14085" max="14336" width="9.140625" style="25"/>
    <col min="14337" max="14337" width="18.140625" style="25" customWidth="1"/>
    <col min="14338" max="14340" width="20.7109375" style="25" customWidth="1"/>
    <col min="14341" max="14592" width="9.140625" style="25"/>
    <col min="14593" max="14593" width="18.140625" style="25" customWidth="1"/>
    <col min="14594" max="14596" width="20.7109375" style="25" customWidth="1"/>
    <col min="14597" max="14848" width="9.140625" style="25"/>
    <col min="14849" max="14849" width="18.140625" style="25" customWidth="1"/>
    <col min="14850" max="14852" width="20.7109375" style="25" customWidth="1"/>
    <col min="14853" max="15104" width="9.140625" style="25"/>
    <col min="15105" max="15105" width="18.140625" style="25" customWidth="1"/>
    <col min="15106" max="15108" width="20.7109375" style="25" customWidth="1"/>
    <col min="15109" max="15360" width="9.140625" style="25"/>
    <col min="15361" max="15361" width="18.140625" style="25" customWidth="1"/>
    <col min="15362" max="15364" width="20.7109375" style="25" customWidth="1"/>
    <col min="15365" max="15616" width="9.140625" style="25"/>
    <col min="15617" max="15617" width="18.140625" style="25" customWidth="1"/>
    <col min="15618" max="15620" width="20.7109375" style="25" customWidth="1"/>
    <col min="15621" max="15872" width="9.140625" style="25"/>
    <col min="15873" max="15873" width="18.140625" style="25" customWidth="1"/>
    <col min="15874" max="15876" width="20.7109375" style="25" customWidth="1"/>
    <col min="15877" max="16128" width="9.140625" style="25"/>
    <col min="16129" max="16129" width="18.140625" style="25" customWidth="1"/>
    <col min="16130" max="16132" width="20.7109375" style="25" customWidth="1"/>
    <col min="16133" max="16384" width="9.140625" style="25"/>
  </cols>
  <sheetData>
    <row r="1" spans="1:4" x14ac:dyDescent="0.25">
      <c r="A1" s="24" t="s">
        <v>37</v>
      </c>
      <c r="B1" s="24" t="s">
        <v>38</v>
      </c>
      <c r="C1" s="24" t="s">
        <v>5</v>
      </c>
      <c r="D1" s="24" t="s">
        <v>39</v>
      </c>
    </row>
    <row r="2" spans="1:4" x14ac:dyDescent="0.25">
      <c r="A2" s="6" t="s">
        <v>7</v>
      </c>
      <c r="B2" s="8">
        <v>42155</v>
      </c>
      <c r="C2" s="6" t="s">
        <v>8</v>
      </c>
      <c r="D2" s="26">
        <v>7300511.2699999996</v>
      </c>
    </row>
  </sheetData>
  <pageMargins left="0.7" right="0.7" top="0.75" bottom="0.75" header="0.3" footer="0.3"/>
  <pageSetup paperSize="9" orientation="portrait" verticalDpi="4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topLeftCell="C1" workbookViewId="0">
      <selection activeCell="K13" sqref="K13"/>
    </sheetView>
  </sheetViews>
  <sheetFormatPr defaultRowHeight="15" x14ac:dyDescent="0.25"/>
  <cols>
    <col min="1" max="4" width="23.42578125" style="58" customWidth="1"/>
    <col min="5" max="6" width="9.28515625" style="57" bestFit="1" customWidth="1"/>
    <col min="7" max="7" width="14.85546875" style="57" customWidth="1"/>
    <col min="8" max="8" width="9.140625" style="58"/>
    <col min="9" max="9" width="21.7109375" style="58" bestFit="1" customWidth="1"/>
    <col min="10" max="10" width="9.140625" style="58"/>
    <col min="11" max="11" width="21.7109375" style="58" bestFit="1" customWidth="1"/>
    <col min="12" max="12" width="17.7109375" style="58" bestFit="1" customWidth="1"/>
    <col min="13" max="13" width="13.42578125" style="58" customWidth="1"/>
    <col min="14" max="16384" width="9.140625" style="58"/>
  </cols>
  <sheetData>
    <row r="1" spans="1:14" x14ac:dyDescent="0.25">
      <c r="A1" s="56" t="s">
        <v>37</v>
      </c>
      <c r="B1" s="56" t="s">
        <v>38</v>
      </c>
      <c r="C1" s="56" t="s">
        <v>5</v>
      </c>
      <c r="D1" s="56" t="s">
        <v>39</v>
      </c>
    </row>
    <row r="2" spans="1:14" x14ac:dyDescent="0.25">
      <c r="A2" s="6" t="s">
        <v>7</v>
      </c>
      <c r="B2" s="59">
        <v>42155</v>
      </c>
      <c r="C2" s="60" t="s">
        <v>8</v>
      </c>
      <c r="D2" s="61">
        <v>7300511.2699999996</v>
      </c>
    </row>
    <row r="3" spans="1:14" x14ac:dyDescent="0.25">
      <c r="B3" s="62"/>
      <c r="C3" s="63"/>
      <c r="D3" s="64"/>
    </row>
    <row r="4" spans="1:14" x14ac:dyDescent="0.25">
      <c r="D4" s="64"/>
    </row>
    <row r="5" spans="1:14" x14ac:dyDescent="0.25">
      <c r="A5" s="56" t="s">
        <v>37</v>
      </c>
      <c r="B5" s="65" t="s">
        <v>0</v>
      </c>
      <c r="C5" s="66" t="s">
        <v>70</v>
      </c>
      <c r="D5" s="86" t="s">
        <v>71</v>
      </c>
      <c r="E5" s="87" t="s">
        <v>72</v>
      </c>
      <c r="F5" s="87" t="s">
        <v>73</v>
      </c>
      <c r="G5" s="87" t="s">
        <v>74</v>
      </c>
      <c r="H5" s="87" t="s">
        <v>75</v>
      </c>
      <c r="I5" s="87" t="s">
        <v>76</v>
      </c>
      <c r="K5" s="68" t="s">
        <v>76</v>
      </c>
      <c r="L5" s="68" t="s">
        <v>77</v>
      </c>
      <c r="M5" s="68" t="s">
        <v>78</v>
      </c>
      <c r="N5" s="67" t="s">
        <v>95</v>
      </c>
    </row>
    <row r="6" spans="1:14" x14ac:dyDescent="0.25">
      <c r="A6" s="69" t="s">
        <v>7</v>
      </c>
      <c r="B6" s="70" t="s">
        <v>6</v>
      </c>
      <c r="C6" s="71"/>
      <c r="D6" s="72" t="s">
        <v>13</v>
      </c>
      <c r="E6" s="73">
        <v>744</v>
      </c>
      <c r="F6" s="68">
        <v>715.58064516129014</v>
      </c>
      <c r="G6" s="68">
        <f>E6*F6</f>
        <v>532391.99999999988</v>
      </c>
      <c r="H6" s="67">
        <f t="shared" ref="H6:H21" si="0">G6/$G$22*$C$7</f>
        <v>18982.874788638073</v>
      </c>
      <c r="I6" s="67" t="str">
        <f>VLOOKUP(D6,'well dpm'!A2:B24,2,0)</f>
        <v>Kab Sumenep</v>
      </c>
      <c r="K6" s="67" t="s">
        <v>51</v>
      </c>
      <c r="L6" s="91">
        <f>SUM(H6:H13)+SUM(H16:H21)</f>
        <v>220552.3719920686</v>
      </c>
      <c r="M6" s="91">
        <v>218313.2</v>
      </c>
      <c r="N6" s="91">
        <f>L6-M6</f>
        <v>2239.1719920685864</v>
      </c>
    </row>
    <row r="7" spans="1:14" x14ac:dyDescent="0.25">
      <c r="A7" s="61">
        <v>7300511.2699999996</v>
      </c>
      <c r="B7" s="74">
        <v>311810.17</v>
      </c>
      <c r="C7" s="75">
        <f>B7/B26*A7</f>
        <v>311810.17</v>
      </c>
      <c r="D7" s="72" t="s">
        <v>14</v>
      </c>
      <c r="E7" s="73">
        <v>744</v>
      </c>
      <c r="F7" s="68">
        <v>41.193548387096783</v>
      </c>
      <c r="G7" s="68">
        <f t="shared" ref="G7:G21" si="1">E7*F7</f>
        <v>30648.000000000007</v>
      </c>
      <c r="H7" s="67">
        <f t="shared" si="0"/>
        <v>1092.7796558216126</v>
      </c>
      <c r="I7" s="67" t="str">
        <f>VLOOKUP(D7,'well dpm'!A3:B25,2,0)</f>
        <v>Kab Sumenep</v>
      </c>
      <c r="K7" s="67" t="s">
        <v>94</v>
      </c>
      <c r="L7" s="91">
        <f>H14+H15</f>
        <v>91257.798007931357</v>
      </c>
      <c r="M7" s="91">
        <v>93548.26</v>
      </c>
      <c r="N7" s="91">
        <f t="shared" ref="N7:N9" si="2">L7-M7</f>
        <v>-2290.4619920686382</v>
      </c>
    </row>
    <row r="8" spans="1:14" x14ac:dyDescent="0.25">
      <c r="B8" s="76"/>
      <c r="D8" s="72" t="s">
        <v>15</v>
      </c>
      <c r="E8" s="73">
        <v>744</v>
      </c>
      <c r="F8" s="68">
        <v>1670.9354838709683</v>
      </c>
      <c r="G8" s="68">
        <f t="shared" si="1"/>
        <v>1243176.0000000005</v>
      </c>
      <c r="H8" s="67">
        <f t="shared" si="0"/>
        <v>44326.463110339639</v>
      </c>
      <c r="I8" s="67" t="str">
        <f>VLOOKUP(D8,'well dpm'!A4:B26,2,0)</f>
        <v>Kab Sumenep</v>
      </c>
      <c r="K8" s="67" t="s">
        <v>54</v>
      </c>
      <c r="L8" s="91">
        <f>SUM(H24:H27)</f>
        <v>6988701.0999999996</v>
      </c>
      <c r="M8" s="91">
        <v>6989852.8200000003</v>
      </c>
      <c r="N8" s="91">
        <f t="shared" si="2"/>
        <v>-1151.7200000006706</v>
      </c>
    </row>
    <row r="9" spans="1:14" x14ac:dyDescent="0.25">
      <c r="B9" s="76"/>
      <c r="D9" s="72" t="s">
        <v>16</v>
      </c>
      <c r="E9" s="73">
        <v>744</v>
      </c>
      <c r="F9" s="68">
        <v>758.96774193548401</v>
      </c>
      <c r="G9" s="68">
        <f t="shared" si="1"/>
        <v>564672.00000000012</v>
      </c>
      <c r="H9" s="67">
        <f t="shared" si="0"/>
        <v>20133.844747197258</v>
      </c>
      <c r="I9" s="67" t="str">
        <f>VLOOKUP(D9,'well dpm'!A5:B27,2,0)</f>
        <v>Kab Sumenep</v>
      </c>
      <c r="K9" s="67" t="s">
        <v>96</v>
      </c>
      <c r="L9" s="91">
        <f>SUM(L6:L8)</f>
        <v>7300511.2699999996</v>
      </c>
      <c r="M9" s="91">
        <f>SUM(M6:M8)</f>
        <v>7301714.2800000003</v>
      </c>
      <c r="N9" s="91">
        <f t="shared" si="2"/>
        <v>-1203.0100000007078</v>
      </c>
    </row>
    <row r="10" spans="1:14" x14ac:dyDescent="0.25">
      <c r="B10" s="76"/>
      <c r="D10" s="85" t="s">
        <v>17</v>
      </c>
      <c r="E10" s="73">
        <v>744</v>
      </c>
      <c r="F10" s="68">
        <v>0</v>
      </c>
      <c r="G10" s="68">
        <f t="shared" si="1"/>
        <v>0</v>
      </c>
      <c r="H10" s="67">
        <f t="shared" si="0"/>
        <v>0</v>
      </c>
      <c r="I10" s="67" t="str">
        <f>VLOOKUP(D10,'well dpm'!A6:B28,2,0)</f>
        <v>Kab Sumenep</v>
      </c>
    </row>
    <row r="11" spans="1:14" x14ac:dyDescent="0.25">
      <c r="B11" s="76"/>
      <c r="D11" s="72" t="s">
        <v>18</v>
      </c>
      <c r="E11" s="73">
        <v>744</v>
      </c>
      <c r="F11" s="68">
        <v>409.93548387096774</v>
      </c>
      <c r="G11" s="68">
        <f t="shared" si="1"/>
        <v>304992</v>
      </c>
      <c r="H11" s="67">
        <f t="shared" si="0"/>
        <v>10874.740693955402</v>
      </c>
      <c r="I11" s="67" t="str">
        <f>VLOOKUP(D11,'well dpm'!A7:B29,2,0)</f>
        <v>Kab Sumenep</v>
      </c>
    </row>
    <row r="12" spans="1:14" x14ac:dyDescent="0.25">
      <c r="B12" s="76"/>
      <c r="D12" s="72" t="s">
        <v>19</v>
      </c>
      <c r="E12" s="73">
        <v>744</v>
      </c>
      <c r="F12" s="68">
        <v>2371.8064516129029</v>
      </c>
      <c r="G12" s="68">
        <f t="shared" si="1"/>
        <v>1764623.9999999998</v>
      </c>
      <c r="H12" s="67">
        <f t="shared" si="0"/>
        <v>62919.120574737557</v>
      </c>
      <c r="I12" s="67" t="str">
        <f>VLOOKUP(D12,'well dpm'!A8:B30,2,0)</f>
        <v>Kab Sumenep</v>
      </c>
    </row>
    <row r="13" spans="1:14" x14ac:dyDescent="0.25">
      <c r="B13" s="76"/>
      <c r="D13" s="85" t="s">
        <v>20</v>
      </c>
      <c r="E13" s="73">
        <v>744</v>
      </c>
      <c r="F13" s="68">
        <v>0</v>
      </c>
      <c r="G13" s="68">
        <f t="shared" si="1"/>
        <v>0</v>
      </c>
      <c r="H13" s="67">
        <f t="shared" si="0"/>
        <v>0</v>
      </c>
      <c r="I13" s="67" t="str">
        <f>VLOOKUP(D13,'well dpm'!A9:B31,2,0)</f>
        <v>Kab Sumenep</v>
      </c>
    </row>
    <row r="14" spans="1:14" x14ac:dyDescent="0.25">
      <c r="B14" s="76"/>
      <c r="D14" s="72" t="s">
        <v>21</v>
      </c>
      <c r="E14" s="73">
        <v>744</v>
      </c>
      <c r="F14" s="68">
        <v>948.61290322580601</v>
      </c>
      <c r="G14" s="68">
        <f t="shared" si="1"/>
        <v>705767.99999999965</v>
      </c>
      <c r="H14" s="67">
        <f t="shared" si="0"/>
        <v>25164.738714758132</v>
      </c>
      <c r="I14" s="67" t="str">
        <f>VLOOKUP(D14,'well dpm'!A10:B32,2,0)</f>
        <v>Jawa Timur</v>
      </c>
    </row>
    <row r="15" spans="1:14" x14ac:dyDescent="0.25">
      <c r="B15" s="76"/>
      <c r="D15" s="72" t="s">
        <v>22</v>
      </c>
      <c r="E15" s="73">
        <v>744</v>
      </c>
      <c r="F15" s="68">
        <v>2491.4516129032254</v>
      </c>
      <c r="G15" s="68">
        <f t="shared" si="1"/>
        <v>1853639.9999999998</v>
      </c>
      <c r="H15" s="67">
        <f t="shared" si="0"/>
        <v>66093.059293173224</v>
      </c>
      <c r="I15" s="67" t="str">
        <f>VLOOKUP(D15,'well dpm'!A11:B33,2,0)</f>
        <v>Jawa Timur</v>
      </c>
    </row>
    <row r="16" spans="1:14" x14ac:dyDescent="0.25">
      <c r="B16" s="76"/>
      <c r="D16" s="72" t="s">
        <v>23</v>
      </c>
      <c r="E16" s="73">
        <v>744</v>
      </c>
      <c r="F16" s="68">
        <v>545.75806451612891</v>
      </c>
      <c r="G16" s="68">
        <f t="shared" si="1"/>
        <v>406043.99999999988</v>
      </c>
      <c r="H16" s="67">
        <f t="shared" si="0"/>
        <v>14477.832895080612</v>
      </c>
      <c r="I16" s="67" t="str">
        <f>VLOOKUP(D16,'well dpm'!A12:B34,2,0)</f>
        <v>Kab Sumenep</v>
      </c>
    </row>
    <row r="17" spans="2:9" x14ac:dyDescent="0.25">
      <c r="B17" s="76"/>
      <c r="D17" s="72" t="s">
        <v>24</v>
      </c>
      <c r="E17" s="73">
        <v>744</v>
      </c>
      <c r="F17" s="68">
        <v>545.75806451612891</v>
      </c>
      <c r="G17" s="68">
        <f t="shared" si="1"/>
        <v>406043.99999999988</v>
      </c>
      <c r="H17" s="67">
        <f t="shared" si="0"/>
        <v>14477.832895080612</v>
      </c>
      <c r="I17" s="67" t="str">
        <f>VLOOKUP(D17,'well dpm'!A13:B35,2,0)</f>
        <v>Kab Sumenep</v>
      </c>
    </row>
    <row r="18" spans="2:9" x14ac:dyDescent="0.25">
      <c r="B18" s="76"/>
      <c r="D18" s="72" t="s">
        <v>25</v>
      </c>
      <c r="E18" s="73">
        <v>744</v>
      </c>
      <c r="F18" s="68">
        <v>545.75806451612891</v>
      </c>
      <c r="G18" s="68">
        <f t="shared" si="1"/>
        <v>406043.99999999988</v>
      </c>
      <c r="H18" s="67">
        <f t="shared" si="0"/>
        <v>14477.832895080612</v>
      </c>
      <c r="I18" s="67" t="str">
        <f>VLOOKUP(D18,'well dpm'!A14:B36,2,0)</f>
        <v>Kab Sumenep</v>
      </c>
    </row>
    <row r="19" spans="2:9" x14ac:dyDescent="0.25">
      <c r="B19" s="76"/>
      <c r="D19" s="72" t="s">
        <v>26</v>
      </c>
      <c r="E19" s="73">
        <v>744</v>
      </c>
      <c r="F19" s="68">
        <v>545.75806451612891</v>
      </c>
      <c r="G19" s="68">
        <f t="shared" si="1"/>
        <v>406043.99999999988</v>
      </c>
      <c r="H19" s="67">
        <f t="shared" si="0"/>
        <v>14477.832895080612</v>
      </c>
      <c r="I19" s="67" t="str">
        <f>VLOOKUP(D19,'well dpm'!A15:B37,2,0)</f>
        <v>Kab Sumenep</v>
      </c>
    </row>
    <row r="20" spans="2:9" x14ac:dyDescent="0.25">
      <c r="B20" s="76"/>
      <c r="D20" s="72" t="s">
        <v>27</v>
      </c>
      <c r="E20" s="73">
        <v>744</v>
      </c>
      <c r="F20" s="68">
        <v>162.51612903225808</v>
      </c>
      <c r="G20" s="68">
        <f t="shared" si="1"/>
        <v>120912.00000000001</v>
      </c>
      <c r="H20" s="67">
        <f t="shared" si="0"/>
        <v>4311.2168410566037</v>
      </c>
      <c r="I20" s="83" t="str">
        <f>VLOOKUP(D20,'well dpm'!A16:B38,2,0)</f>
        <v>Kab Sumenep</v>
      </c>
    </row>
    <row r="21" spans="2:9" x14ac:dyDescent="0.25">
      <c r="B21" s="76"/>
      <c r="C21" s="77"/>
      <c r="D21" s="85" t="s">
        <v>28</v>
      </c>
      <c r="E21" s="73">
        <v>744</v>
      </c>
      <c r="F21" s="68">
        <v>0</v>
      </c>
      <c r="G21" s="68">
        <f t="shared" si="1"/>
        <v>0</v>
      </c>
      <c r="H21" s="67">
        <f t="shared" si="0"/>
        <v>0</v>
      </c>
      <c r="I21" s="67" t="str">
        <f>VLOOKUP(D21,'well dpm'!A17:B39,2,0)</f>
        <v>Kab Sumenep</v>
      </c>
    </row>
    <row r="22" spans="2:9" x14ac:dyDescent="0.25">
      <c r="B22" s="76"/>
      <c r="C22" s="77"/>
      <c r="D22" s="78"/>
      <c r="E22" s="79"/>
      <c r="F22" s="80"/>
      <c r="G22" s="57">
        <f>SUM(G6:G21)</f>
        <v>8745000</v>
      </c>
      <c r="I22" s="77"/>
    </row>
    <row r="23" spans="2:9" x14ac:dyDescent="0.25">
      <c r="B23" s="77"/>
      <c r="D23" s="78"/>
      <c r="E23" s="79"/>
      <c r="F23" s="80"/>
      <c r="I23" s="77"/>
    </row>
    <row r="24" spans="2:9" x14ac:dyDescent="0.25">
      <c r="B24" s="60" t="s">
        <v>9</v>
      </c>
      <c r="C24" s="75">
        <f>B25/B26*A7</f>
        <v>6988701.0999999996</v>
      </c>
      <c r="D24" s="72" t="s">
        <v>29</v>
      </c>
      <c r="E24" s="73">
        <v>744</v>
      </c>
      <c r="F24" s="68">
        <v>73415.898878822845</v>
      </c>
      <c r="G24" s="68">
        <f t="shared" ref="G24:G27" si="3">E24*F24</f>
        <v>54621428.765844196</v>
      </c>
      <c r="H24" s="67">
        <f>G24/$G$28*$C$24</f>
        <v>2206853.588926855</v>
      </c>
      <c r="I24" s="67" t="str">
        <f>VLOOKUP(D24,'well dpm'!A20:B42,2,0)</f>
        <v>Pemerintah Pusat</v>
      </c>
    </row>
    <row r="25" spans="2:9" x14ac:dyDescent="0.25">
      <c r="B25" s="81">
        <v>6988701.0999999996</v>
      </c>
      <c r="D25" s="72" t="s">
        <v>30</v>
      </c>
      <c r="E25" s="73">
        <v>744</v>
      </c>
      <c r="F25" s="68">
        <v>38199.872058763787</v>
      </c>
      <c r="G25" s="68">
        <f t="shared" si="3"/>
        <v>28420704.811720259</v>
      </c>
      <c r="H25" s="67">
        <f>G25/$G$28*$C$24</f>
        <v>1148273.4126646612</v>
      </c>
      <c r="I25" s="84" t="str">
        <f>VLOOKUP(D25,'well dpm'!A21:B43,2,0)</f>
        <v>Pemerintah Pusat</v>
      </c>
    </row>
    <row r="26" spans="2:9" x14ac:dyDescent="0.25">
      <c r="B26" s="82">
        <f>B7+B25</f>
        <v>7300511.2699999996</v>
      </c>
      <c r="D26" s="72" t="s">
        <v>31</v>
      </c>
      <c r="E26" s="73">
        <v>744</v>
      </c>
      <c r="F26" s="68">
        <v>64600.273718536868</v>
      </c>
      <c r="G26" s="68">
        <f t="shared" si="3"/>
        <v>48062603.646591432</v>
      </c>
      <c r="H26" s="67">
        <f>G26/$G$28*$C$24</f>
        <v>1941859.2985794437</v>
      </c>
      <c r="I26" s="67" t="str">
        <f>VLOOKUP(D26,'well dpm'!A22:B44,2,0)</f>
        <v>Pemerintah Pusat</v>
      </c>
    </row>
    <row r="27" spans="2:9" x14ac:dyDescent="0.25">
      <c r="D27" s="72" t="s">
        <v>32</v>
      </c>
      <c r="E27" s="73">
        <v>744</v>
      </c>
      <c r="F27" s="68">
        <v>56278.659943386636</v>
      </c>
      <c r="G27" s="68">
        <f t="shared" si="3"/>
        <v>41871322.997879654</v>
      </c>
      <c r="H27" s="67">
        <f>G27/$G$28*$C$24</f>
        <v>1691714.79982904</v>
      </c>
      <c r="I27" s="67" t="str">
        <f>VLOOKUP(D27,'well dpm'!A23:B45,2,0)</f>
        <v>Pemerintah Pusat</v>
      </c>
    </row>
    <row r="28" spans="2:9" x14ac:dyDescent="0.25">
      <c r="D28" s="67"/>
      <c r="E28" s="68"/>
      <c r="F28" s="68"/>
      <c r="G28" s="68">
        <f>SUM(G24:G27)</f>
        <v>172976060.22203553</v>
      </c>
      <c r="H28" s="67"/>
      <c r="I28" s="6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well group</vt:lpstr>
      <vt:lpstr>well dpm</vt:lpstr>
      <vt:lpstr>well info</vt:lpstr>
      <vt:lpstr>parent network</vt:lpstr>
      <vt:lpstr>well test</vt:lpstr>
      <vt:lpstr>durasi produksi</vt:lpstr>
      <vt:lpstr>entitas</vt:lpstr>
      <vt:lpstr>lifting</vt:lpstr>
      <vt:lpstr>MANUAL BA</vt:lpstr>
      <vt:lpstr>MAP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MINI</dc:creator>
  <cp:lastModifiedBy>Lenovo</cp:lastModifiedBy>
  <dcterms:created xsi:type="dcterms:W3CDTF">2015-10-10T13:31:50Z</dcterms:created>
  <dcterms:modified xsi:type="dcterms:W3CDTF">2015-10-14T21:05:27Z</dcterms:modified>
</cp:coreProperties>
</file>