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je\Documents\R\732G01\"/>
    </mc:Choice>
  </mc:AlternateContent>
  <xr:revisionPtr revIDLastSave="0" documentId="8_{56301D82-E570-4FC0-9508-B2CEFF3EBDEB}" xr6:coauthVersionLast="45" xr6:coauthVersionMax="45" xr10:uidLastSave="{00000000-0000-0000-0000-000000000000}"/>
  <bookViews>
    <workbookView xWindow="28680" yWindow="195" windowWidth="25440" windowHeight="15390" activeTab="2" xr2:uid="{9D8AD16A-0D5E-4B46-A740-30A49D10A0F0}"/>
  </bookViews>
  <sheets>
    <sheet name="Binomialfördelningen" sheetId="3" r:id="rId1"/>
    <sheet name="Z-test" sheetId="4" r:id="rId2"/>
    <sheet name="t-test en - två grupper" sheetId="1" r:id="rId3"/>
  </sheets>
  <definedNames>
    <definedName name="_xlnm._FilterDatabase" localSheetId="1" hidden="1">'Z-test'!$A$3:$A$42</definedName>
    <definedName name="_xlchart.v1.0" hidden="1">'Z-test'!$B$1</definedName>
    <definedName name="_xlchart.v1.1" hidden="1">'Z-test'!$B$2:$B$42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3" i="4" l="1"/>
  <c r="H53" i="4"/>
  <c r="G53" i="4"/>
  <c r="F53" i="4"/>
  <c r="E53" i="4"/>
  <c r="E38" i="4"/>
  <c r="D33" i="4"/>
  <c r="E36" i="4"/>
  <c r="D29" i="4"/>
  <c r="B2" i="3"/>
  <c r="E39" i="3" s="1"/>
  <c r="G41" i="1"/>
  <c r="G37" i="1"/>
  <c r="G33" i="1"/>
  <c r="D33" i="3"/>
  <c r="D30" i="3"/>
  <c r="B3" i="3"/>
  <c r="B4" i="3"/>
  <c r="B5" i="3"/>
  <c r="E36" i="3" s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G38" i="1"/>
  <c r="K42" i="1"/>
  <c r="J42" i="1"/>
  <c r="I42" i="1"/>
  <c r="H42" i="1"/>
  <c r="G42" i="1"/>
  <c r="K41" i="1"/>
  <c r="J41" i="1"/>
  <c r="I41" i="1"/>
  <c r="H41" i="1"/>
  <c r="G34" i="1"/>
  <c r="G30" i="1"/>
  <c r="G29" i="1"/>
  <c r="F46" i="1" s="1"/>
  <c r="F47" i="1" s="1"/>
  <c r="F54" i="1" l="1"/>
  <c r="F55" i="1" l="1"/>
  <c r="H54" i="1"/>
</calcChain>
</file>

<file path=xl/sharedStrings.xml><?xml version="1.0" encoding="utf-8"?>
<sst xmlns="http://schemas.openxmlformats.org/spreadsheetml/2006/main" count="81" uniqueCount="59">
  <si>
    <t>X</t>
  </si>
  <si>
    <t>Kvinnor</t>
  </si>
  <si>
    <t>Män</t>
  </si>
  <si>
    <t>id</t>
  </si>
  <si>
    <t>Medelvärden</t>
  </si>
  <si>
    <t>Standardavvikelse</t>
  </si>
  <si>
    <t>0(Minsta)</t>
  </si>
  <si>
    <t>1(25%)</t>
  </si>
  <si>
    <t>2(50%)</t>
  </si>
  <si>
    <t>3(75%)</t>
  </si>
  <si>
    <t>4(Max)</t>
  </si>
  <si>
    <t>Kvartilerna</t>
  </si>
  <si>
    <t>H0:</t>
  </si>
  <si>
    <t>Ha:</t>
  </si>
  <si>
    <t>T-test</t>
  </si>
  <si>
    <t>n</t>
  </si>
  <si>
    <t>t-värde</t>
  </si>
  <si>
    <t>p-värde</t>
  </si>
  <si>
    <t>Inget signifikant stöd att förkasta H0.</t>
  </si>
  <si>
    <t>Kvinnor = Män</t>
  </si>
  <si>
    <t>α=0,05</t>
  </si>
  <si>
    <t>Kvinnor ≠ Män</t>
  </si>
  <si>
    <t>Kvinnor n</t>
  </si>
  <si>
    <t>Män n</t>
  </si>
  <si>
    <t>df=10-1 =9</t>
  </si>
  <si>
    <t>Medelvärde &lt; 172</t>
  </si>
  <si>
    <t>Inget signifikant stöd att förkasta H0</t>
  </si>
  <si>
    <t>Medelvärde =172</t>
  </si>
  <si>
    <t>Varians</t>
  </si>
  <si>
    <t>π</t>
  </si>
  <si>
    <t>p(X=x)</t>
  </si>
  <si>
    <t xml:space="preserve">Väntevärde </t>
  </si>
  <si>
    <t>Pr(X=3)=</t>
  </si>
  <si>
    <t>a)</t>
  </si>
  <si>
    <t>b)</t>
  </si>
  <si>
    <t>c)</t>
  </si>
  <si>
    <t>Id</t>
  </si>
  <si>
    <t xml:space="preserve">Medelvärde </t>
  </si>
  <si>
    <t xml:space="preserve">b) </t>
  </si>
  <si>
    <t>Z=</t>
  </si>
  <si>
    <t>d)</t>
  </si>
  <si>
    <t>Pr(X &gt; x)= 0,03</t>
  </si>
  <si>
    <t>Pr(X &lt; 22)</t>
  </si>
  <si>
    <t>Pr(Z &gt; z) = 0,03</t>
  </si>
  <si>
    <t>Pr(Z &lt; 2/3)=</t>
  </si>
  <si>
    <t>Kritiskt värde (tabell)</t>
  </si>
  <si>
    <t>Kritiska värde (tabell)</t>
  </si>
  <si>
    <t>df=Min(10 , 10) - 1= 10- 1 =</t>
  </si>
  <si>
    <t>(Sök efter 1 - Pr(Z &lt; z) = 0,03)</t>
  </si>
  <si>
    <t>Z=1,88 enligt tabell</t>
  </si>
  <si>
    <t>Män (s2)</t>
  </si>
  <si>
    <t>Kvinnor (s1)</t>
  </si>
  <si>
    <t xml:space="preserve">Kvinnor </t>
  </si>
  <si>
    <t>Kvinnor (x1)</t>
  </si>
  <si>
    <t>Män (x2)</t>
  </si>
  <si>
    <t>e)</t>
  </si>
  <si>
    <t xml:space="preserve">Absoluta värdet = </t>
  </si>
  <si>
    <t>2(50%) Medianen</t>
  </si>
  <si>
    <t>Två sidigt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</si>
</sst>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36">
    <xf numFmtId="0" fontId="0" fillId="0" borderId="0" xfId="0"/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2" fillId="2" borderId="0" xfId="1"/>
    <xf numFmtId="0" fontId="3" fillId="3" borderId="2" xfId="2" applyBorder="1"/>
    <xf numFmtId="0" fontId="0" fillId="0" borderId="3" xfId="0" applyBorder="1"/>
    <xf numFmtId="0" fontId="0" fillId="0" borderId="4" xfId="0" applyBorder="1"/>
    <xf numFmtId="0" fontId="2" fillId="2" borderId="5" xfId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0" xfId="1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4" borderId="10" xfId="3" applyFont="1" applyBorder="1"/>
    <xf numFmtId="0" fontId="2" fillId="2" borderId="0" xfId="1" applyBorder="1" applyAlignment="1">
      <alignment horizontal="right"/>
    </xf>
    <xf numFmtId="0" fontId="2" fillId="2" borderId="6" xfId="1" applyBorder="1" applyAlignment="1">
      <alignment horizontal="right"/>
    </xf>
    <xf numFmtId="0" fontId="2" fillId="2" borderId="3" xfId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3" fillId="3" borderId="5" xfId="2" applyFont="1" applyBorder="1"/>
    <xf numFmtId="0" fontId="2" fillId="2" borderId="0" xfId="1" applyFont="1" applyBorder="1"/>
    <xf numFmtId="0" fontId="0" fillId="0" borderId="6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4" borderId="2" xfId="3" applyFont="1" applyBorder="1"/>
    <xf numFmtId="0" fontId="3" fillId="4" borderId="10" xfId="3" applyFont="1" applyBorder="1"/>
  </cellXfs>
  <cellStyles count="4">
    <cellStyle name="Anteckning" xfId="3" builtinId="10"/>
    <cellStyle name="Br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Binomialfördelningen!$B$1</c:f>
              <c:strCache>
                <c:ptCount val="1"/>
                <c:pt idx="0">
                  <c:v>p(X=x)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Binomialfördelningen!$A$2:$A$22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Binomialfördelningen!$B$2:$B$22</c:f>
              <c:numCache>
                <c:formatCode>General</c:formatCode>
                <c:ptCount val="21"/>
                <c:pt idx="0">
                  <c:v>3.6561584400629767E-5</c:v>
                </c:pt>
                <c:pt idx="1">
                  <c:v>4.8748779200839712E-4</c:v>
                </c:pt>
                <c:pt idx="2">
                  <c:v>3.0874226827198462E-3</c:v>
                </c:pt>
                <c:pt idx="3">
                  <c:v>1.2349690730879388E-2</c:v>
                </c:pt>
                <c:pt idx="4">
                  <c:v>3.4990790404158256E-2</c:v>
                </c:pt>
                <c:pt idx="5">
                  <c:v>7.464701952887097E-2</c:v>
                </c:pt>
                <c:pt idx="6">
                  <c:v>0.12441169921478495</c:v>
                </c:pt>
                <c:pt idx="7">
                  <c:v>0.16588226561971325</c:v>
                </c:pt>
                <c:pt idx="8">
                  <c:v>0.17970578775468932</c:v>
                </c:pt>
                <c:pt idx="9">
                  <c:v>0.15973847800416824</c:v>
                </c:pt>
                <c:pt idx="10">
                  <c:v>0.11714155053639005</c:v>
                </c:pt>
                <c:pt idx="11">
                  <c:v>7.0994879112963649E-2</c:v>
                </c:pt>
                <c:pt idx="12">
                  <c:v>3.5497439556481852E-2</c:v>
                </c:pt>
                <c:pt idx="13">
                  <c:v>1.4563052125736118E-2</c:v>
                </c:pt>
                <c:pt idx="14">
                  <c:v>4.8543507085787125E-3</c:v>
                </c:pt>
                <c:pt idx="15">
                  <c:v>1.2944935222876587E-3</c:v>
                </c:pt>
                <c:pt idx="16">
                  <c:v>2.6968615047659553E-4</c:v>
                </c:pt>
                <c:pt idx="17">
                  <c:v>4.2303709878681491E-5</c:v>
                </c:pt>
                <c:pt idx="18">
                  <c:v>4.7004122087423991E-6</c:v>
                </c:pt>
                <c:pt idx="19">
                  <c:v>3.2985348833280063E-7</c:v>
                </c:pt>
                <c:pt idx="20">
                  <c:v>1.0995116277760029E-8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B-4829-A634-DD2C634CF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586800"/>
        <c:axId val="4545877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Binomialfördelningen!$C$23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Binomialfördelningen!$A$2:$A$22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Binomialfördelningen!$C$2:$C$22</c15:sqref>
                        </c15:formulaRef>
                      </c:ext>
                    </c:extLst>
                    <c:numCache>
                      <c:formatCode>General</c:formatCode>
                      <c:ptCount val="2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E3B-4829-A634-DD2C634CF6A5}"/>
                  </c:ext>
                </c:extLst>
              </c15:ser>
            </c15:filteredBarSeries>
          </c:ext>
        </c:extLst>
      </c:barChart>
      <c:catAx>
        <c:axId val="45458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54587784"/>
        <c:crosses val="autoZero"/>
        <c:auto val="1"/>
        <c:lblAlgn val="ctr"/>
        <c:lblOffset val="100"/>
        <c:noMultiLvlLbl val="0"/>
      </c:catAx>
      <c:valAx>
        <c:axId val="45458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5458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 &amp; Män</a:t>
            </a:r>
          </a:p>
        </c:rich>
      </c:tx>
      <c:layout>
        <c:manualLayout>
          <c:xMode val="edge"/>
          <c:yMode val="edge"/>
          <c:x val="0.33823970190254715"/>
          <c:y val="4.62326211986203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't-test en - två grupper'!$B$1</c:f>
              <c:strCache>
                <c:ptCount val="1"/>
                <c:pt idx="0">
                  <c:v>Kvinnor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't-test en - två grupper'!$A$2:$A$11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't-test en - två grupper'!$B$2:$B$11</c:f>
              <c:numCache>
                <c:formatCode>General</c:formatCode>
                <c:ptCount val="10"/>
                <c:pt idx="0">
                  <c:v>167.01</c:v>
                </c:pt>
                <c:pt idx="1">
                  <c:v>172.77</c:v>
                </c:pt>
                <c:pt idx="2">
                  <c:v>168.31</c:v>
                </c:pt>
                <c:pt idx="3">
                  <c:v>169.66</c:v>
                </c:pt>
                <c:pt idx="4">
                  <c:v>169.95</c:v>
                </c:pt>
                <c:pt idx="5">
                  <c:v>171.22</c:v>
                </c:pt>
                <c:pt idx="6">
                  <c:v>169.6</c:v>
                </c:pt>
                <c:pt idx="7">
                  <c:v>173.47</c:v>
                </c:pt>
                <c:pt idx="8">
                  <c:v>174.47</c:v>
                </c:pt>
                <c:pt idx="9">
                  <c:v>175.87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FF-4403-BC35-5CC8902C18DC}"/>
            </c:ext>
          </c:extLst>
        </c:ser>
        <c:ser>
          <c:idx val="1"/>
          <c:order val="1"/>
          <c:tx>
            <c:strRef>
              <c:f>'t-test en - två grupper'!$C$1</c:f>
              <c:strCache>
                <c:ptCount val="1"/>
                <c:pt idx="0">
                  <c:v>Män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't-test en - två grupper'!$A$2:$A$11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't-test en - två grupper'!$C$2:$C$11</c:f>
              <c:numCache>
                <c:formatCode>General</c:formatCode>
                <c:ptCount val="10"/>
                <c:pt idx="0">
                  <c:v>165.52</c:v>
                </c:pt>
                <c:pt idx="1">
                  <c:v>187.53</c:v>
                </c:pt>
                <c:pt idx="2">
                  <c:v>179.53</c:v>
                </c:pt>
                <c:pt idx="3">
                  <c:v>175.57</c:v>
                </c:pt>
                <c:pt idx="4">
                  <c:v>177.86</c:v>
                </c:pt>
                <c:pt idx="5">
                  <c:v>179.22</c:v>
                </c:pt>
                <c:pt idx="6">
                  <c:v>173.39</c:v>
                </c:pt>
                <c:pt idx="7">
                  <c:v>173.44</c:v>
                </c:pt>
                <c:pt idx="8">
                  <c:v>167.65</c:v>
                </c:pt>
                <c:pt idx="9">
                  <c:v>163.95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FF-4403-BC35-5CC8902C1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18064"/>
        <c:axId val="381120360"/>
      </c:scatterChart>
      <c:valAx>
        <c:axId val="38111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81120360"/>
        <c:crosses val="autoZero"/>
        <c:crossBetween val="midCat"/>
      </c:valAx>
      <c:valAx>
        <c:axId val="38112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8111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v-S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AFFB830C-0324-4E8A-AD82-E088EA9ADAB3}">
          <cx:tx>
            <cx:txData>
              <cx:f>_xlchart.v1.0</cx:f>
              <cx:v>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solidFill>
        <a:schemeClr val="lt1">
          <a:shade val="50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38</xdr:row>
      <xdr:rowOff>23812</xdr:rowOff>
    </xdr:from>
    <xdr:ext cx="7885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ruta 1">
              <a:extLst>
                <a:ext uri="{FF2B5EF4-FFF2-40B4-BE49-F238E27FC236}">
                  <a16:creationId xmlns:a16="http://schemas.microsoft.com/office/drawing/2014/main" id="{663C60A9-C00B-4AC0-9E00-9FE089EDF369}"/>
                </a:ext>
              </a:extLst>
            </xdr:cNvPr>
            <xdr:cNvSpPr txBox="1"/>
          </xdr:nvSpPr>
          <xdr:spPr>
            <a:xfrm>
              <a:off x="2038350" y="3071812"/>
              <a:ext cx="7885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sv-SE" sz="11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sv-SE" sz="1100" b="0" i="0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Pr</m:t>
                        </m:r>
                      </m:fName>
                      <m:e>
                        <m:d>
                          <m:dPr>
                            <m:ctrlPr>
                              <a:rPr lang="sv-SE" sz="11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sv-SE" sz="11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sv-SE" sz="11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≤6</m:t>
                            </m:r>
                          </m:e>
                        </m:d>
                      </m:e>
                    </m:func>
                    <m:r>
                      <a:rPr lang="sv-SE" sz="1100" b="0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sv-SE" sz="1100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2" name="textruta 1">
              <a:extLst>
                <a:ext uri="{FF2B5EF4-FFF2-40B4-BE49-F238E27FC236}">
                  <a16:creationId xmlns:a16="http://schemas.microsoft.com/office/drawing/2014/main" id="{663C60A9-C00B-4AC0-9E00-9FE089EDF369}"/>
                </a:ext>
              </a:extLst>
            </xdr:cNvPr>
            <xdr:cNvSpPr txBox="1"/>
          </xdr:nvSpPr>
          <xdr:spPr>
            <a:xfrm>
              <a:off x="2038350" y="3071812"/>
              <a:ext cx="7885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solidFill>
                    <a:schemeClr val="accent6">
                      <a:lumMod val="50000"/>
                    </a:schemeClr>
                  </a:solidFill>
                  <a:latin typeface="Cambria Math" panose="02040503050406030204" pitchFamily="18" charset="0"/>
                </a:rPr>
                <a:t>Pr⁡(𝑋≤6)=</a:t>
              </a:r>
              <a:endParaRPr lang="sv-SE" sz="1100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428625</xdr:colOff>
      <xdr:row>22</xdr:row>
      <xdr:rowOff>166687</xdr:rowOff>
    </xdr:from>
    <xdr:ext cx="2084930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ruta 2">
              <a:extLst>
                <a:ext uri="{FF2B5EF4-FFF2-40B4-BE49-F238E27FC236}">
                  <a16:creationId xmlns:a16="http://schemas.microsoft.com/office/drawing/2014/main" id="{E7B9A61D-08BE-48DA-A3BA-8FE750159507}"/>
                </a:ext>
              </a:extLst>
            </xdr:cNvPr>
            <xdr:cNvSpPr txBox="1"/>
          </xdr:nvSpPr>
          <xdr:spPr>
            <a:xfrm>
              <a:off x="3057525" y="4357687"/>
              <a:ext cx="208493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sv-SE" sz="1100" b="0" i="0">
                            <a:latin typeface="Cambria Math" panose="02040503050406030204" pitchFamily="18" charset="0"/>
                          </a:rPr>
                          <m:t>Pr</m:t>
                        </m:r>
                      </m:fName>
                      <m:e>
                        <m:d>
                          <m:dPr>
                            <m:ctrlPr>
                              <a:rPr lang="sv-SE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</m:func>
                    <m:r>
                      <a:rPr lang="sv-SE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lang="sv-SE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num>
                          <m:den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den>
                        </m:f>
                      </m:e>
                    </m:d>
                    <m:sSup>
                      <m:sSupPr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𝜋</m:t>
                        </m:r>
                      </m:e>
                      <m:sup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  <m:sSup>
                      <m:sSupPr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sv-SE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</m:d>
                      </m:e>
                      <m:sup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sv-SE" sz="1100" b="0"/>
            </a:p>
            <a:p>
              <a:endParaRPr lang="sv-SE" sz="1100"/>
            </a:p>
          </xdr:txBody>
        </xdr:sp>
      </mc:Choice>
      <mc:Fallback>
        <xdr:sp macro="" textlink="">
          <xdr:nvSpPr>
            <xdr:cNvPr id="3" name="textruta 2">
              <a:extLst>
                <a:ext uri="{FF2B5EF4-FFF2-40B4-BE49-F238E27FC236}">
                  <a16:creationId xmlns:a16="http://schemas.microsoft.com/office/drawing/2014/main" id="{E7B9A61D-08BE-48DA-A3BA-8FE750159507}"/>
                </a:ext>
              </a:extLst>
            </xdr:cNvPr>
            <xdr:cNvSpPr txBox="1"/>
          </xdr:nvSpPr>
          <xdr:spPr>
            <a:xfrm>
              <a:off x="3057525" y="4357687"/>
              <a:ext cx="208493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latin typeface="Cambria Math" panose="02040503050406030204" pitchFamily="18" charset="0"/>
                </a:rPr>
                <a:t>Pr⁡(𝑋=𝑥)=(𝑛¦𝑘) 𝜋^𝑘 (1−𝜋)^(𝑛−𝑘)</a:t>
              </a:r>
              <a:endParaRPr lang="sv-SE" sz="1100" b="0"/>
            </a:p>
            <a:p>
              <a:endParaRPr lang="sv-SE" sz="1100"/>
            </a:p>
          </xdr:txBody>
        </xdr:sp>
      </mc:Fallback>
    </mc:AlternateContent>
    <xdr:clientData/>
  </xdr:oneCellAnchor>
  <xdr:oneCellAnchor>
    <xdr:from>
      <xdr:col>5</xdr:col>
      <xdr:colOff>209549</xdr:colOff>
      <xdr:row>38</xdr:row>
      <xdr:rowOff>9525</xdr:rowOff>
    </xdr:from>
    <xdr:ext cx="6629401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ruta 3">
              <a:extLst>
                <a:ext uri="{FF2B5EF4-FFF2-40B4-BE49-F238E27FC236}">
                  <a16:creationId xmlns:a16="http://schemas.microsoft.com/office/drawing/2014/main" id="{96254E1D-323B-4491-B008-F3CAB09EB6CF}"/>
                </a:ext>
              </a:extLst>
            </xdr:cNvPr>
            <xdr:cNvSpPr txBox="1"/>
          </xdr:nvSpPr>
          <xdr:spPr>
            <a:xfrm>
              <a:off x="3448049" y="3057525"/>
              <a:ext cx="6629401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sv-SE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unc>
                    <m:funcPr>
                      <m:ctrlPr>
                        <a:rPr lang="sv-S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sv-SE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Pr</m:t>
                      </m:r>
                    </m:fName>
                    <m:e>
                      <m:d>
                        <m:dPr>
                          <m:ctrlP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  <m: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≤6</m:t>
                          </m:r>
                        </m:e>
                      </m:d>
                    </m:e>
                  </m:func>
                  <m:r>
                    <a:rPr lang="sv-SE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unc>
                    <m:funcPr>
                      <m:ctrlPr>
                        <a:rPr lang="sv-S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sv-SE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Pr</m:t>
                      </m:r>
                    </m:fName>
                    <m:e>
                      <m:d>
                        <m:dPr>
                          <m:ctrlP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  <m: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=0</m:t>
                          </m:r>
                        </m:e>
                      </m:d>
                    </m:e>
                  </m:func>
                  <m:r>
                    <a:rPr lang="sv-SE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func>
                    <m:funcPr>
                      <m:ctrlPr>
                        <a:rPr lang="sv-S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sv-SE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Pr</m:t>
                      </m:r>
                    </m:fName>
                    <m:e>
                      <m:d>
                        <m:dPr>
                          <m:ctrlP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  <m: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=1</m:t>
                          </m:r>
                        </m:e>
                      </m:d>
                      <m:r>
                        <a:rPr lang="sv-S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func>
                        <m:funcPr>
                          <m:ctrlP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uncPr>
                        <m:fName>
                          <m:r>
                            <m:rPr>
                              <m:sty m:val="p"/>
                            </m:rPr>
                            <a:rPr lang="sv-SE" sz="11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Pr</m:t>
                          </m:r>
                        </m:fName>
                        <m:e>
                          <m:d>
                            <m:dPr>
                              <m:ctrlPr>
                                <a:rPr lang="sv-S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sv-S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𝑋</m:t>
                              </m:r>
                              <m:r>
                                <a:rPr lang="sv-S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=2</m:t>
                              </m:r>
                            </m:e>
                          </m:d>
                        </m:e>
                      </m:func>
                    </m:e>
                  </m:func>
                  <m:r>
                    <a:rPr lang="sv-SE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func>
                    <m:funcPr>
                      <m:ctrlPr>
                        <a:rPr lang="sv-S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sv-SE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Pr</m:t>
                      </m:r>
                    </m:fName>
                    <m:e>
                      <m:d>
                        <m:dPr>
                          <m:ctrlP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  <m: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=3</m:t>
                          </m:r>
                        </m:e>
                      </m:d>
                      <m:r>
                        <a:rPr lang="sv-S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func>
                        <m:funcPr>
                          <m:ctrlP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uncPr>
                        <m:fName>
                          <m:r>
                            <m:rPr>
                              <m:sty m:val="p"/>
                            </m:rPr>
                            <a:rPr lang="sv-SE" sz="11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Pr</m:t>
                          </m:r>
                        </m:fName>
                        <m:e>
                          <m:d>
                            <m:dPr>
                              <m:ctrlPr>
                                <a:rPr lang="sv-S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sv-S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𝑋</m:t>
                              </m:r>
                              <m:r>
                                <a:rPr lang="sv-S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=5</m:t>
                              </m:r>
                            </m:e>
                          </m:d>
                        </m:e>
                      </m:func>
                      <m:r>
                        <a:rPr lang="sv-S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func>
                        <m:funcPr>
                          <m:ctrlP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uncPr>
                        <m:fName>
                          <m:r>
                            <m:rPr>
                              <m:sty m:val="p"/>
                            </m:rPr>
                            <a:rPr lang="sv-SE" sz="11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Pr</m:t>
                          </m:r>
                        </m:fName>
                        <m:e>
                          <m:d>
                            <m:dPr>
                              <m:ctrlPr>
                                <a:rPr lang="sv-S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sv-S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𝑋</m:t>
                              </m:r>
                              <m:r>
                                <a:rPr lang="sv-S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=5</m:t>
                              </m:r>
                            </m:e>
                          </m:d>
                        </m:e>
                      </m:func>
                      <m:r>
                        <a:rPr lang="sv-S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func>
                        <m:funcPr>
                          <m:ctrlPr>
                            <a:rPr lang="sv-S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uncPr>
                        <m:fName>
                          <m:r>
                            <m:rPr>
                              <m:sty m:val="p"/>
                            </m:rPr>
                            <a:rPr lang="sv-SE" sz="11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Pr</m:t>
                          </m:r>
                        </m:fName>
                        <m:e>
                          <m:d>
                            <m:dPr>
                              <m:ctrlPr>
                                <a:rPr lang="sv-S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sv-S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𝑋</m:t>
                              </m:r>
                              <m:r>
                                <a:rPr lang="sv-S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=6</m:t>
                              </m:r>
                            </m:e>
                          </m:d>
                        </m:e>
                      </m:func>
                    </m:e>
                  </m:func>
                  <m:r>
                    <a:rPr lang="sv-SE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=…</m:t>
                  </m:r>
                </m:oMath>
              </a14:m>
              <a:endParaRPr lang="sv-SE">
                <a:effectLst/>
              </a:endParaRPr>
            </a:p>
            <a:p>
              <a:endParaRPr lang="sv-SE" sz="1100"/>
            </a:p>
          </xdr:txBody>
        </xdr:sp>
      </mc:Choice>
      <mc:Fallback>
        <xdr:sp macro="" textlink="">
          <xdr:nvSpPr>
            <xdr:cNvPr id="4" name="textruta 3">
              <a:extLst>
                <a:ext uri="{FF2B5EF4-FFF2-40B4-BE49-F238E27FC236}">
                  <a16:creationId xmlns:a16="http://schemas.microsoft.com/office/drawing/2014/main" id="{96254E1D-323B-4491-B008-F3CAB09EB6CF}"/>
                </a:ext>
              </a:extLst>
            </xdr:cNvPr>
            <xdr:cNvSpPr txBox="1"/>
          </xdr:nvSpPr>
          <xdr:spPr>
            <a:xfrm>
              <a:off x="3448049" y="3057525"/>
              <a:ext cx="6629401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sv-SE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sv-S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Pr⁡(𝑋≤6)=Pr⁡(𝑋=0)+Pr⁡〖(𝑋=1)+Pr⁡(𝑋=2) 〗+Pr⁡〖(𝑋=3)+Pr⁡(𝑋=5)+Pr⁡(𝑋=5)+Pr⁡(𝑋=6) 〗=…</a:t>
              </a:r>
              <a:endParaRPr lang="sv-SE">
                <a:effectLst/>
              </a:endParaRPr>
            </a:p>
            <a:p>
              <a:endParaRPr lang="sv-SE" sz="1100"/>
            </a:p>
          </xdr:txBody>
        </xdr:sp>
      </mc:Fallback>
    </mc:AlternateContent>
    <xdr:clientData/>
  </xdr:oneCellAnchor>
  <xdr:oneCellAnchor>
    <xdr:from>
      <xdr:col>5</xdr:col>
      <xdr:colOff>476249</xdr:colOff>
      <xdr:row>34</xdr:row>
      <xdr:rowOff>185737</xdr:rowOff>
    </xdr:from>
    <xdr:ext cx="9915526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ruta 4">
              <a:extLst>
                <a:ext uri="{FF2B5EF4-FFF2-40B4-BE49-F238E27FC236}">
                  <a16:creationId xmlns:a16="http://schemas.microsoft.com/office/drawing/2014/main" id="{488BA90C-776C-419C-BF98-58350F9B0114}"/>
                </a:ext>
              </a:extLst>
            </xdr:cNvPr>
            <xdr:cNvSpPr txBox="1"/>
          </xdr:nvSpPr>
          <xdr:spPr>
            <a:xfrm>
              <a:off x="3905249" y="2471737"/>
              <a:ext cx="991552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</m:t>
                        </m:r>
                      </m:fName>
                      <m:e>
                        <m:d>
                          <m:dPr>
                            <m:ctrlP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=3</m:t>
                            </m:r>
                          </m:e>
                        </m:d>
                      </m:e>
                    </m:func>
                    <m:r>
                      <a:rPr lang="sv-S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20</m:t>
                            </m:r>
                          </m:num>
                          <m:den>
                            <m: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</m:e>
                    </m:d>
                    <m:sSup>
                      <m:sSup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0.4</m:t>
                        </m:r>
                      </m:e>
                      <m:sup>
                        <m: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sSup>
                      <m:sSup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1−0,4</m:t>
                            </m:r>
                          </m:e>
                        </m:d>
                      </m:e>
                      <m:sup>
                        <m: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20−3</m:t>
                        </m:r>
                      </m:sup>
                    </m:sSup>
                    <m:r>
                      <a:rPr lang="sv-SE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20!</m:t>
                        </m:r>
                      </m:num>
                      <m:den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3!</m:t>
                        </m:r>
                        <m:d>
                          <m:dPr>
                            <m:ctrlP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sv-SE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20−3</m:t>
                            </m:r>
                          </m:e>
                        </m:d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!</m:t>
                        </m:r>
                      </m:den>
                    </m:f>
                    <m:sSup>
                      <m:sSup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∗0,4</m:t>
                        </m:r>
                      </m:e>
                      <m:sup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sv-SE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∗0,</m:t>
                    </m:r>
                    <m:sSup>
                      <m:sSup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  <m:sup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17</m:t>
                        </m:r>
                      </m:sup>
                    </m:sSup>
                    <m:r>
                      <a:rPr lang="sv-SE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20∗19∗18∗17!</m:t>
                        </m:r>
                      </m:num>
                      <m:den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3!∗</m:t>
                        </m:r>
                        <m:r>
                          <a:rPr lang="sv-SE" sz="11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17</m:t>
                        </m:r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!</m:t>
                        </m:r>
                      </m:den>
                    </m:f>
                    <m:sSup>
                      <m:sSup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∗0,4</m:t>
                        </m:r>
                      </m:e>
                      <m:sup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sv-SE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∗0,</m:t>
                    </m:r>
                    <m:sSup>
                      <m:sSup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  <m:sup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17</m:t>
                        </m:r>
                      </m:sup>
                    </m:sSup>
                    <m:r>
                      <a:rPr lang="sv-S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20∗19∗18</m:t>
                        </m:r>
                      </m:num>
                      <m:den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3!</m:t>
                        </m:r>
                      </m:den>
                    </m:f>
                    <m:sSup>
                      <m:sSup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∗0,4</m:t>
                        </m:r>
                      </m:e>
                      <m:sup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sv-SE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∗0,</m:t>
                    </m:r>
                    <m:sSup>
                      <m:sSup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  <m:sup>
                        <m:r>
                          <a:rPr lang="sv-SE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17</m:t>
                        </m:r>
                      </m:sup>
                    </m:sSup>
                    <m:r>
                      <a:rPr lang="sv-S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6840</m:t>
                        </m:r>
                      </m:num>
                      <m:den>
                        <m: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den>
                    </m:f>
                    <m:r>
                      <a:rPr lang="sv-S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0,4</m:t>
                        </m:r>
                      </m:e>
                      <m:sup>
                        <m: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sv-S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0,6</m:t>
                        </m:r>
                      </m:e>
                      <m:sup>
                        <m: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17</m:t>
                        </m:r>
                      </m:sup>
                    </m:sSup>
                    <m:r>
                      <a:rPr lang="sv-S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=0,01234969</m:t>
                    </m:r>
                  </m:oMath>
                </m:oMathPara>
              </a14:m>
              <a:endParaRPr lang="sv-SE" sz="1100"/>
            </a:p>
          </xdr:txBody>
        </xdr:sp>
      </mc:Choice>
      <mc:Fallback>
        <xdr:sp macro="" textlink="">
          <xdr:nvSpPr>
            <xdr:cNvPr id="5" name="textruta 4">
              <a:extLst>
                <a:ext uri="{FF2B5EF4-FFF2-40B4-BE49-F238E27FC236}">
                  <a16:creationId xmlns:a16="http://schemas.microsoft.com/office/drawing/2014/main" id="{488BA90C-776C-419C-BF98-58350F9B0114}"/>
                </a:ext>
              </a:extLst>
            </xdr:cNvPr>
            <xdr:cNvSpPr txBox="1"/>
          </xdr:nvSpPr>
          <xdr:spPr>
            <a:xfrm>
              <a:off x="3905249" y="2471737"/>
              <a:ext cx="991552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Pr⁡(𝑋=3)=(20¦3) 〖0.4〗^3 (1−0,4)^(20−3)=20!/3!(20−3)! 〖∗0,4〗^3∗0,6^17=(20∗19∗18∗17!)/(3!∗</a:t>
              </a:r>
              <a:r>
                <a:rPr lang="sv-SE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17</a:t>
              </a:r>
              <a:r>
                <a:rPr lang="sv-S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!) 〖∗0,4〗^3∗0,6^17=(20∗19∗18)/3! 〖∗0,4〗^3∗0,6^17=6840/6∗〖0,4〗^3∗〖0,6〗^17=0,01234969</a:t>
              </a:r>
              <a:endParaRPr lang="sv-SE" sz="1100"/>
            </a:p>
          </xdr:txBody>
        </xdr:sp>
      </mc:Fallback>
    </mc:AlternateContent>
    <xdr:clientData/>
  </xdr:oneCellAnchor>
  <xdr:twoCellAnchor>
    <xdr:from>
      <xdr:col>3</xdr:col>
      <xdr:colOff>371475</xdr:colOff>
      <xdr:row>0</xdr:row>
      <xdr:rowOff>142874</xdr:rowOff>
    </xdr:from>
    <xdr:to>
      <xdr:col>10</xdr:col>
      <xdr:colOff>276225</xdr:colOff>
      <xdr:row>20</xdr:row>
      <xdr:rowOff>19049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8F15E09E-0F17-4BC5-852E-41DBBEAAEF76}"/>
            </a:ext>
          </a:extLst>
        </xdr:cNvPr>
        <xdr:cNvSpPr txBox="1"/>
      </xdr:nvSpPr>
      <xdr:spPr>
        <a:xfrm>
          <a:off x="2200275" y="142874"/>
          <a:ext cx="4362450" cy="3686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Här användes Excel funktionerna </a:t>
          </a:r>
        </a:p>
        <a:p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Binomialfördeningen BINOM.FÖRD()</a:t>
          </a:r>
        </a:p>
        <a:p>
          <a:r>
            <a:rPr lang="sv-SE">
              <a:hlinkClick xmlns:r="http://schemas.openxmlformats.org/officeDocument/2006/relationships" r:id=""/>
            </a:rPr>
            <a:t>https://support.microsoft.com/sv-se/office/binom-f%C3%B6rd-funktionen-binom-f%C3%B6rd-c5ae37b6-f39c-4be2-94c2-509a1480770c</a:t>
          </a:r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summera sannolikheter SUMMA()</a:t>
          </a:r>
        </a:p>
        <a:p>
          <a:r>
            <a:rPr lang="sv-SE">
              <a:hlinkClick xmlns:r="http://schemas.openxmlformats.org/officeDocument/2006/relationships" r:id=""/>
            </a:rPr>
            <a:t>https://support.microsoft.com/sv-se/office/summa-funktionen-summa-043e1c7d-7726-4e80-8f32-07b23e057f89</a:t>
          </a:r>
          <a:endParaRPr lang="sv-SE"/>
        </a:p>
        <a:p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Exempel: </a:t>
          </a: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Binomialfördeningen</a:t>
          </a:r>
          <a:endParaRPr lang="sv-SE">
            <a:effectLst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X~Bin(n=20,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=0,4)</a:t>
          </a:r>
          <a:endParaRPr lang="sv-SE">
            <a:effectLst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Till vänster ser ni alla sannolikheter för X. </a:t>
          </a:r>
          <a:endParaRPr lang="sv-SE">
            <a:effectLst/>
          </a:endParaRPr>
        </a:p>
        <a:p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Beräkna väntevärdet och variansen för X.</a:t>
          </a:r>
        </a:p>
        <a:p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Beräkna Pr(X = 3), visa dina beräkningar.</a:t>
          </a:r>
        </a:p>
        <a:p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Beräkna Pr(X ≤ 6), visa dina beräkningar.</a:t>
          </a:r>
        </a:p>
        <a:p>
          <a:endParaRPr lang="sv-SE" sz="1100" baseline="0"/>
        </a:p>
        <a:p>
          <a:endParaRPr lang="sv-SE" sz="1100" baseline="0"/>
        </a:p>
        <a:p>
          <a:endParaRPr lang="sv-SE" sz="1100"/>
        </a:p>
      </xdr:txBody>
    </xdr:sp>
    <xdr:clientData/>
  </xdr:twoCellAnchor>
  <xdr:twoCellAnchor>
    <xdr:from>
      <xdr:col>10</xdr:col>
      <xdr:colOff>504825</xdr:colOff>
      <xdr:row>4</xdr:row>
      <xdr:rowOff>33337</xdr:rowOff>
    </xdr:from>
    <xdr:to>
      <xdr:col>18</xdr:col>
      <xdr:colOff>200025</xdr:colOff>
      <xdr:row>18</xdr:row>
      <xdr:rowOff>119062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18E7550C-9285-40FF-AB43-44CE4A854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104775</xdr:colOff>
      <xdr:row>28</xdr:row>
      <xdr:rowOff>42862</xdr:rowOff>
    </xdr:from>
    <xdr:ext cx="1745286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ruta 7">
              <a:extLst>
                <a:ext uri="{FF2B5EF4-FFF2-40B4-BE49-F238E27FC236}">
                  <a16:creationId xmlns:a16="http://schemas.microsoft.com/office/drawing/2014/main" id="{12556C56-5500-4B3A-93DF-044FA5EEF36E}"/>
                </a:ext>
              </a:extLst>
            </xdr:cNvPr>
            <xdr:cNvSpPr txBox="1"/>
          </xdr:nvSpPr>
          <xdr:spPr>
            <a:xfrm>
              <a:off x="2733675" y="1185862"/>
              <a:ext cx="1745286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v-SE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begChr m:val="["/>
                        <m:endChr m:val="]"/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sv-SE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𝜋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=20∗0,4=8</m:t>
                    </m:r>
                  </m:oMath>
                </m:oMathPara>
              </a14:m>
              <a:endParaRPr lang="sv-SE" sz="1100" b="0"/>
            </a:p>
            <a:p>
              <a:endParaRPr lang="sv-SE" sz="1100"/>
            </a:p>
          </xdr:txBody>
        </xdr:sp>
      </mc:Choice>
      <mc:Fallback>
        <xdr:sp macro="" textlink="">
          <xdr:nvSpPr>
            <xdr:cNvPr id="8" name="textruta 7">
              <a:extLst>
                <a:ext uri="{FF2B5EF4-FFF2-40B4-BE49-F238E27FC236}">
                  <a16:creationId xmlns:a16="http://schemas.microsoft.com/office/drawing/2014/main" id="{12556C56-5500-4B3A-93DF-044FA5EEF36E}"/>
                </a:ext>
              </a:extLst>
            </xdr:cNvPr>
            <xdr:cNvSpPr txBox="1"/>
          </xdr:nvSpPr>
          <xdr:spPr>
            <a:xfrm>
              <a:off x="2733675" y="1185862"/>
              <a:ext cx="1745286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latin typeface="Cambria Math" panose="02040503050406030204" pitchFamily="18" charset="0"/>
                </a:rPr>
                <a:t>𝐸[𝑋]=𝑛∗𝜋=20∗0,4=8</a:t>
              </a:r>
              <a:endParaRPr lang="sv-SE" sz="1100" b="0"/>
            </a:p>
            <a:p>
              <a:endParaRPr lang="sv-SE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31</xdr:row>
      <xdr:rowOff>14287</xdr:rowOff>
    </xdr:from>
    <xdr:ext cx="32313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ruta 8">
              <a:extLst>
                <a:ext uri="{FF2B5EF4-FFF2-40B4-BE49-F238E27FC236}">
                  <a16:creationId xmlns:a16="http://schemas.microsoft.com/office/drawing/2014/main" id="{E961E1A3-08AE-48CE-B712-E8B868C92526}"/>
                </a:ext>
              </a:extLst>
            </xdr:cNvPr>
            <xdr:cNvSpPr txBox="1"/>
          </xdr:nvSpPr>
          <xdr:spPr>
            <a:xfrm>
              <a:off x="2705100" y="1728787"/>
              <a:ext cx="32313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v-SE" sz="1100" b="0" i="1">
                        <a:latin typeface="Cambria Math" panose="02040503050406030204" pitchFamily="18" charset="0"/>
                      </a:rPr>
                      <m:t>𝑉𝑎𝑟</m:t>
                    </m:r>
                    <m:d>
                      <m:dPr>
                        <m:begChr m:val="["/>
                        <m:endChr m:val="]"/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sv-SE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𝜋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𝜋</m:t>
                        </m:r>
                      </m:e>
                    </m:d>
                    <m:r>
                      <a:rPr lang="sv-SE" sz="1100" b="0" i="1">
                        <a:latin typeface="Cambria Math" panose="02040503050406030204" pitchFamily="18" charset="0"/>
                      </a:rPr>
                      <m:t>=20∗0,4∗</m:t>
                    </m:r>
                    <m:d>
                      <m:dPr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1−0,4</m:t>
                        </m:r>
                      </m:e>
                    </m:d>
                    <m:r>
                      <a:rPr lang="sv-SE" sz="1100" b="0" i="1">
                        <a:latin typeface="Cambria Math" panose="02040503050406030204" pitchFamily="18" charset="0"/>
                      </a:rPr>
                      <m:t>=4,8</m:t>
                    </m:r>
                  </m:oMath>
                </m:oMathPara>
              </a14:m>
              <a:endParaRPr lang="sv-SE" sz="1100"/>
            </a:p>
          </xdr:txBody>
        </xdr:sp>
      </mc:Choice>
      <mc:Fallback>
        <xdr:sp macro="" textlink="">
          <xdr:nvSpPr>
            <xdr:cNvPr id="9" name="textruta 8">
              <a:extLst>
                <a:ext uri="{FF2B5EF4-FFF2-40B4-BE49-F238E27FC236}">
                  <a16:creationId xmlns:a16="http://schemas.microsoft.com/office/drawing/2014/main" id="{E961E1A3-08AE-48CE-B712-E8B868C92526}"/>
                </a:ext>
              </a:extLst>
            </xdr:cNvPr>
            <xdr:cNvSpPr txBox="1"/>
          </xdr:nvSpPr>
          <xdr:spPr>
            <a:xfrm>
              <a:off x="2705100" y="1728787"/>
              <a:ext cx="32313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latin typeface="Cambria Math" panose="02040503050406030204" pitchFamily="18" charset="0"/>
                </a:rPr>
                <a:t>𝑉𝑎𝑟[𝑋]=𝑛∗𝜋∗(1−𝜋)=20∗0,4∗(1−0,4)=4,8</a:t>
              </a:r>
              <a:endParaRPr lang="sv-SE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0</xdr:row>
      <xdr:rowOff>66674</xdr:rowOff>
    </xdr:from>
    <xdr:to>
      <xdr:col>8</xdr:col>
      <xdr:colOff>133349</xdr:colOff>
      <xdr:row>25</xdr:row>
      <xdr:rowOff>47625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ruta 1">
              <a:extLst>
                <a:ext uri="{FF2B5EF4-FFF2-40B4-BE49-F238E27FC236}">
                  <a16:creationId xmlns:a16="http://schemas.microsoft.com/office/drawing/2014/main" id="{A8F78888-56F6-4C99-807C-3DB6B384B998}"/>
                </a:ext>
              </a:extLst>
            </xdr:cNvPr>
            <xdr:cNvSpPr txBox="1"/>
          </xdr:nvSpPr>
          <xdr:spPr>
            <a:xfrm>
              <a:off x="1914524" y="66674"/>
              <a:ext cx="4772025" cy="474345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Excel funktioner</a:t>
              </a: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 Medelvärde MEDEL()</a:t>
              </a:r>
            </a:p>
            <a:p>
              <a:r>
                <a:rPr lang="sv-SE">
                  <a:hlinkClick xmlns:r="http://schemas.openxmlformats.org/officeDocument/2006/relationships" r:id=""/>
                </a:rPr>
                <a:t>https://support.microsoft.com/sv-se/office/medel-funktionen-medel-047bac88-d466-426c-a32b-8f33eb960cf6</a:t>
              </a:r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 Standardavvikelse populationen STDAV.P()</a:t>
              </a:r>
            </a:p>
            <a:p>
              <a:r>
                <a:rPr lang="sv-SE">
                  <a:hlinkClick xmlns:r="http://schemas.openxmlformats.org/officeDocument/2006/relationships" r:id=""/>
                </a:rPr>
                <a:t>https://support.microsoft.com/sv-se/office/stdav-p-funktionen-stdav-p-6e917c05-31a0-496f-ade7-4f4e7462f285</a:t>
              </a:r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 Beräkna sannolikheten från Z NORM.FÖRD()</a:t>
              </a:r>
            </a:p>
            <a:p>
              <a:r>
                <a:rPr lang="sv-SE">
                  <a:hlinkClick xmlns:r="http://schemas.openxmlformats.org/officeDocument/2006/relationships" r:id=""/>
                </a:rPr>
                <a:t>https://support.microsoft.com/sv-se/office/norm-f%C3%B6rd-funktionen-norm-f%C3%B6rd-edb1cc14-a21c-4e53-839d-8082074c9f8d</a:t>
              </a:r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 Kvartilerna:  KVARTIL.INK()</a:t>
              </a:r>
            </a:p>
            <a:p>
              <a:r>
                <a:rPr lang="sv-SE">
                  <a:hlinkClick xmlns:r="http://schemas.openxmlformats.org/officeDocument/2006/relationships" r:id=""/>
                </a:rPr>
                <a:t>https://support.microsoft.com/sv-se/office/kvartil-ink-funktionen-kvartil-ink-1bbacc80-5075-42f1-aed6-47d735c4819d</a:t>
              </a:r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Exempel: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 ~N(µ = 20 </a:t>
              </a:r>
              <a14:m>
                <m:oMath xmlns:m="http://schemas.openxmlformats.org/officeDocument/2006/math">
                  <m:r>
                    <a:rPr lang="sv-SE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, </m:t>
                  </m:r>
                  <m:r>
                    <a:rPr lang="sv-SE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𝜎</m:t>
                  </m:r>
                </m:oMath>
              </a14:m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3) </a:t>
              </a:r>
              <a:endParaRPr lang="sv-SE">
                <a:effectLst/>
              </a:endParaRPr>
            </a:p>
            <a:p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a) Beräkna medelvärdet i populationen X. </a:t>
              </a:r>
            </a:p>
            <a:p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b) Beräkna standardavvikelsen i populationen X. </a:t>
              </a:r>
            </a:p>
            <a:p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c) Beräkna Pr(X &lt; 22), antag X ~N(µ = 20 </a:t>
              </a:r>
              <a14:m>
                <m:oMath xmlns:m="http://schemas.openxmlformats.org/officeDocument/2006/math">
                  <m:r>
                    <a:rPr lang="sv-SE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r>
                    <a:rPr lang="sv-SE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𝜎</m:t>
                  </m:r>
                </m:oMath>
              </a14:m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3). </a:t>
              </a:r>
            </a:p>
            <a:p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d) Beräkna Pr(X &gt; x) = 0,03, antag X ~N(µ = 20 </a:t>
              </a:r>
              <a14:m>
                <m:oMath xmlns:m="http://schemas.openxmlformats.org/officeDocument/2006/math">
                  <m:r>
                    <a:rPr lang="sv-SE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r>
                    <a:rPr lang="sv-SE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𝜎</m:t>
                  </m:r>
                </m:oMath>
              </a14:m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3). </a:t>
              </a:r>
            </a:p>
            <a:p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e) Beräkna kvartilerna 1-4 för</a:t>
              </a:r>
              <a:r>
                <a:rPr lang="sv-SE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</a:p>
          </xdr:txBody>
        </xdr:sp>
      </mc:Choice>
      <mc:Fallback>
        <xdr:sp macro="" textlink="">
          <xdr:nvSpPr>
            <xdr:cNvPr id="2" name="textruta 1">
              <a:extLst>
                <a:ext uri="{FF2B5EF4-FFF2-40B4-BE49-F238E27FC236}">
                  <a16:creationId xmlns:a16="http://schemas.microsoft.com/office/drawing/2014/main" id="{A8F78888-56F6-4C99-807C-3DB6B384B998}"/>
                </a:ext>
              </a:extLst>
            </xdr:cNvPr>
            <xdr:cNvSpPr txBox="1"/>
          </xdr:nvSpPr>
          <xdr:spPr>
            <a:xfrm>
              <a:off x="1914524" y="66674"/>
              <a:ext cx="4772025" cy="474345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Excel funktioner</a:t>
              </a: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 Medelvärde MEDEL()</a:t>
              </a:r>
            </a:p>
            <a:p>
              <a:r>
                <a:rPr lang="sv-SE">
                  <a:hlinkClick xmlns:r="http://schemas.openxmlformats.org/officeDocument/2006/relationships" r:id=""/>
                </a:rPr>
                <a:t>https://support.microsoft.com/sv-se/office/medel-funktionen-medel-047bac88-d466-426c-a32b-8f33eb960cf6</a:t>
              </a:r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 Standardavvikelse populationen STDAV.P()</a:t>
              </a:r>
            </a:p>
            <a:p>
              <a:r>
                <a:rPr lang="sv-SE">
                  <a:hlinkClick xmlns:r="http://schemas.openxmlformats.org/officeDocument/2006/relationships" r:id=""/>
                </a:rPr>
                <a:t>https://support.microsoft.com/sv-se/office/stdav-p-funktionen-stdav-p-6e917c05-31a0-496f-ade7-4f4e7462f285</a:t>
              </a:r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 Beräkna sannolikheten från Z NORM.FÖRD()</a:t>
              </a:r>
            </a:p>
            <a:p>
              <a:r>
                <a:rPr lang="sv-SE">
                  <a:hlinkClick xmlns:r="http://schemas.openxmlformats.org/officeDocument/2006/relationships" r:id=""/>
                </a:rPr>
                <a:t>https://support.microsoft.com/sv-se/office/norm-f%C3%B6rd-funktionen-norm-f%C3%B6rd-edb1cc14-a21c-4e53-839d-8082074c9f8d</a:t>
              </a:r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 Kvartilerna:  KVARTIL.INK()</a:t>
              </a:r>
            </a:p>
            <a:p>
              <a:r>
                <a:rPr lang="sv-SE">
                  <a:hlinkClick xmlns:r="http://schemas.openxmlformats.org/officeDocument/2006/relationships" r:id=""/>
                </a:rPr>
                <a:t>https://support.microsoft.com/sv-se/office/kvartil-ink-funktionen-kvartil-ink-1bbacc80-5075-42f1-aed6-47d735c4819d</a:t>
              </a:r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Exempel: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 ~N(µ = 20 </a:t>
              </a:r>
              <a:r>
                <a:rPr lang="sv-SE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𝜎</a:t>
              </a:r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3) </a:t>
              </a:r>
              <a:endParaRPr lang="sv-SE">
                <a:effectLst/>
              </a:endParaRPr>
            </a:p>
            <a:p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a) Beräkna medelvärdet i populationen X. </a:t>
              </a:r>
            </a:p>
            <a:p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b) Beräkna standardavvikelsen i populationen X. </a:t>
              </a:r>
            </a:p>
            <a:p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c) Beräkna Pr(X &lt; 22), antag X ~N(µ = 20 </a:t>
              </a:r>
              <a:r>
                <a:rPr lang="sv-SE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𝜎</a:t>
              </a:r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3). </a:t>
              </a:r>
            </a:p>
            <a:p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d) Beräkna Pr(X &gt; x) = 0,03, antag X ~N(µ = 20 </a:t>
              </a:r>
              <a:r>
                <a:rPr lang="sv-SE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𝜎</a:t>
              </a:r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3). </a:t>
              </a:r>
            </a:p>
            <a:p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e) Beräkna kvartilerna 1-4 för</a:t>
              </a:r>
              <a:r>
                <a:rPr lang="sv-SE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  <a:r>
                <a:rPr lang="sv-SE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</a:p>
          </xdr:txBody>
        </xdr:sp>
      </mc:Fallback>
    </mc:AlternateContent>
    <xdr:clientData/>
  </xdr:twoCellAnchor>
  <xdr:oneCellAnchor>
    <xdr:from>
      <xdr:col>3</xdr:col>
      <xdr:colOff>95250</xdr:colOff>
      <xdr:row>44</xdr:row>
      <xdr:rowOff>157162</xdr:rowOff>
    </xdr:from>
    <xdr:ext cx="3129255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ruta 2">
              <a:extLst>
                <a:ext uri="{FF2B5EF4-FFF2-40B4-BE49-F238E27FC236}">
                  <a16:creationId xmlns:a16="http://schemas.microsoft.com/office/drawing/2014/main" id="{9876B010-EF8E-4DBF-A826-586EE2795323}"/>
                </a:ext>
              </a:extLst>
            </xdr:cNvPr>
            <xdr:cNvSpPr txBox="1"/>
          </xdr:nvSpPr>
          <xdr:spPr>
            <a:xfrm>
              <a:off x="1924050" y="3967162"/>
              <a:ext cx="3129255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−20</m:t>
                        </m:r>
                      </m:num>
                      <m:den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sv-SE" sz="1100" b="0" i="1">
                        <a:latin typeface="Cambria Math" panose="02040503050406030204" pitchFamily="18" charset="0"/>
                      </a:rPr>
                      <m:t>=1,88⇒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=20+3∗1,88⇒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=25,64 </m:t>
                    </m:r>
                  </m:oMath>
                </m:oMathPara>
              </a14:m>
              <a:endParaRPr lang="sv-SE" sz="1100"/>
            </a:p>
          </xdr:txBody>
        </xdr:sp>
      </mc:Choice>
      <mc:Fallback>
        <xdr:sp macro="" textlink="">
          <xdr:nvSpPr>
            <xdr:cNvPr id="3" name="textruta 2">
              <a:extLst>
                <a:ext uri="{FF2B5EF4-FFF2-40B4-BE49-F238E27FC236}">
                  <a16:creationId xmlns:a16="http://schemas.microsoft.com/office/drawing/2014/main" id="{9876B010-EF8E-4DBF-A826-586EE2795323}"/>
                </a:ext>
              </a:extLst>
            </xdr:cNvPr>
            <xdr:cNvSpPr txBox="1"/>
          </xdr:nvSpPr>
          <xdr:spPr>
            <a:xfrm>
              <a:off x="1924050" y="3967162"/>
              <a:ext cx="3129255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latin typeface="Cambria Math" panose="02040503050406030204" pitchFamily="18" charset="0"/>
                </a:rPr>
                <a:t>(𝑋−20)/3=1,88⇒𝑋=20+3∗1,88⇒𝑋=25,64 </a:t>
              </a:r>
              <a:endParaRPr lang="sv-SE" sz="1100"/>
            </a:p>
          </xdr:txBody>
        </xdr:sp>
      </mc:Fallback>
    </mc:AlternateContent>
    <xdr:clientData/>
  </xdr:oneCellAnchor>
  <xdr:oneCellAnchor>
    <xdr:from>
      <xdr:col>6</xdr:col>
      <xdr:colOff>95250</xdr:colOff>
      <xdr:row>34</xdr:row>
      <xdr:rowOff>128587</xdr:rowOff>
    </xdr:from>
    <xdr:ext cx="1045030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ruta 3">
              <a:extLst>
                <a:ext uri="{FF2B5EF4-FFF2-40B4-BE49-F238E27FC236}">
                  <a16:creationId xmlns:a16="http://schemas.microsoft.com/office/drawing/2014/main" id="{6870DEAE-6A49-468B-A700-A6FD1CF0CAC0}"/>
                </a:ext>
              </a:extLst>
            </xdr:cNvPr>
            <xdr:cNvSpPr txBox="1"/>
          </xdr:nvSpPr>
          <xdr:spPr>
            <a:xfrm>
              <a:off x="4895850" y="2062162"/>
              <a:ext cx="1045030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v-SE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22−20</m:t>
                        </m:r>
                      </m:num>
                      <m:den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sv-SE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sv-SE" sz="1100"/>
            </a:p>
          </xdr:txBody>
        </xdr:sp>
      </mc:Choice>
      <mc:Fallback>
        <xdr:sp macro="" textlink="">
          <xdr:nvSpPr>
            <xdr:cNvPr id="4" name="textruta 3">
              <a:extLst>
                <a:ext uri="{FF2B5EF4-FFF2-40B4-BE49-F238E27FC236}">
                  <a16:creationId xmlns:a16="http://schemas.microsoft.com/office/drawing/2014/main" id="{6870DEAE-6A49-468B-A700-A6FD1CF0CAC0}"/>
                </a:ext>
              </a:extLst>
            </xdr:cNvPr>
            <xdr:cNvSpPr txBox="1"/>
          </xdr:nvSpPr>
          <xdr:spPr>
            <a:xfrm>
              <a:off x="4895850" y="2062162"/>
              <a:ext cx="1045030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latin typeface="Cambria Math" panose="02040503050406030204" pitchFamily="18" charset="0"/>
                </a:rPr>
                <a:t>𝑍=(22−20)/3=2/3</a:t>
              </a:r>
              <a:endParaRPr lang="sv-SE" sz="1100"/>
            </a:p>
          </xdr:txBody>
        </xdr:sp>
      </mc:Fallback>
    </mc:AlternateContent>
    <xdr:clientData/>
  </xdr:oneCellAnchor>
  <xdr:twoCellAnchor>
    <xdr:from>
      <xdr:col>8</xdr:col>
      <xdr:colOff>542925</xdr:colOff>
      <xdr:row>1</xdr:row>
      <xdr:rowOff>80962</xdr:rowOff>
    </xdr:from>
    <xdr:to>
      <xdr:col>16</xdr:col>
      <xdr:colOff>238125</xdr:colOff>
      <xdr:row>15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4ACBA59A-FABC-4E3C-A9AD-DA198A5811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96125" y="271462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v-SE" sz="1100"/>
                <a:t>Det här diagrammet är inte tillgängligt i din version av Excel.
Om du redigerar figuren eller sparar arbetsboken i ett annat filformat bryts diagrammet permanent.</a:t>
              </a:r>
            </a:p>
          </xdr:txBody>
        </xdr:sp>
      </mc:Fallback>
    </mc:AlternateContent>
    <xdr:clientData/>
  </xdr:twoCellAnchor>
  <xdr:oneCellAnchor>
    <xdr:from>
      <xdr:col>21</xdr:col>
      <xdr:colOff>95250</xdr:colOff>
      <xdr:row>10</xdr:row>
      <xdr:rowOff>90487</xdr:rowOff>
    </xdr:from>
    <xdr:ext cx="65" cy="172227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E2C66894-724B-4C84-819B-2985348F5706}"/>
            </a:ext>
          </a:extLst>
        </xdr:cNvPr>
        <xdr:cNvSpPr txBox="1"/>
      </xdr:nvSpPr>
      <xdr:spPr>
        <a:xfrm>
          <a:off x="14039850" y="2024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304800</xdr:colOff>
      <xdr:row>30</xdr:row>
      <xdr:rowOff>109537</xdr:rowOff>
    </xdr:from>
    <xdr:ext cx="1275606" cy="6585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ruta 6">
              <a:extLst>
                <a:ext uri="{FF2B5EF4-FFF2-40B4-BE49-F238E27FC236}">
                  <a16:creationId xmlns:a16="http://schemas.microsoft.com/office/drawing/2014/main" id="{E920A629-CE43-4FBD-9B5E-690148EAF81F}"/>
                </a:ext>
              </a:extLst>
            </xdr:cNvPr>
            <xdr:cNvSpPr txBox="1"/>
          </xdr:nvSpPr>
          <xdr:spPr>
            <a:xfrm>
              <a:off x="4495800" y="1271587"/>
              <a:ext cx="1275606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v-SE" sz="11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sv-SE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sv-SE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sv-SE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sv-S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sv-S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sv-S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sv-S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sv-S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sv-S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sv-S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𝜇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sv-S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sv-SE" sz="1100"/>
            </a:p>
          </xdr:txBody>
        </xdr:sp>
      </mc:Choice>
      <mc:Fallback>
        <xdr:sp macro="" textlink="">
          <xdr:nvSpPr>
            <xdr:cNvPr id="7" name="textruta 6">
              <a:extLst>
                <a:ext uri="{FF2B5EF4-FFF2-40B4-BE49-F238E27FC236}">
                  <a16:creationId xmlns:a16="http://schemas.microsoft.com/office/drawing/2014/main" id="{E920A629-CE43-4FBD-9B5E-690148EAF81F}"/>
                </a:ext>
              </a:extLst>
            </xdr:cNvPr>
            <xdr:cNvSpPr txBox="1"/>
          </xdr:nvSpPr>
          <xdr:spPr>
            <a:xfrm>
              <a:off x="4495800" y="1271587"/>
              <a:ext cx="1275606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latin typeface="Cambria Math" panose="02040503050406030204" pitchFamily="18" charset="0"/>
                </a:rPr>
                <a:t>𝜎=√(1/𝑁 ∑_(𝑖=1)^𝑁</a:t>
              </a:r>
              <a:r>
                <a:rPr lang="sv-S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▒(𝑥_𝑖−𝜇)^2 )</a:t>
              </a:r>
              <a:endParaRPr lang="sv-SE" sz="1100"/>
            </a:p>
          </xdr:txBody>
        </xdr:sp>
      </mc:Fallback>
    </mc:AlternateContent>
    <xdr:clientData/>
  </xdr:oneCellAnchor>
  <xdr:oneCellAnchor>
    <xdr:from>
      <xdr:col>5</xdr:col>
      <xdr:colOff>533400</xdr:colOff>
      <xdr:row>26</xdr:row>
      <xdr:rowOff>100012</xdr:rowOff>
    </xdr:from>
    <xdr:ext cx="798872" cy="47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ruta 7">
              <a:extLst>
                <a:ext uri="{FF2B5EF4-FFF2-40B4-BE49-F238E27FC236}">
                  <a16:creationId xmlns:a16="http://schemas.microsoft.com/office/drawing/2014/main" id="{B0493B5F-6E18-42E5-87B4-AFB0766C7F56}"/>
                </a:ext>
              </a:extLst>
            </xdr:cNvPr>
            <xdr:cNvSpPr txBox="1"/>
          </xdr:nvSpPr>
          <xdr:spPr>
            <a:xfrm>
              <a:off x="4724400" y="490537"/>
              <a:ext cx="798872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v-SE" sz="1100" b="0" i="1">
                        <a:latin typeface="Cambria Math" panose="02040503050406030204" pitchFamily="18" charset="0"/>
                      </a:rPr>
                      <m:t>𝜇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sv-SE" sz="11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sv-SE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sv-S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sv-SE" sz="1100"/>
            </a:p>
          </xdr:txBody>
        </xdr:sp>
      </mc:Choice>
      <mc:Fallback>
        <xdr:sp macro="" textlink="">
          <xdr:nvSpPr>
            <xdr:cNvPr id="8" name="textruta 7">
              <a:extLst>
                <a:ext uri="{FF2B5EF4-FFF2-40B4-BE49-F238E27FC236}">
                  <a16:creationId xmlns:a16="http://schemas.microsoft.com/office/drawing/2014/main" id="{B0493B5F-6E18-42E5-87B4-AFB0766C7F56}"/>
                </a:ext>
              </a:extLst>
            </xdr:cNvPr>
            <xdr:cNvSpPr txBox="1"/>
          </xdr:nvSpPr>
          <xdr:spPr>
            <a:xfrm>
              <a:off x="4724400" y="490537"/>
              <a:ext cx="798872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latin typeface="Cambria Math" panose="02040503050406030204" pitchFamily="18" charset="0"/>
                </a:rPr>
                <a:t>𝜇=1/𝑁  ∑_(𝑖=1)^𝑁▒𝑋_𝑖 </a:t>
              </a:r>
              <a:endParaRPr lang="sv-SE" sz="1100"/>
            </a:p>
          </xdr:txBody>
        </xdr:sp>
      </mc:Fallback>
    </mc:AlternateContent>
    <xdr:clientData/>
  </xdr:oneCellAnchor>
  <xdr:oneCellAnchor>
    <xdr:from>
      <xdr:col>6</xdr:col>
      <xdr:colOff>381000</xdr:colOff>
      <xdr:row>37</xdr:row>
      <xdr:rowOff>42861</xdr:rowOff>
    </xdr:from>
    <xdr:ext cx="685800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ruta 8">
              <a:extLst>
                <a:ext uri="{FF2B5EF4-FFF2-40B4-BE49-F238E27FC236}">
                  <a16:creationId xmlns:a16="http://schemas.microsoft.com/office/drawing/2014/main" id="{E727939D-2CDF-4DEE-86D4-EA241FDC303D}"/>
                </a:ext>
              </a:extLst>
            </xdr:cNvPr>
            <xdr:cNvSpPr txBox="1"/>
          </xdr:nvSpPr>
          <xdr:spPr>
            <a:xfrm>
              <a:off x="5181600" y="2547936"/>
              <a:ext cx="68580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v-SE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num>
                      <m:den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sv-SE" sz="1100"/>
            </a:p>
          </xdr:txBody>
        </xdr:sp>
      </mc:Choice>
      <mc:Fallback>
        <xdr:sp macro="" textlink="">
          <xdr:nvSpPr>
            <xdr:cNvPr id="9" name="textruta 8">
              <a:extLst>
                <a:ext uri="{FF2B5EF4-FFF2-40B4-BE49-F238E27FC236}">
                  <a16:creationId xmlns:a16="http://schemas.microsoft.com/office/drawing/2014/main" id="{E727939D-2CDF-4DEE-86D4-EA241FDC303D}"/>
                </a:ext>
              </a:extLst>
            </xdr:cNvPr>
            <xdr:cNvSpPr txBox="1"/>
          </xdr:nvSpPr>
          <xdr:spPr>
            <a:xfrm>
              <a:off x="5181600" y="2547936"/>
              <a:ext cx="68580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latin typeface="Cambria Math" panose="02040503050406030204" pitchFamily="18" charset="0"/>
                </a:rPr>
                <a:t>𝑍=(𝑋−𝜇)/𝜎</a:t>
              </a:r>
              <a:endParaRPr lang="sv-SE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571499</xdr:colOff>
      <xdr:row>45</xdr:row>
      <xdr:rowOff>90487</xdr:rowOff>
    </xdr:from>
    <xdr:ext cx="1457325" cy="3802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ruta 2">
              <a:extLst>
                <a:ext uri="{FF2B5EF4-FFF2-40B4-BE49-F238E27FC236}">
                  <a16:creationId xmlns:a16="http://schemas.microsoft.com/office/drawing/2014/main" id="{0A3090DA-7CF0-4E2E-AC5C-307AD720F4E8}"/>
                </a:ext>
              </a:extLst>
            </xdr:cNvPr>
            <xdr:cNvSpPr txBox="1"/>
          </xdr:nvSpPr>
          <xdr:spPr>
            <a:xfrm>
              <a:off x="5114924" y="3519487"/>
              <a:ext cx="1457325" cy="380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v-SE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bar>
                          <m:barPr>
                            <m:pos m:val="top"/>
                            <m:ctrlPr>
                              <a:rPr lang="sv-SE" sz="1100" b="0" i="1">
                                <a:latin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bar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sv-S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µ</m:t>
                            </m:r>
                          </m:e>
                          <m:sub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/√</m:t>
                        </m:r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sv-SE" sz="1100"/>
            </a:p>
          </xdr:txBody>
        </xdr:sp>
      </mc:Choice>
      <mc:Fallback>
        <xdr:sp macro="" textlink="">
          <xdr:nvSpPr>
            <xdr:cNvPr id="3" name="textruta 2">
              <a:extLst>
                <a:ext uri="{FF2B5EF4-FFF2-40B4-BE49-F238E27FC236}">
                  <a16:creationId xmlns:a16="http://schemas.microsoft.com/office/drawing/2014/main" id="{0A3090DA-7CF0-4E2E-AC5C-307AD720F4E8}"/>
                </a:ext>
              </a:extLst>
            </xdr:cNvPr>
            <xdr:cNvSpPr txBox="1"/>
          </xdr:nvSpPr>
          <xdr:spPr>
            <a:xfrm>
              <a:off x="5114924" y="3519487"/>
              <a:ext cx="1457325" cy="380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latin typeface="Cambria Math" panose="02040503050406030204" pitchFamily="18" charset="0"/>
                </a:rPr>
                <a:t>𝑡=(¯𝑥−µ_0)/(𝑠/√𝑛)</a:t>
              </a:r>
              <a:endParaRPr lang="sv-SE" sz="1100"/>
            </a:p>
          </xdr:txBody>
        </xdr:sp>
      </mc:Fallback>
    </mc:AlternateContent>
    <xdr:clientData/>
  </xdr:oneCellAnchor>
  <xdr:oneCellAnchor>
    <xdr:from>
      <xdr:col>8</xdr:col>
      <xdr:colOff>962025</xdr:colOff>
      <xdr:row>55</xdr:row>
      <xdr:rowOff>4762</xdr:rowOff>
    </xdr:from>
    <xdr:ext cx="1230722" cy="8704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ruta 3">
              <a:extLst>
                <a:ext uri="{FF2B5EF4-FFF2-40B4-BE49-F238E27FC236}">
                  <a16:creationId xmlns:a16="http://schemas.microsoft.com/office/drawing/2014/main" id="{3137B6CE-06C7-4A29-B536-4397AAC95263}"/>
                </a:ext>
              </a:extLst>
            </xdr:cNvPr>
            <xdr:cNvSpPr txBox="1"/>
          </xdr:nvSpPr>
          <xdr:spPr>
            <a:xfrm>
              <a:off x="7762875" y="5357812"/>
              <a:ext cx="1230722" cy="8704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v-SE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bar>
                              <m:barPr>
                                <m:pos m:val="top"/>
                                <m:ctrlPr>
                                  <a:rPr lang="sv-S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sv-S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bar>
                          </m:e>
                          <m:sub>
                            <m: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sv-S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bar>
                              <m:barPr>
                                <m:pos m:val="top"/>
                                <m:ctrlPr>
                                  <a:rPr lang="sv-S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sv-S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bar>
                          </m:e>
                          <m:sub>
                            <m: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sv-S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sv-S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sv-S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  <m:sup>
                                    <m: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>
                                  <m:sSubPr>
                                    <m:ctrlP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>
                                  <m:sSubPr>
                                    <m:ctrlP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sv-SE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den>
                            </m:f>
                          </m:e>
                        </m:rad>
                      </m:den>
                    </m:f>
                  </m:oMath>
                </m:oMathPara>
              </a14:m>
              <a:endParaRPr lang="sv-SE" sz="1100" b="0"/>
            </a:p>
            <a:p>
              <a:endParaRPr lang="sv-SE" sz="1100"/>
            </a:p>
          </xdr:txBody>
        </xdr:sp>
      </mc:Choice>
      <mc:Fallback>
        <xdr:sp macro="" textlink="">
          <xdr:nvSpPr>
            <xdr:cNvPr id="4" name="textruta 3">
              <a:extLst>
                <a:ext uri="{FF2B5EF4-FFF2-40B4-BE49-F238E27FC236}">
                  <a16:creationId xmlns:a16="http://schemas.microsoft.com/office/drawing/2014/main" id="{3137B6CE-06C7-4A29-B536-4397AAC95263}"/>
                </a:ext>
              </a:extLst>
            </xdr:cNvPr>
            <xdr:cNvSpPr txBox="1"/>
          </xdr:nvSpPr>
          <xdr:spPr>
            <a:xfrm>
              <a:off x="7762875" y="5357812"/>
              <a:ext cx="1230722" cy="8704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latin typeface="Cambria Math" panose="02040503050406030204" pitchFamily="18" charset="0"/>
                </a:rPr>
                <a:t>𝑡=</a:t>
              </a:r>
              <a:r>
                <a:rPr lang="sv-S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(¯𝑥_1−¯𝑥_2)/√((</a:t>
              </a:r>
              <a:r>
                <a:rPr lang="sv-SE" sz="1100" b="0" i="0">
                  <a:latin typeface="Cambria Math" panose="02040503050406030204" pitchFamily="18" charset="0"/>
                </a:rPr>
                <a:t>𝑠</a:t>
              </a:r>
              <a:r>
                <a:rPr lang="sv-S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SE" sz="1100" b="0" i="0">
                  <a:latin typeface="Cambria Math" panose="02040503050406030204" pitchFamily="18" charset="0"/>
                </a:rPr>
                <a:t>1^2</a:t>
              </a:r>
              <a:r>
                <a:rPr lang="sv-S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sv-SE" sz="1100" b="0" i="0">
                  <a:latin typeface="Cambria Math" panose="02040503050406030204" pitchFamily="18" charset="0"/>
                </a:rPr>
                <a:t>𝑛_1 +(𝑠_2^2)/𝑛_2 </a:t>
              </a:r>
              <a:r>
                <a:rPr lang="sv-S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sv-SE" sz="1100" b="0"/>
            </a:p>
            <a:p>
              <a:endParaRPr lang="sv-SE" sz="1100"/>
            </a:p>
          </xdr:txBody>
        </xdr:sp>
      </mc:Fallback>
    </mc:AlternateContent>
    <xdr:clientData/>
  </xdr:oneCellAnchor>
  <xdr:twoCellAnchor>
    <xdr:from>
      <xdr:col>3</xdr:col>
      <xdr:colOff>209550</xdr:colOff>
      <xdr:row>0</xdr:row>
      <xdr:rowOff>38100</xdr:rowOff>
    </xdr:from>
    <xdr:to>
      <xdr:col>10</xdr:col>
      <xdr:colOff>190500</xdr:colOff>
      <xdr:row>26</xdr:row>
      <xdr:rowOff>133350</xdr:rowOff>
    </xdr:to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3EBF18F0-4A72-4A9F-8AC9-52CE65F33F8F}"/>
            </a:ext>
          </a:extLst>
        </xdr:cNvPr>
        <xdr:cNvSpPr txBox="1"/>
      </xdr:nvSpPr>
      <xdr:spPr>
        <a:xfrm>
          <a:off x="2038350" y="38100"/>
          <a:ext cx="8601075" cy="5048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t-</a:t>
          </a:r>
          <a:r>
            <a:rPr lang="sv-SE" sz="1100" baseline="0"/>
            <a:t> fördelningen </a:t>
          </a:r>
        </a:p>
        <a:p>
          <a:r>
            <a:rPr lang="sv-SE" sz="1100" baseline="0"/>
            <a:t>Kapitel 6-7</a:t>
          </a:r>
        </a:p>
        <a:p>
          <a:endParaRPr lang="sv-SE" sz="1100"/>
        </a:p>
        <a:p>
          <a:r>
            <a:rPr lang="sv-SE" sz="1100"/>
            <a:t>Excel</a:t>
          </a:r>
          <a:r>
            <a:rPr lang="sv-SE" sz="1100" baseline="0"/>
            <a:t> funktioner som användes</a:t>
          </a:r>
          <a:br>
            <a:rPr lang="sv-SE" sz="1100" baseline="0"/>
          </a:br>
          <a:br>
            <a:rPr lang="sv-SE" sz="1100" baseline="0"/>
          </a:br>
          <a:r>
            <a:rPr lang="sv-SE" sz="1100" baseline="0"/>
            <a:t>- Medelvärde: MEDEL()</a:t>
          </a:r>
        </a:p>
        <a:p>
          <a:r>
            <a:rPr lang="sv-SE">
              <a:hlinkClick xmlns:r="http://schemas.openxmlformats.org/officeDocument/2006/relationships" r:id=""/>
            </a:rPr>
            <a:t>https://support.microsoft.com/sv-se/office/medel-funktionen-medel-047bac88-d466-426c-a32b-8f33eb960cf6</a:t>
          </a:r>
          <a:endParaRPr lang="sv-SE" sz="1100" baseline="0"/>
        </a:p>
        <a:p>
          <a:r>
            <a:rPr lang="sv-SE" sz="1100" baseline="0"/>
            <a:t>- Sd (stickprov): STDAV.S()</a:t>
          </a:r>
        </a:p>
        <a:p>
          <a:r>
            <a:rPr lang="sv-SE">
              <a:hlinkClick xmlns:r="http://schemas.openxmlformats.org/officeDocument/2006/relationships" r:id=""/>
            </a:rPr>
            <a:t>https://support.microsoft.com/sv-se/office/stdav-s-funktionen-stdav-s-7d69cf97-0c1f-4acf-be27-f3e83904cc23</a:t>
          </a:r>
          <a:endParaRPr lang="sv-SE"/>
        </a:p>
        <a:p>
          <a:r>
            <a:rPr lang="sv-SE" sz="1100" baseline="0"/>
            <a:t>- Var: VARIANS.S()</a:t>
          </a:r>
        </a:p>
        <a:p>
          <a:r>
            <a:rPr lang="sv-SE">
              <a:hlinkClick xmlns:r="http://schemas.openxmlformats.org/officeDocument/2006/relationships" r:id=""/>
            </a:rPr>
            <a:t>https://support.microsoft.com/sv-se/office/varians-s-funktionen-varians-s-913633de-136b-449d-813e-65a00b2b990b</a:t>
          </a:r>
          <a:endParaRPr lang="sv-SE" sz="1100" baseline="0"/>
        </a:p>
        <a:p>
          <a:r>
            <a:rPr lang="sv-SE" sz="1100" baseline="0"/>
            <a:t>- Kvartilerna:  KVARTIL.INK()</a:t>
          </a:r>
        </a:p>
        <a:p>
          <a:r>
            <a:rPr lang="sv-SE">
              <a:hlinkClick xmlns:r="http://schemas.openxmlformats.org/officeDocument/2006/relationships" r:id=""/>
            </a:rPr>
            <a:t>https://support.microsoft.com/sv-se/office/kvartil-ink-funktionen-kvartil-ink-1bbacc80-5075-42f1-aed6-47d735c4819d</a:t>
          </a:r>
          <a:endParaRPr lang="sv-SE" sz="1100" baseline="0"/>
        </a:p>
        <a:p>
          <a:r>
            <a:rPr lang="sv-SE" sz="1100" baseline="0"/>
            <a:t>- p-värde t-fördeningen T.FÖRD()</a:t>
          </a:r>
        </a:p>
        <a:p>
          <a:r>
            <a:rPr lang="sv-SE">
              <a:hlinkClick xmlns:r="http://schemas.openxmlformats.org/officeDocument/2006/relationships" r:id=""/>
            </a:rPr>
            <a:t>https://support.microsoft.com/sv-se/office/t-f%C3%B6rd-funktionen-t-f%C3%B6rd-4329459f-ae91-48c2-bba8-1ead1c6c21b2</a:t>
          </a:r>
          <a:endParaRPr lang="sv-SE" sz="1100" baseline="0"/>
        </a:p>
        <a:p>
          <a:endParaRPr lang="sv-SE" sz="1100" baseline="0"/>
        </a:p>
        <a:p>
          <a:r>
            <a:rPr lang="sv-SE" sz="1100" baseline="0"/>
            <a:t>I detta exempel är deta ett OSU på 20 individers (10 kvinnor och 10 män) längd. </a:t>
          </a:r>
        </a:p>
        <a:p>
          <a:endParaRPr lang="sv-SE" sz="1100" baseline="0"/>
        </a:p>
        <a:p>
          <a:r>
            <a:rPr lang="sv-SE" sz="1100" baseline="0"/>
            <a:t>a) Beräkna för både kvinnor och männen medelvärde, standardavvikelse, varians och de fyra kvartilerna. </a:t>
          </a:r>
        </a:p>
        <a:p>
          <a:endParaRPr lang="sv-SE" sz="1100" baseline="0"/>
        </a:p>
        <a:p>
          <a:r>
            <a:rPr lang="sv-SE" sz="1100" baseline="0"/>
            <a:t>b) Testa hypotesen </a:t>
          </a:r>
        </a:p>
        <a:p>
          <a:r>
            <a:rPr lang="sv-SE" sz="1100" baseline="0"/>
            <a:t>H0: µ</a:t>
          </a:r>
          <a:r>
            <a:rPr lang="sv-SE" sz="700" baseline="0"/>
            <a:t>Kvinnor </a:t>
          </a:r>
          <a:r>
            <a:rPr lang="sv-SE" sz="1200" baseline="0"/>
            <a:t>= 172 </a:t>
          </a:r>
          <a:endParaRPr lang="sv-S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Ha: µ</a:t>
          </a:r>
          <a:r>
            <a:rPr lang="sv-SE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Kvinnor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 172.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Testa hypotesen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H0: µ</a:t>
          </a:r>
          <a:r>
            <a:rPr lang="sv-SE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Kvinnor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sv-SE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Män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H0: µ</a:t>
          </a:r>
          <a:r>
            <a:rPr lang="sv-SE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Kvinnor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≠ µ</a:t>
          </a:r>
          <a:r>
            <a:rPr lang="sv-SE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Män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>
            <a:effectLst/>
          </a:endParaRPr>
        </a:p>
        <a:p>
          <a:endParaRPr lang="sv-SE" sz="1100" baseline="0"/>
        </a:p>
        <a:p>
          <a:endParaRPr lang="sv-SE" sz="1100"/>
        </a:p>
      </xdr:txBody>
    </xdr:sp>
    <xdr:clientData/>
  </xdr:twoCellAnchor>
  <xdr:twoCellAnchor>
    <xdr:from>
      <xdr:col>11</xdr:col>
      <xdr:colOff>295275</xdr:colOff>
      <xdr:row>0</xdr:row>
      <xdr:rowOff>152401</xdr:rowOff>
    </xdr:from>
    <xdr:to>
      <xdr:col>18</xdr:col>
      <xdr:colOff>152400</xdr:colOff>
      <xdr:row>10</xdr:row>
      <xdr:rowOff>142875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53BD3B9E-35DD-43A8-9230-ACDF819EA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400050</xdr:colOff>
      <xdr:row>11</xdr:row>
      <xdr:rowOff>123825</xdr:rowOff>
    </xdr:from>
    <xdr:to>
      <xdr:col>22</xdr:col>
      <xdr:colOff>104775</xdr:colOff>
      <xdr:row>18</xdr:row>
      <xdr:rowOff>19051</xdr:rowOff>
    </xdr:to>
    <xdr:sp macro="" textlink="">
      <xdr:nvSpPr>
        <xdr:cNvPr id="15" name="textruta 14">
          <a:extLst>
            <a:ext uri="{FF2B5EF4-FFF2-40B4-BE49-F238E27FC236}">
              <a16:creationId xmlns:a16="http://schemas.microsoft.com/office/drawing/2014/main" id="{FFBC2B13-1197-4F9E-815D-27E1B8CA12EA}"/>
            </a:ext>
          </a:extLst>
        </xdr:cNvPr>
        <xdr:cNvSpPr txBox="1"/>
      </xdr:nvSpPr>
      <xdr:spPr>
        <a:xfrm>
          <a:off x="10848975" y="2219325"/>
          <a:ext cx="7219950" cy="1228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Nedan följer en plot på hur Z-fördelningen skiljer sig från t-fördelningen beroende på olika frihetsgrader. Om du fill skapa denna fil själv eller ladda ned den i bättre kvalitet kan du hitta båda på eftersom kvaliteten försämras via Excel. </a:t>
          </a:r>
        </a:p>
        <a:p>
          <a:r>
            <a:rPr lang="sv-SE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https://github.com/harjew/732G01</a:t>
          </a:r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För att skapa den själv laddar du ned zvst.R öppnar den i R och markera allt och tryck på Run. (kan ta ca 5 min)</a:t>
          </a: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Eller ladda ned gif-filen ned filen i bättre kvalitet zvst.gif </a:t>
          </a:r>
        </a:p>
        <a:p>
          <a:endParaRPr lang="sv-SE" sz="1100"/>
        </a:p>
      </xdr:txBody>
    </xdr:sp>
    <xdr:clientData/>
  </xdr:twoCellAnchor>
  <xdr:twoCellAnchor editAs="oneCell">
    <xdr:from>
      <xdr:col>11</xdr:col>
      <xdr:colOff>152400</xdr:colOff>
      <xdr:row>18</xdr:row>
      <xdr:rowOff>66675</xdr:rowOff>
    </xdr:from>
    <xdr:to>
      <xdr:col>22</xdr:col>
      <xdr:colOff>114300</xdr:colOff>
      <xdr:row>53</xdr:row>
      <xdr:rowOff>38100</xdr:rowOff>
    </xdr:to>
    <xdr:pic>
      <xdr:nvPicPr>
        <xdr:cNvPr id="17" name="Bildobjekt 16">
          <a:extLst>
            <a:ext uri="{FF2B5EF4-FFF2-40B4-BE49-F238E27FC236}">
              <a16:creationId xmlns:a16="http://schemas.microsoft.com/office/drawing/2014/main" id="{6FE8F6ED-CF86-4D85-944B-2EDC226A0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0950" y="3495675"/>
          <a:ext cx="6667500" cy="666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3105-ED12-430B-AD42-FA5EEEFB697F}">
  <dimension ref="A1:W41"/>
  <sheetViews>
    <sheetView workbookViewId="0">
      <selection activeCell="H22" sqref="H22"/>
    </sheetView>
  </sheetViews>
  <sheetFormatPr defaultRowHeight="15" x14ac:dyDescent="0.25"/>
  <cols>
    <col min="1" max="1" width="6.28515625" customWidth="1"/>
    <col min="2" max="2" width="12" bestFit="1" customWidth="1"/>
    <col min="4" max="4" width="12" customWidth="1"/>
  </cols>
  <sheetData>
    <row r="1" spans="1:2" x14ac:dyDescent="0.25">
      <c r="A1" s="3" t="s">
        <v>0</v>
      </c>
      <c r="B1" s="3" t="s">
        <v>30</v>
      </c>
    </row>
    <row r="2" spans="1:2" x14ac:dyDescent="0.25">
      <c r="A2">
        <v>0</v>
      </c>
      <c r="B2">
        <f>_xlfn.BINOM.DIST(A2,20,0.4,FALSE)</f>
        <v>3.6561584400629767E-5</v>
      </c>
    </row>
    <row r="3" spans="1:2" x14ac:dyDescent="0.25">
      <c r="A3">
        <v>1</v>
      </c>
      <c r="B3">
        <f t="shared" ref="B3:B22" si="0">_xlfn.BINOM.DIST(A3,20,0.4,FALSE)</f>
        <v>4.8748779200839712E-4</v>
      </c>
    </row>
    <row r="4" spans="1:2" x14ac:dyDescent="0.25">
      <c r="A4">
        <v>2</v>
      </c>
      <c r="B4">
        <f t="shared" si="0"/>
        <v>3.0874226827198462E-3</v>
      </c>
    </row>
    <row r="5" spans="1:2" x14ac:dyDescent="0.25">
      <c r="A5">
        <v>3</v>
      </c>
      <c r="B5">
        <f t="shared" si="0"/>
        <v>1.2349690730879388E-2</v>
      </c>
    </row>
    <row r="6" spans="1:2" x14ac:dyDescent="0.25">
      <c r="A6">
        <v>4</v>
      </c>
      <c r="B6">
        <f t="shared" si="0"/>
        <v>3.4990790404158256E-2</v>
      </c>
    </row>
    <row r="7" spans="1:2" x14ac:dyDescent="0.25">
      <c r="A7">
        <v>5</v>
      </c>
      <c r="B7">
        <f t="shared" si="0"/>
        <v>7.464701952887097E-2</v>
      </c>
    </row>
    <row r="8" spans="1:2" x14ac:dyDescent="0.25">
      <c r="A8">
        <v>6</v>
      </c>
      <c r="B8">
        <f t="shared" si="0"/>
        <v>0.12441169921478495</v>
      </c>
    </row>
    <row r="9" spans="1:2" x14ac:dyDescent="0.25">
      <c r="A9">
        <v>7</v>
      </c>
      <c r="B9">
        <f t="shared" si="0"/>
        <v>0.16588226561971325</v>
      </c>
    </row>
    <row r="10" spans="1:2" x14ac:dyDescent="0.25">
      <c r="A10">
        <v>8</v>
      </c>
      <c r="B10">
        <f t="shared" si="0"/>
        <v>0.17970578775468932</v>
      </c>
    </row>
    <row r="11" spans="1:2" x14ac:dyDescent="0.25">
      <c r="A11">
        <v>9</v>
      </c>
      <c r="B11">
        <f t="shared" si="0"/>
        <v>0.15973847800416824</v>
      </c>
    </row>
    <row r="12" spans="1:2" x14ac:dyDescent="0.25">
      <c r="A12">
        <v>10</v>
      </c>
      <c r="B12">
        <f t="shared" si="0"/>
        <v>0.11714155053639005</v>
      </c>
    </row>
    <row r="13" spans="1:2" x14ac:dyDescent="0.25">
      <c r="A13">
        <v>11</v>
      </c>
      <c r="B13">
        <f t="shared" si="0"/>
        <v>7.0994879112963649E-2</v>
      </c>
    </row>
    <row r="14" spans="1:2" x14ac:dyDescent="0.25">
      <c r="A14">
        <v>12</v>
      </c>
      <c r="B14">
        <f t="shared" si="0"/>
        <v>3.5497439556481852E-2</v>
      </c>
    </row>
    <row r="15" spans="1:2" x14ac:dyDescent="0.25">
      <c r="A15">
        <v>13</v>
      </c>
      <c r="B15">
        <f t="shared" si="0"/>
        <v>1.4563052125736118E-2</v>
      </c>
    </row>
    <row r="16" spans="1:2" x14ac:dyDescent="0.25">
      <c r="A16">
        <v>14</v>
      </c>
      <c r="B16">
        <f t="shared" si="0"/>
        <v>4.8543507085787125E-3</v>
      </c>
    </row>
    <row r="17" spans="1:23" x14ac:dyDescent="0.25">
      <c r="A17">
        <v>15</v>
      </c>
      <c r="B17">
        <f t="shared" si="0"/>
        <v>1.2944935222876587E-3</v>
      </c>
    </row>
    <row r="18" spans="1:23" x14ac:dyDescent="0.25">
      <c r="A18">
        <v>16</v>
      </c>
      <c r="B18">
        <f t="shared" si="0"/>
        <v>2.6968615047659553E-4</v>
      </c>
    </row>
    <row r="19" spans="1:23" x14ac:dyDescent="0.25">
      <c r="A19">
        <v>17</v>
      </c>
      <c r="B19">
        <f t="shared" si="0"/>
        <v>4.2303709878681491E-5</v>
      </c>
    </row>
    <row r="20" spans="1:23" x14ac:dyDescent="0.25">
      <c r="A20">
        <v>18</v>
      </c>
      <c r="B20">
        <f t="shared" si="0"/>
        <v>4.7004122087423991E-6</v>
      </c>
      <c r="G20" s="8"/>
      <c r="I20" s="8"/>
      <c r="W20" s="8"/>
    </row>
    <row r="21" spans="1:23" x14ac:dyDescent="0.25">
      <c r="A21">
        <v>19</v>
      </c>
      <c r="B21">
        <f t="shared" si="0"/>
        <v>3.2985348833280063E-7</v>
      </c>
      <c r="G21" s="8"/>
      <c r="I21" s="8"/>
    </row>
    <row r="22" spans="1:23" x14ac:dyDescent="0.25">
      <c r="A22">
        <v>20</v>
      </c>
      <c r="B22">
        <f t="shared" si="0"/>
        <v>1.0995116277760029E-8</v>
      </c>
    </row>
    <row r="23" spans="1:23" x14ac:dyDescent="0.25">
      <c r="D23" s="3" t="s">
        <v>29</v>
      </c>
    </row>
    <row r="24" spans="1:23" x14ac:dyDescent="0.25">
      <c r="D24">
        <v>0.4</v>
      </c>
    </row>
    <row r="26" spans="1:23" x14ac:dyDescent="0.25">
      <c r="D26" s="3" t="s">
        <v>15</v>
      </c>
    </row>
    <row r="27" spans="1:23" ht="15.75" thickBot="1" x14ac:dyDescent="0.3">
      <c r="D27">
        <v>20</v>
      </c>
    </row>
    <row r="28" spans="1:23" x14ac:dyDescent="0.25">
      <c r="D28" s="34" t="s">
        <v>33</v>
      </c>
      <c r="E28" s="5"/>
      <c r="F28" s="5"/>
      <c r="G28" s="5"/>
      <c r="H28" s="5"/>
      <c r="I28" s="5"/>
      <c r="J28" s="6"/>
    </row>
    <row r="29" spans="1:23" x14ac:dyDescent="0.25">
      <c r="D29" s="7" t="s">
        <v>31</v>
      </c>
      <c r="E29" s="8"/>
      <c r="F29" s="8"/>
      <c r="G29" s="8"/>
      <c r="H29" s="8"/>
      <c r="I29" s="8"/>
      <c r="J29" s="9"/>
    </row>
    <row r="30" spans="1:23" x14ac:dyDescent="0.25">
      <c r="D30" s="15">
        <f>D27*D24</f>
        <v>8</v>
      </c>
      <c r="E30" s="8"/>
      <c r="F30" s="8"/>
      <c r="G30" s="8"/>
      <c r="H30" s="8"/>
      <c r="I30" s="8"/>
      <c r="J30" s="9"/>
    </row>
    <row r="31" spans="1:23" x14ac:dyDescent="0.25">
      <c r="D31" s="15"/>
      <c r="E31" s="8"/>
      <c r="F31" s="8"/>
      <c r="G31" s="8"/>
      <c r="H31" s="8"/>
      <c r="I31" s="8"/>
      <c r="J31" s="9"/>
    </row>
    <row r="32" spans="1:23" x14ac:dyDescent="0.25">
      <c r="D32" s="7" t="s">
        <v>28</v>
      </c>
      <c r="E32" s="8"/>
      <c r="F32" s="8"/>
      <c r="G32" s="8"/>
      <c r="H32" s="8"/>
      <c r="I32" s="8"/>
      <c r="J32" s="9"/>
    </row>
    <row r="33" spans="4:23" x14ac:dyDescent="0.25">
      <c r="D33" s="15">
        <f>D27*D24*(1-D24)</f>
        <v>4.8</v>
      </c>
      <c r="E33" s="8"/>
      <c r="F33" s="8"/>
      <c r="G33" s="8"/>
      <c r="H33" s="8"/>
      <c r="I33" s="8"/>
      <c r="J33" s="9"/>
    </row>
    <row r="34" spans="4:23" ht="15.75" thickBot="1" x14ac:dyDescent="0.3">
      <c r="D34" s="10"/>
      <c r="E34" s="11"/>
      <c r="F34" s="11"/>
      <c r="G34" s="11"/>
      <c r="H34" s="11"/>
      <c r="I34" s="11"/>
      <c r="J34" s="12"/>
    </row>
    <row r="35" spans="4:23" x14ac:dyDescent="0.25">
      <c r="D35" s="35" t="s">
        <v>34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4:23" x14ac:dyDescent="0.25">
      <c r="D36" s="7" t="s">
        <v>32</v>
      </c>
      <c r="E36" s="8">
        <f>B5</f>
        <v>1.2349690730879388E-2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spans="4:23" ht="15.75" thickBot="1" x14ac:dyDescent="0.3"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</row>
    <row r="38" spans="4:23" x14ac:dyDescent="0.25">
      <c r="D38" s="35" t="s">
        <v>35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4:23" x14ac:dyDescent="0.25">
      <c r="D39" s="7"/>
      <c r="E39" s="8">
        <f>SUM(B2:B8)</f>
        <v>0.25001067193782245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spans="4:23" ht="15.75" thickBot="1" x14ac:dyDescent="0.3"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</row>
    <row r="41" spans="4:23" x14ac:dyDescent="0.25"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C650-664D-4F6F-ADEA-C5630FDBA230}">
  <dimension ref="A1:I54"/>
  <sheetViews>
    <sheetView topLeftCell="A7" workbookViewId="0">
      <selection activeCell="B28" sqref="B28"/>
    </sheetView>
  </sheetViews>
  <sheetFormatPr defaultRowHeight="15" x14ac:dyDescent="0.25"/>
  <cols>
    <col min="4" max="4" width="22.7109375" customWidth="1"/>
    <col min="5" max="5" width="12.7109375" bestFit="1" customWidth="1"/>
    <col min="7" max="7" width="17.140625" customWidth="1"/>
  </cols>
  <sheetData>
    <row r="1" spans="1:2" x14ac:dyDescent="0.25">
      <c r="A1" s="3" t="s">
        <v>36</v>
      </c>
      <c r="B1" s="3" t="s">
        <v>0</v>
      </c>
    </row>
    <row r="2" spans="1:2" x14ac:dyDescent="0.25">
      <c r="A2">
        <v>1</v>
      </c>
      <c r="B2">
        <v>20.132390000000001</v>
      </c>
    </row>
    <row r="3" spans="1:2" x14ac:dyDescent="0.25">
      <c r="A3" s="1">
        <v>2</v>
      </c>
      <c r="B3">
        <v>19.169989999999999</v>
      </c>
    </row>
    <row r="4" spans="1:2" x14ac:dyDescent="0.25">
      <c r="A4" s="1">
        <v>3</v>
      </c>
      <c r="B4">
        <v>18.79515</v>
      </c>
    </row>
    <row r="5" spans="1:2" x14ac:dyDescent="0.25">
      <c r="A5" s="1">
        <v>4</v>
      </c>
      <c r="B5">
        <v>20.088699999999999</v>
      </c>
    </row>
    <row r="6" spans="1:2" x14ac:dyDescent="0.25">
      <c r="A6" s="1">
        <v>5</v>
      </c>
      <c r="B6">
        <v>17.091449999999998</v>
      </c>
    </row>
    <row r="7" spans="1:2" x14ac:dyDescent="0.25">
      <c r="A7" s="1">
        <v>6</v>
      </c>
      <c r="B7">
        <v>24.409389999999998</v>
      </c>
    </row>
    <row r="8" spans="1:2" x14ac:dyDescent="0.25">
      <c r="A8" s="1">
        <v>7</v>
      </c>
      <c r="B8">
        <v>21.821960000000001</v>
      </c>
    </row>
    <row r="9" spans="1:2" x14ac:dyDescent="0.25">
      <c r="A9" s="1">
        <v>8</v>
      </c>
      <c r="B9">
        <v>17.168389999999999</v>
      </c>
    </row>
    <row r="10" spans="1:2" x14ac:dyDescent="0.25">
      <c r="A10" s="1">
        <v>9</v>
      </c>
      <c r="B10">
        <v>21.96238</v>
      </c>
    </row>
    <row r="11" spans="1:2" x14ac:dyDescent="0.25">
      <c r="A11" s="1">
        <v>10</v>
      </c>
      <c r="B11">
        <v>24.95534</v>
      </c>
    </row>
    <row r="12" spans="1:2" x14ac:dyDescent="0.25">
      <c r="A12" s="1">
        <v>11</v>
      </c>
      <c r="B12">
        <v>20.316389999999998</v>
      </c>
    </row>
    <row r="13" spans="1:2" x14ac:dyDescent="0.25">
      <c r="A13" s="1">
        <v>12</v>
      </c>
      <c r="B13">
        <v>23.107710000000001</v>
      </c>
    </row>
    <row r="14" spans="1:2" x14ac:dyDescent="0.25">
      <c r="A14" s="1">
        <v>13</v>
      </c>
      <c r="B14">
        <v>23.00198</v>
      </c>
    </row>
    <row r="15" spans="1:2" x14ac:dyDescent="0.25">
      <c r="A15" s="1">
        <v>14</v>
      </c>
      <c r="B15">
        <v>24.183330000000002</v>
      </c>
    </row>
    <row r="16" spans="1:2" x14ac:dyDescent="0.25">
      <c r="A16" s="1">
        <v>15</v>
      </c>
      <c r="B16">
        <v>21.495170000000002</v>
      </c>
    </row>
    <row r="17" spans="1:8" x14ac:dyDescent="0.25">
      <c r="A17" s="1">
        <v>16</v>
      </c>
      <c r="B17">
        <v>13.007160000000001</v>
      </c>
    </row>
    <row r="18" spans="1:8" x14ac:dyDescent="0.25">
      <c r="A18" s="1">
        <v>17</v>
      </c>
      <c r="B18">
        <v>20.708069999999999</v>
      </c>
    </row>
    <row r="19" spans="1:8" x14ac:dyDescent="0.25">
      <c r="A19" s="1">
        <v>18</v>
      </c>
      <c r="B19">
        <v>21.55058</v>
      </c>
    </row>
    <row r="20" spans="1:8" x14ac:dyDescent="0.25">
      <c r="A20" s="1">
        <v>19</v>
      </c>
      <c r="B20">
        <v>18.44136</v>
      </c>
    </row>
    <row r="21" spans="1:8" x14ac:dyDescent="0.25">
      <c r="A21" s="1">
        <v>20</v>
      </c>
      <c r="B21">
        <v>22.707719999999998</v>
      </c>
    </row>
    <row r="22" spans="1:8" x14ac:dyDescent="0.25">
      <c r="A22" s="1">
        <v>21</v>
      </c>
      <c r="B22">
        <v>21.286049999999999</v>
      </c>
    </row>
    <row r="23" spans="1:8" x14ac:dyDescent="0.25">
      <c r="A23" s="1">
        <v>22</v>
      </c>
      <c r="B23">
        <v>21.287050000000001</v>
      </c>
    </row>
    <row r="24" spans="1:8" x14ac:dyDescent="0.25">
      <c r="A24" s="1">
        <v>23</v>
      </c>
      <c r="B24">
        <v>26.685839999999999</v>
      </c>
    </row>
    <row r="25" spans="1:8" x14ac:dyDescent="0.25">
      <c r="A25" s="1">
        <v>24</v>
      </c>
      <c r="B25">
        <v>20.29664</v>
      </c>
    </row>
    <row r="26" spans="1:8" ht="15.75" thickBot="1" x14ac:dyDescent="0.3">
      <c r="A26" s="1">
        <v>25</v>
      </c>
      <c r="B26">
        <v>21.44604</v>
      </c>
    </row>
    <row r="27" spans="1:8" x14ac:dyDescent="0.25">
      <c r="A27" s="1">
        <v>26</v>
      </c>
      <c r="B27">
        <v>18.63139</v>
      </c>
      <c r="D27" s="17" t="s">
        <v>33</v>
      </c>
      <c r="E27" s="5"/>
      <c r="F27" s="14"/>
      <c r="G27" s="5"/>
      <c r="H27" s="6"/>
    </row>
    <row r="28" spans="1:8" x14ac:dyDescent="0.25">
      <c r="A28" s="1">
        <v>27</v>
      </c>
      <c r="B28">
        <v>13.56133</v>
      </c>
      <c r="D28" s="15" t="s">
        <v>37</v>
      </c>
      <c r="E28" s="8"/>
      <c r="F28" s="15"/>
      <c r="G28" s="8"/>
      <c r="H28" s="9"/>
    </row>
    <row r="29" spans="1:8" x14ac:dyDescent="0.25">
      <c r="A29" s="1">
        <v>28</v>
      </c>
      <c r="B29">
        <v>18.995270000000001</v>
      </c>
      <c r="D29" s="15">
        <f>AVERAGE(B:B)</f>
        <v>20.327781707317076</v>
      </c>
      <c r="E29" s="8"/>
      <c r="F29" s="15"/>
      <c r="G29" s="8"/>
      <c r="H29" s="9"/>
    </row>
    <row r="30" spans="1:8" ht="15.75" thickBot="1" x14ac:dyDescent="0.3">
      <c r="A30" s="1">
        <v>29</v>
      </c>
      <c r="B30">
        <v>20.237839999999998</v>
      </c>
      <c r="D30" s="10"/>
      <c r="E30" s="11"/>
      <c r="F30" s="10"/>
      <c r="G30" s="11"/>
      <c r="H30" s="12"/>
    </row>
    <row r="31" spans="1:8" x14ac:dyDescent="0.25">
      <c r="A31" s="1">
        <v>30</v>
      </c>
      <c r="B31">
        <v>17.967569999999998</v>
      </c>
      <c r="D31" s="17" t="s">
        <v>38</v>
      </c>
      <c r="E31" s="5"/>
      <c r="F31" s="14"/>
      <c r="G31" s="5"/>
      <c r="H31" s="6"/>
    </row>
    <row r="32" spans="1:8" x14ac:dyDescent="0.25">
      <c r="A32" s="1">
        <v>31</v>
      </c>
      <c r="B32">
        <v>24.99212</v>
      </c>
      <c r="D32" s="15" t="s">
        <v>5</v>
      </c>
      <c r="E32" s="8"/>
      <c r="F32" s="15"/>
      <c r="G32" s="8"/>
      <c r="H32" s="9"/>
    </row>
    <row r="33" spans="1:8" x14ac:dyDescent="0.25">
      <c r="A33" s="1">
        <v>32</v>
      </c>
      <c r="B33">
        <v>18.699770000000001</v>
      </c>
      <c r="D33" s="15">
        <f>_xlfn.STDEV.P(B:B)</f>
        <v>2.9330089572205282</v>
      </c>
      <c r="E33" s="8"/>
      <c r="F33" s="15"/>
      <c r="G33" s="8"/>
      <c r="H33" s="9"/>
    </row>
    <row r="34" spans="1:8" ht="15.75" thickBot="1" x14ac:dyDescent="0.3">
      <c r="A34" s="1">
        <v>33</v>
      </c>
      <c r="B34">
        <v>21.78182</v>
      </c>
      <c r="D34" s="10"/>
      <c r="E34" s="11"/>
      <c r="F34" s="10"/>
      <c r="G34" s="11"/>
      <c r="H34" s="12"/>
    </row>
    <row r="35" spans="1:8" x14ac:dyDescent="0.25">
      <c r="A35" s="1">
        <v>34</v>
      </c>
      <c r="B35">
        <v>20.763300000000001</v>
      </c>
      <c r="D35" s="17" t="s">
        <v>35</v>
      </c>
      <c r="E35" s="5" t="s">
        <v>42</v>
      </c>
      <c r="F35" s="5"/>
      <c r="G35" s="5"/>
      <c r="H35" s="6"/>
    </row>
    <row r="36" spans="1:8" x14ac:dyDescent="0.25">
      <c r="A36" s="1">
        <v>35</v>
      </c>
      <c r="B36">
        <v>23.238320000000002</v>
      </c>
      <c r="D36" s="16" t="s">
        <v>39</v>
      </c>
      <c r="E36" s="8">
        <f>(22-20)/3</f>
        <v>0.66666666666666663</v>
      </c>
      <c r="F36" s="8"/>
      <c r="G36" s="8"/>
      <c r="H36" s="9"/>
    </row>
    <row r="37" spans="1:8" ht="15.75" thickBot="1" x14ac:dyDescent="0.3">
      <c r="A37" s="1">
        <v>36</v>
      </c>
      <c r="B37">
        <v>22.185020000000002</v>
      </c>
      <c r="D37" s="15"/>
      <c r="E37" s="8"/>
      <c r="F37" s="8"/>
      <c r="G37" s="8"/>
      <c r="H37" s="9"/>
    </row>
    <row r="38" spans="1:8" x14ac:dyDescent="0.25">
      <c r="A38" s="1">
        <v>37</v>
      </c>
      <c r="B38">
        <v>18.45346</v>
      </c>
      <c r="D38" s="16" t="s">
        <v>44</v>
      </c>
      <c r="E38" s="8">
        <f>_xlfn.NORM.DIST(E36,0,1,TRUE)</f>
        <v>0.74750746245307709</v>
      </c>
      <c r="F38" s="8"/>
      <c r="G38" s="14"/>
      <c r="H38" s="6"/>
    </row>
    <row r="39" spans="1:8" x14ac:dyDescent="0.25">
      <c r="A39" s="1">
        <v>38</v>
      </c>
      <c r="B39">
        <v>15.123519999999999</v>
      </c>
      <c r="D39" s="15"/>
      <c r="E39" s="8"/>
      <c r="F39" s="8"/>
      <c r="G39" s="15"/>
      <c r="H39" s="9"/>
    </row>
    <row r="40" spans="1:8" ht="15.75" thickBot="1" x14ac:dyDescent="0.3">
      <c r="A40" s="1">
        <v>39</v>
      </c>
      <c r="B40">
        <v>19.412410000000001</v>
      </c>
      <c r="D40" s="10"/>
      <c r="E40" s="11"/>
      <c r="F40" s="11"/>
      <c r="G40" s="10"/>
      <c r="H40" s="12"/>
    </row>
    <row r="41" spans="1:8" x14ac:dyDescent="0.25">
      <c r="A41" s="1">
        <v>40</v>
      </c>
      <c r="B41">
        <v>17.13984</v>
      </c>
      <c r="D41" s="17" t="s">
        <v>40</v>
      </c>
      <c r="E41" s="5"/>
      <c r="F41" s="5"/>
      <c r="G41" s="5"/>
      <c r="H41" s="6"/>
    </row>
    <row r="42" spans="1:8" x14ac:dyDescent="0.25">
      <c r="A42" s="2">
        <v>40</v>
      </c>
      <c r="B42">
        <v>17.13984</v>
      </c>
      <c r="D42" s="15" t="s">
        <v>41</v>
      </c>
      <c r="E42" s="8" t="s">
        <v>43</v>
      </c>
      <c r="F42" s="8"/>
      <c r="G42" s="8"/>
      <c r="H42" s="9"/>
    </row>
    <row r="43" spans="1:8" x14ac:dyDescent="0.25">
      <c r="D43" s="15"/>
      <c r="E43" s="8"/>
      <c r="F43" s="8"/>
      <c r="G43" s="8"/>
      <c r="H43" s="9"/>
    </row>
    <row r="44" spans="1:8" x14ac:dyDescent="0.25">
      <c r="D44" s="15" t="s">
        <v>48</v>
      </c>
      <c r="E44" s="8"/>
      <c r="F44" s="8" t="s">
        <v>49</v>
      </c>
      <c r="G44" s="8"/>
      <c r="H44" s="9"/>
    </row>
    <row r="45" spans="1:8" x14ac:dyDescent="0.25">
      <c r="D45" s="15"/>
      <c r="E45" s="8"/>
      <c r="F45" s="8"/>
      <c r="G45" s="8"/>
      <c r="H45" s="9"/>
    </row>
    <row r="46" spans="1:8" x14ac:dyDescent="0.25">
      <c r="D46" s="15"/>
      <c r="E46" s="8"/>
      <c r="F46" s="8"/>
      <c r="G46" s="8"/>
      <c r="H46" s="9"/>
    </row>
    <row r="47" spans="1:8" x14ac:dyDescent="0.25">
      <c r="D47" s="15"/>
      <c r="E47" s="8"/>
      <c r="F47" s="8"/>
      <c r="G47" s="8"/>
      <c r="H47" s="9"/>
    </row>
    <row r="48" spans="1:8" x14ac:dyDescent="0.25">
      <c r="D48" s="15"/>
      <c r="E48" s="8"/>
      <c r="F48" s="8"/>
      <c r="G48" s="8"/>
      <c r="H48" s="9"/>
    </row>
    <row r="49" spans="4:9" x14ac:dyDescent="0.25">
      <c r="D49" s="15"/>
      <c r="E49" s="8"/>
      <c r="F49" s="8"/>
      <c r="G49" s="8"/>
      <c r="H49" s="9"/>
    </row>
    <row r="50" spans="4:9" ht="15.75" thickBot="1" x14ac:dyDescent="0.3">
      <c r="D50" s="15"/>
      <c r="E50" s="8"/>
      <c r="F50" s="8"/>
      <c r="G50" s="8"/>
      <c r="H50" s="9"/>
    </row>
    <row r="51" spans="4:9" x14ac:dyDescent="0.25">
      <c r="D51" s="17" t="s">
        <v>55</v>
      </c>
      <c r="E51" s="5"/>
      <c r="F51" s="5"/>
      <c r="G51" s="5"/>
      <c r="H51" s="5"/>
      <c r="I51" s="6"/>
    </row>
    <row r="52" spans="4:9" x14ac:dyDescent="0.25">
      <c r="D52" s="7" t="s">
        <v>11</v>
      </c>
      <c r="E52" s="18" t="s">
        <v>6</v>
      </c>
      <c r="F52" s="18" t="s">
        <v>7</v>
      </c>
      <c r="G52" s="18" t="s">
        <v>57</v>
      </c>
      <c r="H52" s="18" t="s">
        <v>9</v>
      </c>
      <c r="I52" s="19" t="s">
        <v>10</v>
      </c>
    </row>
    <row r="53" spans="4:9" x14ac:dyDescent="0.25">
      <c r="D53" s="15" t="s">
        <v>0</v>
      </c>
      <c r="E53" s="8">
        <f>_xlfn.QUARTILE.INC(B:B,0)</f>
        <v>13.007160000000001</v>
      </c>
      <c r="F53" s="8">
        <f>_xlfn.QUARTILE.INC(B:B,1)</f>
        <v>18.63139</v>
      </c>
      <c r="G53" s="8">
        <f>_xlfn.QUARTILE.INC(B:B,2)</f>
        <v>20.316389999999998</v>
      </c>
      <c r="H53" s="8">
        <f>_xlfn.QUARTILE.INC(B:B,3)</f>
        <v>21.96238</v>
      </c>
      <c r="I53" s="9">
        <f>_xlfn.QUARTILE.INC(B:B,4)</f>
        <v>26.685839999999999</v>
      </c>
    </row>
    <row r="54" spans="4:9" ht="15.75" thickBot="1" x14ac:dyDescent="0.3">
      <c r="D54" s="10"/>
      <c r="E54" s="11"/>
      <c r="F54" s="11"/>
      <c r="G54" s="11"/>
      <c r="H54" s="11"/>
      <c r="I54" s="12"/>
    </row>
  </sheetData>
  <autoFilter ref="A3:A42" xr:uid="{D4485695-3D1C-479D-A80C-BCBF69B9ED7A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93D3-E494-4229-BB74-B2C892EE763A}">
  <dimension ref="A1:K60"/>
  <sheetViews>
    <sheetView tabSelected="1" workbookViewId="0">
      <selection activeCell="H25" sqref="H25"/>
    </sheetView>
  </sheetViews>
  <sheetFormatPr defaultRowHeight="15" x14ac:dyDescent="0.25"/>
  <cols>
    <col min="5" max="5" width="20.5703125" customWidth="1"/>
    <col min="6" max="6" width="17.7109375" customWidth="1"/>
    <col min="7" max="7" width="18" customWidth="1"/>
    <col min="9" max="9" width="31.140625" customWidth="1"/>
    <col min="10" max="10" width="23.5703125" customWidth="1"/>
    <col min="11" max="11" width="12.140625" customWidth="1"/>
  </cols>
  <sheetData>
    <row r="1" spans="1:3" x14ac:dyDescent="0.25">
      <c r="A1" s="3" t="s">
        <v>3</v>
      </c>
      <c r="B1" s="3" t="s">
        <v>1</v>
      </c>
      <c r="C1" s="3" t="s">
        <v>2</v>
      </c>
    </row>
    <row r="2" spans="1:3" x14ac:dyDescent="0.25">
      <c r="A2">
        <v>1</v>
      </c>
      <c r="B2">
        <v>167.01</v>
      </c>
      <c r="C2">
        <v>165.52</v>
      </c>
    </row>
    <row r="3" spans="1:3" x14ac:dyDescent="0.25">
      <c r="A3">
        <v>2</v>
      </c>
      <c r="B3">
        <v>172.77</v>
      </c>
      <c r="C3">
        <v>187.53</v>
      </c>
    </row>
    <row r="4" spans="1:3" x14ac:dyDescent="0.25">
      <c r="A4">
        <v>3</v>
      </c>
      <c r="B4">
        <v>168.31</v>
      </c>
      <c r="C4">
        <v>179.53</v>
      </c>
    </row>
    <row r="5" spans="1:3" x14ac:dyDescent="0.25">
      <c r="A5">
        <v>4</v>
      </c>
      <c r="B5">
        <v>169.66</v>
      </c>
      <c r="C5">
        <v>175.57</v>
      </c>
    </row>
    <row r="6" spans="1:3" x14ac:dyDescent="0.25">
      <c r="A6">
        <v>5</v>
      </c>
      <c r="B6">
        <v>169.95</v>
      </c>
      <c r="C6">
        <v>177.86</v>
      </c>
    </row>
    <row r="7" spans="1:3" x14ac:dyDescent="0.25">
      <c r="A7">
        <v>6</v>
      </c>
      <c r="B7">
        <v>171.22</v>
      </c>
      <c r="C7">
        <v>179.22</v>
      </c>
    </row>
    <row r="8" spans="1:3" x14ac:dyDescent="0.25">
      <c r="A8">
        <v>7</v>
      </c>
      <c r="B8">
        <v>169.6</v>
      </c>
      <c r="C8">
        <v>173.39</v>
      </c>
    </row>
    <row r="9" spans="1:3" x14ac:dyDescent="0.25">
      <c r="A9">
        <v>8</v>
      </c>
      <c r="B9">
        <v>173.47</v>
      </c>
      <c r="C9">
        <v>173.44</v>
      </c>
    </row>
    <row r="10" spans="1:3" x14ac:dyDescent="0.25">
      <c r="A10">
        <v>9</v>
      </c>
      <c r="B10">
        <v>174.47</v>
      </c>
      <c r="C10">
        <v>167.65</v>
      </c>
    </row>
    <row r="11" spans="1:3" x14ac:dyDescent="0.25">
      <c r="A11">
        <v>10</v>
      </c>
      <c r="B11">
        <v>175.87</v>
      </c>
      <c r="C11">
        <v>163.95</v>
      </c>
    </row>
    <row r="27" spans="5:11" ht="15.75" thickBot="1" x14ac:dyDescent="0.3"/>
    <row r="28" spans="5:11" x14ac:dyDescent="0.25">
      <c r="E28" s="4" t="s">
        <v>33</v>
      </c>
      <c r="F28" s="20" t="s">
        <v>4</v>
      </c>
      <c r="G28" s="5"/>
      <c r="H28" s="5"/>
      <c r="I28" s="20" t="s">
        <v>22</v>
      </c>
      <c r="J28" s="20" t="s">
        <v>23</v>
      </c>
      <c r="K28" s="6"/>
    </row>
    <row r="29" spans="5:11" x14ac:dyDescent="0.25">
      <c r="E29" s="15"/>
      <c r="F29" s="8" t="s">
        <v>53</v>
      </c>
      <c r="G29" s="8">
        <f>AVERAGE(B:B)</f>
        <v>171.233</v>
      </c>
      <c r="H29" s="8"/>
      <c r="I29" s="8">
        <v>10</v>
      </c>
      <c r="J29" s="8">
        <v>10</v>
      </c>
      <c r="K29" s="9"/>
    </row>
    <row r="30" spans="5:11" x14ac:dyDescent="0.25">
      <c r="E30" s="15"/>
      <c r="F30" s="8" t="s">
        <v>54</v>
      </c>
      <c r="G30" s="8">
        <f>AVERAGE(C:C)</f>
        <v>174.36600000000001</v>
      </c>
      <c r="H30" s="8"/>
      <c r="I30" s="8"/>
      <c r="J30" s="8"/>
      <c r="K30" s="9"/>
    </row>
    <row r="31" spans="5:11" x14ac:dyDescent="0.25">
      <c r="E31" s="15"/>
      <c r="F31" s="8"/>
      <c r="G31" s="8"/>
      <c r="H31" s="8"/>
      <c r="I31" s="8"/>
      <c r="J31" s="8"/>
      <c r="K31" s="9"/>
    </row>
    <row r="32" spans="5:11" x14ac:dyDescent="0.25">
      <c r="E32" s="15"/>
      <c r="F32" s="13" t="s">
        <v>5</v>
      </c>
      <c r="G32" s="8"/>
      <c r="H32" s="8"/>
      <c r="I32" s="8"/>
      <c r="J32" s="8"/>
      <c r="K32" s="9"/>
    </row>
    <row r="33" spans="4:11" x14ac:dyDescent="0.25">
      <c r="E33" s="15"/>
      <c r="F33" s="8" t="s">
        <v>51</v>
      </c>
      <c r="G33" s="8">
        <f>_xlfn.STDEV.S(B:B)</f>
        <v>2.8384543916246661</v>
      </c>
      <c r="H33" s="8"/>
      <c r="I33" s="8"/>
      <c r="J33" s="8"/>
      <c r="K33" s="9"/>
    </row>
    <row r="34" spans="4:11" x14ac:dyDescent="0.25">
      <c r="E34" s="15"/>
      <c r="F34" s="8" t="s">
        <v>50</v>
      </c>
      <c r="G34" s="8">
        <f>_xlfn.STDEV.S(C:C)</f>
        <v>7.2329204183218962</v>
      </c>
      <c r="H34" s="8"/>
      <c r="I34" s="8"/>
      <c r="J34" s="8"/>
      <c r="K34" s="9"/>
    </row>
    <row r="35" spans="4:11" x14ac:dyDescent="0.25">
      <c r="E35" s="15"/>
      <c r="F35" s="8"/>
      <c r="G35" s="8"/>
      <c r="H35" s="8"/>
      <c r="I35" s="8"/>
      <c r="J35" s="8"/>
      <c r="K35" s="9"/>
    </row>
    <row r="36" spans="4:11" x14ac:dyDescent="0.25">
      <c r="E36" s="15"/>
      <c r="F36" s="13" t="s">
        <v>28</v>
      </c>
      <c r="G36" s="8"/>
      <c r="H36" s="8"/>
      <c r="I36" s="8"/>
      <c r="J36" s="8"/>
      <c r="K36" s="9"/>
    </row>
    <row r="37" spans="4:11" x14ac:dyDescent="0.25">
      <c r="E37" s="15"/>
      <c r="F37" s="8" t="s">
        <v>52</v>
      </c>
      <c r="G37" s="8">
        <f>_xlfn.VAR.S(B:B)</f>
        <v>8.0568233333333534</v>
      </c>
      <c r="H37" s="8"/>
      <c r="I37" s="8"/>
      <c r="J37" s="8"/>
      <c r="K37" s="9"/>
    </row>
    <row r="38" spans="4:11" x14ac:dyDescent="0.25">
      <c r="E38" s="15"/>
      <c r="F38" s="8" t="s">
        <v>2</v>
      </c>
      <c r="G38" s="8">
        <f>_xlfn.VAR.S(C:C)</f>
        <v>52.315137777777792</v>
      </c>
      <c r="H38" s="8"/>
      <c r="I38" s="8"/>
      <c r="J38" s="8"/>
      <c r="K38" s="9"/>
    </row>
    <row r="39" spans="4:11" x14ac:dyDescent="0.25">
      <c r="E39" s="15"/>
      <c r="F39" s="8"/>
      <c r="G39" s="8"/>
      <c r="H39" s="8"/>
      <c r="I39" s="8"/>
      <c r="J39" s="8"/>
      <c r="K39" s="9"/>
    </row>
    <row r="40" spans="4:11" x14ac:dyDescent="0.25">
      <c r="E40" s="15"/>
      <c r="F40" s="13" t="s">
        <v>11</v>
      </c>
      <c r="G40" s="18" t="s">
        <v>6</v>
      </c>
      <c r="H40" s="18" t="s">
        <v>7</v>
      </c>
      <c r="I40" s="18" t="s">
        <v>8</v>
      </c>
      <c r="J40" s="18" t="s">
        <v>9</v>
      </c>
      <c r="K40" s="19" t="s">
        <v>10</v>
      </c>
    </row>
    <row r="41" spans="4:11" x14ac:dyDescent="0.25">
      <c r="E41" s="15"/>
      <c r="F41" s="8" t="s">
        <v>1</v>
      </c>
      <c r="G41" s="8">
        <f>_xlfn.QUARTILE.INC(B:B,0)</f>
        <v>167.01</v>
      </c>
      <c r="H41" s="8">
        <f>_xlfn.QUARTILE.INC(B:B,1)</f>
        <v>169.61500000000001</v>
      </c>
      <c r="I41" s="8">
        <f>_xlfn.QUARTILE.INC(B:B,2)</f>
        <v>170.58499999999998</v>
      </c>
      <c r="J41" s="8">
        <f>_xlfn.QUARTILE.INC(B:B,3)</f>
        <v>173.29500000000002</v>
      </c>
      <c r="K41" s="9">
        <f>_xlfn.QUARTILE.INC(B:B,4)</f>
        <v>175.87</v>
      </c>
    </row>
    <row r="42" spans="4:11" ht="15.75" thickBot="1" x14ac:dyDescent="0.3">
      <c r="E42" s="15"/>
      <c r="F42" s="8" t="s">
        <v>2</v>
      </c>
      <c r="G42" s="8">
        <f>_xlfn.QUARTILE.INC(C:C,0)</f>
        <v>163.95</v>
      </c>
      <c r="H42" s="8">
        <f>_xlfn.QUARTILE.INC(C:C,1)</f>
        <v>169.08500000000001</v>
      </c>
      <c r="I42" s="8">
        <f>_xlfn.QUARTILE.INC(C:C,2)</f>
        <v>174.505</v>
      </c>
      <c r="J42" s="8">
        <f>_xlfn.QUARTILE.INC(C:C,3)</f>
        <v>178.88</v>
      </c>
      <c r="K42" s="9">
        <f>_xlfn.QUARTILE.INC(C:C,4)</f>
        <v>187.53</v>
      </c>
    </row>
    <row r="43" spans="4:11" x14ac:dyDescent="0.25">
      <c r="D43" s="21"/>
      <c r="E43" s="22"/>
      <c r="F43" s="22"/>
      <c r="G43" s="22"/>
      <c r="H43" s="22"/>
      <c r="I43" s="22"/>
      <c r="J43" s="22"/>
      <c r="K43" s="23"/>
    </row>
    <row r="44" spans="4:11" x14ac:dyDescent="0.25">
      <c r="D44" s="24" t="s">
        <v>34</v>
      </c>
      <c r="E44" s="25" t="s">
        <v>14</v>
      </c>
      <c r="F44" s="25" t="s">
        <v>12</v>
      </c>
      <c r="G44" s="25" t="s">
        <v>27</v>
      </c>
      <c r="H44" s="25" t="s">
        <v>13</v>
      </c>
      <c r="I44" s="25" t="s">
        <v>25</v>
      </c>
      <c r="J44" s="25" t="s">
        <v>20</v>
      </c>
      <c r="K44" s="26"/>
    </row>
    <row r="45" spans="4:11" x14ac:dyDescent="0.25">
      <c r="D45" s="27"/>
      <c r="E45" s="25" t="s">
        <v>45</v>
      </c>
      <c r="F45" s="28">
        <v>-1.833</v>
      </c>
      <c r="H45" s="28"/>
      <c r="I45" s="28"/>
      <c r="J45" s="28" t="s">
        <v>24</v>
      </c>
      <c r="K45" s="26"/>
    </row>
    <row r="46" spans="4:11" x14ac:dyDescent="0.25">
      <c r="D46" s="27"/>
      <c r="E46" s="25" t="s">
        <v>16</v>
      </c>
      <c r="F46" s="28">
        <f>(G29-172)/(G33/SQRT(I29))</f>
        <v>-0.85450270841267684</v>
      </c>
      <c r="G46" s="28"/>
      <c r="H46" s="28"/>
      <c r="I46" s="28"/>
      <c r="J46" s="28"/>
      <c r="K46" s="26"/>
    </row>
    <row r="47" spans="4:11" x14ac:dyDescent="0.25">
      <c r="D47" s="27"/>
      <c r="E47" s="25" t="s">
        <v>17</v>
      </c>
      <c r="F47" s="28">
        <f>_xlfn.T.DIST(F46,I29-1,TRUE)</f>
        <v>0.20749623600375783</v>
      </c>
      <c r="G47" s="28"/>
      <c r="H47" s="28"/>
      <c r="I47" s="28"/>
      <c r="J47" s="28"/>
      <c r="K47" s="26"/>
    </row>
    <row r="48" spans="4:11" x14ac:dyDescent="0.25">
      <c r="D48" s="27"/>
      <c r="E48" s="28"/>
      <c r="F48" s="28"/>
      <c r="G48" s="28"/>
      <c r="H48" s="28"/>
      <c r="I48" s="28"/>
      <c r="J48" s="28"/>
      <c r="K48" s="26"/>
    </row>
    <row r="49" spans="4:11" x14ac:dyDescent="0.25">
      <c r="D49" s="27"/>
      <c r="E49" s="28" t="s">
        <v>18</v>
      </c>
      <c r="F49" s="28"/>
      <c r="G49" s="28"/>
      <c r="H49" s="28"/>
      <c r="I49" s="28"/>
      <c r="J49" s="28"/>
      <c r="K49" s="26"/>
    </row>
    <row r="50" spans="4:11" x14ac:dyDescent="0.25">
      <c r="D50" s="27"/>
      <c r="E50" s="28"/>
      <c r="F50" s="28"/>
      <c r="G50" s="28"/>
      <c r="H50" s="28"/>
      <c r="I50" s="28"/>
      <c r="J50" s="28"/>
      <c r="K50" s="26"/>
    </row>
    <row r="51" spans="4:11" ht="15.75" thickBot="1" x14ac:dyDescent="0.3">
      <c r="D51" s="29"/>
      <c r="E51" s="30"/>
      <c r="F51" s="30"/>
      <c r="G51" s="30"/>
      <c r="H51" s="30"/>
      <c r="I51" s="30"/>
      <c r="J51" s="30"/>
      <c r="K51" s="31"/>
    </row>
    <row r="52" spans="4:11" x14ac:dyDescent="0.25">
      <c r="D52" s="4" t="s">
        <v>35</v>
      </c>
      <c r="E52" s="20" t="s">
        <v>58</v>
      </c>
      <c r="F52" s="20" t="s">
        <v>12</v>
      </c>
      <c r="G52" s="20" t="s">
        <v>19</v>
      </c>
      <c r="H52" s="20" t="s">
        <v>13</v>
      </c>
      <c r="I52" s="20" t="s">
        <v>21</v>
      </c>
      <c r="J52" s="20" t="s">
        <v>20</v>
      </c>
      <c r="K52" s="6"/>
    </row>
    <row r="53" spans="4:11" x14ac:dyDescent="0.25">
      <c r="D53" s="15"/>
      <c r="E53" s="13" t="s">
        <v>46</v>
      </c>
      <c r="F53" s="8">
        <v>2.262</v>
      </c>
      <c r="G53" s="8"/>
      <c r="H53" s="8"/>
      <c r="I53" s="8"/>
      <c r="J53" s="13" t="s">
        <v>47</v>
      </c>
      <c r="K53" s="32">
        <v>9</v>
      </c>
    </row>
    <row r="54" spans="4:11" x14ac:dyDescent="0.25">
      <c r="D54" s="15"/>
      <c r="E54" s="13" t="s">
        <v>16</v>
      </c>
      <c r="F54" s="8">
        <f>(G29-G30)/SQRT(G37/I29+G38/J29)</f>
        <v>-1.2750956174740777</v>
      </c>
      <c r="G54" s="33" t="s">
        <v>56</v>
      </c>
      <c r="H54" s="8">
        <f>ABS(F54)</f>
        <v>1.2750956174740777</v>
      </c>
      <c r="I54" s="8"/>
      <c r="J54" s="8"/>
      <c r="K54" s="9"/>
    </row>
    <row r="55" spans="4:11" x14ac:dyDescent="0.25">
      <c r="D55" s="15"/>
      <c r="E55" s="13" t="s">
        <v>17</v>
      </c>
      <c r="F55" s="8">
        <f>_xlfn.T.DIST(F54,9,TRUE)* 2</f>
        <v>0.23420611517161363</v>
      </c>
      <c r="G55" s="8"/>
      <c r="H55" s="8"/>
      <c r="I55" s="8"/>
      <c r="J55" s="8"/>
      <c r="K55" s="9"/>
    </row>
    <row r="56" spans="4:11" x14ac:dyDescent="0.25">
      <c r="D56" s="15"/>
      <c r="E56" s="8"/>
      <c r="F56" s="8"/>
      <c r="G56" s="8"/>
      <c r="H56" s="8"/>
      <c r="I56" s="8"/>
      <c r="J56" s="8"/>
      <c r="K56" s="9"/>
    </row>
    <row r="57" spans="4:11" x14ac:dyDescent="0.25">
      <c r="D57" s="15"/>
      <c r="E57" s="8" t="s">
        <v>26</v>
      </c>
      <c r="F57" s="8"/>
      <c r="G57" s="8"/>
      <c r="H57" s="8"/>
      <c r="I57" s="8"/>
      <c r="J57" s="8"/>
      <c r="K57" s="9"/>
    </row>
    <row r="58" spans="4:11" x14ac:dyDescent="0.25">
      <c r="D58" s="15"/>
      <c r="E58" s="8"/>
      <c r="F58" s="8"/>
      <c r="G58" s="8"/>
      <c r="H58" s="8"/>
      <c r="I58" s="8"/>
      <c r="J58" s="8"/>
      <c r="K58" s="9"/>
    </row>
    <row r="59" spans="4:11" x14ac:dyDescent="0.25">
      <c r="D59" s="15"/>
      <c r="E59" s="8"/>
      <c r="F59" s="8"/>
      <c r="G59" s="8"/>
      <c r="H59" s="8"/>
      <c r="I59" s="8"/>
      <c r="J59" s="8"/>
      <c r="K59" s="9"/>
    </row>
    <row r="60" spans="4:11" ht="15.75" thickBot="1" x14ac:dyDescent="0.3">
      <c r="D60" s="10"/>
      <c r="E60" s="11"/>
      <c r="F60" s="11"/>
      <c r="G60" s="11"/>
      <c r="H60" s="11"/>
      <c r="I60" s="11"/>
      <c r="J60" s="11"/>
      <c r="K60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Binomialfördelningen</vt:lpstr>
      <vt:lpstr>Z-test</vt:lpstr>
      <vt:lpstr>t-test en - två 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Harje Widing</dc:creator>
  <cp:lastModifiedBy>Harje Widing</cp:lastModifiedBy>
  <dcterms:created xsi:type="dcterms:W3CDTF">2020-08-29T08:54:35Z</dcterms:created>
  <dcterms:modified xsi:type="dcterms:W3CDTF">2020-08-30T18:07:23Z</dcterms:modified>
</cp:coreProperties>
</file>