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10" windowHeight="12540"/>
  </bookViews>
  <sheets>
    <sheet name="模板" sheetId="1" r:id="rId1"/>
    <sheet name="Sheet1" sheetId="2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1" name="ID_43954E75EC924BBA86B4CBF565F0EE7E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96975" y="6532245"/>
          <a:ext cx="571500" cy="548005"/>
        </a:xfrm>
        <a:prstGeom prst="rect">
          <a:avLst/>
        </a:prstGeom>
      </xdr:spPr>
    </xdr:pic>
  </etc:cellImage>
  <etc:cellImage>
    <xdr:pic>
      <xdr:nvPicPr>
        <xdr:cNvPr id="12" name="ID_DB0726A45BE945F998CCFBFBB30EB29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896975" y="5865495"/>
          <a:ext cx="571500" cy="548005"/>
        </a:xfrm>
        <a:prstGeom prst="rect">
          <a:avLst/>
        </a:prstGeom>
      </xdr:spPr>
    </xdr:pic>
  </etc:cellImage>
  <etc:cellImage>
    <xdr:pic>
      <xdr:nvPicPr>
        <xdr:cNvPr id="13" name="ID_BADF324D6C2A4A918FC9A3534EC80110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896975" y="5198745"/>
          <a:ext cx="571500" cy="548005"/>
        </a:xfrm>
        <a:prstGeom prst="rect">
          <a:avLst/>
        </a:prstGeom>
      </xdr:spPr>
    </xdr:pic>
  </etc:cellImage>
  <etc:cellImage>
    <xdr:pic>
      <xdr:nvPicPr>
        <xdr:cNvPr id="14" name="ID_09CB98706D5343D59F6FF679868DD6AC" descr="Pictur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896975" y="7198995"/>
          <a:ext cx="571500" cy="548005"/>
        </a:xfrm>
        <a:prstGeom prst="rect">
          <a:avLst/>
        </a:prstGeom>
      </xdr:spPr>
    </xdr:pic>
  </etc:cellImage>
  <etc:cellImage>
    <xdr:pic>
      <xdr:nvPicPr>
        <xdr:cNvPr id="28" name="ID_57123AAF2F434A4EB828BF082316619C" descr="Picture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896975" y="22534245"/>
          <a:ext cx="571500" cy="548005"/>
        </a:xfrm>
        <a:prstGeom prst="rect">
          <a:avLst/>
        </a:prstGeom>
      </xdr:spPr>
    </xdr:pic>
  </etc:cellImage>
  <etc:cellImage>
    <xdr:pic>
      <xdr:nvPicPr>
        <xdr:cNvPr id="15" name="ID_5FE89A68A3D04243B74711FF87FE3D96" descr="Pictur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3896975" y="7865745"/>
          <a:ext cx="571500" cy="548005"/>
        </a:xfrm>
        <a:prstGeom prst="rect">
          <a:avLst/>
        </a:prstGeom>
      </xdr:spPr>
    </xdr:pic>
  </etc:cellImage>
  <etc:cellImage>
    <xdr:pic>
      <xdr:nvPicPr>
        <xdr:cNvPr id="16" name="ID_8C4E3C8FF42C45B9B3055E6F4BCD8546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896975" y="9865995"/>
          <a:ext cx="571500" cy="548005"/>
        </a:xfrm>
        <a:prstGeom prst="rect">
          <a:avLst/>
        </a:prstGeom>
      </xdr:spPr>
    </xdr:pic>
  </etc:cellImage>
  <etc:cellImage>
    <xdr:pic>
      <xdr:nvPicPr>
        <xdr:cNvPr id="17" name="ID_FD7C78FECDAB4C458625398A1872C9F4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3896975" y="9199245"/>
          <a:ext cx="571500" cy="548005"/>
        </a:xfrm>
        <a:prstGeom prst="rect">
          <a:avLst/>
        </a:prstGeom>
      </xdr:spPr>
    </xdr:pic>
  </etc:cellImage>
  <etc:cellImage>
    <xdr:pic>
      <xdr:nvPicPr>
        <xdr:cNvPr id="18" name="ID_A652F853496C4B1BA05952596C2690BA" descr="Picture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3896975" y="8532495"/>
          <a:ext cx="571500" cy="548005"/>
        </a:xfrm>
        <a:prstGeom prst="rect">
          <a:avLst/>
        </a:prstGeom>
      </xdr:spPr>
    </xdr:pic>
  </etc:cellImage>
  <etc:cellImage>
    <xdr:pic>
      <xdr:nvPicPr>
        <xdr:cNvPr id="19" name="ID_9923A9B196694700B708DD091382D560" descr="Picture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3896975" y="10532745"/>
          <a:ext cx="571500" cy="548005"/>
        </a:xfrm>
        <a:prstGeom prst="rect">
          <a:avLst/>
        </a:prstGeom>
      </xdr:spPr>
    </xdr:pic>
  </etc:cellImage>
  <etc:cellImage>
    <xdr:pic>
      <xdr:nvPicPr>
        <xdr:cNvPr id="20" name="ID_24DACB71A37F485FBBB7057D017FD1B3" descr="Picture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3896975" y="11199495"/>
          <a:ext cx="571500" cy="548005"/>
        </a:xfrm>
        <a:prstGeom prst="rect">
          <a:avLst/>
        </a:prstGeom>
      </xdr:spPr>
    </xdr:pic>
  </etc:cellImage>
  <etc:cellImage>
    <xdr:pic>
      <xdr:nvPicPr>
        <xdr:cNvPr id="21" name="ID_B580E971A1594939AAEFC0229864488F" descr="Picture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3896975" y="11866245"/>
          <a:ext cx="571500" cy="548005"/>
        </a:xfrm>
        <a:prstGeom prst="rect">
          <a:avLst/>
        </a:prstGeom>
      </xdr:spPr>
    </xdr:pic>
  </etc:cellImage>
  <etc:cellImage>
    <xdr:pic>
      <xdr:nvPicPr>
        <xdr:cNvPr id="22" name="ID_A40D374DD747452792206DBB8513135A" descr="Picture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3896975" y="12532995"/>
          <a:ext cx="571500" cy="548005"/>
        </a:xfrm>
        <a:prstGeom prst="rect">
          <a:avLst/>
        </a:prstGeom>
      </xdr:spPr>
    </xdr:pic>
  </etc:cellImage>
  <etc:cellImage>
    <xdr:pic>
      <xdr:nvPicPr>
        <xdr:cNvPr id="23" name="ID_8C094D09DCCE4C29A4C7B11B235E886D" descr="Picture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3896975" y="13199745"/>
          <a:ext cx="571500" cy="548005"/>
        </a:xfrm>
        <a:prstGeom prst="rect">
          <a:avLst/>
        </a:prstGeom>
      </xdr:spPr>
    </xdr:pic>
  </etc:cellImage>
  <etc:cellImage>
    <xdr:pic>
      <xdr:nvPicPr>
        <xdr:cNvPr id="24" name="ID_E1F7A676713A4A04B75420D6B7ADAF3F" descr="Picture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3896975" y="13866495"/>
          <a:ext cx="571500" cy="548005"/>
        </a:xfrm>
        <a:prstGeom prst="rect">
          <a:avLst/>
        </a:prstGeom>
      </xdr:spPr>
    </xdr:pic>
  </etc:cellImage>
  <etc:cellImage>
    <xdr:pic>
      <xdr:nvPicPr>
        <xdr:cNvPr id="25" name="ID_7D89B2E278B3433AA926CBBC540F1DFB" descr="Picture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3896975" y="14533245"/>
          <a:ext cx="571500" cy="548005"/>
        </a:xfrm>
        <a:prstGeom prst="rect">
          <a:avLst/>
        </a:prstGeom>
      </xdr:spPr>
    </xdr:pic>
  </etc:cellImage>
  <etc:cellImage>
    <xdr:pic>
      <xdr:nvPicPr>
        <xdr:cNvPr id="26" name="ID_247D8A19040245F29348967AD549854E" descr="Picture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3896975" y="15199995"/>
          <a:ext cx="571500" cy="548005"/>
        </a:xfrm>
        <a:prstGeom prst="rect">
          <a:avLst/>
        </a:prstGeom>
      </xdr:spPr>
    </xdr:pic>
  </etc:cellImage>
  <etc:cellImage>
    <xdr:pic>
      <xdr:nvPicPr>
        <xdr:cNvPr id="27" name="ID_D3855E04E9764246850CB7336946B62D" descr="Picture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3896975" y="15866745"/>
          <a:ext cx="571500" cy="548005"/>
        </a:xfrm>
        <a:prstGeom prst="rect">
          <a:avLst/>
        </a:prstGeom>
      </xdr:spPr>
    </xdr:pic>
  </etc:cellImage>
  <etc:cellImage>
    <xdr:pic>
      <xdr:nvPicPr>
        <xdr:cNvPr id="29" name="ID_70077CF6F3E44664A23A4869EBE2DCDF" descr="Picture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3896975" y="16533495"/>
          <a:ext cx="571500" cy="548005"/>
        </a:xfrm>
        <a:prstGeom prst="rect">
          <a:avLst/>
        </a:prstGeom>
      </xdr:spPr>
    </xdr:pic>
  </etc:cellImage>
  <etc:cellImage>
    <xdr:pic>
      <xdr:nvPicPr>
        <xdr:cNvPr id="30" name="ID_813D4DCD867F4C62B97D625C24280F86" descr="Picture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3896975" y="17200245"/>
          <a:ext cx="571500" cy="548005"/>
        </a:xfrm>
        <a:prstGeom prst="rect">
          <a:avLst/>
        </a:prstGeom>
      </xdr:spPr>
    </xdr:pic>
  </etc:cellImage>
  <etc:cellImage>
    <xdr:pic>
      <xdr:nvPicPr>
        <xdr:cNvPr id="31" name="ID_EEBF6A3B3E41483D8F79C93B9305B40E" descr="Picture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3896975" y="17866995"/>
          <a:ext cx="571500" cy="548005"/>
        </a:xfrm>
        <a:prstGeom prst="rect">
          <a:avLst/>
        </a:prstGeom>
      </xdr:spPr>
    </xdr:pic>
  </etc:cellImage>
  <etc:cellImage>
    <xdr:pic>
      <xdr:nvPicPr>
        <xdr:cNvPr id="32" name="ID_B773486FD3C44FCC850F01D5B950C562" descr="Picture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3896975" y="23200995"/>
          <a:ext cx="571500" cy="548005"/>
        </a:xfrm>
        <a:prstGeom prst="rect">
          <a:avLst/>
        </a:prstGeom>
      </xdr:spPr>
    </xdr:pic>
  </etc:cellImage>
  <etc:cellImage>
    <xdr:pic>
      <xdr:nvPicPr>
        <xdr:cNvPr id="33" name="ID_B738050EE1534CB28A3AA8E6A5780E6F" descr="Picture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13896975" y="18533745"/>
          <a:ext cx="571500" cy="548005"/>
        </a:xfrm>
        <a:prstGeom prst="rect">
          <a:avLst/>
        </a:prstGeom>
      </xdr:spPr>
    </xdr:pic>
  </etc:cellImage>
  <etc:cellImage>
    <xdr:pic>
      <xdr:nvPicPr>
        <xdr:cNvPr id="34" name="ID_0FC203AFC6AA4CCC99EF7E562D1E8E14" descr="Picture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3896975" y="19200495"/>
          <a:ext cx="571500" cy="548005"/>
        </a:xfrm>
        <a:prstGeom prst="rect">
          <a:avLst/>
        </a:prstGeom>
      </xdr:spPr>
    </xdr:pic>
  </etc:cellImage>
  <etc:cellImage>
    <xdr:pic>
      <xdr:nvPicPr>
        <xdr:cNvPr id="35" name="ID_E1947FFEEECB4B5BBD45E55D6AAB607F" descr="Picture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13896975" y="19867245"/>
          <a:ext cx="571500" cy="548005"/>
        </a:xfrm>
        <a:prstGeom prst="rect">
          <a:avLst/>
        </a:prstGeom>
      </xdr:spPr>
    </xdr:pic>
  </etc:cellImage>
  <etc:cellImage>
    <xdr:pic>
      <xdr:nvPicPr>
        <xdr:cNvPr id="36" name="ID_031B9CED45CF4041B9181110BDCA900F" descr="Picture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13896975" y="20533995"/>
          <a:ext cx="571500" cy="548005"/>
        </a:xfrm>
        <a:prstGeom prst="rect">
          <a:avLst/>
        </a:prstGeom>
      </xdr:spPr>
    </xdr:pic>
  </etc:cellImage>
  <etc:cellImage>
    <xdr:pic>
      <xdr:nvPicPr>
        <xdr:cNvPr id="37" name="ID_5B219A798FC941E680D3C23EBC86A0C7" descr="Picture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3896975" y="21200745"/>
          <a:ext cx="571500" cy="548005"/>
        </a:xfrm>
        <a:prstGeom prst="rect">
          <a:avLst/>
        </a:prstGeom>
      </xdr:spPr>
    </xdr:pic>
  </etc:cellImage>
  <etc:cellImage>
    <xdr:pic>
      <xdr:nvPicPr>
        <xdr:cNvPr id="38" name="ID_61AEB313B82C48B595E1B3B535F842EC" descr="Picture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3896975" y="21867495"/>
          <a:ext cx="571500" cy="54800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<sst xmlns="http://schemas.openxmlformats.org/spreadsheetml/2006/main" count="439" uniqueCount="258">
  <si>
    <r>
      <rPr>
        <sz val="11"/>
        <color theme="1"/>
        <rFont val="微软雅黑"/>
        <charset val="134"/>
      </rPr>
      <t>服务</t>
    </r>
    <r>
      <rPr>
        <sz val="11"/>
        <color indexed="10"/>
        <rFont val="微软雅黑"/>
        <charset val="134"/>
      </rPr>
      <t>*</t>
    </r>
  </si>
  <si>
    <t>欧洲包税海派GLS</t>
  </si>
  <si>
    <r>
      <rPr>
        <sz val="11"/>
        <color theme="1"/>
        <rFont val="微软雅黑"/>
        <charset val="134"/>
      </rPr>
      <t xml:space="preserve">    使用说明
    1、带星标*为必填项
    2、一箱货有多个商品，箱号不要合并，重复即可
    3、申报价值为单件价值，快件总价值=申报价值*数量
    4、表格填写不可以使用公式
    5、带电、带磁、报关、清关等请准确勾选，避免出错渠道！
    6、如有特别产品或特别注意事项请在”备注“栏填写！
    7、货箱编号为具体的亚马逊货箱号（如非亚马逊货按1.2.3.4顺序下来即可)!
</t>
    </r>
    <r>
      <rPr>
        <b/>
        <sz val="11"/>
        <color theme="1"/>
        <rFont val="微软雅黑"/>
        <charset val="134"/>
      </rPr>
      <t xml:space="preserve">
8.不要删减或修改模板标题栏的内容</t>
    </r>
  </si>
  <si>
    <r>
      <rPr>
        <sz val="11"/>
        <color theme="1"/>
        <rFont val="微软雅黑"/>
        <charset val="134"/>
      </rPr>
      <t>收件人姓名</t>
    </r>
    <r>
      <rPr>
        <sz val="11"/>
        <color indexed="10"/>
        <rFont val="微软雅黑"/>
        <charset val="134"/>
      </rPr>
      <t>*</t>
    </r>
  </si>
  <si>
    <t>Entrepôt Cdiscount Fulfilment</t>
  </si>
  <si>
    <t>收件人公司</t>
  </si>
  <si>
    <r>
      <rPr>
        <sz val="11"/>
        <color theme="1"/>
        <rFont val="微软雅黑"/>
        <charset val="134"/>
      </rPr>
      <t>收件人地址一</t>
    </r>
    <r>
      <rPr>
        <sz val="11"/>
        <color indexed="10"/>
        <rFont val="微软雅黑"/>
        <charset val="134"/>
      </rPr>
      <t>*</t>
    </r>
  </si>
  <si>
    <t>Entrepot Cdiscount BAT B
Zone d activite Pot au Pin
33610 CESTAS</t>
  </si>
  <si>
    <t>收件人地址二</t>
  </si>
  <si>
    <t>收件人地址三</t>
  </si>
  <si>
    <r>
      <rPr>
        <sz val="11"/>
        <color theme="1"/>
        <rFont val="微软雅黑"/>
        <charset val="134"/>
      </rPr>
      <t>收件人城市</t>
    </r>
    <r>
      <rPr>
        <sz val="11"/>
        <color indexed="10"/>
        <rFont val="微软雅黑"/>
        <charset val="134"/>
      </rPr>
      <t>*</t>
    </r>
  </si>
  <si>
    <t>CESTAS</t>
  </si>
  <si>
    <t>收件人省份/州</t>
  </si>
  <si>
    <r>
      <rPr>
        <sz val="11"/>
        <color theme="1"/>
        <rFont val="微软雅黑"/>
        <charset val="134"/>
      </rPr>
      <t>收件人邮编</t>
    </r>
    <r>
      <rPr>
        <sz val="11"/>
        <color indexed="10"/>
        <rFont val="微软雅黑"/>
        <charset val="134"/>
      </rPr>
      <t>*</t>
    </r>
  </si>
  <si>
    <t>33610</t>
  </si>
  <si>
    <r>
      <rPr>
        <sz val="11"/>
        <color theme="1"/>
        <rFont val="微软雅黑"/>
        <charset val="134"/>
      </rPr>
      <t>收件人国家代码(二字代码)</t>
    </r>
    <r>
      <rPr>
        <sz val="11"/>
        <color indexed="10"/>
        <rFont val="微软雅黑"/>
        <charset val="134"/>
      </rPr>
      <t>*</t>
    </r>
  </si>
  <si>
    <t>FR</t>
  </si>
  <si>
    <t>收件人电话</t>
  </si>
  <si>
    <t>0033556684960</t>
  </si>
  <si>
    <t>收件人邮箱</t>
  </si>
  <si>
    <t>PO Number</t>
  </si>
  <si>
    <t>客户订单号</t>
  </si>
  <si>
    <t>FBC844244</t>
  </si>
  <si>
    <t>箱数</t>
  </si>
  <si>
    <r>
      <rPr>
        <sz val="11"/>
        <color theme="1"/>
        <rFont val="微软雅黑"/>
        <charset val="134"/>
      </rPr>
      <t>带电</t>
    </r>
    <r>
      <rPr>
        <sz val="11"/>
        <color indexed="10"/>
        <rFont val="微软雅黑"/>
        <charset val="134"/>
      </rPr>
      <t>*</t>
    </r>
  </si>
  <si>
    <t>是</t>
  </si>
  <si>
    <r>
      <rPr>
        <sz val="11"/>
        <color theme="1"/>
        <rFont val="微软雅黑"/>
        <charset val="134"/>
      </rPr>
      <t>带磁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</si>
  <si>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液体</t>
    </r>
    <r>
      <rPr>
        <sz val="11"/>
        <color indexed="10"/>
        <rFont val="微软雅黑"/>
        <charset val="134"/>
      </rPr>
      <t>*</t>
    </r>
  </si>
  <si>
    <t>否</t>
  </si>
  <si>
    <r>
      <rPr>
        <sz val="11"/>
        <color theme="1"/>
        <rFont val="微软雅黑"/>
        <charset val="134"/>
      </rPr>
      <t>粉末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</si>
  <si>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危险品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</si>
  <si>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报关方式</t>
    </r>
    <r>
      <rPr>
        <sz val="11"/>
        <color indexed="10"/>
        <rFont val="微软雅黑"/>
        <charset val="134"/>
      </rPr>
      <t>*</t>
    </r>
  </si>
  <si>
    <t>买单报关</t>
  </si>
  <si>
    <t>清关方式</t>
  </si>
  <si>
    <t>交税方式</t>
  </si>
  <si>
    <t>包税</t>
  </si>
  <si>
    <t>交货条款</t>
  </si>
  <si>
    <r>
      <rPr>
        <sz val="11"/>
        <color theme="1"/>
        <rFont val="微软雅黑"/>
        <charset val="134"/>
      </rPr>
      <t>VAT号</t>
    </r>
    <r>
      <rPr>
        <sz val="11"/>
        <color indexed="10"/>
        <rFont val="微软雅黑"/>
        <charset val="134"/>
      </rPr>
      <t>*</t>
    </r>
  </si>
  <si>
    <t>备注</t>
  </si>
  <si>
    <r>
      <rPr>
        <sz val="11"/>
        <color theme="1"/>
        <rFont val="微软雅黑"/>
        <charset val="134"/>
      </rPr>
      <t>货箱编号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</si>
  <si>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货箱重量(KG)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</si>
  <si>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货箱长度(</t>
    </r>
    <r>
      <rPr>
        <sz val="11"/>
        <color indexed="8"/>
        <rFont val="微软雅黑"/>
        <charset val="134"/>
      </rPr>
      <t>CM)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</si>
  <si>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货箱宽度(</t>
    </r>
    <r>
      <rPr>
        <sz val="11"/>
        <color indexed="8"/>
        <rFont val="微软雅黑"/>
        <charset val="134"/>
      </rPr>
      <t>CM)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</si>
  <si>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货箱高度(</t>
    </r>
    <r>
      <rPr>
        <sz val="11"/>
        <color indexed="8"/>
        <rFont val="微软雅黑"/>
        <charset val="134"/>
      </rPr>
      <t>CM)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</si>
  <si>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产品英文品名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</si>
  <si>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产品中文品名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</si>
  <si>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产品申报单价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</si>
  <si>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产品申报数量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</si>
  <si>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产品材质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</si>
  <si>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产品海关编码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</si>
  <si>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产品用途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</si>
  <si>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产品品牌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</si>
  <si>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产品型号</t>
    </r>
    <r>
      <rPr>
        <sz val="11"/>
        <color indexed="10"/>
        <rFont val="微软雅黑"/>
        <charset val="134"/>
      </rPr>
      <t>*</t>
    </r>
  </si>
  <si>
    <t>产品销售链接</t>
  </si>
  <si>
    <t>产品销售价格</t>
  </si>
  <si>
    <t>产品图片链接</t>
  </si>
  <si>
    <t>产品重量(kg)</t>
  </si>
  <si>
    <t>产品ASIN</t>
  </si>
  <si>
    <t>产品FNSKU</t>
  </si>
  <si>
    <t>产品SKU</t>
  </si>
  <si>
    <t>1</t>
  </si>
  <si>
    <t>65</t>
  </si>
  <si>
    <t>40</t>
  </si>
  <si>
    <t>45</t>
  </si>
  <si>
    <t>Sewing ruler</t>
  </si>
  <si>
    <t>缝纫尺</t>
  </si>
  <si>
    <t>塑料 plastic</t>
  </si>
  <si>
    <t>9506919000</t>
  </si>
  <si>
    <t>测量 measuring</t>
  </si>
  <si>
    <t>无牌</t>
  </si>
  <si>
    <t>无</t>
  </si>
  <si>
    <t>https://www.cdiscount.com/dp.aspx?sku=AUC2009496150273</t>
  </si>
  <si>
    <t>mobile phone case tempered film</t>
  </si>
  <si>
    <t>手机壳</t>
  </si>
  <si>
    <t>钢化玻璃 Tempered glass</t>
  </si>
  <si>
    <t>3921909090</t>
  </si>
  <si>
    <t>保护手机 Protect your phone</t>
  </si>
  <si>
    <t>https://www.cdiscount.com/dp.aspx?sku=AUC2008594017846</t>
  </si>
  <si>
    <t>Three-piece brush set</t>
  </si>
  <si>
    <t>胡刷三件套</t>
  </si>
  <si>
    <t>尼龙 Nylon</t>
  </si>
  <si>
    <t>9603290090</t>
  </si>
  <si>
    <t>刮胡子 Shaving</t>
  </si>
  <si>
    <t>https://www.cdiscount.com/dp.aspx?sku=AUC1351104100158</t>
  </si>
  <si>
    <t>Doll house</t>
  </si>
  <si>
    <t>娃娃屋</t>
  </si>
  <si>
    <t>桦木 Birch wood</t>
  </si>
  <si>
    <t>9503008900</t>
  </si>
  <si>
    <t>装饰 Decorating</t>
  </si>
  <si>
    <t>https://www.cdiscount.com/dp.aspx?sku=AUC9167155328814</t>
  </si>
  <si>
    <t>manual shaver</t>
  </si>
  <si>
    <t>手动剃须刀</t>
  </si>
  <si>
    <t>不锈钢 Stainless steel</t>
  </si>
  <si>
    <t>8205590000</t>
  </si>
  <si>
    <t>剃须 Shaving</t>
  </si>
  <si>
    <t>https://www.cdiscount.com/dp.aspx?sku=AUC9319645650237</t>
  </si>
  <si>
    <t>Shade cloth</t>
  </si>
  <si>
    <t>遮阳布</t>
  </si>
  <si>
    <t>亚麻布 Linen</t>
  </si>
  <si>
    <t>6306120000</t>
  </si>
  <si>
    <t>遮阳 Shade</t>
  </si>
  <si>
    <t>https://www.cdiscount.com/dp.aspx?sku=AUC0922288577312</t>
  </si>
  <si>
    <t>key protection cover</t>
  </si>
  <si>
    <t>按键保护罩</t>
  </si>
  <si>
    <t>ABS ABS</t>
  </si>
  <si>
    <t>3926909090</t>
  </si>
  <si>
    <t>保护按键 Protective buttons</t>
  </si>
  <si>
    <t>https://www.cdiscount.com/dp.aspx?sku=AUC7688950659078</t>
  </si>
  <si>
    <t>shoe tree</t>
  </si>
  <si>
    <t>鞋撑</t>
  </si>
  <si>
    <t>松木+金属 Pine+Metal</t>
  </si>
  <si>
    <t>3924900000</t>
  </si>
  <si>
    <t>穿鞋工具 Shoeing tools</t>
  </si>
  <si>
    <t>https://www.cdiscount.com/dp.aspx?sku=AUC7420067618827</t>
  </si>
  <si>
    <t>rearview mirror</t>
  </si>
  <si>
    <t>后视镜</t>
  </si>
  <si>
    <t>塑料 Plastic</t>
  </si>
  <si>
    <t>7009100000</t>
  </si>
  <si>
    <t>拓宽视野 Widen the field of view</t>
  </si>
  <si>
    <t>https://www.cdiscount.com/dp.aspx?sku=AUC3760318640004</t>
  </si>
  <si>
    <t>bracelet</t>
  </si>
  <si>
    <t>手镯</t>
  </si>
  <si>
    <t>红铜 Red copper</t>
  </si>
  <si>
    <t>7113119090</t>
  </si>
  <si>
    <t>佩戴 Wear</t>
  </si>
  <si>
    <t>https://www.cdiscount.com/dp.aspx?sku=AUC3770006414909</t>
  </si>
  <si>
    <t>pendant</t>
  </si>
  <si>
    <t>吊坠</t>
  </si>
  <si>
    <t>7113191100</t>
  </si>
  <si>
    <t>https://www.cdiscount.com/dp.aspx?sku=AUC2009575201087</t>
  </si>
  <si>
    <t>2</t>
  </si>
  <si>
    <t>Storage Box</t>
  </si>
  <si>
    <t>收纳盒</t>
  </si>
  <si>
    <t>金属 Metal</t>
  </si>
  <si>
    <t>7323990000</t>
  </si>
  <si>
    <t>收纳 Storage</t>
  </si>
  <si>
    <t>https://www.cdiscount.com/dp.aspx?sku=AUC9173983552062</t>
  </si>
  <si>
    <t>padlock</t>
  </si>
  <si>
    <t>挂锁</t>
  </si>
  <si>
    <t>钢 Steel</t>
  </si>
  <si>
    <t>8301100000</t>
  </si>
  <si>
    <t>防盗 Burglary prevention</t>
  </si>
  <si>
    <t>https://www.cdiscount.com/dp.aspx?sku=AUC6009777842046</t>
  </si>
  <si>
    <t>fish tank small castle</t>
  </si>
  <si>
    <t>鱼缸小城堡</t>
  </si>
  <si>
    <t>树脂 Resin</t>
  </si>
  <si>
    <t>3926400000</t>
  </si>
  <si>
    <t>装饰 Decoration</t>
  </si>
  <si>
    <t>https://www.cdiscount.com/dp.aspx?sku=AUC9363428140200</t>
  </si>
  <si>
    <t>Bluetooth Speaker</t>
  </si>
  <si>
    <t>蓝牙音箱</t>
  </si>
  <si>
    <t>金属+塑料 Metal+Plastic</t>
  </si>
  <si>
    <t>8518210000</t>
  </si>
  <si>
    <t>播放 Play</t>
  </si>
  <si>
    <t>https://www.cdiscount.com/dp.aspx?sku=AUC0762754199606</t>
  </si>
  <si>
    <t>Telescope</t>
  </si>
  <si>
    <t>望远镜</t>
  </si>
  <si>
    <t>BS橡胶+光学玻璃镜 BS rubber + optical glass mirror</t>
  </si>
  <si>
    <t>9005809000</t>
  </si>
  <si>
    <t>探查 Scouting</t>
  </si>
  <si>
    <t>https://www.cdiscount.com/dp.aspx?sku=AUC5061186958948</t>
  </si>
  <si>
    <t>necklace</t>
  </si>
  <si>
    <t>项链</t>
  </si>
  <si>
    <t>铜 Copper</t>
  </si>
  <si>
    <t>7117190000</t>
  </si>
  <si>
    <t>https://www.cdiscount.com/dp.aspx?sku=AUC2009653391839</t>
  </si>
  <si>
    <t>anti-theft lock</t>
  </si>
  <si>
    <t>防盗锁</t>
  </si>
  <si>
    <t>不锈钢 stainless steel</t>
  </si>
  <si>
    <t>8301400000</t>
  </si>
  <si>
    <t>防盗 Anti-theft</t>
  </si>
  <si>
    <t>https://www.cdiscount.com/dp.aspx?sku=AUC9354906798358</t>
  </si>
  <si>
    <t>bed linings</t>
  </si>
  <si>
    <t>床上用品</t>
  </si>
  <si>
    <t>聚酯纤维 Polyester</t>
  </si>
  <si>
    <t>6302211000</t>
  </si>
  <si>
    <t>睡觉 Sleeping</t>
  </si>
  <si>
    <t>https://www.cdiscount.com/dp.aspx?sku=AUC3760317411957</t>
  </si>
  <si>
    <t>children's beading</t>
  </si>
  <si>
    <t>儿童串珠</t>
  </si>
  <si>
    <t>亚克力 Acrylic</t>
  </si>
  <si>
    <t>DIY DIY</t>
  </si>
  <si>
    <t>https://www.cdiscount.com/dp.aspx?sku=AUC9009737340008</t>
  </si>
  <si>
    <t>钛钢 Titanium steel</t>
  </si>
  <si>
    <t>https://www.cdiscount.com/dp.aspx?sku=AUC9783904119283</t>
  </si>
  <si>
    <t>vinyl cleaning brush</t>
  </si>
  <si>
    <t>黑胶清洁刷</t>
  </si>
  <si>
    <t>9603501100</t>
  </si>
  <si>
    <t>清洁 Cleaning</t>
  </si>
  <si>
    <t>https://www.cdiscount.com/dp.aspx?sku=AUC7420067672782</t>
  </si>
  <si>
    <t>storage net</t>
  </si>
  <si>
    <t>储物网</t>
  </si>
  <si>
    <t>涤纶 Polyester</t>
  </si>
  <si>
    <t>3923290000</t>
  </si>
  <si>
    <t>https://www.cdiscount.com/dp.aspx?sku=AUC6467641794653</t>
  </si>
  <si>
    <t>scooter inner tube</t>
  </si>
  <si>
    <t>滑板车内胎</t>
  </si>
  <si>
    <t>橡胶 Rubber</t>
  </si>
  <si>
    <t>4013909000</t>
  </si>
  <si>
    <t>滑板车配件 Scooter accessories</t>
  </si>
  <si>
    <t>https://www.cdiscount.com/dp.aspx?sku=AUC9426746482411</t>
  </si>
  <si>
    <t>sofa cover</t>
  </si>
  <si>
    <t>沙发套</t>
  </si>
  <si>
    <t>聚酯纤维 Polyester fiber</t>
  </si>
  <si>
    <t>6304939000</t>
  </si>
  <si>
    <t>保护沙发 Protecting the sofa</t>
  </si>
  <si>
    <t>https://www.cdiscount.com/dp.aspx?sku=AUC9165260143667</t>
  </si>
  <si>
    <t>carpet</t>
  </si>
  <si>
    <t>地毯</t>
  </si>
  <si>
    <t>混纺 Blended</t>
  </si>
  <si>
    <t>5904900000</t>
  </si>
  <si>
    <t>装饰 decoration</t>
  </si>
  <si>
    <t>https://www.cdiscount.com/dp.aspx?sku=AUC6954248674872</t>
  </si>
  <si>
    <t>Earplugs</t>
  </si>
  <si>
    <t>耳塞</t>
  </si>
  <si>
    <t>硅胶 Silica gel</t>
  </si>
  <si>
    <t>8513109000</t>
  </si>
  <si>
    <t>防噪音 Anti-noise</t>
  </si>
  <si>
    <t>https://www.cdiscount.com/dp.aspx?sku=AUC0615116930730</t>
  </si>
  <si>
    <t>Wooden kitchenware</t>
  </si>
  <si>
    <t>木质厨具</t>
  </si>
  <si>
    <t>木 wood</t>
  </si>
  <si>
    <t>4419909090</t>
  </si>
  <si>
    <t>炒菜 Stir fry</t>
  </si>
  <si>
    <t>https://www.cdiscount.com/dp.aspx?sku=AUC7762001123012</t>
  </si>
  <si>
    <t>服务</t>
  </si>
  <si>
    <t>报关方式</t>
  </si>
  <si>
    <t>是/否</t>
  </si>
  <si>
    <t>中英卡航不包税</t>
  </si>
  <si>
    <t>中英卡航包税</t>
  </si>
  <si>
    <t>报关退税</t>
  </si>
  <si>
    <t>自主税号</t>
  </si>
  <si>
    <t>以星快船</t>
  </si>
  <si>
    <t>加拿大包税海派</t>
  </si>
  <si>
    <t>日本普货空派</t>
  </si>
  <si>
    <t>欧洲包税铁路</t>
  </si>
  <si>
    <t>欧洲卡航</t>
  </si>
  <si>
    <t>欧洲带电空派</t>
  </si>
  <si>
    <t>欧洲普货空派</t>
  </si>
  <si>
    <t>盐田快船</t>
  </si>
  <si>
    <t>美国普货空派</t>
  </si>
  <si>
    <t>美国联邦快递</t>
  </si>
  <si>
    <t>美森快船</t>
  </si>
  <si>
    <t>英国不包税海派DPD</t>
  </si>
  <si>
    <t>英国包税海派DPD</t>
  </si>
  <si>
    <t>英国带电包税空派</t>
  </si>
  <si>
    <t>英国带电自主VAT空派</t>
  </si>
  <si>
    <t>英国普货包税空派</t>
  </si>
  <si>
    <t>英国普货自主VAT空派</t>
  </si>
  <si>
    <t>英国铁路包税</t>
  </si>
  <si>
    <t>英国铁路自主VAT</t>
  </si>
  <si>
    <t>欧洲海运不包税</t>
  </si>
  <si>
    <t>欧洲海运包税快船</t>
  </si>
  <si>
    <t>英国海运不包税递延</t>
  </si>
  <si>
    <t>欧洲海运不包税递延</t>
  </si>
  <si>
    <t>DHL快递</t>
  </si>
  <si>
    <t>美国美森快船限时达</t>
  </si>
  <si>
    <t>欧洲铁路不包税递延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</si>
</sst>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USD]\ #,##0.00_);[Red]\([$USD]\ #,##0.00\)"/>
  </numFmts>
  <fonts count="33">
    <font>
      <sz val="11"/>
      <color theme="1"/>
      <name val="DengXian"/>
      <charset val="134"/>
      <scheme val="minor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12"/>
      <color theme="1"/>
      <name val="微软雅黑"/>
      <charset val="134"/>
    </font>
    <font>
      <sz val="9"/>
      <color rgb="FFFF0000"/>
      <name val="微软雅黑"/>
      <charset val="134"/>
    </font>
    <font>
      <sz val="10"/>
      <name val="Arial"/>
      <charset val="0"/>
    </font>
    <font>
      <sz val="11"/>
      <color indexed="8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indexed="8"/>
      <name val="宋体"/>
      <charset val="134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2"/>
      <name val="宋体"/>
      <charset val="134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Tahoma"/>
      <charset val="134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indexed="10"/>
      <name val="微软雅黑"/>
      <charset val="134"/>
    </font>
    <font>
      <b/>
      <sz val="11"/>
      <color theme="1"/>
      <name val="微软雅黑"/>
      <charset val="134"/>
    </font>
    <font>
      <sz val="11"/>
      <color indexed="8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6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1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15" borderId="13" applyNumberFormat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25" fillId="16" borderId="14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0" borderId="0"/>
    <xf numFmtId="0" fontId="9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/>
    <xf numFmtId="0" fontId="2" fillId="0" borderId="0" xfId="0" applyFont="1" applyAlignment="1">
      <alignment horizontal="left"/>
    </xf>
    <xf numFmtId="49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1" fillId="2" borderId="2" xfId="0" applyFont="1" applyFill="1" applyBorder="1"/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1" fillId="3" borderId="1" xfId="0" applyFont="1" applyFill="1" applyBorder="1"/>
    <xf numFmtId="0" fontId="2" fillId="0" borderId="0" xfId="0" applyFont="1" applyFill="1" applyAlignment="1">
      <alignment horizontal="left"/>
    </xf>
    <xf numFmtId="0" fontId="2" fillId="0" borderId="1" xfId="0" applyFont="1" applyFill="1" applyBorder="1"/>
    <xf numFmtId="0" fontId="1" fillId="3" borderId="3" xfId="0" applyFont="1" applyFill="1" applyBorder="1"/>
    <xf numFmtId="0" fontId="2" fillId="0" borderId="3" xfId="0" applyFont="1" applyFill="1" applyBorder="1"/>
    <xf numFmtId="0" fontId="2" fillId="0" borderId="0" xfId="0" applyFont="1" applyFill="1" applyBorder="1"/>
    <xf numFmtId="0" fontId="4" fillId="0" borderId="0" xfId="0" applyFont="1" applyAlignment="1">
      <alignment horizontal="left" vertical="top"/>
    </xf>
    <xf numFmtId="0" fontId="3" fillId="0" borderId="4" xfId="0" applyFont="1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" fontId="6" fillId="0" borderId="5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vertical="center" wrapText="1"/>
    </xf>
    <xf numFmtId="3" fontId="6" fillId="0" borderId="5" xfId="0" applyNumberFormat="1" applyFont="1" applyFill="1" applyBorder="1" applyAlignment="1">
      <alignment horizontal="center"/>
    </xf>
    <xf numFmtId="0" fontId="4" fillId="0" borderId="0" xfId="0" applyFont="1" applyAlignment="1">
      <alignment vertical="top"/>
    </xf>
    <xf numFmtId="0" fontId="2" fillId="0" borderId="0" xfId="0" applyFont="1" applyFill="1"/>
    <xf numFmtId="49" fontId="2" fillId="0" borderId="0" xfId="0" applyNumberFormat="1" applyFont="1" applyFill="1" applyAlignment="1">
      <alignment horizontal="left"/>
    </xf>
    <xf numFmtId="0" fontId="2" fillId="0" borderId="7" xfId="0" applyNumberFormat="1" applyFont="1" applyFill="1" applyBorder="1" applyAlignment="1">
      <alignment horizontal="center" vertical="center" wrapText="1"/>
    </xf>
    <xf numFmtId="0" fontId="7" fillId="0" borderId="6" xfId="1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8" fillId="0" borderId="5" xfId="11" applyFont="1" applyFill="1" applyBorder="1" applyAlignment="1">
      <alignment horizontal="center" vertical="center" wrapText="1"/>
    </xf>
    <xf numFmtId="0" fontId="7" fillId="0" borderId="5" xfId="11" applyFill="1" applyBorder="1" applyAlignment="1">
      <alignment horizontal="center" vertical="center" wrapText="1"/>
    </xf>
    <xf numFmtId="0" fontId="7" fillId="0" borderId="6" xfId="11" applyFill="1" applyBorder="1" applyAlignment="1">
      <alignment vertical="center" wrapText="1"/>
    </xf>
    <xf numFmtId="0" fontId="7" fillId="0" borderId="5" xfId="11" applyFill="1" applyBorder="1" applyAlignment="1">
      <alignment vertical="center" wrapText="1"/>
    </xf>
    <xf numFmtId="0" fontId="2" fillId="0" borderId="5" xfId="0" applyFont="1" applyFill="1" applyBorder="1" applyAlignment="1"/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1 2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20% - 强调文字颜色 3 3 2 2 2 3" xfId="12"/>
    <cellStyle name="常规 35" xfId="13"/>
    <cellStyle name="百分比" xfId="14" builtinId="5"/>
    <cellStyle name="已访问的超链接" xfId="15" builtinId="9"/>
    <cellStyle name="注释" xfId="16" builtinId="10"/>
    <cellStyle name="60% - 强调文字颜色 2" xfId="17" builtinId="36"/>
    <cellStyle name="标题 4" xfId="18" builtinId="19"/>
    <cellStyle name="警告文本" xfId="19" builtinId="11"/>
    <cellStyle name="常规 30" xfId="20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常规 2 2 2" xfId="3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60% - 强调文字颜色 6" xfId="54" builtinId="52"/>
    <cellStyle name="20% - 强调文字颜色 3 3 2 2 2 4" xfId="55"/>
    <cellStyle name="常规 2" xfId="5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jpeg"/><Relationship Id="rId8" Type="http://schemas.openxmlformats.org/officeDocument/2006/relationships/image" Target="media/image8.jpeg"/><Relationship Id="rId7" Type="http://schemas.openxmlformats.org/officeDocument/2006/relationships/image" Target="media/image7.jpeg"/><Relationship Id="rId6" Type="http://schemas.openxmlformats.org/officeDocument/2006/relationships/image" Target="media/image6.jpeg"/><Relationship Id="rId5" Type="http://schemas.openxmlformats.org/officeDocument/2006/relationships/image" Target="media/image5.jpeg"/><Relationship Id="rId4" Type="http://schemas.openxmlformats.org/officeDocument/2006/relationships/image" Target="media/image4.jpeg"/><Relationship Id="rId3" Type="http://schemas.openxmlformats.org/officeDocument/2006/relationships/image" Target="media/image3.jpeg"/><Relationship Id="rId28" Type="http://schemas.openxmlformats.org/officeDocument/2006/relationships/image" Target="media/image28.jpeg"/><Relationship Id="rId27" Type="http://schemas.openxmlformats.org/officeDocument/2006/relationships/image" Target="media/image27.jpeg"/><Relationship Id="rId26" Type="http://schemas.openxmlformats.org/officeDocument/2006/relationships/image" Target="media/image26.jpeg"/><Relationship Id="rId25" Type="http://schemas.openxmlformats.org/officeDocument/2006/relationships/image" Target="media/image25.jpeg"/><Relationship Id="rId24" Type="http://schemas.openxmlformats.org/officeDocument/2006/relationships/image" Target="media/image24.jpeg"/><Relationship Id="rId23" Type="http://schemas.openxmlformats.org/officeDocument/2006/relationships/image" Target="media/image23.jpeg"/><Relationship Id="rId22" Type="http://schemas.openxmlformats.org/officeDocument/2006/relationships/image" Target="media/image22.jpeg"/><Relationship Id="rId21" Type="http://schemas.openxmlformats.org/officeDocument/2006/relationships/image" Target="media/image21.jpeg"/><Relationship Id="rId20" Type="http://schemas.openxmlformats.org/officeDocument/2006/relationships/image" Target="media/image20.jpeg"/><Relationship Id="rId2" Type="http://schemas.openxmlformats.org/officeDocument/2006/relationships/image" Target="media/image2.jpeg"/><Relationship Id="rId19" Type="http://schemas.openxmlformats.org/officeDocument/2006/relationships/image" Target="media/image19.jpeg"/><Relationship Id="rId18" Type="http://schemas.openxmlformats.org/officeDocument/2006/relationships/image" Target="media/image18.jpeg"/><Relationship Id="rId17" Type="http://schemas.openxmlformats.org/officeDocument/2006/relationships/image" Target="media/image17.jpeg"/><Relationship Id="rId16" Type="http://schemas.openxmlformats.org/officeDocument/2006/relationships/image" Target="media/image16.jpeg"/><Relationship Id="rId15" Type="http://schemas.openxmlformats.org/officeDocument/2006/relationships/image" Target="media/image15.jpeg"/><Relationship Id="rId14" Type="http://schemas.openxmlformats.org/officeDocument/2006/relationships/image" Target="media/image14.jpeg"/><Relationship Id="rId13" Type="http://schemas.openxmlformats.org/officeDocument/2006/relationships/image" Target="media/image13.jpeg"/><Relationship Id="rId12" Type="http://schemas.openxmlformats.org/officeDocument/2006/relationships/image" Target="media/image12.jpeg"/><Relationship Id="rId11" Type="http://schemas.openxmlformats.org/officeDocument/2006/relationships/image" Target="media/image11.jpeg"/><Relationship Id="rId10" Type="http://schemas.openxmlformats.org/officeDocument/2006/relationships/image" Target="media/image10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tabSelected="1" topLeftCell="F20" workbookViewId="0">
      <selection activeCell="K32" sqref="K32"/>
    </sheetView>
  </sheetViews>
  <sheetFormatPr defaultColWidth="11" defaultRowHeight="14.25"/>
  <cols>
    <col min="1" max="1" width="31.875" style="4" customWidth="1"/>
    <col min="2" max="2" width="15" style="4" customWidth="1"/>
    <col min="3" max="3" width="15.3333333333333" style="4" customWidth="1"/>
    <col min="4" max="4" width="15.0833333333333" style="4" customWidth="1"/>
    <col min="5" max="5" width="14.75" style="4" customWidth="1"/>
    <col min="6" max="6" width="24.75" style="4" customWidth="1"/>
    <col min="7" max="7" width="17.125" style="4" customWidth="1"/>
    <col min="8" max="8" width="13.5833333333333" style="4" customWidth="1"/>
    <col min="9" max="9" width="11" style="4" customWidth="1"/>
    <col min="10" max="10" width="12.25" style="4" customWidth="1"/>
    <col min="11" max="11" width="22" style="4" customWidth="1"/>
    <col min="12" max="14" width="10.5833333333333" style="4" customWidth="1"/>
    <col min="15" max="15" width="15" style="4" customWidth="1"/>
    <col min="16" max="16" width="14.25" style="4" customWidth="1"/>
    <col min="17" max="17" width="13.875" style="4" customWidth="1"/>
    <col min="18" max="18" width="14.875" style="4" customWidth="1"/>
    <col min="19" max="16372" width="11" style="4"/>
    <col min="16382" max="16384" width="11" style="4"/>
  </cols>
  <sheetData>
    <row r="1" ht="15.75" customHeight="1" spans="1:15">
      <c r="A1" s="5" t="s">
        <v>0</v>
      </c>
      <c r="B1" s="6" t="s">
        <v>1</v>
      </c>
      <c r="C1" s="6"/>
      <c r="D1" s="6"/>
      <c r="E1" s="7" t="s">
        <v>2</v>
      </c>
      <c r="F1" s="7"/>
      <c r="G1" s="7"/>
      <c r="H1" s="7"/>
      <c r="O1" s="29"/>
    </row>
    <row r="2" ht="15.75" customHeight="1" spans="1:15">
      <c r="A2" s="5" t="s">
        <v>3</v>
      </c>
      <c r="B2" s="8" t="s">
        <v>4</v>
      </c>
      <c r="C2" s="6"/>
      <c r="D2" s="6"/>
      <c r="E2" s="7"/>
      <c r="F2" s="7"/>
      <c r="G2" s="7"/>
      <c r="H2" s="7"/>
      <c r="O2" s="29"/>
    </row>
    <row r="3" ht="15.75" customHeight="1" spans="1:15">
      <c r="A3" s="9" t="s">
        <v>5</v>
      </c>
      <c r="B3" s="8" t="s">
        <v>4</v>
      </c>
      <c r="C3" s="6"/>
      <c r="D3" s="6"/>
      <c r="E3" s="7"/>
      <c r="F3" s="7"/>
      <c r="G3" s="7"/>
      <c r="H3" s="7"/>
      <c r="O3" s="29"/>
    </row>
    <row r="4" ht="93" customHeight="1" spans="1:15">
      <c r="A4" s="9" t="s">
        <v>6</v>
      </c>
      <c r="B4" s="10" t="s">
        <v>7</v>
      </c>
      <c r="C4" s="11"/>
      <c r="D4" s="11"/>
      <c r="E4" s="7"/>
      <c r="F4" s="7"/>
      <c r="G4" s="7"/>
      <c r="H4" s="7"/>
      <c r="O4" s="29"/>
    </row>
    <row r="5" ht="21.75" customHeight="1" spans="1:15">
      <c r="A5" s="5" t="s">
        <v>8</v>
      </c>
      <c r="B5" s="6"/>
      <c r="C5" s="6"/>
      <c r="D5" s="6"/>
      <c r="E5" s="7"/>
      <c r="F5" s="7"/>
      <c r="G5" s="7"/>
      <c r="H5" s="7"/>
      <c r="O5" s="29"/>
    </row>
    <row r="6" customHeight="1" spans="1:15">
      <c r="A6" s="5" t="s">
        <v>9</v>
      </c>
      <c r="B6" s="6"/>
      <c r="C6" s="6"/>
      <c r="D6" s="6"/>
      <c r="E6" s="7"/>
      <c r="F6" s="7"/>
      <c r="G6" s="7"/>
      <c r="H6" s="7"/>
      <c r="O6" s="29"/>
    </row>
    <row r="7" customHeight="1" spans="1:15">
      <c r="A7" s="5" t="s">
        <v>10</v>
      </c>
      <c r="B7" s="6" t="s">
        <v>11</v>
      </c>
      <c r="C7" s="6"/>
      <c r="D7" s="6"/>
      <c r="E7" s="7"/>
      <c r="F7" s="7"/>
      <c r="G7" s="7"/>
      <c r="H7" s="7"/>
      <c r="O7" s="29"/>
    </row>
    <row r="8" customHeight="1" spans="1:15">
      <c r="A8" s="5" t="s">
        <v>12</v>
      </c>
      <c r="B8" s="6"/>
      <c r="C8" s="6"/>
      <c r="D8" s="6"/>
      <c r="E8" s="7"/>
      <c r="F8" s="7"/>
      <c r="G8" s="7"/>
      <c r="H8" s="7"/>
      <c r="O8" s="29"/>
    </row>
    <row r="9" customHeight="1" spans="1:15">
      <c r="A9" s="5" t="s">
        <v>13</v>
      </c>
      <c r="B9" s="6" t="s">
        <v>14</v>
      </c>
      <c r="C9" s="6"/>
      <c r="D9" s="6"/>
      <c r="E9" s="7"/>
      <c r="F9" s="7"/>
      <c r="G9" s="7"/>
      <c r="H9" s="7"/>
      <c r="O9" s="29"/>
    </row>
    <row r="10" customHeight="1" spans="1:15">
      <c r="A10" s="5" t="s">
        <v>15</v>
      </c>
      <c r="B10" s="6" t="s">
        <v>16</v>
      </c>
      <c r="C10" s="6"/>
      <c r="D10" s="6"/>
      <c r="E10" s="7"/>
      <c r="F10" s="7"/>
      <c r="G10" s="7"/>
      <c r="H10" s="7"/>
      <c r="O10" s="29"/>
    </row>
    <row r="11" ht="16.5" spans="1:8">
      <c r="A11" s="5" t="s">
        <v>17</v>
      </c>
      <c r="B11" s="6" t="s">
        <v>18</v>
      </c>
      <c r="C11" s="6"/>
      <c r="D11" s="6"/>
      <c r="E11" s="7"/>
      <c r="F11" s="7"/>
      <c r="G11" s="7"/>
      <c r="H11" s="7"/>
    </row>
    <row r="12" ht="16.5" spans="1:8">
      <c r="A12" s="5" t="s">
        <v>19</v>
      </c>
      <c r="B12" s="6"/>
      <c r="C12" s="6"/>
      <c r="D12" s="6"/>
      <c r="E12" s="7"/>
      <c r="F12" s="7"/>
      <c r="G12" s="7"/>
      <c r="H12" s="7"/>
    </row>
    <row r="13" ht="16.5" spans="1:8">
      <c r="A13" s="5" t="s">
        <v>20</v>
      </c>
      <c r="B13" s="6"/>
      <c r="C13" s="6"/>
      <c r="D13" s="6"/>
      <c r="E13" s="7"/>
      <c r="F13" s="7"/>
      <c r="G13" s="7"/>
      <c r="H13" s="7"/>
    </row>
    <row r="14" ht="16.5" spans="1:12">
      <c r="A14" s="12" t="s">
        <v>21</v>
      </c>
      <c r="B14" s="13" t="s">
        <v>22</v>
      </c>
      <c r="C14" s="13"/>
      <c r="D14" s="13"/>
      <c r="E14" s="14"/>
      <c r="F14" s="13"/>
      <c r="G14" s="13"/>
      <c r="H14" s="13"/>
      <c r="I14" s="30"/>
      <c r="J14" s="6"/>
      <c r="K14" s="6"/>
      <c r="L14" s="6"/>
    </row>
    <row r="15" ht="16.5" spans="1:12">
      <c r="A15" s="15" t="s">
        <v>23</v>
      </c>
      <c r="B15" s="6">
        <v>2</v>
      </c>
      <c r="C15" s="6"/>
      <c r="D15" s="6"/>
      <c r="E15" s="16"/>
      <c r="F15" s="13"/>
      <c r="G15" s="13"/>
      <c r="H15" s="13"/>
      <c r="I15" s="31"/>
      <c r="J15" s="6"/>
      <c r="K15" s="6"/>
      <c r="L15" s="6"/>
    </row>
    <row r="16" ht="16.5" spans="1:12">
      <c r="A16" s="5" t="s">
        <v>24</v>
      </c>
      <c r="B16" s="6" t="s">
        <v>25</v>
      </c>
      <c r="C16" s="6"/>
      <c r="D16" s="6"/>
      <c r="E16" s="17"/>
      <c r="F16" s="13"/>
      <c r="G16" s="13"/>
      <c r="H16" s="13"/>
      <c r="I16" s="31"/>
      <c r="J16" s="6"/>
      <c r="K16" s="6"/>
      <c r="L16" s="6"/>
    </row>
    <row r="17" ht="16.5" spans="1:12">
      <c r="A17" s="5" t="s">
        <v>26</v>
      </c>
      <c r="B17" s="6" t="s">
        <v>25</v>
      </c>
      <c r="C17" s="6"/>
      <c r="D17" s="6"/>
      <c r="E17" s="17"/>
      <c r="F17" s="13"/>
      <c r="G17" s="13"/>
      <c r="H17" s="13"/>
      <c r="I17" s="31"/>
      <c r="J17" s="6"/>
      <c r="K17" s="6"/>
      <c r="L17" s="6"/>
    </row>
    <row r="18" ht="16.5" spans="1:12">
      <c r="A18" s="5" t="s">
        <v>27</v>
      </c>
      <c r="B18" s="6" t="s">
        <v>28</v>
      </c>
      <c r="C18" s="6"/>
      <c r="D18" s="6"/>
      <c r="E18" s="17"/>
      <c r="F18" s="13"/>
      <c r="G18" s="13"/>
      <c r="H18" s="13"/>
      <c r="I18" s="31"/>
      <c r="J18" s="6"/>
      <c r="K18" s="6"/>
      <c r="L18" s="6"/>
    </row>
    <row r="19" ht="16.5" spans="1:12">
      <c r="A19" s="5" t="s">
        <v>29</v>
      </c>
      <c r="B19" s="6" t="s">
        <v>28</v>
      </c>
      <c r="C19" s="6"/>
      <c r="D19" s="6"/>
      <c r="E19" s="17"/>
      <c r="F19" s="13"/>
      <c r="G19" s="13"/>
      <c r="H19" s="13"/>
      <c r="I19" s="31"/>
      <c r="J19" s="6"/>
      <c r="K19" s="6"/>
      <c r="L19" s="6"/>
    </row>
    <row r="20" ht="16.5" spans="1:12">
      <c r="A20" s="5" t="s">
        <v>30</v>
      </c>
      <c r="B20" s="6" t="s">
        <v>28</v>
      </c>
      <c r="C20" s="6"/>
      <c r="D20" s="6"/>
      <c r="E20" s="17"/>
      <c r="F20" s="13"/>
      <c r="G20" s="13"/>
      <c r="H20" s="13"/>
      <c r="I20" s="31"/>
      <c r="J20" s="6"/>
      <c r="K20" s="6"/>
      <c r="L20" s="6"/>
    </row>
    <row r="21" ht="16.5" spans="1:12">
      <c r="A21" s="5" t="s">
        <v>31</v>
      </c>
      <c r="B21" s="18" t="s">
        <v>32</v>
      </c>
      <c r="C21" s="18"/>
      <c r="D21" s="18"/>
      <c r="E21" s="17"/>
      <c r="F21" s="13"/>
      <c r="G21" s="13"/>
      <c r="H21" s="13"/>
      <c r="I21" s="31"/>
      <c r="J21" s="6"/>
      <c r="K21" s="6"/>
      <c r="L21" s="6"/>
    </row>
    <row r="22" ht="16.5" spans="1:12">
      <c r="A22" s="5" t="s">
        <v>33</v>
      </c>
      <c r="B22" s="18"/>
      <c r="C22" s="18"/>
      <c r="D22" s="18"/>
      <c r="E22" s="17"/>
      <c r="F22" s="13"/>
      <c r="G22" s="13"/>
      <c r="H22" s="13"/>
      <c r="I22" s="31"/>
      <c r="J22" s="6"/>
      <c r="K22" s="6"/>
      <c r="L22" s="6"/>
    </row>
    <row r="23" ht="16.5" spans="1:12">
      <c r="A23" s="5" t="s">
        <v>34</v>
      </c>
      <c r="B23" s="18" t="s">
        <v>35</v>
      </c>
      <c r="C23" s="18"/>
      <c r="D23" s="18"/>
      <c r="E23" s="17"/>
      <c r="F23" s="13"/>
      <c r="G23" s="13"/>
      <c r="H23" s="13"/>
      <c r="I23" s="31"/>
      <c r="J23" s="6"/>
      <c r="K23" s="6"/>
      <c r="L23" s="6"/>
    </row>
    <row r="24" ht="16.5" spans="1:12">
      <c r="A24" s="5" t="s">
        <v>36</v>
      </c>
      <c r="B24" s="18"/>
      <c r="C24" s="18"/>
      <c r="D24" s="18"/>
      <c r="E24" s="17"/>
      <c r="F24" s="13"/>
      <c r="G24" s="13"/>
      <c r="H24" s="13"/>
      <c r="I24" s="31"/>
      <c r="J24" s="6"/>
      <c r="K24" s="6"/>
      <c r="L24" s="6"/>
    </row>
    <row r="25" ht="17.25" spans="1:12">
      <c r="A25" s="5" t="s">
        <v>37</v>
      </c>
      <c r="B25" s="11"/>
      <c r="C25" s="11"/>
      <c r="D25" s="19"/>
      <c r="E25" s="17"/>
      <c r="G25" s="13"/>
      <c r="H25" s="13"/>
      <c r="I25" s="31"/>
      <c r="J25" s="6"/>
      <c r="K25" s="6"/>
      <c r="L25" s="6"/>
    </row>
    <row r="26" ht="16.5" spans="1:12">
      <c r="A26" s="5" t="s">
        <v>38</v>
      </c>
      <c r="B26" s="6"/>
      <c r="C26" s="6"/>
      <c r="D26" s="6"/>
      <c r="E26" s="17"/>
      <c r="G26" s="13"/>
      <c r="H26" s="13"/>
      <c r="I26" s="31"/>
      <c r="J26" s="6"/>
      <c r="K26" s="6"/>
      <c r="L26" s="6"/>
    </row>
    <row r="27" s="2" customFormat="1" ht="16.5" spans="1:21">
      <c r="A27" s="20" t="s">
        <v>39</v>
      </c>
      <c r="B27" s="21" t="s">
        <v>40</v>
      </c>
      <c r="C27" s="21" t="s">
        <v>41</v>
      </c>
      <c r="D27" s="21" t="s">
        <v>42</v>
      </c>
      <c r="E27" s="21" t="s">
        <v>43</v>
      </c>
      <c r="F27" s="20" t="s">
        <v>44</v>
      </c>
      <c r="G27" s="20" t="s">
        <v>45</v>
      </c>
      <c r="H27" s="20" t="s">
        <v>46</v>
      </c>
      <c r="I27" s="20" t="s">
        <v>47</v>
      </c>
      <c r="J27" s="20" t="s">
        <v>48</v>
      </c>
      <c r="K27" s="20" t="s">
        <v>49</v>
      </c>
      <c r="L27" s="20" t="s">
        <v>50</v>
      </c>
      <c r="M27" s="20" t="s">
        <v>51</v>
      </c>
      <c r="N27" s="20" t="s">
        <v>52</v>
      </c>
      <c r="O27" s="20" t="s">
        <v>53</v>
      </c>
      <c r="P27" s="20" t="s">
        <v>54</v>
      </c>
      <c r="Q27" s="20" t="s">
        <v>55</v>
      </c>
      <c r="R27" s="20" t="s">
        <v>56</v>
      </c>
      <c r="S27" s="20" t="s">
        <v>57</v>
      </c>
      <c r="T27" s="20" t="s">
        <v>58</v>
      </c>
      <c r="U27" s="20" t="s">
        <v>59</v>
      </c>
    </row>
    <row r="28" s="3" customFormat="1" ht="46" customHeight="1" spans="1:21">
      <c r="A28" s="22" t="s">
        <v>60</v>
      </c>
      <c r="B28" s="23">
        <v>20.15</v>
      </c>
      <c r="C28" s="23" t="s">
        <v>61</v>
      </c>
      <c r="D28" s="23" t="s">
        <v>62</v>
      </c>
      <c r="E28" s="23" t="s">
        <v>63</v>
      </c>
      <c r="F28" s="24" t="s">
        <v>64</v>
      </c>
      <c r="G28" s="25" t="s">
        <v>65</v>
      </c>
      <c r="H28" s="24">
        <v>2.7</v>
      </c>
      <c r="I28" s="23">
        <v>1</v>
      </c>
      <c r="J28" s="24" t="s">
        <v>66</v>
      </c>
      <c r="K28" s="32" t="s">
        <v>67</v>
      </c>
      <c r="L28" s="25" t="s">
        <v>68</v>
      </c>
      <c r="M28" s="24" t="s">
        <v>69</v>
      </c>
      <c r="N28" s="25" t="s">
        <v>70</v>
      </c>
      <c r="O28" s="33" t="s">
        <v>71</v>
      </c>
      <c r="P28" s="25"/>
      <c r="Q28" s="25" t="str">
        <f>_xlfn.DISPIMG("ID_BADF324D6C2A4A918FC9A3534EC80110",1)</f>
        <v>=DISPIMG("ID_BADF324D6C2A4A918FC9A3534EC80110",1)</v>
      </c>
      <c r="R28" s="25"/>
      <c r="S28" s="25"/>
      <c r="T28" s="25"/>
      <c r="U28" s="25"/>
    </row>
    <row r="29" s="3" customFormat="1" ht="46" customHeight="1" spans="1:21">
      <c r="A29" s="22" t="s">
        <v>60</v>
      </c>
      <c r="B29" s="23">
        <v>20.15</v>
      </c>
      <c r="C29" s="23" t="s">
        <v>61</v>
      </c>
      <c r="D29" s="23" t="s">
        <v>62</v>
      </c>
      <c r="E29" s="23" t="s">
        <v>63</v>
      </c>
      <c r="F29" s="24" t="s">
        <v>72</v>
      </c>
      <c r="G29" s="25" t="s">
        <v>73</v>
      </c>
      <c r="H29" s="24">
        <v>0.35</v>
      </c>
      <c r="I29" s="23">
        <v>10</v>
      </c>
      <c r="J29" s="24" t="s">
        <v>74</v>
      </c>
      <c r="K29" s="34" t="s">
        <v>75</v>
      </c>
      <c r="L29" s="25" t="s">
        <v>76</v>
      </c>
      <c r="M29" s="24" t="s">
        <v>69</v>
      </c>
      <c r="N29" s="25" t="s">
        <v>70</v>
      </c>
      <c r="O29" s="35" t="s">
        <v>77</v>
      </c>
      <c r="P29" s="25"/>
      <c r="Q29" s="25" t="str">
        <f>_xlfn.DISPIMG("ID_DB0726A45BE945F998CCFBFBB30EB291",1)</f>
        <v>=DISPIMG("ID_DB0726A45BE945F998CCFBFBB30EB291",1)</v>
      </c>
      <c r="R29" s="25"/>
      <c r="S29" s="25"/>
      <c r="T29" s="25"/>
      <c r="U29" s="25"/>
    </row>
    <row r="30" s="3" customFormat="1" ht="46" customHeight="1" spans="1:21">
      <c r="A30" s="22" t="s">
        <v>60</v>
      </c>
      <c r="B30" s="23">
        <v>20.15</v>
      </c>
      <c r="C30" s="23" t="s">
        <v>61</v>
      </c>
      <c r="D30" s="23" t="s">
        <v>62</v>
      </c>
      <c r="E30" s="23" t="s">
        <v>63</v>
      </c>
      <c r="F30" s="24" t="s">
        <v>78</v>
      </c>
      <c r="G30" s="25" t="s">
        <v>79</v>
      </c>
      <c r="H30" s="24">
        <v>3.9</v>
      </c>
      <c r="I30" s="23">
        <v>5</v>
      </c>
      <c r="J30" s="24" t="s">
        <v>80</v>
      </c>
      <c r="K30" s="34" t="s">
        <v>81</v>
      </c>
      <c r="L30" s="25" t="s">
        <v>82</v>
      </c>
      <c r="M30" s="24" t="s">
        <v>69</v>
      </c>
      <c r="N30" s="25" t="s">
        <v>70</v>
      </c>
      <c r="O30" s="33" t="s">
        <v>83</v>
      </c>
      <c r="P30" s="25"/>
      <c r="Q30" s="25" t="str">
        <f>_xlfn.DISPIMG("ID_43954E75EC924BBA86B4CBF565F0EE7E",1)</f>
        <v>=DISPIMG("ID_43954E75EC924BBA86B4CBF565F0EE7E",1)</v>
      </c>
      <c r="R30" s="25"/>
      <c r="S30" s="25"/>
      <c r="T30" s="25"/>
      <c r="U30" s="25"/>
    </row>
    <row r="31" s="3" customFormat="1" ht="46" customHeight="1" spans="1:21">
      <c r="A31" s="22" t="s">
        <v>60</v>
      </c>
      <c r="B31" s="23">
        <v>20.15</v>
      </c>
      <c r="C31" s="23" t="s">
        <v>61</v>
      </c>
      <c r="D31" s="23" t="s">
        <v>62</v>
      </c>
      <c r="E31" s="23" t="s">
        <v>63</v>
      </c>
      <c r="F31" s="24" t="s">
        <v>84</v>
      </c>
      <c r="G31" s="25" t="s">
        <v>85</v>
      </c>
      <c r="H31" s="24">
        <v>3.58</v>
      </c>
      <c r="I31" s="23">
        <v>5</v>
      </c>
      <c r="J31" s="24" t="s">
        <v>86</v>
      </c>
      <c r="K31" s="34" t="s">
        <v>87</v>
      </c>
      <c r="L31" s="25" t="s">
        <v>88</v>
      </c>
      <c r="M31" s="24" t="s">
        <v>69</v>
      </c>
      <c r="N31" s="25" t="s">
        <v>70</v>
      </c>
      <c r="O31" s="35" t="s">
        <v>89</v>
      </c>
      <c r="P31" s="25"/>
      <c r="Q31" s="25" t="str">
        <f>_xlfn.DISPIMG("ID_09CB98706D5343D59F6FF679868DD6AC",1)</f>
        <v>=DISPIMG("ID_09CB98706D5343D59F6FF679868DD6AC",1)</v>
      </c>
      <c r="R31" s="25"/>
      <c r="S31" s="25"/>
      <c r="T31" s="25"/>
      <c r="U31" s="25"/>
    </row>
    <row r="32" s="3" customFormat="1" ht="46" customHeight="1" spans="1:21">
      <c r="A32" s="22" t="s">
        <v>60</v>
      </c>
      <c r="B32" s="23">
        <v>20.15</v>
      </c>
      <c r="C32" s="23" t="s">
        <v>61</v>
      </c>
      <c r="D32" s="23" t="s">
        <v>62</v>
      </c>
      <c r="E32" s="23" t="s">
        <v>63</v>
      </c>
      <c r="F32" s="24" t="s">
        <v>90</v>
      </c>
      <c r="G32" s="25" t="s">
        <v>91</v>
      </c>
      <c r="H32" s="24">
        <v>0.45</v>
      </c>
      <c r="I32" s="23">
        <v>20</v>
      </c>
      <c r="J32" s="24" t="s">
        <v>92</v>
      </c>
      <c r="K32" s="34" t="s">
        <v>93</v>
      </c>
      <c r="L32" s="25" t="s">
        <v>94</v>
      </c>
      <c r="M32" s="24" t="s">
        <v>69</v>
      </c>
      <c r="N32" s="25" t="s">
        <v>70</v>
      </c>
      <c r="O32" s="36" t="s">
        <v>95</v>
      </c>
      <c r="P32" s="25"/>
      <c r="Q32" s="25" t="str">
        <f>_xlfn.DISPIMG("ID_5FE89A68A3D04243B74711FF87FE3D96",1)</f>
        <v>=DISPIMG("ID_5FE89A68A3D04243B74711FF87FE3D96",1)</v>
      </c>
      <c r="R32" s="25"/>
      <c r="S32" s="25"/>
      <c r="T32" s="25"/>
      <c r="U32" s="25"/>
    </row>
    <row r="33" s="3" customFormat="1" ht="46" customHeight="1" spans="1:21">
      <c r="A33" s="22" t="s">
        <v>60</v>
      </c>
      <c r="B33" s="23">
        <v>20.15</v>
      </c>
      <c r="C33" s="23" t="s">
        <v>61</v>
      </c>
      <c r="D33" s="23" t="s">
        <v>62</v>
      </c>
      <c r="E33" s="23" t="s">
        <v>63</v>
      </c>
      <c r="F33" s="24" t="s">
        <v>96</v>
      </c>
      <c r="G33" s="25" t="s">
        <v>97</v>
      </c>
      <c r="H33" s="24">
        <v>1.66</v>
      </c>
      <c r="I33" s="23">
        <v>3</v>
      </c>
      <c r="J33" s="24" t="s">
        <v>98</v>
      </c>
      <c r="K33" s="34" t="s">
        <v>99</v>
      </c>
      <c r="L33" s="25" t="s">
        <v>100</v>
      </c>
      <c r="M33" s="24" t="s">
        <v>69</v>
      </c>
      <c r="N33" s="25" t="s">
        <v>70</v>
      </c>
      <c r="O33" s="36" t="s">
        <v>101</v>
      </c>
      <c r="P33" s="25"/>
      <c r="Q33" s="25" t="str">
        <f>_xlfn.DISPIMG("ID_A652F853496C4B1BA05952596C2690BA",1)</f>
        <v>=DISPIMG("ID_A652F853496C4B1BA05952596C2690BA",1)</v>
      </c>
      <c r="R33" s="25"/>
      <c r="S33" s="25"/>
      <c r="T33" s="25"/>
      <c r="U33" s="25"/>
    </row>
    <row r="34" s="3" customFormat="1" ht="46" customHeight="1" spans="1:21">
      <c r="A34" s="22" t="s">
        <v>60</v>
      </c>
      <c r="B34" s="23">
        <v>20.15</v>
      </c>
      <c r="C34" s="23" t="s">
        <v>61</v>
      </c>
      <c r="D34" s="23" t="s">
        <v>62</v>
      </c>
      <c r="E34" s="23" t="s">
        <v>63</v>
      </c>
      <c r="F34" s="24" t="s">
        <v>102</v>
      </c>
      <c r="G34" s="25" t="s">
        <v>103</v>
      </c>
      <c r="H34" s="24">
        <v>1.23</v>
      </c>
      <c r="I34" s="23">
        <v>5</v>
      </c>
      <c r="J34" s="24" t="s">
        <v>104</v>
      </c>
      <c r="K34" s="34" t="s">
        <v>105</v>
      </c>
      <c r="L34" s="25" t="s">
        <v>106</v>
      </c>
      <c r="M34" s="24" t="s">
        <v>69</v>
      </c>
      <c r="N34" s="25" t="s">
        <v>70</v>
      </c>
      <c r="O34" s="36" t="s">
        <v>107</v>
      </c>
      <c r="P34" s="25"/>
      <c r="Q34" s="25" t="str">
        <f>_xlfn.DISPIMG("ID_FD7C78FECDAB4C458625398A1872C9F4",1)</f>
        <v>=DISPIMG("ID_FD7C78FECDAB4C458625398A1872C9F4",1)</v>
      </c>
      <c r="R34" s="25"/>
      <c r="S34" s="25"/>
      <c r="T34" s="25"/>
      <c r="U34" s="25"/>
    </row>
    <row r="35" s="3" customFormat="1" ht="46" customHeight="1" spans="1:21">
      <c r="A35" s="22" t="s">
        <v>60</v>
      </c>
      <c r="B35" s="23">
        <v>20.15</v>
      </c>
      <c r="C35" s="23" t="s">
        <v>61</v>
      </c>
      <c r="D35" s="23" t="s">
        <v>62</v>
      </c>
      <c r="E35" s="23" t="s">
        <v>63</v>
      </c>
      <c r="F35" s="24" t="s">
        <v>108</v>
      </c>
      <c r="G35" s="25" t="s">
        <v>109</v>
      </c>
      <c r="H35" s="24">
        <v>1.97</v>
      </c>
      <c r="I35" s="23">
        <v>20</v>
      </c>
      <c r="J35" s="24" t="s">
        <v>110</v>
      </c>
      <c r="K35" s="34" t="s">
        <v>111</v>
      </c>
      <c r="L35" s="25" t="s">
        <v>112</v>
      </c>
      <c r="M35" s="24" t="s">
        <v>69</v>
      </c>
      <c r="N35" s="25" t="s">
        <v>70</v>
      </c>
      <c r="O35" s="36" t="s">
        <v>113</v>
      </c>
      <c r="P35" s="25"/>
      <c r="Q35" s="25" t="str">
        <f>_xlfn.DISPIMG("ID_8C4E3C8FF42C45B9B3055E6F4BCD8546",1)</f>
        <v>=DISPIMG("ID_8C4E3C8FF42C45B9B3055E6F4BCD8546",1)</v>
      </c>
      <c r="R35" s="25"/>
      <c r="S35" s="25"/>
      <c r="T35" s="25"/>
      <c r="U35" s="25"/>
    </row>
    <row r="36" s="3" customFormat="1" ht="46" customHeight="1" spans="1:21">
      <c r="A36" s="22" t="s">
        <v>60</v>
      </c>
      <c r="B36" s="23">
        <v>20.15</v>
      </c>
      <c r="C36" s="23" t="s">
        <v>61</v>
      </c>
      <c r="D36" s="23" t="s">
        <v>62</v>
      </c>
      <c r="E36" s="23" t="s">
        <v>63</v>
      </c>
      <c r="F36" s="24" t="s">
        <v>114</v>
      </c>
      <c r="G36" s="25" t="s">
        <v>115</v>
      </c>
      <c r="H36" s="24">
        <v>1.85</v>
      </c>
      <c r="I36" s="23">
        <v>5</v>
      </c>
      <c r="J36" s="24" t="s">
        <v>116</v>
      </c>
      <c r="K36" s="34" t="s">
        <v>117</v>
      </c>
      <c r="L36" s="25" t="s">
        <v>118</v>
      </c>
      <c r="M36" s="24" t="s">
        <v>69</v>
      </c>
      <c r="N36" s="25" t="s">
        <v>70</v>
      </c>
      <c r="O36" s="36" t="s">
        <v>119</v>
      </c>
      <c r="P36" s="25"/>
      <c r="Q36" s="25" t="str">
        <f>_xlfn.DISPIMG("ID_9923A9B196694700B708DD091382D560",1)</f>
        <v>=DISPIMG("ID_9923A9B196694700B708DD091382D560",1)</v>
      </c>
      <c r="R36" s="25"/>
      <c r="S36" s="25"/>
      <c r="T36" s="25"/>
      <c r="U36" s="25"/>
    </row>
    <row r="37" s="3" customFormat="1" ht="46" customHeight="1" spans="1:21">
      <c r="A37" s="22" t="s">
        <v>60</v>
      </c>
      <c r="B37" s="23">
        <v>20.15</v>
      </c>
      <c r="C37" s="23" t="s">
        <v>61</v>
      </c>
      <c r="D37" s="23" t="s">
        <v>62</v>
      </c>
      <c r="E37" s="23" t="s">
        <v>63</v>
      </c>
      <c r="F37" s="24" t="s">
        <v>120</v>
      </c>
      <c r="G37" s="25" t="s">
        <v>121</v>
      </c>
      <c r="H37" s="24">
        <v>3.07</v>
      </c>
      <c r="I37" s="23">
        <v>70</v>
      </c>
      <c r="J37" s="24" t="s">
        <v>122</v>
      </c>
      <c r="K37" s="34" t="s">
        <v>123</v>
      </c>
      <c r="L37" s="25" t="s">
        <v>124</v>
      </c>
      <c r="M37" s="24" t="s">
        <v>69</v>
      </c>
      <c r="N37" s="25" t="s">
        <v>70</v>
      </c>
      <c r="O37" s="36" t="s">
        <v>125</v>
      </c>
      <c r="P37" s="25"/>
      <c r="Q37" s="25" t="str">
        <f>_xlfn.DISPIMG("ID_24DACB71A37F485FBBB7057D017FD1B3",1)</f>
        <v>=DISPIMG("ID_24DACB71A37F485FBBB7057D017FD1B3",1)</v>
      </c>
      <c r="R37" s="25"/>
      <c r="S37" s="25"/>
      <c r="T37" s="25"/>
      <c r="U37" s="25"/>
    </row>
    <row r="38" s="3" customFormat="1" ht="46" customHeight="1" spans="1:21">
      <c r="A38" s="22" t="s">
        <v>60</v>
      </c>
      <c r="B38" s="23">
        <v>20.15</v>
      </c>
      <c r="C38" s="23" t="s">
        <v>61</v>
      </c>
      <c r="D38" s="23" t="s">
        <v>62</v>
      </c>
      <c r="E38" s="23" t="s">
        <v>63</v>
      </c>
      <c r="F38" s="24" t="s">
        <v>126</v>
      </c>
      <c r="G38" s="25" t="s">
        <v>127</v>
      </c>
      <c r="H38" s="24">
        <v>1.02</v>
      </c>
      <c r="I38" s="23">
        <v>20</v>
      </c>
      <c r="J38" s="24" t="s">
        <v>92</v>
      </c>
      <c r="K38" s="34" t="s">
        <v>128</v>
      </c>
      <c r="L38" s="25" t="s">
        <v>88</v>
      </c>
      <c r="M38" s="24" t="s">
        <v>69</v>
      </c>
      <c r="N38" s="25" t="s">
        <v>70</v>
      </c>
      <c r="O38" s="36" t="s">
        <v>129</v>
      </c>
      <c r="P38" s="25"/>
      <c r="Q38" s="25" t="str">
        <f>_xlfn.DISPIMG("ID_B580E971A1594939AAEFC0229864488F",1)</f>
        <v>=DISPIMG("ID_B580E971A1594939AAEFC0229864488F",1)</v>
      </c>
      <c r="R38" s="25"/>
      <c r="S38" s="25"/>
      <c r="T38" s="25"/>
      <c r="U38" s="25"/>
    </row>
    <row r="39" s="3" customFormat="1" ht="46" customHeight="1" spans="1:21">
      <c r="A39" s="22" t="s">
        <v>130</v>
      </c>
      <c r="B39" s="23">
        <v>22.8</v>
      </c>
      <c r="C39" s="23" t="s">
        <v>61</v>
      </c>
      <c r="D39" s="23" t="s">
        <v>62</v>
      </c>
      <c r="E39" s="23" t="s">
        <v>63</v>
      </c>
      <c r="F39" s="24" t="s">
        <v>131</v>
      </c>
      <c r="G39" s="25" t="s">
        <v>132</v>
      </c>
      <c r="H39" s="24">
        <v>6.3</v>
      </c>
      <c r="I39" s="23">
        <v>1</v>
      </c>
      <c r="J39" s="24" t="s">
        <v>133</v>
      </c>
      <c r="K39" s="34" t="s">
        <v>134</v>
      </c>
      <c r="L39" s="25" t="s">
        <v>135</v>
      </c>
      <c r="M39" s="24" t="s">
        <v>69</v>
      </c>
      <c r="N39" s="25" t="s">
        <v>70</v>
      </c>
      <c r="O39" s="36" t="s">
        <v>136</v>
      </c>
      <c r="P39" s="25"/>
      <c r="Q39" s="25" t="str">
        <f>_xlfn.DISPIMG("ID_A40D374DD747452792206DBB8513135A",1)</f>
        <v>=DISPIMG("ID_A40D374DD747452792206DBB8513135A",1)</v>
      </c>
      <c r="R39" s="25"/>
      <c r="S39" s="25"/>
      <c r="T39" s="25"/>
      <c r="U39" s="25"/>
    </row>
    <row r="40" s="3" customFormat="1" ht="46" customHeight="1" spans="1:21">
      <c r="A40" s="22" t="s">
        <v>130</v>
      </c>
      <c r="B40" s="23">
        <v>22.8</v>
      </c>
      <c r="C40" s="23" t="s">
        <v>61</v>
      </c>
      <c r="D40" s="23" t="s">
        <v>62</v>
      </c>
      <c r="E40" s="23" t="s">
        <v>63</v>
      </c>
      <c r="F40" s="24" t="s">
        <v>137</v>
      </c>
      <c r="G40" s="25" t="s">
        <v>138</v>
      </c>
      <c r="H40" s="24">
        <v>2.46</v>
      </c>
      <c r="I40" s="23">
        <v>10</v>
      </c>
      <c r="J40" s="24" t="s">
        <v>139</v>
      </c>
      <c r="K40" s="34" t="s">
        <v>140</v>
      </c>
      <c r="L40" s="25" t="s">
        <v>141</v>
      </c>
      <c r="M40" s="24" t="s">
        <v>69</v>
      </c>
      <c r="N40" s="25" t="s">
        <v>70</v>
      </c>
      <c r="O40" s="36" t="s">
        <v>142</v>
      </c>
      <c r="P40" s="25"/>
      <c r="Q40" s="25" t="str">
        <f>_xlfn.DISPIMG("ID_8C094D09DCCE4C29A4C7B11B235E886D",1)</f>
        <v>=DISPIMG("ID_8C094D09DCCE4C29A4C7B11B235E886D",1)</v>
      </c>
      <c r="R40" s="25"/>
      <c r="S40" s="25"/>
      <c r="T40" s="25"/>
      <c r="U40" s="25"/>
    </row>
    <row r="41" s="3" customFormat="1" ht="46" customHeight="1" spans="1:21">
      <c r="A41" s="22" t="s">
        <v>130</v>
      </c>
      <c r="B41" s="23">
        <v>22.8</v>
      </c>
      <c r="C41" s="23" t="s">
        <v>61</v>
      </c>
      <c r="D41" s="23" t="s">
        <v>62</v>
      </c>
      <c r="E41" s="23" t="s">
        <v>63</v>
      </c>
      <c r="F41" s="24" t="s">
        <v>143</v>
      </c>
      <c r="G41" s="25" t="s">
        <v>144</v>
      </c>
      <c r="H41" s="24">
        <v>1.63</v>
      </c>
      <c r="I41" s="23">
        <v>5</v>
      </c>
      <c r="J41" s="24" t="s">
        <v>145</v>
      </c>
      <c r="K41" s="34" t="s">
        <v>146</v>
      </c>
      <c r="L41" s="25" t="s">
        <v>147</v>
      </c>
      <c r="M41" s="24" t="s">
        <v>69</v>
      </c>
      <c r="N41" s="25" t="s">
        <v>70</v>
      </c>
      <c r="O41" s="36" t="s">
        <v>148</v>
      </c>
      <c r="P41" s="25"/>
      <c r="Q41" s="25" t="str">
        <f>_xlfn.DISPIMG("ID_E1F7A676713A4A04B75420D6B7ADAF3F",1)</f>
        <v>=DISPIMG("ID_E1F7A676713A4A04B75420D6B7ADAF3F",1)</v>
      </c>
      <c r="R41" s="25"/>
      <c r="S41" s="25"/>
      <c r="T41" s="25"/>
      <c r="U41" s="25"/>
    </row>
    <row r="42" s="3" customFormat="1" ht="46" customHeight="1" spans="1:21">
      <c r="A42" s="22" t="s">
        <v>130</v>
      </c>
      <c r="B42" s="23">
        <v>22.8</v>
      </c>
      <c r="C42" s="23" t="s">
        <v>61</v>
      </c>
      <c r="D42" s="23" t="s">
        <v>62</v>
      </c>
      <c r="E42" s="23" t="s">
        <v>63</v>
      </c>
      <c r="F42" s="24" t="s">
        <v>149</v>
      </c>
      <c r="G42" s="25" t="s">
        <v>150</v>
      </c>
      <c r="H42" s="24">
        <v>4.27</v>
      </c>
      <c r="I42" s="23">
        <v>5</v>
      </c>
      <c r="J42" s="24" t="s">
        <v>151</v>
      </c>
      <c r="K42" s="34" t="s">
        <v>152</v>
      </c>
      <c r="L42" s="25" t="s">
        <v>153</v>
      </c>
      <c r="M42" s="24" t="s">
        <v>69</v>
      </c>
      <c r="N42" s="25" t="s">
        <v>70</v>
      </c>
      <c r="O42" s="36" t="s">
        <v>154</v>
      </c>
      <c r="P42" s="25"/>
      <c r="Q42" s="25" t="str">
        <f>_xlfn.DISPIMG("ID_7D89B2E278B3433AA926CBBC540F1DFB",1)</f>
        <v>=DISPIMG("ID_7D89B2E278B3433AA926CBBC540F1DFB",1)</v>
      </c>
      <c r="R42" s="25"/>
      <c r="S42" s="25"/>
      <c r="T42" s="25"/>
      <c r="U42" s="25"/>
    </row>
    <row r="43" s="3" customFormat="1" ht="46" customHeight="1" spans="1:21">
      <c r="A43" s="22" t="s">
        <v>130</v>
      </c>
      <c r="B43" s="23">
        <v>22.8</v>
      </c>
      <c r="C43" s="23" t="s">
        <v>61</v>
      </c>
      <c r="D43" s="23" t="s">
        <v>62</v>
      </c>
      <c r="E43" s="23" t="s">
        <v>63</v>
      </c>
      <c r="F43" s="24" t="s">
        <v>155</v>
      </c>
      <c r="G43" s="25" t="s">
        <v>156</v>
      </c>
      <c r="H43" s="24">
        <v>4</v>
      </c>
      <c r="I43" s="23">
        <v>5</v>
      </c>
      <c r="J43" s="24" t="s">
        <v>157</v>
      </c>
      <c r="K43" s="34" t="s">
        <v>158</v>
      </c>
      <c r="L43" s="25" t="s">
        <v>159</v>
      </c>
      <c r="M43" s="24" t="s">
        <v>69</v>
      </c>
      <c r="N43" s="25" t="s">
        <v>70</v>
      </c>
      <c r="O43" s="36" t="s">
        <v>160</v>
      </c>
      <c r="P43" s="25"/>
      <c r="Q43" s="25" t="str">
        <f>_xlfn.DISPIMG("ID_247D8A19040245F29348967AD549854E",1)</f>
        <v>=DISPIMG("ID_247D8A19040245F29348967AD549854E",1)</v>
      </c>
      <c r="R43" s="25"/>
      <c r="S43" s="25"/>
      <c r="T43" s="25"/>
      <c r="U43" s="25"/>
    </row>
    <row r="44" s="3" customFormat="1" ht="46" customHeight="1" spans="1:21">
      <c r="A44" s="22" t="s">
        <v>130</v>
      </c>
      <c r="B44" s="23">
        <v>22.8</v>
      </c>
      <c r="C44" s="23" t="s">
        <v>61</v>
      </c>
      <c r="D44" s="23" t="s">
        <v>62</v>
      </c>
      <c r="E44" s="23" t="s">
        <v>63</v>
      </c>
      <c r="F44" s="24" t="s">
        <v>161</v>
      </c>
      <c r="G44" s="25" t="s">
        <v>162</v>
      </c>
      <c r="H44" s="24">
        <v>0.81</v>
      </c>
      <c r="I44" s="23">
        <v>10</v>
      </c>
      <c r="J44" s="24" t="s">
        <v>163</v>
      </c>
      <c r="K44" s="34" t="s">
        <v>164</v>
      </c>
      <c r="L44" s="25" t="s">
        <v>147</v>
      </c>
      <c r="M44" s="24" t="s">
        <v>69</v>
      </c>
      <c r="N44" s="25" t="s">
        <v>70</v>
      </c>
      <c r="O44" s="36" t="s">
        <v>165</v>
      </c>
      <c r="P44" s="25"/>
      <c r="Q44" s="25" t="str">
        <f>_xlfn.DISPIMG("ID_D3855E04E9764246850CB7336946B62D",1)</f>
        <v>=DISPIMG("ID_D3855E04E9764246850CB7336946B62D",1)</v>
      </c>
      <c r="R44" s="25"/>
      <c r="S44" s="25"/>
      <c r="T44" s="25"/>
      <c r="U44" s="25"/>
    </row>
    <row r="45" s="3" customFormat="1" ht="46" customHeight="1" spans="1:21">
      <c r="A45" s="22" t="s">
        <v>130</v>
      </c>
      <c r="B45" s="23">
        <v>22.8</v>
      </c>
      <c r="C45" s="23" t="s">
        <v>61</v>
      </c>
      <c r="D45" s="23" t="s">
        <v>62</v>
      </c>
      <c r="E45" s="23" t="s">
        <v>63</v>
      </c>
      <c r="F45" s="24" t="s">
        <v>166</v>
      </c>
      <c r="G45" s="25" t="s">
        <v>167</v>
      </c>
      <c r="H45" s="24">
        <v>1.52</v>
      </c>
      <c r="I45" s="23">
        <v>5</v>
      </c>
      <c r="J45" s="24" t="s">
        <v>168</v>
      </c>
      <c r="K45" s="34" t="s">
        <v>169</v>
      </c>
      <c r="L45" s="25" t="s">
        <v>170</v>
      </c>
      <c r="M45" s="24" t="s">
        <v>69</v>
      </c>
      <c r="N45" s="25" t="s">
        <v>70</v>
      </c>
      <c r="O45" s="36" t="s">
        <v>171</v>
      </c>
      <c r="P45" s="25"/>
      <c r="Q45" s="25" t="str">
        <f>_xlfn.DISPIMG("ID_70077CF6F3E44664A23A4869EBE2DCDF",1)</f>
        <v>=DISPIMG("ID_70077CF6F3E44664A23A4869EBE2DCDF",1)</v>
      </c>
      <c r="R45" s="25"/>
      <c r="S45" s="25"/>
      <c r="T45" s="25"/>
      <c r="U45" s="25"/>
    </row>
    <row r="46" s="3" customFormat="1" ht="46" customHeight="1" spans="1:21">
      <c r="A46" s="22" t="s">
        <v>130</v>
      </c>
      <c r="B46" s="23">
        <v>22.8</v>
      </c>
      <c r="C46" s="23" t="s">
        <v>61</v>
      </c>
      <c r="D46" s="23" t="s">
        <v>62</v>
      </c>
      <c r="E46" s="23" t="s">
        <v>63</v>
      </c>
      <c r="F46" s="24" t="s">
        <v>172</v>
      </c>
      <c r="G46" s="25" t="s">
        <v>173</v>
      </c>
      <c r="H46" s="24">
        <v>5.02</v>
      </c>
      <c r="I46" s="23">
        <v>3</v>
      </c>
      <c r="J46" s="24" t="s">
        <v>174</v>
      </c>
      <c r="K46" s="34" t="s">
        <v>175</v>
      </c>
      <c r="L46" s="25" t="s">
        <v>176</v>
      </c>
      <c r="M46" s="24" t="s">
        <v>69</v>
      </c>
      <c r="N46" s="25" t="s">
        <v>70</v>
      </c>
      <c r="O46" s="36" t="s">
        <v>177</v>
      </c>
      <c r="P46" s="25"/>
      <c r="Q46" s="25" t="str">
        <f>_xlfn.DISPIMG("ID_813D4DCD867F4C62B97D625C24280F86",1)</f>
        <v>=DISPIMG("ID_813D4DCD867F4C62B97D625C24280F86",1)</v>
      </c>
      <c r="R46" s="25"/>
      <c r="S46" s="25"/>
      <c r="T46" s="25"/>
      <c r="U46" s="25"/>
    </row>
    <row r="47" s="3" customFormat="1" ht="46" customHeight="1" spans="1:21">
      <c r="A47" s="22" t="s">
        <v>130</v>
      </c>
      <c r="B47" s="23">
        <v>22.8</v>
      </c>
      <c r="C47" s="23" t="s">
        <v>61</v>
      </c>
      <c r="D47" s="23" t="s">
        <v>62</v>
      </c>
      <c r="E47" s="23" t="s">
        <v>63</v>
      </c>
      <c r="F47" s="24" t="s">
        <v>178</v>
      </c>
      <c r="G47" s="25" t="s">
        <v>179</v>
      </c>
      <c r="H47" s="24">
        <v>3.77</v>
      </c>
      <c r="I47" s="23">
        <v>5</v>
      </c>
      <c r="J47" s="24" t="s">
        <v>180</v>
      </c>
      <c r="K47" s="34" t="s">
        <v>87</v>
      </c>
      <c r="L47" s="25" t="s">
        <v>181</v>
      </c>
      <c r="M47" s="24" t="s">
        <v>69</v>
      </c>
      <c r="N47" s="25" t="s">
        <v>70</v>
      </c>
      <c r="O47" s="36" t="s">
        <v>182</v>
      </c>
      <c r="P47" s="25"/>
      <c r="Q47" s="25" t="str">
        <f>_xlfn.DISPIMG("ID_EEBF6A3B3E41483D8F79C93B9305B40E",1)</f>
        <v>=DISPIMG("ID_EEBF6A3B3E41483D8F79C93B9305B40E",1)</v>
      </c>
      <c r="R47" s="25"/>
      <c r="S47" s="25"/>
      <c r="T47" s="25"/>
      <c r="U47" s="25"/>
    </row>
    <row r="48" s="3" customFormat="1" ht="46" customHeight="1" spans="1:21">
      <c r="A48" s="22" t="s">
        <v>130</v>
      </c>
      <c r="B48" s="23">
        <v>22.8</v>
      </c>
      <c r="C48" s="23" t="s">
        <v>61</v>
      </c>
      <c r="D48" s="23" t="s">
        <v>62</v>
      </c>
      <c r="E48" s="23" t="s">
        <v>63</v>
      </c>
      <c r="F48" s="24" t="s">
        <v>161</v>
      </c>
      <c r="G48" s="25" t="s">
        <v>162</v>
      </c>
      <c r="H48" s="24">
        <v>10.45</v>
      </c>
      <c r="I48" s="23">
        <v>20</v>
      </c>
      <c r="J48" s="24" t="s">
        <v>183</v>
      </c>
      <c r="K48" s="34" t="s">
        <v>164</v>
      </c>
      <c r="L48" s="25" t="s">
        <v>88</v>
      </c>
      <c r="M48" s="24" t="s">
        <v>69</v>
      </c>
      <c r="N48" s="25" t="s">
        <v>70</v>
      </c>
      <c r="O48" s="36" t="s">
        <v>184</v>
      </c>
      <c r="P48" s="25"/>
      <c r="Q48" s="25" t="str">
        <f>_xlfn.DISPIMG("ID_B738050EE1534CB28A3AA8E6A5780E6F",1)</f>
        <v>=DISPIMG("ID_B738050EE1534CB28A3AA8E6A5780E6F",1)</v>
      </c>
      <c r="R48" s="25"/>
      <c r="S48" s="25"/>
      <c r="T48" s="25"/>
      <c r="U48" s="25"/>
    </row>
    <row r="49" s="3" customFormat="1" ht="46" customHeight="1" spans="1:21">
      <c r="A49" s="22" t="s">
        <v>130</v>
      </c>
      <c r="B49" s="23">
        <v>22.8</v>
      </c>
      <c r="C49" s="23" t="s">
        <v>61</v>
      </c>
      <c r="D49" s="23" t="s">
        <v>62</v>
      </c>
      <c r="E49" s="23" t="s">
        <v>63</v>
      </c>
      <c r="F49" s="24" t="s">
        <v>185</v>
      </c>
      <c r="G49" s="25" t="s">
        <v>186</v>
      </c>
      <c r="H49" s="24">
        <v>2.72</v>
      </c>
      <c r="I49" s="23">
        <v>5</v>
      </c>
      <c r="J49" s="24" t="s">
        <v>104</v>
      </c>
      <c r="K49" s="34" t="s">
        <v>187</v>
      </c>
      <c r="L49" s="25" t="s">
        <v>188</v>
      </c>
      <c r="M49" s="24" t="s">
        <v>69</v>
      </c>
      <c r="N49" s="25" t="s">
        <v>70</v>
      </c>
      <c r="O49" s="36" t="s">
        <v>189</v>
      </c>
      <c r="P49" s="25"/>
      <c r="Q49" s="25" t="str">
        <f>_xlfn.DISPIMG("ID_0FC203AFC6AA4CCC99EF7E562D1E8E14",1)</f>
        <v>=DISPIMG("ID_0FC203AFC6AA4CCC99EF7E562D1E8E14",1)</v>
      </c>
      <c r="R49" s="25"/>
      <c r="S49" s="25"/>
      <c r="T49" s="25"/>
      <c r="U49" s="25"/>
    </row>
    <row r="50" s="3" customFormat="1" ht="46" customHeight="1" spans="1:21">
      <c r="A50" s="22" t="s">
        <v>130</v>
      </c>
      <c r="B50" s="23">
        <v>22.8</v>
      </c>
      <c r="C50" s="23" t="s">
        <v>61</v>
      </c>
      <c r="D50" s="23" t="s">
        <v>62</v>
      </c>
      <c r="E50" s="23" t="s">
        <v>63</v>
      </c>
      <c r="F50" s="24" t="s">
        <v>190</v>
      </c>
      <c r="G50" s="25" t="s">
        <v>191</v>
      </c>
      <c r="H50" s="24">
        <v>5.6</v>
      </c>
      <c r="I50" s="23">
        <v>20</v>
      </c>
      <c r="J50" s="24" t="s">
        <v>192</v>
      </c>
      <c r="K50" s="34" t="s">
        <v>193</v>
      </c>
      <c r="L50" s="25" t="s">
        <v>135</v>
      </c>
      <c r="M50" s="24" t="s">
        <v>69</v>
      </c>
      <c r="N50" s="25" t="s">
        <v>70</v>
      </c>
      <c r="O50" s="36" t="s">
        <v>194</v>
      </c>
      <c r="P50" s="25"/>
      <c r="Q50" s="25" t="str">
        <f>_xlfn.DISPIMG("ID_E1947FFEEECB4B5BBD45E55D6AAB607F",1)</f>
        <v>=DISPIMG("ID_E1947FFEEECB4B5BBD45E55D6AAB607F",1)</v>
      </c>
      <c r="R50" s="25"/>
      <c r="S50" s="25"/>
      <c r="T50" s="25"/>
      <c r="U50" s="25"/>
    </row>
    <row r="51" s="3" customFormat="1" ht="46" customHeight="1" spans="1:21">
      <c r="A51" s="22" t="s">
        <v>130</v>
      </c>
      <c r="B51" s="23">
        <v>22.8</v>
      </c>
      <c r="C51" s="23" t="s">
        <v>61</v>
      </c>
      <c r="D51" s="23" t="s">
        <v>62</v>
      </c>
      <c r="E51" s="23" t="s">
        <v>63</v>
      </c>
      <c r="F51" s="24" t="s">
        <v>195</v>
      </c>
      <c r="G51" s="25" t="s">
        <v>196</v>
      </c>
      <c r="H51" s="24">
        <v>3.54</v>
      </c>
      <c r="I51" s="23">
        <v>3</v>
      </c>
      <c r="J51" s="24" t="s">
        <v>197</v>
      </c>
      <c r="K51" s="34" t="s">
        <v>198</v>
      </c>
      <c r="L51" s="25" t="s">
        <v>199</v>
      </c>
      <c r="M51" s="24" t="s">
        <v>69</v>
      </c>
      <c r="N51" s="25" t="s">
        <v>70</v>
      </c>
      <c r="O51" s="36" t="s">
        <v>200</v>
      </c>
      <c r="P51" s="25"/>
      <c r="Q51" s="25" t="str">
        <f>_xlfn.DISPIMG("ID_031B9CED45CF4041B9181110BDCA900F",1)</f>
        <v>=DISPIMG("ID_031B9CED45CF4041B9181110BDCA900F",1)</v>
      </c>
      <c r="R51" s="25"/>
      <c r="S51" s="25"/>
      <c r="T51" s="25"/>
      <c r="U51" s="25"/>
    </row>
    <row r="52" s="3" customFormat="1" ht="46" customHeight="1" spans="1:21">
      <c r="A52" s="22" t="s">
        <v>130</v>
      </c>
      <c r="B52" s="23">
        <v>22.8</v>
      </c>
      <c r="C52" s="23" t="s">
        <v>61</v>
      </c>
      <c r="D52" s="23" t="s">
        <v>62</v>
      </c>
      <c r="E52" s="23" t="s">
        <v>63</v>
      </c>
      <c r="F52" s="24" t="s">
        <v>201</v>
      </c>
      <c r="G52" s="25" t="s">
        <v>202</v>
      </c>
      <c r="H52" s="24">
        <v>5.23</v>
      </c>
      <c r="I52" s="23">
        <v>3</v>
      </c>
      <c r="J52" s="24" t="s">
        <v>203</v>
      </c>
      <c r="K52" s="34" t="s">
        <v>204</v>
      </c>
      <c r="L52" s="25" t="s">
        <v>205</v>
      </c>
      <c r="M52" s="24" t="s">
        <v>69</v>
      </c>
      <c r="N52" s="25" t="s">
        <v>70</v>
      </c>
      <c r="O52" s="36" t="s">
        <v>206</v>
      </c>
      <c r="P52" s="25"/>
      <c r="Q52" s="25" t="str">
        <f>_xlfn.DISPIMG("ID_5B219A798FC941E680D3C23EBC86A0C7",1)</f>
        <v>=DISPIMG("ID_5B219A798FC941E680D3C23EBC86A0C7",1)</v>
      </c>
      <c r="R52" s="25"/>
      <c r="S52" s="25"/>
      <c r="T52" s="25"/>
      <c r="U52" s="25"/>
    </row>
    <row r="53" s="3" customFormat="1" ht="46" customHeight="1" spans="1:21">
      <c r="A53" s="22" t="s">
        <v>130</v>
      </c>
      <c r="B53" s="23">
        <v>22.8</v>
      </c>
      <c r="C53" s="23" t="s">
        <v>61</v>
      </c>
      <c r="D53" s="23" t="s">
        <v>62</v>
      </c>
      <c r="E53" s="23" t="s">
        <v>63</v>
      </c>
      <c r="F53" s="24" t="s">
        <v>207</v>
      </c>
      <c r="G53" s="25" t="s">
        <v>208</v>
      </c>
      <c r="H53" s="24">
        <v>3.89</v>
      </c>
      <c r="I53" s="23">
        <v>1</v>
      </c>
      <c r="J53" s="24" t="s">
        <v>209</v>
      </c>
      <c r="K53" s="34" t="s">
        <v>210</v>
      </c>
      <c r="L53" s="25" t="s">
        <v>211</v>
      </c>
      <c r="M53" s="24" t="s">
        <v>69</v>
      </c>
      <c r="N53" s="25" t="s">
        <v>70</v>
      </c>
      <c r="O53" s="36" t="s">
        <v>212</v>
      </c>
      <c r="P53" s="25"/>
      <c r="Q53" s="25" t="str">
        <f>_xlfn.DISPIMG("ID_61AEB313B82C48B595E1B3B535F842EC",1)</f>
        <v>=DISPIMG("ID_61AEB313B82C48B595E1B3B535F842EC",1)</v>
      </c>
      <c r="R53" s="25"/>
      <c r="S53" s="25"/>
      <c r="T53" s="25"/>
      <c r="U53" s="25"/>
    </row>
    <row r="54" s="3" customFormat="1" ht="46" customHeight="1" spans="1:21">
      <c r="A54" s="22" t="s">
        <v>130</v>
      </c>
      <c r="B54" s="23">
        <v>22.8</v>
      </c>
      <c r="C54" s="23" t="s">
        <v>61</v>
      </c>
      <c r="D54" s="23" t="s">
        <v>62</v>
      </c>
      <c r="E54" s="23" t="s">
        <v>63</v>
      </c>
      <c r="F54" s="24" t="s">
        <v>213</v>
      </c>
      <c r="G54" s="25" t="s">
        <v>214</v>
      </c>
      <c r="H54" s="24">
        <v>0.07</v>
      </c>
      <c r="I54" s="23">
        <v>50</v>
      </c>
      <c r="J54" s="24" t="s">
        <v>215</v>
      </c>
      <c r="K54" s="34" t="s">
        <v>216</v>
      </c>
      <c r="L54" s="25" t="s">
        <v>217</v>
      </c>
      <c r="M54" s="24" t="s">
        <v>69</v>
      </c>
      <c r="N54" s="25" t="s">
        <v>70</v>
      </c>
      <c r="O54" s="36" t="s">
        <v>218</v>
      </c>
      <c r="P54" s="25"/>
      <c r="Q54" s="25" t="str">
        <f>_xlfn.DISPIMG("ID_57123AAF2F434A4EB828BF082316619C",1)</f>
        <v>=DISPIMG("ID_57123AAF2F434A4EB828BF082316619C",1)</v>
      </c>
      <c r="R54" s="25"/>
      <c r="S54" s="25"/>
      <c r="T54" s="25"/>
      <c r="U54" s="25"/>
    </row>
    <row r="55" s="3" customFormat="1" ht="46" customHeight="1" spans="1:21">
      <c r="A55" s="22" t="s">
        <v>130</v>
      </c>
      <c r="B55" s="23">
        <v>22.8</v>
      </c>
      <c r="C55" s="23" t="s">
        <v>61</v>
      </c>
      <c r="D55" s="23" t="s">
        <v>62</v>
      </c>
      <c r="E55" s="23" t="s">
        <v>63</v>
      </c>
      <c r="F55" s="24" t="s">
        <v>219</v>
      </c>
      <c r="G55" s="25" t="s">
        <v>220</v>
      </c>
      <c r="H55" s="24">
        <v>0.95</v>
      </c>
      <c r="I55" s="23">
        <v>1</v>
      </c>
      <c r="J55" s="24" t="s">
        <v>221</v>
      </c>
      <c r="K55" s="34" t="s">
        <v>222</v>
      </c>
      <c r="L55" s="25" t="s">
        <v>223</v>
      </c>
      <c r="M55" s="24" t="s">
        <v>69</v>
      </c>
      <c r="N55" s="25" t="s">
        <v>70</v>
      </c>
      <c r="O55" s="36" t="s">
        <v>224</v>
      </c>
      <c r="P55" s="25"/>
      <c r="Q55" s="25" t="str">
        <f>_xlfn.DISPIMG("ID_B773486FD3C44FCC850F01D5B950C562",1)</f>
        <v>=DISPIMG("ID_B773486FD3C44FCC850F01D5B950C562",1)</v>
      </c>
      <c r="R55" s="25"/>
      <c r="S55" s="25"/>
      <c r="T55" s="25"/>
      <c r="U55" s="25"/>
    </row>
    <row r="56" s="3" customFormat="1" ht="46" customHeight="1" spans="1:21">
      <c r="A56" s="22"/>
      <c r="B56" s="26"/>
      <c r="C56" s="23"/>
      <c r="D56" s="23"/>
      <c r="E56" s="23"/>
      <c r="F56" s="24"/>
      <c r="G56" s="25"/>
      <c r="H56" s="24"/>
      <c r="I56" s="23"/>
      <c r="J56" s="24"/>
      <c r="K56" s="34"/>
      <c r="L56" s="25"/>
      <c r="M56" s="24"/>
      <c r="N56" s="25"/>
      <c r="O56" s="36"/>
      <c r="P56" s="25"/>
      <c r="Q56" s="25"/>
      <c r="R56" s="25"/>
      <c r="S56" s="25"/>
      <c r="T56" s="25"/>
      <c r="U56" s="25"/>
    </row>
    <row r="57" ht="46" customHeight="1" spans="1:21">
      <c r="A57" s="27"/>
      <c r="B57" s="28"/>
      <c r="C57" s="28"/>
      <c r="D57" s="28"/>
      <c r="E57" s="28"/>
      <c r="F57" s="28"/>
      <c r="G57" s="27"/>
      <c r="H57" s="27"/>
      <c r="I57" s="27"/>
      <c r="J57" s="27"/>
      <c r="K57" s="27"/>
      <c r="L57" s="27"/>
      <c r="M57" s="27"/>
      <c r="N57" s="27"/>
      <c r="O57" s="37"/>
      <c r="P57" s="27"/>
      <c r="Q57" s="39"/>
      <c r="R57" s="27"/>
      <c r="S57" s="27"/>
      <c r="T57" s="27"/>
      <c r="U57" s="27"/>
    </row>
    <row r="58" ht="46" customHeight="1" spans="1:21">
      <c r="A58" s="27"/>
      <c r="B58" s="28"/>
      <c r="C58" s="28"/>
      <c r="D58" s="28"/>
      <c r="E58" s="28"/>
      <c r="F58" s="28"/>
      <c r="G58" s="27"/>
      <c r="H58" s="27"/>
      <c r="I58" s="27"/>
      <c r="J58" s="27"/>
      <c r="K58" s="27"/>
      <c r="L58" s="27"/>
      <c r="M58" s="27"/>
      <c r="N58" s="27"/>
      <c r="O58" s="37"/>
      <c r="P58" s="27"/>
      <c r="Q58" s="39"/>
      <c r="R58" s="27"/>
      <c r="S58" s="27"/>
      <c r="T58" s="27"/>
      <c r="U58" s="27"/>
    </row>
    <row r="59" ht="46" customHeight="1" spans="1:21">
      <c r="A59" s="27"/>
      <c r="B59" s="28"/>
      <c r="C59" s="28"/>
      <c r="D59" s="28"/>
      <c r="E59" s="28"/>
      <c r="F59" s="28"/>
      <c r="G59" s="27"/>
      <c r="H59" s="27"/>
      <c r="I59" s="27"/>
      <c r="J59" s="27"/>
      <c r="K59" s="27"/>
      <c r="L59" s="27"/>
      <c r="M59" s="27"/>
      <c r="N59" s="27"/>
      <c r="O59" s="37"/>
      <c r="P59" s="27"/>
      <c r="Q59" s="39"/>
      <c r="R59" s="27"/>
      <c r="S59" s="27"/>
      <c r="T59" s="27"/>
      <c r="U59" s="27"/>
    </row>
    <row r="60" ht="46" customHeight="1" spans="1:21">
      <c r="A60" s="27"/>
      <c r="B60" s="28"/>
      <c r="C60" s="28"/>
      <c r="D60" s="28"/>
      <c r="E60" s="28"/>
      <c r="F60" s="28"/>
      <c r="G60" s="27"/>
      <c r="H60" s="27"/>
      <c r="I60" s="27"/>
      <c r="J60" s="27"/>
      <c r="K60" s="27"/>
      <c r="L60" s="27"/>
      <c r="M60" s="27"/>
      <c r="N60" s="27"/>
      <c r="O60" s="37"/>
      <c r="P60" s="27"/>
      <c r="Q60" s="39"/>
      <c r="R60" s="27"/>
      <c r="S60" s="27"/>
      <c r="T60" s="27"/>
      <c r="U60" s="27"/>
    </row>
    <row r="61" ht="46" customHeight="1" spans="1:21">
      <c r="A61" s="27"/>
      <c r="B61" s="28"/>
      <c r="C61" s="28"/>
      <c r="D61" s="28"/>
      <c r="E61" s="28"/>
      <c r="F61" s="28"/>
      <c r="G61" s="27"/>
      <c r="H61" s="27"/>
      <c r="I61" s="27"/>
      <c r="J61" s="27"/>
      <c r="K61" s="27"/>
      <c r="L61" s="27"/>
      <c r="M61" s="27"/>
      <c r="N61" s="27"/>
      <c r="O61" s="38"/>
      <c r="P61" s="27"/>
      <c r="Q61" s="39"/>
      <c r="R61" s="27"/>
      <c r="S61" s="27"/>
      <c r="T61" s="27"/>
      <c r="U61" s="27"/>
    </row>
    <row r="62" ht="46" customHeight="1" spans="1:21">
      <c r="A62" s="27"/>
      <c r="B62" s="28"/>
      <c r="C62" s="28"/>
      <c r="D62" s="28"/>
      <c r="E62" s="28"/>
      <c r="F62" s="28"/>
      <c r="G62" s="27"/>
      <c r="H62" s="27"/>
      <c r="I62" s="27"/>
      <c r="J62" s="27"/>
      <c r="K62" s="27"/>
      <c r="L62" s="27"/>
      <c r="M62" s="27"/>
      <c r="N62" s="27"/>
      <c r="O62" s="37"/>
      <c r="P62" s="27"/>
      <c r="Q62" s="39"/>
      <c r="R62" s="27"/>
      <c r="S62" s="27"/>
      <c r="T62" s="27"/>
      <c r="U62" s="27"/>
    </row>
    <row r="63" ht="46" customHeight="1" spans="1:21">
      <c r="A63" s="27"/>
      <c r="B63" s="28"/>
      <c r="C63" s="28"/>
      <c r="D63" s="28"/>
      <c r="E63" s="28"/>
      <c r="F63" s="28"/>
      <c r="G63" s="27"/>
      <c r="H63" s="27"/>
      <c r="I63" s="27"/>
      <c r="J63" s="27"/>
      <c r="K63" s="27"/>
      <c r="L63" s="27"/>
      <c r="M63" s="27"/>
      <c r="N63" s="27"/>
      <c r="O63" s="37"/>
      <c r="P63" s="27"/>
      <c r="Q63" s="39"/>
      <c r="R63" s="27"/>
      <c r="S63" s="27"/>
      <c r="T63" s="27"/>
      <c r="U63" s="27"/>
    </row>
  </sheetData>
  <mergeCells count="31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F14:H14"/>
    <mergeCell ref="J14:L14"/>
    <mergeCell ref="B15:D15"/>
    <mergeCell ref="F15:H15"/>
    <mergeCell ref="J15:L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E1:H13"/>
  </mergeCells>
  <dataValidations count="4">
    <dataValidation type="list" allowBlank="1" showInputMessage="1" showErrorMessage="1" sqref="B1:D1">
      <formula1>Sheet1!$A$2:$A$30</formula1>
    </dataValidation>
    <dataValidation type="list" allowBlank="1" showInputMessage="1" showErrorMessage="1" sqref="B16:D16 B17:D20">
      <formula1>Sheet1!$D$2:$D$3</formula1>
    </dataValidation>
    <dataValidation type="list" allowBlank="1" showInputMessage="1" showErrorMessage="1" sqref="B21:D21">
      <formula1>Sheet1!$B$2:$B$3</formula1>
    </dataValidation>
    <dataValidation type="list" allowBlank="1" showInputMessage="1" showErrorMessage="1" sqref="B23:D23">
      <formula1>Sheet1!$C$2:$C$3</formula1>
    </dataValidation>
  </dataValidations>
  <pageMargins left="0.75" right="0.75" top="1" bottom="1" header="0.3" footer="0.3"/>
  <pageSetup paperSize="257" orientation="portrait" horizontalDpi="203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selection activeCell="A30" sqref="A30"/>
    </sheetView>
  </sheetViews>
  <sheetFormatPr defaultColWidth="9" defaultRowHeight="14.25" outlineLevelCol="3"/>
  <cols>
    <col min="1" max="1" width="21" customWidth="1"/>
    <col min="4" max="4" width="6" customWidth="1"/>
  </cols>
  <sheetData>
    <row r="1" spans="1:4">
      <c r="A1" t="s">
        <v>225</v>
      </c>
      <c r="B1" t="s">
        <v>226</v>
      </c>
      <c r="C1" t="s">
        <v>34</v>
      </c>
      <c r="D1" t="s">
        <v>227</v>
      </c>
    </row>
    <row r="2" spans="1:4">
      <c r="A2" s="1" t="s">
        <v>228</v>
      </c>
      <c r="B2" t="s">
        <v>32</v>
      </c>
      <c r="C2" t="s">
        <v>35</v>
      </c>
      <c r="D2" t="s">
        <v>25</v>
      </c>
    </row>
    <row r="3" spans="1:4">
      <c r="A3" s="1" t="s">
        <v>229</v>
      </c>
      <c r="B3" t="s">
        <v>230</v>
      </c>
      <c r="C3" t="s">
        <v>231</v>
      </c>
      <c r="D3" t="s">
        <v>28</v>
      </c>
    </row>
    <row r="4" spans="1:1">
      <c r="A4" s="1" t="s">
        <v>232</v>
      </c>
    </row>
    <row r="5" spans="1:1">
      <c r="A5" s="1" t="s">
        <v>233</v>
      </c>
    </row>
    <row r="6" spans="1:1">
      <c r="A6" s="1" t="s">
        <v>234</v>
      </c>
    </row>
    <row r="7" spans="1:1">
      <c r="A7" s="1" t="s">
        <v>1</v>
      </c>
    </row>
    <row r="8" spans="1:1">
      <c r="A8" s="1" t="s">
        <v>235</v>
      </c>
    </row>
    <row r="9" spans="1:1">
      <c r="A9" s="1" t="s">
        <v>236</v>
      </c>
    </row>
    <row r="10" spans="1:1">
      <c r="A10" s="1" t="s">
        <v>237</v>
      </c>
    </row>
    <row r="11" spans="1:1">
      <c r="A11" s="1" t="s">
        <v>238</v>
      </c>
    </row>
    <row r="12" spans="1:1">
      <c r="A12" s="1" t="s">
        <v>239</v>
      </c>
    </row>
    <row r="13" spans="1:1">
      <c r="A13" s="1" t="s">
        <v>240</v>
      </c>
    </row>
    <row r="14" spans="1:1">
      <c r="A14" s="1" t="s">
        <v>241</v>
      </c>
    </row>
    <row r="15" spans="1:1">
      <c r="A15" s="1" t="s">
        <v>242</v>
      </c>
    </row>
    <row r="16" spans="1:1">
      <c r="A16" s="1" t="s">
        <v>243</v>
      </c>
    </row>
    <row r="17" spans="1:1">
      <c r="A17" s="1" t="s">
        <v>244</v>
      </c>
    </row>
    <row r="18" spans="1:1">
      <c r="A18" s="1" t="s">
        <v>245</v>
      </c>
    </row>
    <row r="19" spans="1:1">
      <c r="A19" s="1" t="s">
        <v>246</v>
      </c>
    </row>
    <row r="20" spans="1:1">
      <c r="A20" s="1" t="s">
        <v>247</v>
      </c>
    </row>
    <row r="21" spans="1:1">
      <c r="A21" s="1" t="s">
        <v>248</v>
      </c>
    </row>
    <row r="22" spans="1:1">
      <c r="A22" s="1" t="s">
        <v>249</v>
      </c>
    </row>
    <row r="23" spans="1:1">
      <c r="A23" s="1" t="s">
        <v>250</v>
      </c>
    </row>
    <row r="24" spans="1:1">
      <c r="A24" t="s">
        <v>251</v>
      </c>
    </row>
    <row r="25" spans="1:1">
      <c r="A25" t="s">
        <v>252</v>
      </c>
    </row>
    <row r="26" spans="1:1">
      <c r="A26" t="s">
        <v>253</v>
      </c>
    </row>
    <row r="27" spans="1:1">
      <c r="A27" t="s">
        <v>254</v>
      </c>
    </row>
    <row r="28" spans="1:1">
      <c r="A28" t="s">
        <v>255</v>
      </c>
    </row>
    <row r="29" spans="1:1">
      <c r="A29" t="s">
        <v>256</v>
      </c>
    </row>
    <row r="30" spans="1:1">
      <c r="A30" t="s">
        <v>257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</dc:creator>
  <cp:lastModifiedBy>煎茶</cp:lastModifiedBy>
  <dcterms:created xsi:type="dcterms:W3CDTF">2006-09-16T00:00:00Z</dcterms:created>
  <dcterms:modified xsi:type="dcterms:W3CDTF">2023-03-16T01:52:22Z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d464af09-4174-45b2-a731-2c167bd6bc6e</vt:lpwstr>
  </property>
  <property fmtid="{D5CDD505-2E9C-101B-9397-08002B2CF9AE}" pid="3" name="ICV">
    <vt:lpwstr>669D654297AC4358B3EC0E369A948E66</vt:lpwstr>
  </property>
  <property fmtid="{D5CDD505-2E9C-101B-9397-08002B2CF9AE}" pid="4" name="KSOProductBuildVer">
    <vt:lpwstr>2052-11.1.0.13703</vt:lpwstr>
  </property>
</Properties>
</file>