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8.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9.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0.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Jobs\2022_tasks\Dashboard_Dapil\Database-dapil-file-ok-done-parsial\"/>
    </mc:Choice>
  </mc:AlternateContent>
  <xr:revisionPtr revIDLastSave="0" documentId="13_ncr:1_{0702604D-E6A9-41E9-AD8E-B0C512862D14}" xr6:coauthVersionLast="46" xr6:coauthVersionMax="47" xr10:uidLastSave="{00000000-0000-0000-0000-000000000000}"/>
  <bookViews>
    <workbookView xWindow="-120" yWindow="-120" windowWidth="20730" windowHeight="11160" tabRatio="599" activeTab="1" xr2:uid="{9EACD7EE-C893-4798-9306-747DC82D8020}"/>
  </bookViews>
  <sheets>
    <sheet name="Sheet1" sheetId="1" r:id="rId1"/>
    <sheet name="Jawa Tengah" sheetId="2" r:id="rId2"/>
    <sheet name="DAK_Fisik_Reg" sheetId="11" r:id="rId3"/>
    <sheet name="DAK_Fisik_Pengsn" sheetId="10" r:id="rId4"/>
    <sheet name="DAK_Fisik_Afirm" sheetId="9" r:id="rId5"/>
    <sheet name="DAK_Non_Fisik" sheetId="3" r:id="rId6"/>
    <sheet name="DAU" sheetId="4" r:id="rId7"/>
    <sheet name="DID" sheetId="5" r:id="rId8"/>
    <sheet name="Dana_Desa" sheetId="6" r:id="rId9"/>
    <sheet name="DBH" sheetId="7" r:id="rId10"/>
    <sheet name="IPM" sheetId="12" r:id="rId11"/>
    <sheet name="Pengangguran" sheetId="15" r:id="rId12"/>
    <sheet name="Kemiskinan" sheetId="18" r:id="rId13"/>
    <sheet name="Pendidikan" sheetId="19" r:id="rId14"/>
    <sheet name="Sheet3" sheetId="20" r:id="rId15"/>
    <sheet name="Dashboard" sheetId="8" r:id="rId16"/>
  </sheets>
  <definedNames>
    <definedName name="_xlnm._FilterDatabase" localSheetId="1" hidden="1">'Jawa Tengah'!$A$1:$AA$736</definedName>
    <definedName name="_xlnm._FilterDatabase" localSheetId="0" hidden="1">Sheet1!$A$1:$D$543</definedName>
    <definedName name="_xlnm.Print_Area" localSheetId="15">Dashboard!$E$1:$AA$328</definedName>
    <definedName name="Slicer_Bidang">#N/A</definedName>
    <definedName name="Slicer_Daerah_Pemilihan">#N/A</definedName>
    <definedName name="Slicer_Tahun">#N/A</definedName>
  </definedNames>
  <calcPr calcId="181029"/>
  <pivotCaches>
    <pivotCache cacheId="31"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0" i="20" l="1"/>
  <c r="A19" i="20"/>
  <c r="A18" i="20"/>
  <c r="A17" i="20"/>
  <c r="A16" i="20"/>
  <c r="A15" i="20"/>
  <c r="A14" i="20"/>
  <c r="A13" i="20"/>
  <c r="A12" i="20"/>
  <c r="A11" i="20"/>
  <c r="A10" i="20"/>
  <c r="A9" i="20"/>
  <c r="A8" i="20"/>
  <c r="A7" i="20"/>
  <c r="A6" i="20"/>
  <c r="A5" i="20"/>
  <c r="T2" i="8"/>
  <c r="T110" i="8" s="1"/>
  <c r="L1" i="15"/>
  <c r="F1" i="20" s="1"/>
  <c r="AB1" i="12"/>
  <c r="AA1" i="12"/>
  <c r="W1" i="12"/>
  <c r="V1" i="12"/>
  <c r="R1" i="12"/>
  <c r="Q1" i="12"/>
  <c r="T217" i="8" l="1"/>
  <c r="M1" i="12"/>
  <c r="L1" i="12"/>
  <c r="C1" i="12"/>
  <c r="B1" i="12"/>
  <c r="N3" i="19"/>
  <c r="W3" i="19"/>
  <c r="V3" i="19"/>
  <c r="B2" i="18"/>
  <c r="XEF2" i="18"/>
  <c r="XCZ2" i="18"/>
  <c r="XBT2" i="18"/>
  <c r="XAN2" i="18"/>
  <c r="WZH2" i="18"/>
  <c r="WYB2" i="18"/>
  <c r="WWV2" i="18"/>
  <c r="WVP2" i="18"/>
  <c r="WUJ2" i="18"/>
  <c r="WTD2" i="18"/>
  <c r="WRX2" i="18"/>
  <c r="WQR2" i="18"/>
  <c r="WPL2" i="18"/>
  <c r="WOF2" i="18"/>
  <c r="WMZ2" i="18"/>
  <c r="WLT2" i="18"/>
  <c r="WKN2" i="18"/>
  <c r="WJH2" i="18"/>
  <c r="WIB2" i="18"/>
  <c r="WGV2" i="18"/>
  <c r="WFP2" i="18"/>
  <c r="WEJ2" i="18"/>
  <c r="WDD2" i="18"/>
  <c r="WBX2" i="18"/>
  <c r="WAR2" i="18"/>
  <c r="VZL2" i="18"/>
  <c r="VYF2" i="18"/>
  <c r="VWZ2" i="18"/>
  <c r="VVT2" i="18"/>
  <c r="VUN2" i="18"/>
  <c r="XEM2" i="18"/>
  <c r="XDG2" i="18"/>
  <c r="XCA2" i="18"/>
  <c r="XAU2" i="18"/>
  <c r="WZO2" i="18"/>
  <c r="WYI2" i="18"/>
  <c r="WXC2" i="18"/>
  <c r="WVW2" i="18"/>
  <c r="WUQ2" i="18"/>
  <c r="WTK2" i="18"/>
  <c r="WSE2" i="18"/>
  <c r="WQY2" i="18"/>
  <c r="WPS2" i="18"/>
  <c r="WOM2" i="18"/>
  <c r="WNG2" i="18"/>
  <c r="WMA2" i="18"/>
  <c r="WKU2" i="18"/>
  <c r="WJO2" i="18"/>
  <c r="WII2" i="18"/>
  <c r="WHC2" i="18"/>
  <c r="WFW2" i="18"/>
  <c r="WEQ2" i="18"/>
  <c r="WDK2" i="18"/>
  <c r="WCE2" i="18"/>
  <c r="WAY2" i="18"/>
  <c r="VZS2" i="18"/>
  <c r="VYM2" i="18"/>
  <c r="VXG2" i="18"/>
  <c r="VWA2" i="18"/>
  <c r="VUU2" i="18"/>
  <c r="XEQ2" i="18"/>
  <c r="XDK2" i="18"/>
  <c r="XCE2" i="18"/>
  <c r="XAY2" i="18"/>
  <c r="WZS2" i="18"/>
  <c r="WYM2" i="18"/>
  <c r="WXG2" i="18"/>
  <c r="WWA2" i="18"/>
  <c r="WUU2" i="18"/>
  <c r="WTO2" i="18"/>
  <c r="WSI2" i="18"/>
  <c r="WRC2" i="18"/>
  <c r="WPW2" i="18"/>
  <c r="WOQ2" i="18"/>
  <c r="WNK2" i="18"/>
  <c r="WME2" i="18"/>
  <c r="WKY2" i="18"/>
  <c r="WJS2" i="18"/>
  <c r="WIM2" i="18"/>
  <c r="WHG2" i="18"/>
  <c r="WGA2" i="18"/>
  <c r="WEU2" i="18"/>
  <c r="WDO2" i="18"/>
  <c r="WCI2" i="18"/>
  <c r="AA3" i="19"/>
  <c r="R3" i="19"/>
  <c r="G3" i="19"/>
  <c r="F3" i="19"/>
  <c r="XFD2" i="18"/>
  <c r="XDX2" i="18"/>
  <c r="XCR2" i="18"/>
  <c r="XBL2" i="18"/>
  <c r="XAF2" i="18"/>
  <c r="WYZ2" i="18"/>
  <c r="WXT2" i="18"/>
  <c r="WWN2" i="18"/>
  <c r="WVH2" i="18"/>
  <c r="WUB2" i="18"/>
  <c r="WSV2" i="18"/>
  <c r="WRP2" i="18"/>
  <c r="WQJ2" i="18"/>
  <c r="WPD2" i="18"/>
  <c r="WNX2" i="18"/>
  <c r="WMR2" i="18"/>
  <c r="WLL2" i="18"/>
  <c r="WKF2" i="18"/>
  <c r="WIZ2" i="18"/>
  <c r="WHT2" i="18"/>
  <c r="WGN2" i="18"/>
  <c r="WFH2" i="18"/>
  <c r="WEB2" i="18"/>
  <c r="WCV2" i="18"/>
  <c r="WBP2" i="18"/>
  <c r="WAJ2" i="18"/>
  <c r="VZD2" i="18"/>
  <c r="VXX2" i="18"/>
  <c r="VWR2" i="18"/>
  <c r="VVL2" i="18"/>
  <c r="VUF2" i="18"/>
  <c r="XEE2" i="18"/>
  <c r="XCY2" i="18"/>
  <c r="XBS2" i="18"/>
  <c r="XAM2" i="18"/>
  <c r="WZG2" i="18"/>
  <c r="WYA2" i="18"/>
  <c r="WWU2" i="18"/>
  <c r="WVO2" i="18"/>
  <c r="WUI2" i="18"/>
  <c r="WTC2" i="18"/>
  <c r="WRW2" i="18"/>
  <c r="WQQ2" i="18"/>
  <c r="WPK2" i="18"/>
  <c r="WOE2" i="18"/>
  <c r="WMY2" i="18"/>
  <c r="WLS2" i="18"/>
  <c r="WKM2" i="18"/>
  <c r="WJG2" i="18"/>
  <c r="WIA2" i="18"/>
  <c r="WGU2" i="18"/>
  <c r="WFO2" i="18"/>
  <c r="WEI2" i="18"/>
  <c r="WDC2" i="18"/>
  <c r="WBW2" i="18"/>
  <c r="WAQ2" i="18"/>
  <c r="VZK2" i="18"/>
  <c r="VYE2" i="18"/>
  <c r="VWY2" i="18"/>
  <c r="VVS2" i="18"/>
  <c r="VUM2" i="18"/>
  <c r="XEI2" i="18"/>
  <c r="XDC2" i="18"/>
  <c r="XBW2" i="18"/>
  <c r="XAQ2" i="18"/>
  <c r="WZK2" i="18"/>
  <c r="WYE2" i="18"/>
  <c r="WWY2" i="18"/>
  <c r="WVS2" i="18"/>
  <c r="WUM2" i="18"/>
  <c r="WTG2" i="18"/>
  <c r="WSA2" i="18"/>
  <c r="WQU2" i="18"/>
  <c r="WPO2" i="18"/>
  <c r="WOI2" i="18"/>
  <c r="WNC2" i="18"/>
  <c r="WLW2" i="18"/>
  <c r="WKQ2" i="18"/>
  <c r="WJK2" i="18"/>
  <c r="WIE2" i="18"/>
  <c r="WGY2" i="18"/>
  <c r="WFS2" i="18"/>
  <c r="WEM2" i="18"/>
  <c r="WDG2" i="18"/>
  <c r="WCA2" i="18"/>
  <c r="WAU2" i="18"/>
  <c r="VZO2" i="18"/>
  <c r="VYI2" i="18"/>
  <c r="VXC2" i="18"/>
  <c r="VVW2" i="18"/>
  <c r="VUQ2" i="18"/>
  <c r="VTK2" i="18"/>
  <c r="VSE2" i="18"/>
  <c r="Z3" i="19"/>
  <c r="J3" i="19"/>
  <c r="S3" i="19"/>
  <c r="K3" i="19"/>
  <c r="XEV2" i="18"/>
  <c r="XDP2" i="18"/>
  <c r="XCJ2" i="18"/>
  <c r="XBD2" i="18"/>
  <c r="WZX2" i="18"/>
  <c r="WYR2" i="18"/>
  <c r="WXL2" i="18"/>
  <c r="WWF2" i="18"/>
  <c r="WUZ2" i="18"/>
  <c r="WTT2" i="18"/>
  <c r="WSN2" i="18"/>
  <c r="WRH2" i="18"/>
  <c r="WQB2" i="18"/>
  <c r="WOV2" i="18"/>
  <c r="WNP2" i="18"/>
  <c r="WMJ2" i="18"/>
  <c r="WLD2" i="18"/>
  <c r="WJX2" i="18"/>
  <c r="WIR2" i="18"/>
  <c r="WHL2" i="18"/>
  <c r="WGF2" i="18"/>
  <c r="WEZ2" i="18"/>
  <c r="WDT2" i="18"/>
  <c r="WCN2" i="18"/>
  <c r="WBH2" i="18"/>
  <c r="WAB2" i="18"/>
  <c r="VYV2" i="18"/>
  <c r="VXP2" i="18"/>
  <c r="VWJ2" i="18"/>
  <c r="VVD2" i="18"/>
  <c r="XFC2" i="18"/>
  <c r="XDW2" i="18"/>
  <c r="XCQ2" i="18"/>
  <c r="XBK2" i="18"/>
  <c r="XAE2" i="18"/>
  <c r="WYY2" i="18"/>
  <c r="WXS2" i="18"/>
  <c r="WWM2" i="18"/>
  <c r="WVG2" i="18"/>
  <c r="WUA2" i="18"/>
  <c r="WSU2" i="18"/>
  <c r="WRO2" i="18"/>
  <c r="WQI2" i="18"/>
  <c r="WPC2" i="18"/>
  <c r="WNW2" i="18"/>
  <c r="WMQ2" i="18"/>
  <c r="WLK2" i="18"/>
  <c r="WKE2" i="18"/>
  <c r="WIY2" i="18"/>
  <c r="WHS2" i="18"/>
  <c r="WGM2" i="18"/>
  <c r="WFG2" i="18"/>
  <c r="WEA2" i="18"/>
  <c r="WCU2" i="18"/>
  <c r="WBO2" i="18"/>
  <c r="WAI2" i="18"/>
  <c r="VZC2" i="18"/>
  <c r="VXW2" i="18"/>
  <c r="VWQ2" i="18"/>
  <c r="VVK2" i="18"/>
  <c r="VUE2" i="18"/>
  <c r="XEA2" i="18"/>
  <c r="XCU2" i="18"/>
  <c r="XBO2" i="18"/>
  <c r="XAI2" i="18"/>
  <c r="WZC2" i="18"/>
  <c r="WXW2" i="18"/>
  <c r="WWQ2" i="18"/>
  <c r="WVK2" i="18"/>
  <c r="WUE2" i="18"/>
  <c r="WSY2" i="18"/>
  <c r="WRS2" i="18"/>
  <c r="WQM2" i="18"/>
  <c r="WPG2" i="18"/>
  <c r="WOA2" i="18"/>
  <c r="WMU2" i="18"/>
  <c r="WLO2" i="18"/>
  <c r="WKI2" i="18"/>
  <c r="WJC2" i="18"/>
  <c r="WHW2" i="18"/>
  <c r="WGQ2" i="18"/>
  <c r="WFK2" i="18"/>
  <c r="WEE2" i="18"/>
  <c r="WCY2" i="18"/>
  <c r="WBS2" i="18"/>
  <c r="WAM2" i="18"/>
  <c r="VZG2" i="18"/>
  <c r="VYA2" i="18"/>
  <c r="VWU2" i="18"/>
  <c r="VVO2" i="18"/>
  <c r="VUI2" i="18"/>
  <c r="VTC2" i="18"/>
  <c r="XEX2" i="18"/>
  <c r="WZZ2" i="18"/>
  <c r="WVB2" i="18"/>
  <c r="WQD2" i="18"/>
  <c r="WLF2" i="18"/>
  <c r="WGH2" i="18"/>
  <c r="WBJ2" i="18"/>
  <c r="VWL2" i="18"/>
  <c r="VTG2" i="18"/>
  <c r="VRS2" i="18"/>
  <c r="VQM2" i="18"/>
  <c r="VPG2" i="18"/>
  <c r="VOA2" i="18"/>
  <c r="VMU2" i="18"/>
  <c r="VLO2" i="18"/>
  <c r="VKI2" i="18"/>
  <c r="VJC2" i="18"/>
  <c r="VHW2" i="18"/>
  <c r="VGQ2" i="18"/>
  <c r="VFK2" i="18"/>
  <c r="VEE2" i="18"/>
  <c r="VCY2" i="18"/>
  <c r="VBS2" i="18"/>
  <c r="VAM2" i="18"/>
  <c r="UZG2" i="18"/>
  <c r="UYA2" i="18"/>
  <c r="UWU2" i="18"/>
  <c r="UVO2" i="18"/>
  <c r="UUI2" i="18"/>
  <c r="UTC2" i="18"/>
  <c r="URW2" i="18"/>
  <c r="O3" i="19"/>
  <c r="XEN2" i="18"/>
  <c r="WZP2" i="18"/>
  <c r="WUR2" i="18"/>
  <c r="WPT2" i="18"/>
  <c r="WKV2" i="18"/>
  <c r="WFX2" i="18"/>
  <c r="WAZ2" i="18"/>
  <c r="VWB2" i="18"/>
  <c r="XCI2" i="18"/>
  <c r="WXK2" i="18"/>
  <c r="WSM2" i="18"/>
  <c r="WNO2" i="18"/>
  <c r="WIQ2" i="18"/>
  <c r="WDS2" i="18"/>
  <c r="VYU2" i="18"/>
  <c r="XEY2" i="18"/>
  <c r="XAA2" i="18"/>
  <c r="WVC2" i="18"/>
  <c r="WQE2" i="18"/>
  <c r="WLG2" i="18"/>
  <c r="WGI2" i="18"/>
  <c r="WBK2" i="18"/>
  <c r="VYY2" i="18"/>
  <c r="VWM2" i="18"/>
  <c r="VUA2" i="18"/>
  <c r="XDR2" i="18"/>
  <c r="WXN2" i="18"/>
  <c r="WRJ2" i="18"/>
  <c r="WJZ2" i="18"/>
  <c r="WDV2" i="18"/>
  <c r="VXR2" i="18"/>
  <c r="VST2" i="18"/>
  <c r="VRC2" i="18"/>
  <c r="VPO2" i="18"/>
  <c r="VNS2" i="18"/>
  <c r="VME2" i="18"/>
  <c r="VKQ2" i="18"/>
  <c r="VIU2" i="18"/>
  <c r="VHG2" i="18"/>
  <c r="VFS2" i="18"/>
  <c r="VDW2" i="18"/>
  <c r="VCI2" i="18"/>
  <c r="VAU2" i="18"/>
  <c r="UYY2" i="18"/>
  <c r="UXK2" i="18"/>
  <c r="UVW2" i="18"/>
  <c r="UUA2" i="18"/>
  <c r="USM2" i="18"/>
  <c r="XDJ2" i="18"/>
  <c r="WYL2" i="18"/>
  <c r="WTN2" i="18"/>
  <c r="WOP2" i="18"/>
  <c r="WJR2" i="18"/>
  <c r="WET2" i="18"/>
  <c r="VZV2" i="18"/>
  <c r="VUX2" i="18"/>
  <c r="VSR2" i="18"/>
  <c r="VRG2" i="18"/>
  <c r="VQA2" i="18"/>
  <c r="VOU2" i="18"/>
  <c r="VNO2" i="18"/>
  <c r="VMI2" i="18"/>
  <c r="VLC2" i="18"/>
  <c r="VJW2" i="18"/>
  <c r="VIQ2" i="18"/>
  <c r="VHK2" i="18"/>
  <c r="VGE2" i="18"/>
  <c r="VEY2" i="18"/>
  <c r="VDS2" i="18"/>
  <c r="VCM2" i="18"/>
  <c r="VBG2" i="18"/>
  <c r="VAA2" i="18"/>
  <c r="UYU2" i="18"/>
  <c r="UXO2" i="18"/>
  <c r="UWI2" i="18"/>
  <c r="UVC2" i="18"/>
  <c r="UTW2" i="18"/>
  <c r="USQ2" i="18"/>
  <c r="URK2" i="18"/>
  <c r="UQE2" i="18"/>
  <c r="XBV2" i="18"/>
  <c r="WWX2" i="18"/>
  <c r="WRZ2" i="18"/>
  <c r="WNB2" i="18"/>
  <c r="WID2" i="18"/>
  <c r="WDF2" i="18"/>
  <c r="VYH2" i="18"/>
  <c r="VTW2" i="18"/>
  <c r="VSD2" i="18"/>
  <c r="VQX2" i="18"/>
  <c r="VPR2" i="18"/>
  <c r="VOL2" i="18"/>
  <c r="VNF2" i="18"/>
  <c r="VLZ2" i="18"/>
  <c r="VKT2" i="18"/>
  <c r="VJN2" i="18"/>
  <c r="VIH2" i="18"/>
  <c r="VHB2" i="18"/>
  <c r="VFV2" i="18"/>
  <c r="VEP2" i="18"/>
  <c r="VDJ2" i="18"/>
  <c r="VCD2" i="18"/>
  <c r="VAX2" i="18"/>
  <c r="UZR2" i="18"/>
  <c r="UYL2" i="18"/>
  <c r="UXF2" i="18"/>
  <c r="UVZ2" i="18"/>
  <c r="UUT2" i="18"/>
  <c r="UTN2" i="18"/>
  <c r="USH2" i="18"/>
  <c r="URB2" i="18"/>
  <c r="UPV2" i="18"/>
  <c r="WUD2" i="18"/>
  <c r="WAL2" i="18"/>
  <c r="VQF2" i="18"/>
  <c r="VLH2" i="18"/>
  <c r="VGJ2" i="18"/>
  <c r="VBL2" i="18"/>
  <c r="UWN2" i="18"/>
  <c r="URP2" i="18"/>
  <c r="UPG2" i="18"/>
  <c r="UOA2" i="18"/>
  <c r="UMU2" i="18"/>
  <c r="ULO2" i="18"/>
  <c r="UKI2" i="18"/>
  <c r="UJC2" i="18"/>
  <c r="B3" i="19"/>
  <c r="XDH2" i="18"/>
  <c r="WYJ2" i="18"/>
  <c r="WTL2" i="18"/>
  <c r="WON2" i="18"/>
  <c r="WJP2" i="18"/>
  <c r="WER2" i="18"/>
  <c r="VZT2" i="18"/>
  <c r="VUV2" i="18"/>
  <c r="XBC2" i="18"/>
  <c r="WWE2" i="18"/>
  <c r="WRG2" i="18"/>
  <c r="WMI2" i="18"/>
  <c r="WHK2" i="18"/>
  <c r="WCM2" i="18"/>
  <c r="VXO2" i="18"/>
  <c r="XDS2" i="18"/>
  <c r="WYU2" i="18"/>
  <c r="WTW2" i="18"/>
  <c r="WOY2" i="18"/>
  <c r="WKA2" i="18"/>
  <c r="WFC2" i="18"/>
  <c r="WBC2" i="18"/>
  <c r="VYQ2" i="18"/>
  <c r="VWE2" i="18"/>
  <c r="VTS2" i="18"/>
  <c r="XCL2" i="18"/>
  <c r="WWH2" i="18"/>
  <c r="WOX2" i="18"/>
  <c r="WIT2" i="18"/>
  <c r="WCP2" i="18"/>
  <c r="VVF2" i="18"/>
  <c r="VSJ2" i="18"/>
  <c r="VQU2" i="18"/>
  <c r="VOY2" i="18"/>
  <c r="VNK2" i="18"/>
  <c r="VLW2" i="18"/>
  <c r="VKA2" i="18"/>
  <c r="VIM2" i="18"/>
  <c r="VGY2" i="18"/>
  <c r="VFC2" i="18"/>
  <c r="VDO2" i="18"/>
  <c r="VCA2" i="18"/>
  <c r="VAE2" i="18"/>
  <c r="UYQ2" i="18"/>
  <c r="UXC2" i="18"/>
  <c r="UVG2" i="18"/>
  <c r="UTS2" i="18"/>
  <c r="USE2" i="18"/>
  <c r="XCD2" i="18"/>
  <c r="WXF2" i="18"/>
  <c r="WSH2" i="18"/>
  <c r="WNJ2" i="18"/>
  <c r="WIL2" i="18"/>
  <c r="WDN2" i="18"/>
  <c r="VYP2" i="18"/>
  <c r="VTX2" i="18"/>
  <c r="VSI2" i="18"/>
  <c r="VQY2" i="18"/>
  <c r="VPS2" i="18"/>
  <c r="VOM2" i="18"/>
  <c r="VNG2" i="18"/>
  <c r="VMA2" i="18"/>
  <c r="VKU2" i="18"/>
  <c r="VJO2" i="18"/>
  <c r="VII2" i="18"/>
  <c r="VHC2" i="18"/>
  <c r="VFW2" i="18"/>
  <c r="VEQ2" i="18"/>
  <c r="VDK2" i="18"/>
  <c r="VCE2" i="18"/>
  <c r="VAY2" i="18"/>
  <c r="UZS2" i="18"/>
  <c r="UYM2" i="18"/>
  <c r="UXG2" i="18"/>
  <c r="UWA2" i="18"/>
  <c r="UUU2" i="18"/>
  <c r="UTO2" i="18"/>
  <c r="USI2" i="18"/>
  <c r="URC2" i="18"/>
  <c r="UPW2" i="18"/>
  <c r="XAP2" i="18"/>
  <c r="WVR2" i="18"/>
  <c r="WQT2" i="18"/>
  <c r="WLV2" i="18"/>
  <c r="WGX2" i="18"/>
  <c r="WBZ2" i="18"/>
  <c r="VXB2" i="18"/>
  <c r="VTJ2" i="18"/>
  <c r="VRV2" i="18"/>
  <c r="VQP2" i="18"/>
  <c r="VPJ2" i="18"/>
  <c r="VOD2" i="18"/>
  <c r="VMX2" i="18"/>
  <c r="VLR2" i="18"/>
  <c r="VKL2" i="18"/>
  <c r="VJF2" i="18"/>
  <c r="C3" i="19"/>
  <c r="XCB2" i="18"/>
  <c r="WXD2" i="18"/>
  <c r="WSF2" i="18"/>
  <c r="WNH2" i="18"/>
  <c r="WIJ2" i="18"/>
  <c r="WDL2" i="18"/>
  <c r="VYN2" i="18"/>
  <c r="XEU2" i="18"/>
  <c r="WZW2" i="18"/>
  <c r="WUY2" i="18"/>
  <c r="WQA2" i="18"/>
  <c r="WLC2" i="18"/>
  <c r="WGE2" i="18"/>
  <c r="WBG2" i="18"/>
  <c r="VWI2" i="18"/>
  <c r="XCM2" i="18"/>
  <c r="WXO2" i="18"/>
  <c r="WSQ2" i="18"/>
  <c r="WNS2" i="18"/>
  <c r="WIU2" i="18"/>
  <c r="WDW2" i="18"/>
  <c r="WAE2" i="18"/>
  <c r="VXS2" i="18"/>
  <c r="VVG2" i="18"/>
  <c r="VSU2" i="18"/>
  <c r="XBF2" i="18"/>
  <c r="WTV2" i="18"/>
  <c r="WNR2" i="18"/>
  <c r="WHN2" i="18"/>
  <c r="WAD2" i="18"/>
  <c r="VTZ2" i="18"/>
  <c r="VSA2" i="18"/>
  <c r="VQE2" i="18"/>
  <c r="VOQ2" i="18"/>
  <c r="VNC2" i="18"/>
  <c r="VLG2" i="18"/>
  <c r="VJS2" i="18"/>
  <c r="VIE2" i="18"/>
  <c r="VGI2" i="18"/>
  <c r="VEU2" i="18"/>
  <c r="VDG2" i="18"/>
  <c r="VBK2" i="18"/>
  <c r="UZW2" i="18"/>
  <c r="UYI2" i="18"/>
  <c r="UWM2" i="18"/>
  <c r="UUY2" i="18"/>
  <c r="UTK2" i="18"/>
  <c r="URO2" i="18"/>
  <c r="XAX2" i="18"/>
  <c r="WVZ2" i="18"/>
  <c r="WRB2" i="18"/>
  <c r="WMD2" i="18"/>
  <c r="WHF2" i="18"/>
  <c r="WCH2" i="18"/>
  <c r="VXJ2" i="18"/>
  <c r="VTO2" i="18"/>
  <c r="VRW2" i="18"/>
  <c r="VQQ2" i="18"/>
  <c r="VPK2" i="18"/>
  <c r="VOE2" i="18"/>
  <c r="VMY2" i="18"/>
  <c r="VLS2" i="18"/>
  <c r="VKM2" i="18"/>
  <c r="VJG2" i="18"/>
  <c r="VIA2" i="18"/>
  <c r="VGU2" i="18"/>
  <c r="VFO2" i="18"/>
  <c r="VEI2" i="18"/>
  <c r="VDC2" i="18"/>
  <c r="VBW2" i="18"/>
  <c r="VAQ2" i="18"/>
  <c r="UZK2" i="18"/>
  <c r="UYE2" i="18"/>
  <c r="UWY2" i="18"/>
  <c r="UVS2" i="18"/>
  <c r="UUM2" i="18"/>
  <c r="UTG2" i="18"/>
  <c r="USA2" i="18"/>
  <c r="UQU2" i="18"/>
  <c r="XEH2" i="18"/>
  <c r="WZJ2" i="18"/>
  <c r="WUL2" i="18"/>
  <c r="WPN2" i="18"/>
  <c r="WKP2" i="18"/>
  <c r="WFR2" i="18"/>
  <c r="WAT2" i="18"/>
  <c r="VVV2" i="18"/>
  <c r="VSZ2" i="18"/>
  <c r="VRN2" i="18"/>
  <c r="VQH2" i="18"/>
  <c r="VPB2" i="18"/>
  <c r="VNV2" i="18"/>
  <c r="VMP2" i="18"/>
  <c r="VLJ2" i="18"/>
  <c r="VKD2" i="18"/>
  <c r="VIX2" i="18"/>
  <c r="C2" i="18"/>
  <c r="XAV2" i="18"/>
  <c r="WVX2" i="18"/>
  <c r="WQZ2" i="18"/>
  <c r="WMB2" i="18"/>
  <c r="WHD2" i="18"/>
  <c r="WCF2" i="18"/>
  <c r="VXH2" i="18"/>
  <c r="XDO2" i="18"/>
  <c r="WYQ2" i="18"/>
  <c r="WTS2" i="18"/>
  <c r="WOU2" i="18"/>
  <c r="WJW2" i="18"/>
  <c r="WEY2" i="18"/>
  <c r="WAA2" i="18"/>
  <c r="VVC2" i="18"/>
  <c r="XBG2" i="18"/>
  <c r="WWI2" i="18"/>
  <c r="WRK2" i="18"/>
  <c r="WMM2" i="18"/>
  <c r="WHO2" i="18"/>
  <c r="WCQ2" i="18"/>
  <c r="VZW2" i="18"/>
  <c r="VXK2" i="18"/>
  <c r="VUY2" i="18"/>
  <c r="VSM2" i="18"/>
  <c r="WYT2" i="18"/>
  <c r="WSP2" i="18"/>
  <c r="WML2" i="18"/>
  <c r="WFB2" i="18"/>
  <c r="VYX2" i="18"/>
  <c r="VTP2" i="18"/>
  <c r="VRK2" i="18"/>
  <c r="VPW2" i="18"/>
  <c r="VOI2" i="18"/>
  <c r="VMM2" i="18"/>
  <c r="VKY2" i="18"/>
  <c r="VJK2" i="18"/>
  <c r="VHO2" i="18"/>
  <c r="VGA2" i="18"/>
  <c r="VEM2" i="18"/>
  <c r="VCQ2" i="18"/>
  <c r="VBC2" i="18"/>
  <c r="UZO2" i="18"/>
  <c r="UXS2" i="18"/>
  <c r="UWE2" i="18"/>
  <c r="UUQ2" i="18"/>
  <c r="USU2" i="18"/>
  <c r="XEP2" i="18"/>
  <c r="WZR2" i="18"/>
  <c r="WUT2" i="18"/>
  <c r="WPV2" i="18"/>
  <c r="WKX2" i="18"/>
  <c r="WFZ2" i="18"/>
  <c r="WBB2" i="18"/>
  <c r="VWD2" i="18"/>
  <c r="VTB2" i="18"/>
  <c r="VRO2" i="18"/>
  <c r="VQI2" i="18"/>
  <c r="VPC2" i="18"/>
  <c r="VNW2" i="18"/>
  <c r="VMQ2" i="18"/>
  <c r="VLK2" i="18"/>
  <c r="VKE2" i="18"/>
  <c r="VIY2" i="18"/>
  <c r="VHS2" i="18"/>
  <c r="VGM2" i="18"/>
  <c r="VFG2" i="18"/>
  <c r="VEA2" i="18"/>
  <c r="VCU2" i="18"/>
  <c r="VBO2" i="18"/>
  <c r="VAI2" i="18"/>
  <c r="UZC2" i="18"/>
  <c r="UXW2" i="18"/>
  <c r="UWQ2" i="18"/>
  <c r="UVK2" i="18"/>
  <c r="UUE2" i="18"/>
  <c r="USY2" i="18"/>
  <c r="URS2" i="18"/>
  <c r="UQM2" i="18"/>
  <c r="XDB2" i="18"/>
  <c r="WYD2" i="18"/>
  <c r="WTF2" i="18"/>
  <c r="WOH2" i="18"/>
  <c r="WJJ2" i="18"/>
  <c r="WEL2" i="18"/>
  <c r="VZN2" i="18"/>
  <c r="VUP2" i="18"/>
  <c r="VSQ2" i="18"/>
  <c r="VRF2" i="18"/>
  <c r="VPZ2" i="18"/>
  <c r="VOT2" i="18"/>
  <c r="VNN2" i="18"/>
  <c r="VMH2" i="18"/>
  <c r="VLB2" i="18"/>
  <c r="VJV2" i="18"/>
  <c r="VIP2" i="18"/>
  <c r="VHJ2" i="18"/>
  <c r="VGD2" i="18"/>
  <c r="VEX2" i="18"/>
  <c r="VDR2" i="18"/>
  <c r="VCL2" i="18"/>
  <c r="VBF2" i="18"/>
  <c r="UZZ2" i="18"/>
  <c r="UYT2" i="18"/>
  <c r="UXN2" i="18"/>
  <c r="UWH2" i="18"/>
  <c r="UVB2" i="18"/>
  <c r="UTV2" i="18"/>
  <c r="USP2" i="18"/>
  <c r="URJ2" i="18"/>
  <c r="UQD2" i="18"/>
  <c r="WZB2" i="18"/>
  <c r="WFJ2" i="18"/>
  <c r="VRL2" i="18"/>
  <c r="VMN2" i="18"/>
  <c r="VHP2" i="18"/>
  <c r="VCR2" i="18"/>
  <c r="UXT2" i="18"/>
  <c r="USV2" i="18"/>
  <c r="UPS2" i="18"/>
  <c r="UOI2" i="18"/>
  <c r="UNC2" i="18"/>
  <c r="ULW2" i="18"/>
  <c r="UKQ2" i="18"/>
  <c r="UJK2" i="18"/>
  <c r="UIE2" i="18"/>
  <c r="VHZ2" i="18"/>
  <c r="VFN2" i="18"/>
  <c r="VDB2" i="18"/>
  <c r="VAP2" i="18"/>
  <c r="UYD2" i="18"/>
  <c r="UVR2" i="18"/>
  <c r="UTF2" i="18"/>
  <c r="UQT2" i="18"/>
  <c r="WPF2" i="18"/>
  <c r="VOZ2" i="18"/>
  <c r="VFD2" i="18"/>
  <c r="UVH2" i="18"/>
  <c r="UOY2" i="18"/>
  <c r="UMM2" i="18"/>
  <c r="UKA2" i="18"/>
  <c r="UHW2" i="18"/>
  <c r="UGQ2" i="18"/>
  <c r="UFK2" i="18"/>
  <c r="UEE2" i="18"/>
  <c r="UCY2" i="18"/>
  <c r="UBS2" i="18"/>
  <c r="UAM2" i="18"/>
  <c r="TZG2" i="18"/>
  <c r="TYA2" i="18"/>
  <c r="TWU2" i="18"/>
  <c r="TVO2" i="18"/>
  <c r="TUI2" i="18"/>
  <c r="TTC2" i="18"/>
  <c r="TRW2" i="18"/>
  <c r="TQQ2" i="18"/>
  <c r="TPK2" i="18"/>
  <c r="TOE2" i="18"/>
  <c r="TMY2" i="18"/>
  <c r="WNZ2" i="18"/>
  <c r="VUH2" i="18"/>
  <c r="VOR2" i="18"/>
  <c r="VJT2" i="18"/>
  <c r="VEV2" i="18"/>
  <c r="UZX2" i="18"/>
  <c r="UUZ2" i="18"/>
  <c r="UQR2" i="18"/>
  <c r="UOX2" i="18"/>
  <c r="UNR2" i="18"/>
  <c r="UML2" i="18"/>
  <c r="ULF2" i="18"/>
  <c r="UJZ2" i="18"/>
  <c r="UIT2" i="18"/>
  <c r="UHN2" i="18"/>
  <c r="UGH2" i="18"/>
  <c r="UFB2" i="18"/>
  <c r="UDV2" i="18"/>
  <c r="UCP2" i="18"/>
  <c r="UBJ2" i="18"/>
  <c r="UAD2" i="18"/>
  <c r="TYX2" i="18"/>
  <c r="TXR2" i="18"/>
  <c r="TWL2" i="18"/>
  <c r="TVF2" i="18"/>
  <c r="TTZ2" i="18"/>
  <c r="TST2" i="18"/>
  <c r="TRN2" i="18"/>
  <c r="TQH2" i="18"/>
  <c r="TPB2" i="18"/>
  <c r="TNV2" i="18"/>
  <c r="TMP2" i="18"/>
  <c r="TLJ2" i="18"/>
  <c r="TKD2" i="18"/>
  <c r="WRR2" i="18"/>
  <c r="VXZ2" i="18"/>
  <c r="VPP2" i="18"/>
  <c r="VKR2" i="18"/>
  <c r="VFT2" i="18"/>
  <c r="VAV2" i="18"/>
  <c r="UVX2" i="18"/>
  <c r="URG2" i="18"/>
  <c r="UPD2" i="18"/>
  <c r="UNX2" i="18"/>
  <c r="UMR2" i="18"/>
  <c r="ULL2" i="18"/>
  <c r="UKF2" i="18"/>
  <c r="UIZ2" i="18"/>
  <c r="UHT2" i="18"/>
  <c r="UGN2" i="18"/>
  <c r="UFH2" i="18"/>
  <c r="UEB2" i="18"/>
  <c r="VHR2" i="18"/>
  <c r="VFF2" i="18"/>
  <c r="VCT2" i="18"/>
  <c r="VAH2" i="18"/>
  <c r="UXV2" i="18"/>
  <c r="UVJ2" i="18"/>
  <c r="USX2" i="18"/>
  <c r="UQL2" i="18"/>
  <c r="WKH2" i="18"/>
  <c r="VNT2" i="18"/>
  <c r="VDX2" i="18"/>
  <c r="UUB2" i="18"/>
  <c r="UOQ2" i="18"/>
  <c r="UME2" i="18"/>
  <c r="UJS2" i="18"/>
  <c r="UHO2" i="18"/>
  <c r="UGI2" i="18"/>
  <c r="UFC2" i="18"/>
  <c r="UDW2" i="18"/>
  <c r="UCQ2" i="18"/>
  <c r="UBK2" i="18"/>
  <c r="UAE2" i="18"/>
  <c r="TYY2" i="18"/>
  <c r="TXS2" i="18"/>
  <c r="TWM2" i="18"/>
  <c r="TVG2" i="18"/>
  <c r="TUA2" i="18"/>
  <c r="TSU2" i="18"/>
  <c r="TRO2" i="18"/>
  <c r="TQI2" i="18"/>
  <c r="TPC2" i="18"/>
  <c r="TNW2" i="18"/>
  <c r="XCT2" i="18"/>
  <c r="WJB2" i="18"/>
  <c r="VSL2" i="18"/>
  <c r="VNL2" i="18"/>
  <c r="VIN2" i="18"/>
  <c r="VDP2" i="18"/>
  <c r="UYR2" i="18"/>
  <c r="UTT2" i="18"/>
  <c r="UQB2" i="18"/>
  <c r="UOP2" i="18"/>
  <c r="UNJ2" i="18"/>
  <c r="UMD2" i="18"/>
  <c r="UKX2" i="18"/>
  <c r="UJR2" i="18"/>
  <c r="UIL2" i="18"/>
  <c r="UHF2" i="18"/>
  <c r="UFZ2" i="18"/>
  <c r="UET2" i="18"/>
  <c r="UDN2" i="18"/>
  <c r="UCH2" i="18"/>
  <c r="UBB2" i="18"/>
  <c r="TZV2" i="18"/>
  <c r="TYP2" i="18"/>
  <c r="TXJ2" i="18"/>
  <c r="TWD2" i="18"/>
  <c r="TUX2" i="18"/>
  <c r="TTR2" i="18"/>
  <c r="TSL2" i="18"/>
  <c r="TRF2" i="18"/>
  <c r="TPZ2" i="18"/>
  <c r="TOT2" i="18"/>
  <c r="TNN2" i="18"/>
  <c r="TMH2" i="18"/>
  <c r="TLB2" i="18"/>
  <c r="TJV2" i="18"/>
  <c r="WMT2" i="18"/>
  <c r="VTR2" i="18"/>
  <c r="VOJ2" i="18"/>
  <c r="VJL2" i="18"/>
  <c r="VEN2" i="18"/>
  <c r="UZP2" i="18"/>
  <c r="UUR2" i="18"/>
  <c r="UQQ2" i="18"/>
  <c r="UOV2" i="18"/>
  <c r="UNP2" i="18"/>
  <c r="UMJ2" i="18"/>
  <c r="ULD2" i="18"/>
  <c r="UJX2" i="18"/>
  <c r="UIR2" i="18"/>
  <c r="UHL2" i="18"/>
  <c r="UGF2" i="18"/>
  <c r="UEZ2" i="18"/>
  <c r="UDT2" i="18"/>
  <c r="UCN2" i="18"/>
  <c r="UBH2" i="18"/>
  <c r="UAB2" i="18"/>
  <c r="TYV2" i="18"/>
  <c r="TXP2" i="18"/>
  <c r="TWJ2" i="18"/>
  <c r="TVD2" i="18"/>
  <c r="TTX2" i="18"/>
  <c r="TSR2" i="18"/>
  <c r="TRL2" i="18"/>
  <c r="TQF2" i="18"/>
  <c r="TOZ2" i="18"/>
  <c r="TNT2" i="18"/>
  <c r="TMN2" i="18"/>
  <c r="TLH2" i="18"/>
  <c r="TKB2" i="18"/>
  <c r="TIV2" i="18"/>
  <c r="THP2" i="18"/>
  <c r="TGJ2" i="18"/>
  <c r="TFD2" i="18"/>
  <c r="XAH2" i="18"/>
  <c r="VHX2" i="18"/>
  <c r="UPT2" i="18"/>
  <c r="UKU2" i="18"/>
  <c r="UFW2" i="18"/>
  <c r="UAY2" i="18"/>
  <c r="TWA2" i="18"/>
  <c r="TRC2" i="18"/>
  <c r="TMM2" i="18"/>
  <c r="TKA2" i="18"/>
  <c r="TIH2" i="18"/>
  <c r="TGQ2" i="18"/>
  <c r="TEY2" i="18"/>
  <c r="TDO2" i="18"/>
  <c r="TCI2" i="18"/>
  <c r="TBC2" i="18"/>
  <c r="SZW2" i="18"/>
  <c r="SYQ2" i="18"/>
  <c r="SXK2" i="18"/>
  <c r="SWE2" i="18"/>
  <c r="SUY2" i="18"/>
  <c r="STS2" i="18"/>
  <c r="VGT2" i="18"/>
  <c r="VEH2" i="18"/>
  <c r="VBV2" i="18"/>
  <c r="UZJ2" i="18"/>
  <c r="UWX2" i="18"/>
  <c r="UUL2" i="18"/>
  <c r="URZ2" i="18"/>
  <c r="UPN2" i="18"/>
  <c r="VVN2" i="18"/>
  <c r="VKB2" i="18"/>
  <c r="VAF2" i="18"/>
  <c r="UQY2" i="18"/>
  <c r="UNS2" i="18"/>
  <c r="ULG2" i="18"/>
  <c r="UIU2" i="18"/>
  <c r="UHG2" i="18"/>
  <c r="UGA2" i="18"/>
  <c r="UEU2" i="18"/>
  <c r="UDO2" i="18"/>
  <c r="UCI2" i="18"/>
  <c r="UBC2" i="18"/>
  <c r="TZW2" i="18"/>
  <c r="TYQ2" i="18"/>
  <c r="TXK2" i="18"/>
  <c r="TWE2" i="18"/>
  <c r="TUY2" i="18"/>
  <c r="TTS2" i="18"/>
  <c r="TSM2" i="18"/>
  <c r="TRG2" i="18"/>
  <c r="TQA2" i="18"/>
  <c r="TOU2" i="18"/>
  <c r="TNO2" i="18"/>
  <c r="WXV2" i="18"/>
  <c r="WED2" i="18"/>
  <c r="VRD2" i="18"/>
  <c r="VMF2" i="18"/>
  <c r="VHH2" i="18"/>
  <c r="VCJ2" i="18"/>
  <c r="UXL2" i="18"/>
  <c r="USN2" i="18"/>
  <c r="UPO2" i="18"/>
  <c r="UOH2" i="18"/>
  <c r="UNB2" i="18"/>
  <c r="ULV2" i="18"/>
  <c r="UKP2" i="18"/>
  <c r="UJJ2" i="18"/>
  <c r="UID2" i="18"/>
  <c r="UGX2" i="18"/>
  <c r="UFR2" i="18"/>
  <c r="UEL2" i="18"/>
  <c r="UDF2" i="18"/>
  <c r="UBZ2" i="18"/>
  <c r="UAT2" i="18"/>
  <c r="TZN2" i="18"/>
  <c r="TYH2" i="18"/>
  <c r="TXB2" i="18"/>
  <c r="TVV2" i="18"/>
  <c r="TUP2" i="18"/>
  <c r="TTJ2" i="18"/>
  <c r="TSD2" i="18"/>
  <c r="TQX2" i="18"/>
  <c r="TPR2" i="18"/>
  <c r="TOL2" i="18"/>
  <c r="TNF2" i="18"/>
  <c r="TLZ2" i="18"/>
  <c r="TKT2" i="18"/>
  <c r="XBN2" i="18"/>
  <c r="WHV2" i="18"/>
  <c r="VSB2" i="18"/>
  <c r="VND2" i="18"/>
  <c r="VIF2" i="18"/>
  <c r="VDH2" i="18"/>
  <c r="UYJ2" i="18"/>
  <c r="UTL2" i="18"/>
  <c r="UQA2" i="18"/>
  <c r="UON2" i="18"/>
  <c r="UNH2" i="18"/>
  <c r="UMB2" i="18"/>
  <c r="UKV2" i="18"/>
  <c r="UJP2" i="18"/>
  <c r="UIJ2" i="18"/>
  <c r="UHD2" i="18"/>
  <c r="UFX2" i="18"/>
  <c r="UER2" i="18"/>
  <c r="UDL2" i="18"/>
  <c r="VGL2" i="18"/>
  <c r="VDZ2" i="18"/>
  <c r="VBN2" i="18"/>
  <c r="UZB2" i="18"/>
  <c r="UWP2" i="18"/>
  <c r="UUD2" i="18"/>
  <c r="URR2" i="18"/>
  <c r="XDZ2" i="18"/>
  <c r="VSY2" i="18"/>
  <c r="VIV2" i="18"/>
  <c r="UYZ2" i="18"/>
  <c r="UQI2" i="18"/>
  <c r="UNK2" i="18"/>
  <c r="UKY2" i="18"/>
  <c r="UIM2" i="18"/>
  <c r="UGY2" i="18"/>
  <c r="UFS2" i="18"/>
  <c r="UEM2" i="18"/>
  <c r="UDG2" i="18"/>
  <c r="UCA2" i="18"/>
  <c r="UAU2" i="18"/>
  <c r="TZO2" i="18"/>
  <c r="TYI2" i="18"/>
  <c r="TXC2" i="18"/>
  <c r="TVW2" i="18"/>
  <c r="TUQ2" i="18"/>
  <c r="TTK2" i="18"/>
  <c r="TSE2" i="18"/>
  <c r="TQY2" i="18"/>
  <c r="TPS2" i="18"/>
  <c r="TOM2" i="18"/>
  <c r="TNG2" i="18"/>
  <c r="WSX2" i="18"/>
  <c r="VZF2" i="18"/>
  <c r="VPX2" i="18"/>
  <c r="VKZ2" i="18"/>
  <c r="VGB2" i="18"/>
  <c r="VBD2" i="18"/>
  <c r="UWF2" i="18"/>
  <c r="URH2" i="18"/>
  <c r="UPF2" i="18"/>
  <c r="UNZ2" i="18"/>
  <c r="UMT2" i="18"/>
  <c r="ULN2" i="18"/>
  <c r="UKH2" i="18"/>
  <c r="UJB2" i="18"/>
  <c r="UHV2" i="18"/>
  <c r="UGP2" i="18"/>
  <c r="UFJ2" i="18"/>
  <c r="UED2" i="18"/>
  <c r="UCX2" i="18"/>
  <c r="UBR2" i="18"/>
  <c r="UAL2" i="18"/>
  <c r="TZF2" i="18"/>
  <c r="TXZ2" i="18"/>
  <c r="TWT2" i="18"/>
  <c r="TVN2" i="18"/>
  <c r="TUH2" i="18"/>
  <c r="TTB2" i="18"/>
  <c r="TRV2" i="18"/>
  <c r="TQP2" i="18"/>
  <c r="TPJ2" i="18"/>
  <c r="TOD2" i="18"/>
  <c r="TMX2" i="18"/>
  <c r="TLR2" i="18"/>
  <c r="TKL2" i="18"/>
  <c r="WWP2" i="18"/>
  <c r="WCX2" i="18"/>
  <c r="VQV2" i="18"/>
  <c r="VLX2" i="18"/>
  <c r="VGZ2" i="18"/>
  <c r="VCB2" i="18"/>
  <c r="UXD2" i="18"/>
  <c r="USF2" i="18"/>
  <c r="UPL2" i="18"/>
  <c r="UOF2" i="18"/>
  <c r="UMZ2" i="18"/>
  <c r="ULT2" i="18"/>
  <c r="UKN2" i="18"/>
  <c r="UJH2" i="18"/>
  <c r="UIB2" i="18"/>
  <c r="UGV2" i="18"/>
  <c r="UFP2" i="18"/>
  <c r="UEJ2" i="18"/>
  <c r="UDD2" i="18"/>
  <c r="UBX2" i="18"/>
  <c r="UAR2" i="18"/>
  <c r="TZL2" i="18"/>
  <c r="TYF2" i="18"/>
  <c r="TWZ2" i="18"/>
  <c r="TVT2" i="18"/>
  <c r="TUN2" i="18"/>
  <c r="TTH2" i="18"/>
  <c r="TSB2" i="18"/>
  <c r="TQV2" i="18"/>
  <c r="TPP2" i="18"/>
  <c r="TOJ2" i="18"/>
  <c r="TND2" i="18"/>
  <c r="TLX2" i="18"/>
  <c r="TKR2" i="18"/>
  <c r="TJL2" i="18"/>
  <c r="TIF2" i="18"/>
  <c r="TGZ2" i="18"/>
  <c r="TFT2" i="18"/>
  <c r="TEN2" i="18"/>
  <c r="VRT2" i="18"/>
  <c r="UYB2" i="18"/>
  <c r="UNG2" i="18"/>
  <c r="UII2" i="18"/>
  <c r="UDK2" i="18"/>
  <c r="TYM2" i="18"/>
  <c r="TTO2" i="18"/>
  <c r="TOQ2" i="18"/>
  <c r="TLG2" i="18"/>
  <c r="TJC2" i="18"/>
  <c r="THK2" i="18"/>
  <c r="TFV2" i="18"/>
  <c r="TEE2" i="18"/>
  <c r="TCY2" i="18"/>
  <c r="TBS2" i="18"/>
  <c r="TAM2" i="18"/>
  <c r="SZG2" i="18"/>
  <c r="SYA2" i="18"/>
  <c r="SWU2" i="18"/>
  <c r="SVO2" i="18"/>
  <c r="SUI2" i="18"/>
  <c r="STC2" i="18"/>
  <c r="UCV2" i="18"/>
  <c r="UAJ2" i="18"/>
  <c r="TXX2" i="18"/>
  <c r="TVL2" i="18"/>
  <c r="TSZ2" i="18"/>
  <c r="TQN2" i="18"/>
  <c r="TOB2" i="18"/>
  <c r="TLP2" i="18"/>
  <c r="TJD2" i="18"/>
  <c r="TGR2" i="18"/>
  <c r="TEF2" i="18"/>
  <c r="UTD2" i="18"/>
  <c r="UHC2" i="18"/>
  <c r="TXG2" i="18"/>
  <c r="TNK2" i="18"/>
  <c r="TIQ2" i="18"/>
  <c r="TFK2" i="18"/>
  <c r="TCQ2" i="18"/>
  <c r="TAE2" i="18"/>
  <c r="SXS2" i="18"/>
  <c r="SVG2" i="18"/>
  <c r="SSU2" i="18"/>
  <c r="SRO2" i="18"/>
  <c r="SQI2" i="18"/>
  <c r="SPC2" i="18"/>
  <c r="SNW2" i="18"/>
  <c r="SMQ2" i="18"/>
  <c r="SLK2" i="18"/>
  <c r="SKE2" i="18"/>
  <c r="SIY2" i="18"/>
  <c r="SHS2" i="18"/>
  <c r="SGM2" i="18"/>
  <c r="SFG2" i="18"/>
  <c r="SEA2" i="18"/>
  <c r="SCU2" i="18"/>
  <c r="SBO2" i="18"/>
  <c r="SAI2" i="18"/>
  <c r="RZC2" i="18"/>
  <c r="RXW2" i="18"/>
  <c r="RWQ2" i="18"/>
  <c r="RVK2" i="18"/>
  <c r="RUE2" i="18"/>
  <c r="RSY2" i="18"/>
  <c r="RRS2" i="18"/>
  <c r="RQM2" i="18"/>
  <c r="RPG2" i="18"/>
  <c r="ROA2" i="18"/>
  <c r="RMU2" i="18"/>
  <c r="RLO2" i="18"/>
  <c r="RKI2" i="18"/>
  <c r="RJC2" i="18"/>
  <c r="RHW2" i="18"/>
  <c r="RGQ2" i="18"/>
  <c r="RFK2" i="18"/>
  <c r="REE2" i="18"/>
  <c r="RCY2" i="18"/>
  <c r="RBS2" i="18"/>
  <c r="RAM2" i="18"/>
  <c r="QZG2" i="18"/>
  <c r="QYA2" i="18"/>
  <c r="QWU2" i="18"/>
  <c r="QVO2" i="18"/>
  <c r="WVJ2" i="18"/>
  <c r="VGR2" i="18"/>
  <c r="UPK2" i="18"/>
  <c r="UKM2" i="18"/>
  <c r="UFO2" i="18"/>
  <c r="UAQ2" i="18"/>
  <c r="TVS2" i="18"/>
  <c r="TQU2" i="18"/>
  <c r="TMI2" i="18"/>
  <c r="TJW2" i="18"/>
  <c r="TIE2" i="18"/>
  <c r="TGM2" i="18"/>
  <c r="TEX2" i="18"/>
  <c r="TDK2" i="18"/>
  <c r="TCE2" i="18"/>
  <c r="TAY2" i="18"/>
  <c r="SZS2" i="18"/>
  <c r="SYM2" i="18"/>
  <c r="SXG2" i="18"/>
  <c r="SWA2" i="18"/>
  <c r="SUU2" i="18"/>
  <c r="STO2" i="18"/>
  <c r="SSI2" i="18"/>
  <c r="SRC2" i="18"/>
  <c r="SPW2" i="18"/>
  <c r="SOQ2" i="18"/>
  <c r="SNK2" i="18"/>
  <c r="SME2" i="18"/>
  <c r="UCF2" i="18"/>
  <c r="TZT2" i="18"/>
  <c r="TXH2" i="18"/>
  <c r="TUV2" i="18"/>
  <c r="TSJ2" i="18"/>
  <c r="TPX2" i="18"/>
  <c r="TNL2" i="18"/>
  <c r="TKZ2" i="18"/>
  <c r="TIN2" i="18"/>
  <c r="TGB2" i="18"/>
  <c r="WGP2" i="18"/>
  <c r="UOM2" i="18"/>
  <c r="UEQ2" i="18"/>
  <c r="TUU2" i="18"/>
  <c r="TLW2" i="18"/>
  <c r="THW2" i="18"/>
  <c r="TEP2" i="18"/>
  <c r="TCA2" i="18"/>
  <c r="SZO2" i="18"/>
  <c r="SXC2" i="18"/>
  <c r="SUQ2" i="18"/>
  <c r="SSM2" i="18"/>
  <c r="SRG2" i="18"/>
  <c r="SQA2" i="18"/>
  <c r="SOU2" i="18"/>
  <c r="SNO2" i="18"/>
  <c r="SMI2" i="18"/>
  <c r="SLC2" i="18"/>
  <c r="SJW2" i="18"/>
  <c r="SIQ2" i="18"/>
  <c r="SHK2" i="18"/>
  <c r="SGE2" i="18"/>
  <c r="SEY2" i="18"/>
  <c r="SDS2" i="18"/>
  <c r="SCM2" i="18"/>
  <c r="SBG2" i="18"/>
  <c r="SAA2" i="18"/>
  <c r="RYU2" i="18"/>
  <c r="RXO2" i="18"/>
  <c r="RWI2" i="18"/>
  <c r="RVC2" i="18"/>
  <c r="RTW2" i="18"/>
  <c r="RSQ2" i="18"/>
  <c r="RRK2" i="18"/>
  <c r="RQE2" i="18"/>
  <c r="ROY2" i="18"/>
  <c r="RNS2" i="18"/>
  <c r="RMM2" i="18"/>
  <c r="RLG2" i="18"/>
  <c r="RKA2" i="18"/>
  <c r="RIU2" i="18"/>
  <c r="RHO2" i="18"/>
  <c r="RGI2" i="18"/>
  <c r="RFC2" i="18"/>
  <c r="RDW2" i="18"/>
  <c r="RCQ2" i="18"/>
  <c r="RBK2" i="18"/>
  <c r="RAE2" i="18"/>
  <c r="QYY2" i="18"/>
  <c r="QXS2" i="18"/>
  <c r="QWM2" i="18"/>
  <c r="QVG2" i="18"/>
  <c r="WBR2" i="18"/>
  <c r="VBT2" i="18"/>
  <c r="UOE2" i="18"/>
  <c r="UJG2" i="18"/>
  <c r="UEI2" i="18"/>
  <c r="TZK2" i="18"/>
  <c r="TUM2" i="18"/>
  <c r="TPO2" i="18"/>
  <c r="TLS2" i="18"/>
  <c r="TJK2" i="18"/>
  <c r="THS2" i="18"/>
  <c r="TGD2" i="18"/>
  <c r="TEM2" i="18"/>
  <c r="TDC2" i="18"/>
  <c r="TBW2" i="18"/>
  <c r="TAQ2" i="18"/>
  <c r="SZK2" i="18"/>
  <c r="SYE2" i="18"/>
  <c r="SWY2" i="18"/>
  <c r="SVS2" i="18"/>
  <c r="SUM2" i="18"/>
  <c r="STG2" i="18"/>
  <c r="SSA2" i="18"/>
  <c r="SQU2" i="18"/>
  <c r="SPO2" i="18"/>
  <c r="SOI2" i="18"/>
  <c r="SNC2" i="18"/>
  <c r="SLW2" i="18"/>
  <c r="SKQ2" i="18"/>
  <c r="SJK2" i="18"/>
  <c r="SIE2" i="18"/>
  <c r="SGY2" i="18"/>
  <c r="SFS2" i="18"/>
  <c r="SEM2" i="18"/>
  <c r="SDG2" i="18"/>
  <c r="SCA2" i="18"/>
  <c r="SAU2" i="18"/>
  <c r="RZO2" i="18"/>
  <c r="RYI2" i="18"/>
  <c r="RXC2" i="18"/>
  <c r="RVW2" i="18"/>
  <c r="RUQ2" i="18"/>
  <c r="RTK2" i="18"/>
  <c r="RSE2" i="18"/>
  <c r="RQY2" i="18"/>
  <c r="RPS2" i="18"/>
  <c r="ROM2" i="18"/>
  <c r="RNG2" i="18"/>
  <c r="RMA2" i="18"/>
  <c r="RKU2" i="18"/>
  <c r="RJO2" i="18"/>
  <c r="RII2" i="18"/>
  <c r="RHC2" i="18"/>
  <c r="RFW2" i="18"/>
  <c r="REQ2" i="18"/>
  <c r="RDK2" i="18"/>
  <c r="RCE2" i="18"/>
  <c r="RAY2" i="18"/>
  <c r="QZS2" i="18"/>
  <c r="QYM2" i="18"/>
  <c r="QXG2" i="18"/>
  <c r="QWA2" i="18"/>
  <c r="QUU2" i="18"/>
  <c r="QTO2" i="18"/>
  <c r="VPH2" i="18"/>
  <c r="UVP2" i="18"/>
  <c r="UBP2" i="18"/>
  <c r="TZD2" i="18"/>
  <c r="TWR2" i="18"/>
  <c r="TUF2" i="18"/>
  <c r="TRT2" i="18"/>
  <c r="TPH2" i="18"/>
  <c r="TMV2" i="18"/>
  <c r="TKJ2" i="18"/>
  <c r="THX2" i="18"/>
  <c r="TFL2" i="18"/>
  <c r="VMV2" i="18"/>
  <c r="UMA2" i="18"/>
  <c r="UCE2" i="18"/>
  <c r="TSI2" i="18"/>
  <c r="TKQ2" i="18"/>
  <c r="THB2" i="18"/>
  <c r="TDW2" i="18"/>
  <c r="TBK2" i="18"/>
  <c r="SYY2" i="18"/>
  <c r="SWM2" i="18"/>
  <c r="SUA2" i="18"/>
  <c r="SSE2" i="18"/>
  <c r="SQY2" i="18"/>
  <c r="SPS2" i="18"/>
  <c r="SOM2" i="18"/>
  <c r="SNG2" i="18"/>
  <c r="SMA2" i="18"/>
  <c r="SKU2" i="18"/>
  <c r="SJO2" i="18"/>
  <c r="SII2" i="18"/>
  <c r="SHC2" i="18"/>
  <c r="SFW2" i="18"/>
  <c r="SEQ2" i="18"/>
  <c r="SDK2" i="18"/>
  <c r="SCE2" i="18"/>
  <c r="SAY2" i="18"/>
  <c r="RZS2" i="18"/>
  <c r="RYM2" i="18"/>
  <c r="RXG2" i="18"/>
  <c r="RWA2" i="18"/>
  <c r="RUU2" i="18"/>
  <c r="RTO2" i="18"/>
  <c r="RSI2" i="18"/>
  <c r="RRC2" i="18"/>
  <c r="RPW2" i="18"/>
  <c r="ROQ2" i="18"/>
  <c r="RNK2" i="18"/>
  <c r="RME2" i="18"/>
  <c r="RKY2" i="18"/>
  <c r="RJS2" i="18"/>
  <c r="RIM2" i="18"/>
  <c r="RHG2" i="18"/>
  <c r="RGA2" i="18"/>
  <c r="REU2" i="18"/>
  <c r="RDO2" i="18"/>
  <c r="RCI2" i="18"/>
  <c r="RBC2" i="18"/>
  <c r="QZW2" i="18"/>
  <c r="QYQ2" i="18"/>
  <c r="QXK2" i="18"/>
  <c r="QWE2" i="18"/>
  <c r="QUY2" i="18"/>
  <c r="VQN2" i="18"/>
  <c r="UWV2" i="18"/>
  <c r="UMY2" i="18"/>
  <c r="UIA2" i="18"/>
  <c r="UDC2" i="18"/>
  <c r="TYE2" i="18"/>
  <c r="TTG2" i="18"/>
  <c r="TOI2" i="18"/>
  <c r="TLC2" i="18"/>
  <c r="TIY2" i="18"/>
  <c r="THJ2" i="18"/>
  <c r="TFS2" i="18"/>
  <c r="TEA2" i="18"/>
  <c r="TCU2" i="18"/>
  <c r="TBO2" i="18"/>
  <c r="TAI2" i="18"/>
  <c r="SZC2" i="18"/>
  <c r="SXW2" i="18"/>
  <c r="SWQ2" i="18"/>
  <c r="SVK2" i="18"/>
  <c r="SUE2" i="18"/>
  <c r="SSY2" i="18"/>
  <c r="SRS2" i="18"/>
  <c r="SQM2" i="18"/>
  <c r="SPG2" i="18"/>
  <c r="SOA2" i="18"/>
  <c r="SMU2" i="18"/>
  <c r="SLO2" i="18"/>
  <c r="UAZ2" i="18"/>
  <c r="TYN2" i="18"/>
  <c r="TWB2" i="18"/>
  <c r="TTP2" i="18"/>
  <c r="TRD2" i="18"/>
  <c r="TOR2" i="18"/>
  <c r="TMF2" i="18"/>
  <c r="TJT2" i="18"/>
  <c r="THH2" i="18"/>
  <c r="TEV2" i="18"/>
  <c r="VCZ2" i="18"/>
  <c r="UJO2" i="18"/>
  <c r="TZS2" i="18"/>
  <c r="TPW2" i="18"/>
  <c r="TJN2" i="18"/>
  <c r="TGE2" i="18"/>
  <c r="TDG2" i="18"/>
  <c r="TAU2" i="18"/>
  <c r="SYI2" i="18"/>
  <c r="SVW2" i="18"/>
  <c r="STK2" i="18"/>
  <c r="SRW2" i="18"/>
  <c r="SQQ2" i="18"/>
  <c r="SPK2" i="18"/>
  <c r="SOE2" i="18"/>
  <c r="SMY2" i="18"/>
  <c r="SLS2" i="18"/>
  <c r="SKM2" i="18"/>
  <c r="SJG2" i="18"/>
  <c r="SIA2" i="18"/>
  <c r="SGU2" i="18"/>
  <c r="SFO2" i="18"/>
  <c r="SEI2" i="18"/>
  <c r="SDC2" i="18"/>
  <c r="SBW2" i="18"/>
  <c r="SAQ2" i="18"/>
  <c r="RZK2" i="18"/>
  <c r="RYE2" i="18"/>
  <c r="RWY2" i="18"/>
  <c r="RVS2" i="18"/>
  <c r="RUM2" i="18"/>
  <c r="RTG2" i="18"/>
  <c r="RSA2" i="18"/>
  <c r="RQU2" i="18"/>
  <c r="RPO2" i="18"/>
  <c r="ROI2" i="18"/>
  <c r="RNC2" i="18"/>
  <c r="RLW2" i="18"/>
  <c r="RKQ2" i="18"/>
  <c r="RJK2" i="18"/>
  <c r="RIE2" i="18"/>
  <c r="RGY2" i="18"/>
  <c r="RFS2" i="18"/>
  <c r="REM2" i="18"/>
  <c r="RDG2" i="18"/>
  <c r="RCA2" i="18"/>
  <c r="RAU2" i="18"/>
  <c r="QZO2" i="18"/>
  <c r="QYI2" i="18"/>
  <c r="QXC2" i="18"/>
  <c r="QVW2" i="18"/>
  <c r="QUQ2" i="18"/>
  <c r="VLP2" i="18"/>
  <c r="URX2" i="18"/>
  <c r="ULS2" i="18"/>
  <c r="UGU2" i="18"/>
  <c r="UBW2" i="18"/>
  <c r="TWY2" i="18"/>
  <c r="TSA2" i="18"/>
  <c r="TNC2" i="18"/>
  <c r="TKM2" i="18"/>
  <c r="TIP2" i="18"/>
  <c r="TGY2" i="18"/>
  <c r="TFG2" i="18"/>
  <c r="TDS2" i="18"/>
  <c r="TCM2" i="18"/>
  <c r="TBG2" i="18"/>
  <c r="TAA2" i="18"/>
  <c r="SYU2" i="18"/>
  <c r="SXO2" i="18"/>
  <c r="SWI2" i="18"/>
  <c r="SVC2" i="18"/>
  <c r="STW2" i="18"/>
  <c r="SSQ2" i="18"/>
  <c r="SRK2" i="18"/>
  <c r="SQE2" i="18"/>
  <c r="SOY2" i="18"/>
  <c r="SNS2" i="18"/>
  <c r="SMM2" i="18"/>
  <c r="SLG2" i="18"/>
  <c r="SKA2" i="18"/>
  <c r="SIU2" i="18"/>
  <c r="SHO2" i="18"/>
  <c r="SGI2" i="18"/>
  <c r="SFC2" i="18"/>
  <c r="SDW2" i="18"/>
  <c r="SCQ2" i="18"/>
  <c r="SBK2" i="18"/>
  <c r="SAE2" i="18"/>
  <c r="RYY2" i="18"/>
  <c r="RXS2" i="18"/>
  <c r="RWM2" i="18"/>
  <c r="RVG2" i="18"/>
  <c r="RUA2" i="18"/>
  <c r="RSU2" i="18"/>
  <c r="RRO2" i="18"/>
  <c r="RQI2" i="18"/>
  <c r="RPC2" i="18"/>
  <c r="RNW2" i="18"/>
  <c r="RMQ2" i="18"/>
  <c r="RLK2" i="18"/>
  <c r="RKE2" i="18"/>
  <c r="RIY2" i="18"/>
  <c r="RHS2" i="18"/>
  <c r="RGM2" i="18"/>
  <c r="RFG2" i="18"/>
  <c r="REA2" i="18"/>
  <c r="RCU2" i="18"/>
  <c r="RBO2" i="18"/>
  <c r="RAI2" i="18"/>
  <c r="QZC2" i="18"/>
  <c r="QXW2" i="18"/>
  <c r="QWQ2" i="18"/>
  <c r="QVK2" i="18"/>
  <c r="QUE2" i="18"/>
  <c r="WQL2" i="18"/>
  <c r="VFL2" i="18"/>
  <c r="SKY2" i="18"/>
  <c r="SIM2" i="18"/>
  <c r="SGA2" i="18"/>
  <c r="SDO2" i="18"/>
  <c r="SBC2" i="18"/>
  <c r="RYQ2" i="18"/>
  <c r="RWE2" i="18"/>
  <c r="RTS2" i="18"/>
  <c r="RRG2" i="18"/>
  <c r="ROU2" i="18"/>
  <c r="RMI2" i="18"/>
  <c r="RJW2" i="18"/>
  <c r="RHK2" i="18"/>
  <c r="REY2" i="18"/>
  <c r="RCM2" i="18"/>
  <c r="RAA2" i="18"/>
  <c r="QXO2" i="18"/>
  <c r="QVC2" i="18"/>
  <c r="VWT2" i="18"/>
  <c r="UPC2" i="18"/>
  <c r="UKE2" i="18"/>
  <c r="UFG2" i="18"/>
  <c r="UAI2" i="18"/>
  <c r="TVK2" i="18"/>
  <c r="TQM2" i="18"/>
  <c r="TME2" i="18"/>
  <c r="TJS2" i="18"/>
  <c r="TIA2" i="18"/>
  <c r="TGL2" i="18"/>
  <c r="TEU2" i="18"/>
  <c r="TDJ2" i="18"/>
  <c r="TCD2" i="18"/>
  <c r="TAX2" i="18"/>
  <c r="SZR2" i="18"/>
  <c r="SYL2" i="18"/>
  <c r="SXF2" i="18"/>
  <c r="SVZ2" i="18"/>
  <c r="SUT2" i="18"/>
  <c r="STN2" i="18"/>
  <c r="SSH2" i="18"/>
  <c r="SRB2" i="18"/>
  <c r="SPV2" i="18"/>
  <c r="SOP2" i="18"/>
  <c r="SNJ2" i="18"/>
  <c r="SMD2" i="18"/>
  <c r="SKX2" i="18"/>
  <c r="SJR2" i="18"/>
  <c r="SIL2" i="18"/>
  <c r="SHF2" i="18"/>
  <c r="SFZ2" i="18"/>
  <c r="SET2" i="18"/>
  <c r="SDN2" i="18"/>
  <c r="SCH2" i="18"/>
  <c r="SBB2" i="18"/>
  <c r="RZV2" i="18"/>
  <c r="RYP2" i="18"/>
  <c r="RXJ2" i="18"/>
  <c r="RWD2" i="18"/>
  <c r="RUX2" i="18"/>
  <c r="RTR2" i="18"/>
  <c r="RSL2" i="18"/>
  <c r="RRF2" i="18"/>
  <c r="RPZ2" i="18"/>
  <c r="ROT2" i="18"/>
  <c r="RNN2" i="18"/>
  <c r="RMH2" i="18"/>
  <c r="RLB2" i="18"/>
  <c r="RJV2" i="18"/>
  <c r="RIP2" i="18"/>
  <c r="RHJ2" i="18"/>
  <c r="RGD2" i="18"/>
  <c r="REX2" i="18"/>
  <c r="RDR2" i="18"/>
  <c r="RCL2" i="18"/>
  <c r="RBF2" i="18"/>
  <c r="QZZ2" i="18"/>
  <c r="QYT2" i="18"/>
  <c r="QXN2" i="18"/>
  <c r="QWH2" i="18"/>
  <c r="QVB2" i="18"/>
  <c r="QTV2" i="18"/>
  <c r="VEF2" i="18"/>
  <c r="UAA2" i="18"/>
  <c r="TJO2" i="18"/>
  <c r="TDH2" i="18"/>
  <c r="SYJ2" i="18"/>
  <c r="STL2" i="18"/>
  <c r="SON2" i="18"/>
  <c r="SJP2" i="18"/>
  <c r="SER2" i="18"/>
  <c r="RZT2" i="18"/>
  <c r="RUV2" i="18"/>
  <c r="RPX2" i="18"/>
  <c r="RKZ2" i="18"/>
  <c r="RGB2" i="18"/>
  <c r="RBD2" i="18"/>
  <c r="QWF2" i="18"/>
  <c r="QSY2" i="18"/>
  <c r="QRS2" i="18"/>
  <c r="QQM2" i="18"/>
  <c r="QPG2" i="18"/>
  <c r="QOA2" i="18"/>
  <c r="QMU2" i="18"/>
  <c r="QLO2" i="18"/>
  <c r="QKI2" i="18"/>
  <c r="QJC2" i="18"/>
  <c r="QHW2" i="18"/>
  <c r="QGQ2" i="18"/>
  <c r="QFK2" i="18"/>
  <c r="QEE2" i="18"/>
  <c r="QCY2" i="18"/>
  <c r="QBS2" i="18"/>
  <c r="QAM2" i="18"/>
  <c r="PZG2" i="18"/>
  <c r="PYA2" i="18"/>
  <c r="PWU2" i="18"/>
  <c r="PVO2" i="18"/>
  <c r="PUI2" i="18"/>
  <c r="PTC2" i="18"/>
  <c r="PRW2" i="18"/>
  <c r="PQQ2" i="18"/>
  <c r="PPK2" i="18"/>
  <c r="POE2" i="18"/>
  <c r="PMY2" i="18"/>
  <c r="PLS2" i="18"/>
  <c r="PKM2" i="18"/>
  <c r="PJG2" i="18"/>
  <c r="PIA2" i="18"/>
  <c r="PGU2" i="18"/>
  <c r="PFO2" i="18"/>
  <c r="PEI2" i="18"/>
  <c r="PDC2" i="18"/>
  <c r="PBW2" i="18"/>
  <c r="PAQ2" i="18"/>
  <c r="OZK2" i="18"/>
  <c r="OYE2" i="18"/>
  <c r="OWY2" i="18"/>
  <c r="OVS2" i="18"/>
  <c r="OUM2" i="18"/>
  <c r="OTG2" i="18"/>
  <c r="OSA2" i="18"/>
  <c r="OQU2" i="18"/>
  <c r="OPO2" i="18"/>
  <c r="OOI2" i="18"/>
  <c r="ONC2" i="18"/>
  <c r="UNO2" i="18"/>
  <c r="TTW2" i="18"/>
  <c r="THO2" i="18"/>
  <c r="TBT2" i="18"/>
  <c r="SWV2" i="18"/>
  <c r="SRX2" i="18"/>
  <c r="SMZ2" i="18"/>
  <c r="SIB2" i="18"/>
  <c r="SDD2" i="18"/>
  <c r="RYF2" i="18"/>
  <c r="RTH2" i="18"/>
  <c r="ROJ2" i="18"/>
  <c r="RJL2" i="18"/>
  <c r="REN2" i="18"/>
  <c r="QZP2" i="18"/>
  <c r="QUR2" i="18"/>
  <c r="QSP2" i="18"/>
  <c r="QRJ2" i="18"/>
  <c r="QQD2" i="18"/>
  <c r="QOX2" i="18"/>
  <c r="QNR2" i="18"/>
  <c r="QML2" i="18"/>
  <c r="QLF2" i="18"/>
  <c r="QJZ2" i="18"/>
  <c r="QIT2" i="18"/>
  <c r="QHN2" i="18"/>
  <c r="QGH2" i="18"/>
  <c r="QFB2" i="18"/>
  <c r="QDV2" i="18"/>
  <c r="QCP2" i="18"/>
  <c r="QBJ2" i="18"/>
  <c r="QAD2" i="18"/>
  <c r="PYX2" i="18"/>
  <c r="PXR2" i="18"/>
  <c r="PWL2" i="18"/>
  <c r="PVF2" i="18"/>
  <c r="PTZ2" i="18"/>
  <c r="PST2" i="18"/>
  <c r="PRN2" i="18"/>
  <c r="PQH2" i="18"/>
  <c r="PPB2" i="18"/>
  <c r="PNV2" i="18"/>
  <c r="PMP2" i="18"/>
  <c r="PLJ2" i="18"/>
  <c r="PKD2" i="18"/>
  <c r="PIX2" i="18"/>
  <c r="PHR2" i="18"/>
  <c r="PGL2" i="18"/>
  <c r="PFF2" i="18"/>
  <c r="PDZ2" i="18"/>
  <c r="PCT2" i="18"/>
  <c r="PBN2" i="18"/>
  <c r="PAH2" i="18"/>
  <c r="OZB2" i="18"/>
  <c r="OXV2" i="18"/>
  <c r="OWP2" i="18"/>
  <c r="OVJ2" i="18"/>
  <c r="OUD2" i="18"/>
  <c r="OSX2" i="18"/>
  <c r="ORR2" i="18"/>
  <c r="OQL2" i="18"/>
  <c r="OPF2" i="18"/>
  <c r="ONZ2" i="18"/>
  <c r="OMT2" i="18"/>
  <c r="OLN2" i="18"/>
  <c r="OKH2" i="18"/>
  <c r="SKI2" i="18"/>
  <c r="SHW2" i="18"/>
  <c r="SFK2" i="18"/>
  <c r="SCY2" i="18"/>
  <c r="SAM2" i="18"/>
  <c r="RYA2" i="18"/>
  <c r="RVO2" i="18"/>
  <c r="RTC2" i="18"/>
  <c r="RQQ2" i="18"/>
  <c r="ROE2" i="18"/>
  <c r="RLS2" i="18"/>
  <c r="RJG2" i="18"/>
  <c r="RGU2" i="18"/>
  <c r="REI2" i="18"/>
  <c r="RBW2" i="18"/>
  <c r="QZK2" i="18"/>
  <c r="QWY2" i="18"/>
  <c r="QUM2" i="18"/>
  <c r="VKJ2" i="18"/>
  <c r="UNW2" i="18"/>
  <c r="UIY2" i="18"/>
  <c r="UEA2" i="18"/>
  <c r="TZC2" i="18"/>
  <c r="TUE2" i="18"/>
  <c r="TPG2" i="18"/>
  <c r="TLO2" i="18"/>
  <c r="TJG2" i="18"/>
  <c r="THR2" i="18"/>
  <c r="TGA2" i="18"/>
  <c r="TEI2" i="18"/>
  <c r="TDB2" i="18"/>
  <c r="TBV2" i="18"/>
  <c r="TAP2" i="18"/>
  <c r="SZJ2" i="18"/>
  <c r="SYD2" i="18"/>
  <c r="SWX2" i="18"/>
  <c r="SVR2" i="18"/>
  <c r="SUL2" i="18"/>
  <c r="STF2" i="18"/>
  <c r="SRZ2" i="18"/>
  <c r="SQT2" i="18"/>
  <c r="SPN2" i="18"/>
  <c r="SOH2" i="18"/>
  <c r="SNB2" i="18"/>
  <c r="SLV2" i="18"/>
  <c r="SKP2" i="18"/>
  <c r="SJJ2" i="18"/>
  <c r="SID2" i="18"/>
  <c r="SGX2" i="18"/>
  <c r="SFR2" i="18"/>
  <c r="SEL2" i="18"/>
  <c r="SDF2" i="18"/>
  <c r="SBZ2" i="18"/>
  <c r="SAT2" i="18"/>
  <c r="RZN2" i="18"/>
  <c r="RYH2" i="18"/>
  <c r="RXB2" i="18"/>
  <c r="RVV2" i="18"/>
  <c r="RUP2" i="18"/>
  <c r="RTJ2" i="18"/>
  <c r="RSD2" i="18"/>
  <c r="RQX2" i="18"/>
  <c r="RPR2" i="18"/>
  <c r="ROL2" i="18"/>
  <c r="RNF2" i="18"/>
  <c r="RLZ2" i="18"/>
  <c r="RKT2" i="18"/>
  <c r="RJN2" i="18"/>
  <c r="RIH2" i="18"/>
  <c r="RHB2" i="18"/>
  <c r="RFV2" i="18"/>
  <c r="REP2" i="18"/>
  <c r="RDJ2" i="18"/>
  <c r="RCD2" i="18"/>
  <c r="RAX2" i="18"/>
  <c r="QZR2" i="18"/>
  <c r="QYL2" i="18"/>
  <c r="QXF2" i="18"/>
  <c r="QVZ2" i="18"/>
  <c r="QUT2" i="18"/>
  <c r="QTN2" i="18"/>
  <c r="UOU2" i="18"/>
  <c r="TVC2" i="18"/>
  <c r="THZ2" i="18"/>
  <c r="TCB2" i="18"/>
  <c r="SXD2" i="18"/>
  <c r="SSF2" i="18"/>
  <c r="SNH2" i="18"/>
  <c r="SIJ2" i="18"/>
  <c r="SDL2" i="18"/>
  <c r="RYN2" i="18"/>
  <c r="RTP2" i="18"/>
  <c r="ROR2" i="18"/>
  <c r="RJT2" i="18"/>
  <c r="REV2" i="18"/>
  <c r="QZX2" i="18"/>
  <c r="QUZ2" i="18"/>
  <c r="QSQ2" i="18"/>
  <c r="QRK2" i="18"/>
  <c r="QQE2" i="18"/>
  <c r="QOY2" i="18"/>
  <c r="QNS2" i="18"/>
  <c r="QMM2" i="18"/>
  <c r="QLG2" i="18"/>
  <c r="QKA2" i="18"/>
  <c r="QIU2" i="18"/>
  <c r="QHO2" i="18"/>
  <c r="QGI2" i="18"/>
  <c r="QFC2" i="18"/>
  <c r="QDW2" i="18"/>
  <c r="QCQ2" i="18"/>
  <c r="QBK2" i="18"/>
  <c r="QAE2" i="18"/>
  <c r="PYY2" i="18"/>
  <c r="PXS2" i="18"/>
  <c r="PWM2" i="18"/>
  <c r="PVG2" i="18"/>
  <c r="PUA2" i="18"/>
  <c r="PSU2" i="18"/>
  <c r="PRO2" i="18"/>
  <c r="PQI2" i="18"/>
  <c r="PPC2" i="18"/>
  <c r="PNW2" i="18"/>
  <c r="PMQ2" i="18"/>
  <c r="PLK2" i="18"/>
  <c r="PKE2" i="18"/>
  <c r="PIY2" i="18"/>
  <c r="PHS2" i="18"/>
  <c r="PGM2" i="18"/>
  <c r="PFG2" i="18"/>
  <c r="PEA2" i="18"/>
  <c r="PCU2" i="18"/>
  <c r="PBO2" i="18"/>
  <c r="PAI2" i="18"/>
  <c r="OZC2" i="18"/>
  <c r="OXW2" i="18"/>
  <c r="OWQ2" i="18"/>
  <c r="OVK2" i="18"/>
  <c r="OUE2" i="18"/>
  <c r="OSY2" i="18"/>
  <c r="ORS2" i="18"/>
  <c r="OQM2" i="18"/>
  <c r="OPG2" i="18"/>
  <c r="OOA2" i="18"/>
  <c r="OMU2" i="18"/>
  <c r="UIQ2" i="18"/>
  <c r="TOY2" i="18"/>
  <c r="TFW2" i="18"/>
  <c r="TAN2" i="18"/>
  <c r="SVP2" i="18"/>
  <c r="SQR2" i="18"/>
  <c r="SLT2" i="18"/>
  <c r="SGV2" i="18"/>
  <c r="SBX2" i="18"/>
  <c r="RWZ2" i="18"/>
  <c r="RSB2" i="18"/>
  <c r="RND2" i="18"/>
  <c r="RIF2" i="18"/>
  <c r="RDH2" i="18"/>
  <c r="QYJ2" i="18"/>
  <c r="QUA2" i="18"/>
  <c r="QSH2" i="18"/>
  <c r="QRB2" i="18"/>
  <c r="QPV2" i="18"/>
  <c r="QOP2" i="18"/>
  <c r="QNJ2" i="18"/>
  <c r="QMD2" i="18"/>
  <c r="QKX2" i="18"/>
  <c r="QJR2" i="18"/>
  <c r="QIL2" i="18"/>
  <c r="QHF2" i="18"/>
  <c r="QFZ2" i="18"/>
  <c r="QET2" i="18"/>
  <c r="QDN2" i="18"/>
  <c r="QCH2" i="18"/>
  <c r="QBB2" i="18"/>
  <c r="PZV2" i="18"/>
  <c r="PYP2" i="18"/>
  <c r="PXJ2" i="18"/>
  <c r="PWD2" i="18"/>
  <c r="PUX2" i="18"/>
  <c r="PTR2" i="18"/>
  <c r="PSL2" i="18"/>
  <c r="PRF2" i="18"/>
  <c r="PPZ2" i="18"/>
  <c r="POT2" i="18"/>
  <c r="PNN2" i="18"/>
  <c r="PMH2" i="18"/>
  <c r="PLB2" i="18"/>
  <c r="PJV2" i="18"/>
  <c r="PIP2" i="18"/>
  <c r="PHJ2" i="18"/>
  <c r="PGD2" i="18"/>
  <c r="PEX2" i="18"/>
  <c r="PDR2" i="18"/>
  <c r="PCL2" i="18"/>
  <c r="PBF2" i="18"/>
  <c r="OZZ2" i="18"/>
  <c r="OYT2" i="18"/>
  <c r="OXN2" i="18"/>
  <c r="OWH2" i="18"/>
  <c r="OVB2" i="18"/>
  <c r="OTV2" i="18"/>
  <c r="OSP2" i="18"/>
  <c r="ORJ2" i="18"/>
  <c r="OQD2" i="18"/>
  <c r="OOX2" i="18"/>
  <c r="ONR2" i="18"/>
  <c r="OML2" i="18"/>
  <c r="OLF2" i="18"/>
  <c r="OJZ2" i="18"/>
  <c r="SJS2" i="18"/>
  <c r="SHG2" i="18"/>
  <c r="SEU2" i="18"/>
  <c r="SCI2" i="18"/>
  <c r="RZW2" i="18"/>
  <c r="RXK2" i="18"/>
  <c r="RUY2" i="18"/>
  <c r="RSM2" i="18"/>
  <c r="RQA2" i="18"/>
  <c r="RNO2" i="18"/>
  <c r="RLC2" i="18"/>
  <c r="RIQ2" i="18"/>
  <c r="RGE2" i="18"/>
  <c r="RDS2" i="18"/>
  <c r="RBG2" i="18"/>
  <c r="QYU2" i="18"/>
  <c r="QWI2" i="18"/>
  <c r="QTW2" i="18"/>
  <c r="VAN2" i="18"/>
  <c r="UMQ2" i="18"/>
  <c r="UHS2" i="18"/>
  <c r="UCU2" i="18"/>
  <c r="TXW2" i="18"/>
  <c r="TSY2" i="18"/>
  <c r="TOA2" i="18"/>
  <c r="TKY2" i="18"/>
  <c r="TIX2" i="18"/>
  <c r="THG2" i="18"/>
  <c r="TFO2" i="18"/>
  <c r="TDZ2" i="18"/>
  <c r="TCT2" i="18"/>
  <c r="TBN2" i="18"/>
  <c r="TAH2" i="18"/>
  <c r="SZB2" i="18"/>
  <c r="SXV2" i="18"/>
  <c r="SWP2" i="18"/>
  <c r="SVJ2" i="18"/>
  <c r="SUD2" i="18"/>
  <c r="SSX2" i="18"/>
  <c r="SRR2" i="18"/>
  <c r="SQL2" i="18"/>
  <c r="SPF2" i="18"/>
  <c r="SNZ2" i="18"/>
  <c r="SMT2" i="18"/>
  <c r="SLN2" i="18"/>
  <c r="SKH2" i="18"/>
  <c r="SJB2" i="18"/>
  <c r="SHV2" i="18"/>
  <c r="SGP2" i="18"/>
  <c r="SFJ2" i="18"/>
  <c r="SED2" i="18"/>
  <c r="SCX2" i="18"/>
  <c r="SBR2" i="18"/>
  <c r="SAL2" i="18"/>
  <c r="RZF2" i="18"/>
  <c r="RXZ2" i="18"/>
  <c r="RWT2" i="18"/>
  <c r="RVN2" i="18"/>
  <c r="RUH2" i="18"/>
  <c r="RTB2" i="18"/>
  <c r="RRV2" i="18"/>
  <c r="RQP2" i="18"/>
  <c r="RPJ2" i="18"/>
  <c r="ROD2" i="18"/>
  <c r="RMX2" i="18"/>
  <c r="RLR2" i="18"/>
  <c r="RKL2" i="18"/>
  <c r="RJF2" i="18"/>
  <c r="RHZ2" i="18"/>
  <c r="RGT2" i="18"/>
  <c r="RFN2" i="18"/>
  <c r="REH2" i="18"/>
  <c r="RDB2" i="18"/>
  <c r="RBV2" i="18"/>
  <c r="RAP2" i="18"/>
  <c r="QZJ2" i="18"/>
  <c r="QYD2" i="18"/>
  <c r="QWX2" i="18"/>
  <c r="QVR2" i="18"/>
  <c r="QUL2" i="18"/>
  <c r="QTF2" i="18"/>
  <c r="UJW2" i="18"/>
  <c r="TQE2" i="18"/>
  <c r="TGI2" i="18"/>
  <c r="TAV2" i="18"/>
  <c r="SVX2" i="18"/>
  <c r="SQZ2" i="18"/>
  <c r="SMB2" i="18"/>
  <c r="SHD2" i="18"/>
  <c r="SCF2" i="18"/>
  <c r="RXH2" i="18"/>
  <c r="RSJ2" i="18"/>
  <c r="RNL2" i="18"/>
  <c r="RIN2" i="18"/>
  <c r="RDP2" i="18"/>
  <c r="QYR2" i="18"/>
  <c r="QUB2" i="18"/>
  <c r="QSI2" i="18"/>
  <c r="QRC2" i="18"/>
  <c r="QPW2" i="18"/>
  <c r="QOQ2" i="18"/>
  <c r="QNK2" i="18"/>
  <c r="QME2" i="18"/>
  <c r="QKY2" i="18"/>
  <c r="QJS2" i="18"/>
  <c r="QIM2" i="18"/>
  <c r="QHG2" i="18"/>
  <c r="QGA2" i="18"/>
  <c r="QEU2" i="18"/>
  <c r="QDO2" i="18"/>
  <c r="QCI2" i="18"/>
  <c r="QBC2" i="18"/>
  <c r="PZW2" i="18"/>
  <c r="PYQ2" i="18"/>
  <c r="PXK2" i="18"/>
  <c r="PWE2" i="18"/>
  <c r="PUY2" i="18"/>
  <c r="PTS2" i="18"/>
  <c r="PSM2" i="18"/>
  <c r="PRG2" i="18"/>
  <c r="PQA2" i="18"/>
  <c r="POU2" i="18"/>
  <c r="PNO2" i="18"/>
  <c r="PMI2" i="18"/>
  <c r="PLC2" i="18"/>
  <c r="PJW2" i="18"/>
  <c r="PIQ2" i="18"/>
  <c r="PHK2" i="18"/>
  <c r="PGE2" i="18"/>
  <c r="PEY2" i="18"/>
  <c r="PDS2" i="18"/>
  <c r="PCM2" i="18"/>
  <c r="PBG2" i="18"/>
  <c r="PAA2" i="18"/>
  <c r="OYU2" i="18"/>
  <c r="OXO2" i="18"/>
  <c r="OWI2" i="18"/>
  <c r="OVC2" i="18"/>
  <c r="OTW2" i="18"/>
  <c r="OSQ2" i="18"/>
  <c r="ORK2" i="18"/>
  <c r="OQE2" i="18"/>
  <c r="OOY2" i="18"/>
  <c r="ONS2" i="18"/>
  <c r="VTH2" i="18"/>
  <c r="UDS2" i="18"/>
  <c r="TLK2" i="18"/>
  <c r="TEH2" i="18"/>
  <c r="SZH2" i="18"/>
  <c r="SUJ2" i="18"/>
  <c r="SPL2" i="18"/>
  <c r="SKN2" i="18"/>
  <c r="SFP2" i="18"/>
  <c r="SAR2" i="18"/>
  <c r="RVT2" i="18"/>
  <c r="RQV2" i="18"/>
  <c r="RLX2" i="18"/>
  <c r="RGZ2" i="18"/>
  <c r="RCB2" i="18"/>
  <c r="QXD2" i="18"/>
  <c r="QTK2" i="18"/>
  <c r="QRZ2" i="18"/>
  <c r="QQT2" i="18"/>
  <c r="QPN2" i="18"/>
  <c r="QOH2" i="18"/>
  <c r="QNB2" i="18"/>
  <c r="QLV2" i="18"/>
  <c r="QKP2" i="18"/>
  <c r="QJJ2" i="18"/>
  <c r="QID2" i="18"/>
  <c r="QGX2" i="18"/>
  <c r="QFR2" i="18"/>
  <c r="QEL2" i="18"/>
  <c r="QDF2" i="18"/>
  <c r="QBZ2" i="18"/>
  <c r="QAT2" i="18"/>
  <c r="PZN2" i="18"/>
  <c r="PYH2" i="18"/>
  <c r="PXB2" i="18"/>
  <c r="PVV2" i="18"/>
  <c r="PUP2" i="18"/>
  <c r="PTJ2" i="18"/>
  <c r="PSD2" i="18"/>
  <c r="PQX2" i="18"/>
  <c r="PPR2" i="18"/>
  <c r="POL2" i="18"/>
  <c r="PNF2" i="18"/>
  <c r="PLZ2" i="18"/>
  <c r="PKT2" i="18"/>
  <c r="PJN2" i="18"/>
  <c r="PIH2" i="18"/>
  <c r="PHB2" i="18"/>
  <c r="PFV2" i="18"/>
  <c r="PEP2" i="18"/>
  <c r="PDJ2" i="18"/>
  <c r="PCD2" i="18"/>
  <c r="PAX2" i="18"/>
  <c r="OZR2" i="18"/>
  <c r="OYL2" i="18"/>
  <c r="OXF2" i="18"/>
  <c r="OVZ2" i="18"/>
  <c r="OUT2" i="18"/>
  <c r="OTN2" i="18"/>
  <c r="OSH2" i="18"/>
  <c r="ORB2" i="18"/>
  <c r="OPV2" i="18"/>
  <c r="OOP2" i="18"/>
  <c r="ONJ2" i="18"/>
  <c r="OMD2" i="18"/>
  <c r="OKX2" i="18"/>
  <c r="OJR2" i="18"/>
  <c r="OIL2" i="18"/>
  <c r="OHF2" i="18"/>
  <c r="UUJ2" i="18"/>
  <c r="TXO2" i="18"/>
  <c r="TIU2" i="18"/>
  <c r="TCR2" i="18"/>
  <c r="SXT2" i="18"/>
  <c r="SSV2" i="18"/>
  <c r="SNX2" i="18"/>
  <c r="SIZ2" i="18"/>
  <c r="SEB2" i="18"/>
  <c r="RZD2" i="18"/>
  <c r="RUF2" i="18"/>
  <c r="RPH2" i="18"/>
  <c r="RKJ2" i="18"/>
  <c r="RFL2" i="18"/>
  <c r="RAN2" i="18"/>
  <c r="QVP2" i="18"/>
  <c r="QSV2" i="18"/>
  <c r="QRP2" i="18"/>
  <c r="QQJ2" i="18"/>
  <c r="QPD2" i="18"/>
  <c r="QNX2" i="18"/>
  <c r="QMR2" i="18"/>
  <c r="QLL2" i="18"/>
  <c r="QKF2" i="18"/>
  <c r="QIZ2" i="18"/>
  <c r="QHT2" i="18"/>
  <c r="QGN2" i="18"/>
  <c r="QFH2" i="18"/>
  <c r="QEB2" i="18"/>
  <c r="QCV2" i="18"/>
  <c r="QBP2" i="18"/>
  <c r="QAJ2" i="18"/>
  <c r="PZD2" i="18"/>
  <c r="PXX2" i="18"/>
  <c r="PWR2" i="18"/>
  <c r="PVL2" i="18"/>
  <c r="PUF2" i="18"/>
  <c r="PSZ2" i="18"/>
  <c r="PRT2" i="18"/>
  <c r="PQN2" i="18"/>
  <c r="PPH2" i="18"/>
  <c r="POB2" i="18"/>
  <c r="SJC2" i="18"/>
  <c r="SGQ2" i="18"/>
  <c r="SEE2" i="18"/>
  <c r="SBS2" i="18"/>
  <c r="RZG2" i="18"/>
  <c r="RWU2" i="18"/>
  <c r="RUI2" i="18"/>
  <c r="RRW2" i="18"/>
  <c r="RPK2" i="18"/>
  <c r="RMY2" i="18"/>
  <c r="RKM2" i="18"/>
  <c r="RIA2" i="18"/>
  <c r="RFO2" i="18"/>
  <c r="RDC2" i="18"/>
  <c r="RAQ2" i="18"/>
  <c r="QYE2" i="18"/>
  <c r="QVS2" i="18"/>
  <c r="QTG2" i="18"/>
  <c r="UQZ2" i="18"/>
  <c r="ULK2" i="18"/>
  <c r="UGM2" i="18"/>
  <c r="UBO2" i="18"/>
  <c r="TWQ2" i="18"/>
  <c r="TRS2" i="18"/>
  <c r="TMU2" i="18"/>
  <c r="TKI2" i="18"/>
  <c r="TIM2" i="18"/>
  <c r="TGU2" i="18"/>
  <c r="TFF2" i="18"/>
  <c r="TDR2" i="18"/>
  <c r="TCL2" i="18"/>
  <c r="TBF2" i="18"/>
  <c r="SZZ2" i="18"/>
  <c r="SYT2" i="18"/>
  <c r="SXN2" i="18"/>
  <c r="SWH2" i="18"/>
  <c r="SVB2" i="18"/>
  <c r="STV2" i="18"/>
  <c r="SSP2" i="18"/>
  <c r="SRJ2" i="18"/>
  <c r="SQD2" i="18"/>
  <c r="SOX2" i="18"/>
  <c r="SNR2" i="18"/>
  <c r="SML2" i="18"/>
  <c r="SLF2" i="18"/>
  <c r="SJZ2" i="18"/>
  <c r="SIT2" i="18"/>
  <c r="SHN2" i="18"/>
  <c r="SGH2" i="18"/>
  <c r="SFB2" i="18"/>
  <c r="SDV2" i="18"/>
  <c r="SCP2" i="18"/>
  <c r="SBJ2" i="18"/>
  <c r="SAD2" i="18"/>
  <c r="RYX2" i="18"/>
  <c r="RXR2" i="18"/>
  <c r="RWL2" i="18"/>
  <c r="RVF2" i="18"/>
  <c r="RTZ2" i="18"/>
  <c r="RST2" i="18"/>
  <c r="RRN2" i="18"/>
  <c r="RQH2" i="18"/>
  <c r="RPB2" i="18"/>
  <c r="RNV2" i="18"/>
  <c r="RMP2" i="18"/>
  <c r="RLJ2" i="18"/>
  <c r="RKD2" i="18"/>
  <c r="RIX2" i="18"/>
  <c r="RHR2" i="18"/>
  <c r="RGL2" i="18"/>
  <c r="RFF2" i="18"/>
  <c r="RDZ2" i="18"/>
  <c r="RCT2" i="18"/>
  <c r="RBN2" i="18"/>
  <c r="RAH2" i="18"/>
  <c r="QZB2" i="18"/>
  <c r="QXV2" i="18"/>
  <c r="QWP2" i="18"/>
  <c r="QVJ2" i="18"/>
  <c r="QUD2" i="18"/>
  <c r="WLN2" i="18"/>
  <c r="UEY2" i="18"/>
  <c r="TMA2" i="18"/>
  <c r="TEQ2" i="18"/>
  <c r="SZP2" i="18"/>
  <c r="SUR2" i="18"/>
  <c r="SPT2" i="18"/>
  <c r="SKV2" i="18"/>
  <c r="SFX2" i="18"/>
  <c r="SAZ2" i="18"/>
  <c r="RWB2" i="18"/>
  <c r="RRD2" i="18"/>
  <c r="RMF2" i="18"/>
  <c r="RHH2" i="18"/>
  <c r="RCJ2" i="18"/>
  <c r="QXL2" i="18"/>
  <c r="QTL2" i="18"/>
  <c r="QSA2" i="18"/>
  <c r="QQU2" i="18"/>
  <c r="QPO2" i="18"/>
  <c r="QOI2" i="18"/>
  <c r="QNC2" i="18"/>
  <c r="QLW2" i="18"/>
  <c r="QKQ2" i="18"/>
  <c r="QJK2" i="18"/>
  <c r="QIE2" i="18"/>
  <c r="QGY2" i="18"/>
  <c r="QFS2" i="18"/>
  <c r="QEM2" i="18"/>
  <c r="QDG2" i="18"/>
  <c r="QCA2" i="18"/>
  <c r="QAU2" i="18"/>
  <c r="PZO2" i="18"/>
  <c r="PYI2" i="18"/>
  <c r="PXC2" i="18"/>
  <c r="PVW2" i="18"/>
  <c r="PUQ2" i="18"/>
  <c r="PTK2" i="18"/>
  <c r="PSE2" i="18"/>
  <c r="PQY2" i="18"/>
  <c r="PPS2" i="18"/>
  <c r="POM2" i="18"/>
  <c r="PNG2" i="18"/>
  <c r="PMA2" i="18"/>
  <c r="PKU2" i="18"/>
  <c r="PJO2" i="18"/>
  <c r="PII2" i="18"/>
  <c r="PHC2" i="18"/>
  <c r="PFW2" i="18"/>
  <c r="PEQ2" i="18"/>
  <c r="PDK2" i="18"/>
  <c r="PCE2" i="18"/>
  <c r="PAY2" i="18"/>
  <c r="OZS2" i="18"/>
  <c r="OYM2" i="18"/>
  <c r="OXG2" i="18"/>
  <c r="OWA2" i="18"/>
  <c r="OUU2" i="18"/>
  <c r="OTO2" i="18"/>
  <c r="OSI2" i="18"/>
  <c r="ORC2" i="18"/>
  <c r="OPW2" i="18"/>
  <c r="OOQ2" i="18"/>
  <c r="ONK2" i="18"/>
  <c r="UZH2" i="18"/>
  <c r="TYU2" i="18"/>
  <c r="TJF2" i="18"/>
  <c r="TCZ2" i="18"/>
  <c r="SYB2" i="18"/>
  <c r="STD2" i="18"/>
  <c r="SOF2" i="18"/>
  <c r="SJH2" i="18"/>
  <c r="SEJ2" i="18"/>
  <c r="RZL2" i="18"/>
  <c r="RUN2" i="18"/>
  <c r="RPP2" i="18"/>
  <c r="RKR2" i="18"/>
  <c r="RFT2" i="18"/>
  <c r="RAV2" i="18"/>
  <c r="QVX2" i="18"/>
  <c r="QSX2" i="18"/>
  <c r="QRR2" i="18"/>
  <c r="QQL2" i="18"/>
  <c r="QPF2" i="18"/>
  <c r="QNZ2" i="18"/>
  <c r="QMT2" i="18"/>
  <c r="QLN2" i="18"/>
  <c r="QKH2" i="18"/>
  <c r="QJB2" i="18"/>
  <c r="QHV2" i="18"/>
  <c r="QGP2" i="18"/>
  <c r="QFJ2" i="18"/>
  <c r="QED2" i="18"/>
  <c r="QCX2" i="18"/>
  <c r="QBR2" i="18"/>
  <c r="QAL2" i="18"/>
  <c r="PZF2" i="18"/>
  <c r="PXZ2" i="18"/>
  <c r="PWT2" i="18"/>
  <c r="PVN2" i="18"/>
  <c r="PUH2" i="18"/>
  <c r="PTB2" i="18"/>
  <c r="PRV2" i="18"/>
  <c r="PQP2" i="18"/>
  <c r="PPJ2" i="18"/>
  <c r="POD2" i="18"/>
  <c r="PMX2" i="18"/>
  <c r="PLR2" i="18"/>
  <c r="PKL2" i="18"/>
  <c r="PJF2" i="18"/>
  <c r="PHZ2" i="18"/>
  <c r="PGT2" i="18"/>
  <c r="PFN2" i="18"/>
  <c r="PEH2" i="18"/>
  <c r="PDB2" i="18"/>
  <c r="PBV2" i="18"/>
  <c r="PAP2" i="18"/>
  <c r="OZJ2" i="18"/>
  <c r="OYD2" i="18"/>
  <c r="OWX2" i="18"/>
  <c r="OVR2" i="18"/>
  <c r="OUL2" i="18"/>
  <c r="OTF2" i="18"/>
  <c r="ORZ2" i="18"/>
  <c r="OQT2" i="18"/>
  <c r="OPN2" i="18"/>
  <c r="OOH2" i="18"/>
  <c r="ONB2" i="18"/>
  <c r="OLV2" i="18"/>
  <c r="OKP2" i="18"/>
  <c r="OJJ2" i="18"/>
  <c r="OID2" i="18"/>
  <c r="OGX2" i="18"/>
  <c r="UMI2" i="18"/>
  <c r="TSQ2" i="18"/>
  <c r="THC2" i="18"/>
  <c r="TBL2" i="18"/>
  <c r="SWN2" i="18"/>
  <c r="SRP2" i="18"/>
  <c r="SMR2" i="18"/>
  <c r="SHT2" i="18"/>
  <c r="SCV2" i="18"/>
  <c r="RXX2" i="18"/>
  <c r="RSZ2" i="18"/>
  <c r="ROB2" i="18"/>
  <c r="RJD2" i="18"/>
  <c r="REF2" i="18"/>
  <c r="QZH2" i="18"/>
  <c r="QUJ2" i="18"/>
  <c r="QSN2" i="18"/>
  <c r="QRH2" i="18"/>
  <c r="QQB2" i="18"/>
  <c r="QOV2" i="18"/>
  <c r="QNP2" i="18"/>
  <c r="QMJ2" i="18"/>
  <c r="QLD2" i="18"/>
  <c r="QJX2" i="18"/>
  <c r="QIR2" i="18"/>
  <c r="QHL2" i="18"/>
  <c r="QGF2" i="18"/>
  <c r="QEZ2" i="18"/>
  <c r="QDT2" i="18"/>
  <c r="QCN2" i="18"/>
  <c r="QBH2" i="18"/>
  <c r="QAB2" i="18"/>
  <c r="PYV2" i="18"/>
  <c r="PXP2" i="18"/>
  <c r="PWJ2" i="18"/>
  <c r="PVD2" i="18"/>
  <c r="PTX2" i="18"/>
  <c r="PSR2" i="18"/>
  <c r="PRL2" i="18"/>
  <c r="PQF2" i="18"/>
  <c r="POZ2" i="18"/>
  <c r="PNT2" i="18"/>
  <c r="OJB2" i="18"/>
  <c r="OGP2" i="18"/>
  <c r="TNS2" i="18"/>
  <c r="TAF2" i="18"/>
  <c r="SQJ2" i="18"/>
  <c r="SGN2" i="18"/>
  <c r="RWR2" i="18"/>
  <c r="RMV2" i="18"/>
  <c r="RCZ2" i="18"/>
  <c r="QTT2" i="18"/>
  <c r="QQZ2" i="18"/>
  <c r="QON2" i="18"/>
  <c r="QMB2" i="18"/>
  <c r="QJP2" i="18"/>
  <c r="QHD2" i="18"/>
  <c r="QER2" i="18"/>
  <c r="QCF2" i="18"/>
  <c r="PZT2" i="18"/>
  <c r="PXH2" i="18"/>
  <c r="PUV2" i="18"/>
  <c r="PSJ2" i="18"/>
  <c r="PPX2" i="18"/>
  <c r="PNL2" i="18"/>
  <c r="PMF2" i="18"/>
  <c r="PKZ2" i="18"/>
  <c r="PJT2" i="18"/>
  <c r="PIN2" i="18"/>
  <c r="PHH2" i="18"/>
  <c r="PGB2" i="18"/>
  <c r="PEV2" i="18"/>
  <c r="PDP2" i="18"/>
  <c r="PCJ2" i="18"/>
  <c r="PBD2" i="18"/>
  <c r="OZX2" i="18"/>
  <c r="OYR2" i="18"/>
  <c r="OXL2" i="18"/>
  <c r="OWF2" i="18"/>
  <c r="OUZ2" i="18"/>
  <c r="OTT2" i="18"/>
  <c r="OSN2" i="18"/>
  <c r="ORH2" i="18"/>
  <c r="OQB2" i="18"/>
  <c r="OOV2" i="18"/>
  <c r="ONP2" i="18"/>
  <c r="OMJ2" i="18"/>
  <c r="OLD2" i="18"/>
  <c r="OJX2" i="18"/>
  <c r="OIR2" i="18"/>
  <c r="OHL2" i="18"/>
  <c r="OGF2" i="18"/>
  <c r="OEZ2" i="18"/>
  <c r="ODT2" i="18"/>
  <c r="OCN2" i="18"/>
  <c r="OBH2" i="18"/>
  <c r="OAB2" i="18"/>
  <c r="NYV2" i="18"/>
  <c r="TDP2" i="18"/>
  <c r="SJX2" i="18"/>
  <c r="RQF2" i="18"/>
  <c r="QWN2" i="18"/>
  <c r="QPK2" i="18"/>
  <c r="QKM2" i="18"/>
  <c r="QFO2" i="18"/>
  <c r="QAQ2" i="18"/>
  <c r="PVS2" i="18"/>
  <c r="PQU2" i="18"/>
  <c r="PLW2" i="18"/>
  <c r="PGY2" i="18"/>
  <c r="PCA2" i="18"/>
  <c r="OXC2" i="18"/>
  <c r="OSE2" i="18"/>
  <c r="ONG2" i="18"/>
  <c r="OKM2" i="18"/>
  <c r="OIA2" i="18"/>
  <c r="OFW2" i="18"/>
  <c r="OEE2" i="18"/>
  <c r="OCP2" i="18"/>
  <c r="OAY2" i="18"/>
  <c r="NZG2" i="18"/>
  <c r="NXX2" i="18"/>
  <c r="NWR2" i="18"/>
  <c r="NVL2" i="18"/>
  <c r="NUF2" i="18"/>
  <c r="NSZ2" i="18"/>
  <c r="NRT2" i="18"/>
  <c r="NQN2" i="18"/>
  <c r="NPH2" i="18"/>
  <c r="NOB2" i="18"/>
  <c r="NMV2" i="18"/>
  <c r="NLP2" i="18"/>
  <c r="NKJ2" i="18"/>
  <c r="NJD2" i="18"/>
  <c r="NHX2" i="18"/>
  <c r="NGR2" i="18"/>
  <c r="NFL2" i="18"/>
  <c r="NEF2" i="18"/>
  <c r="NCZ2" i="18"/>
  <c r="NBT2" i="18"/>
  <c r="NAN2" i="18"/>
  <c r="MZH2" i="18"/>
  <c r="MYB2" i="18"/>
  <c r="MWV2" i="18"/>
  <c r="MVP2" i="18"/>
  <c r="MUJ2" i="18"/>
  <c r="MTD2" i="18"/>
  <c r="MRX2" i="18"/>
  <c r="MQR2" i="18"/>
  <c r="MPL2" i="18"/>
  <c r="MOF2" i="18"/>
  <c r="MMZ2" i="18"/>
  <c r="MLT2" i="18"/>
  <c r="MKN2" i="18"/>
  <c r="MJH2" i="18"/>
  <c r="MIB2" i="18"/>
  <c r="MGV2" i="18"/>
  <c r="MFP2" i="18"/>
  <c r="MEJ2" i="18"/>
  <c r="MDD2" i="18"/>
  <c r="MBX2" i="18"/>
  <c r="MAR2" i="18"/>
  <c r="LZL2" i="18"/>
  <c r="LYF2" i="18"/>
  <c r="LWZ2" i="18"/>
  <c r="LVT2" i="18"/>
  <c r="LUN2" i="18"/>
  <c r="LTH2" i="18"/>
  <c r="LSB2" i="18"/>
  <c r="LQV2" i="18"/>
  <c r="LPP2" i="18"/>
  <c r="LOJ2" i="18"/>
  <c r="LND2" i="18"/>
  <c r="LLX2" i="18"/>
  <c r="LKR2" i="18"/>
  <c r="LJL2" i="18"/>
  <c r="LIF2" i="18"/>
  <c r="LGZ2" i="18"/>
  <c r="LFT2" i="18"/>
  <c r="LEN2" i="18"/>
  <c r="LDH2" i="18"/>
  <c r="LCB2" i="18"/>
  <c r="LAV2" i="18"/>
  <c r="KZP2" i="18"/>
  <c r="KYJ2" i="18"/>
  <c r="KXD2" i="18"/>
  <c r="KVX2" i="18"/>
  <c r="KUR2" i="18"/>
  <c r="KTL2" i="18"/>
  <c r="KSF2" i="18"/>
  <c r="KQZ2" i="18"/>
  <c r="KPT2" i="18"/>
  <c r="KON2" i="18"/>
  <c r="KNH2" i="18"/>
  <c r="KMB2" i="18"/>
  <c r="KKV2" i="18"/>
  <c r="KJP2" i="18"/>
  <c r="KIJ2" i="18"/>
  <c r="KHD2" i="18"/>
  <c r="KFX2" i="18"/>
  <c r="KER2" i="18"/>
  <c r="KDL2" i="18"/>
  <c r="KCF2" i="18"/>
  <c r="KAZ2" i="18"/>
  <c r="JZT2" i="18"/>
  <c r="JYN2" i="18"/>
  <c r="JXH2" i="18"/>
  <c r="JWB2" i="18"/>
  <c r="JUV2" i="18"/>
  <c r="JTP2" i="18"/>
  <c r="JSJ2" i="18"/>
  <c r="JRD2" i="18"/>
  <c r="JPX2" i="18"/>
  <c r="JOR2" i="18"/>
  <c r="JNL2" i="18"/>
  <c r="JMF2" i="18"/>
  <c r="JKZ2" i="18"/>
  <c r="JJT2" i="18"/>
  <c r="JIN2" i="18"/>
  <c r="TCJ2" i="18"/>
  <c r="SIR2" i="18"/>
  <c r="ROZ2" i="18"/>
  <c r="QVH2" i="18"/>
  <c r="QPC2" i="18"/>
  <c r="QKE2" i="18"/>
  <c r="QFG2" i="18"/>
  <c r="QAI2" i="18"/>
  <c r="PVK2" i="18"/>
  <c r="PQM2" i="18"/>
  <c r="PLO2" i="18"/>
  <c r="PGQ2" i="18"/>
  <c r="PBS2" i="18"/>
  <c r="OWU2" i="18"/>
  <c r="ORW2" i="18"/>
  <c r="OMY2" i="18"/>
  <c r="OKI2" i="18"/>
  <c r="OHW2" i="18"/>
  <c r="OFS2" i="18"/>
  <c r="OED2" i="18"/>
  <c r="OCM2" i="18"/>
  <c r="OAU2" i="18"/>
  <c r="NZF2" i="18"/>
  <c r="NXW2" i="18"/>
  <c r="NWQ2" i="18"/>
  <c r="NVK2" i="18"/>
  <c r="NUE2" i="18"/>
  <c r="NSY2" i="18"/>
  <c r="NRS2" i="18"/>
  <c r="NQM2" i="18"/>
  <c r="NPG2" i="18"/>
  <c r="NOA2" i="18"/>
  <c r="NMU2" i="18"/>
  <c r="NLO2" i="18"/>
  <c r="OIT2" i="18"/>
  <c r="VOB2" i="18"/>
  <c r="TKU2" i="18"/>
  <c r="SYZ2" i="18"/>
  <c r="SPD2" i="18"/>
  <c r="SFH2" i="18"/>
  <c r="RVL2" i="18"/>
  <c r="RLP2" i="18"/>
  <c r="RBT2" i="18"/>
  <c r="QTD2" i="18"/>
  <c r="QQR2" i="18"/>
  <c r="QOF2" i="18"/>
  <c r="QLT2" i="18"/>
  <c r="QJH2" i="18"/>
  <c r="QGV2" i="18"/>
  <c r="QEJ2" i="18"/>
  <c r="QBX2" i="18"/>
  <c r="PZL2" i="18"/>
  <c r="PWZ2" i="18"/>
  <c r="PUN2" i="18"/>
  <c r="PSB2" i="18"/>
  <c r="PPP2" i="18"/>
  <c r="PND2" i="18"/>
  <c r="PLX2" i="18"/>
  <c r="PKR2" i="18"/>
  <c r="PJL2" i="18"/>
  <c r="PIF2" i="18"/>
  <c r="PGZ2" i="18"/>
  <c r="PFT2" i="18"/>
  <c r="PEN2" i="18"/>
  <c r="PDH2" i="18"/>
  <c r="PCB2" i="18"/>
  <c r="PAV2" i="18"/>
  <c r="OZP2" i="18"/>
  <c r="OYJ2" i="18"/>
  <c r="OXD2" i="18"/>
  <c r="OVX2" i="18"/>
  <c r="OUR2" i="18"/>
  <c r="OTL2" i="18"/>
  <c r="OSF2" i="18"/>
  <c r="OQZ2" i="18"/>
  <c r="OPT2" i="18"/>
  <c r="OON2" i="18"/>
  <c r="ONH2" i="18"/>
  <c r="OMB2" i="18"/>
  <c r="OKV2" i="18"/>
  <c r="OJP2" i="18"/>
  <c r="OIJ2" i="18"/>
  <c r="OHD2" i="18"/>
  <c r="OFX2" i="18"/>
  <c r="OER2" i="18"/>
  <c r="ODL2" i="18"/>
  <c r="OCF2" i="18"/>
  <c r="OAZ2" i="18"/>
  <c r="NZT2" i="18"/>
  <c r="VJD2" i="18"/>
  <c r="SYR2" i="18"/>
  <c r="SEZ2" i="18"/>
  <c r="RLH2" i="18"/>
  <c r="QTC2" i="18"/>
  <c r="QOE2" i="18"/>
  <c r="QJG2" i="18"/>
  <c r="QEI2" i="18"/>
  <c r="PZK2" i="18"/>
  <c r="PUM2" i="18"/>
  <c r="PPO2" i="18"/>
  <c r="PKQ2" i="18"/>
  <c r="PFS2" i="18"/>
  <c r="PAU2" i="18"/>
  <c r="OVW2" i="18"/>
  <c r="OQY2" i="18"/>
  <c r="OMI2" i="18"/>
  <c r="OJW2" i="18"/>
  <c r="OHK2" i="18"/>
  <c r="OFK2" i="18"/>
  <c r="ODV2" i="18"/>
  <c r="OCE2" i="18"/>
  <c r="OAM2" i="18"/>
  <c r="NYX2" i="18"/>
  <c r="NXP2" i="18"/>
  <c r="NWJ2" i="18"/>
  <c r="NVD2" i="18"/>
  <c r="NTX2" i="18"/>
  <c r="NSR2" i="18"/>
  <c r="NRL2" i="18"/>
  <c r="NQF2" i="18"/>
  <c r="NOZ2" i="18"/>
  <c r="NNT2" i="18"/>
  <c r="NMN2" i="18"/>
  <c r="NLH2" i="18"/>
  <c r="NKB2" i="18"/>
  <c r="NIV2" i="18"/>
  <c r="NHP2" i="18"/>
  <c r="NGJ2" i="18"/>
  <c r="NFD2" i="18"/>
  <c r="NDX2" i="18"/>
  <c r="NCR2" i="18"/>
  <c r="NBL2" i="18"/>
  <c r="NAF2" i="18"/>
  <c r="MYZ2" i="18"/>
  <c r="MXT2" i="18"/>
  <c r="MWN2" i="18"/>
  <c r="MVH2" i="18"/>
  <c r="MUB2" i="18"/>
  <c r="MSV2" i="18"/>
  <c r="MRP2" i="18"/>
  <c r="MQJ2" i="18"/>
  <c r="MPD2" i="18"/>
  <c r="MNX2" i="18"/>
  <c r="MMR2" i="18"/>
  <c r="MLL2" i="18"/>
  <c r="MKF2" i="18"/>
  <c r="MIZ2" i="18"/>
  <c r="MHT2" i="18"/>
  <c r="MGN2" i="18"/>
  <c r="MFH2" i="18"/>
  <c r="MEB2" i="18"/>
  <c r="MCV2" i="18"/>
  <c r="MBP2" i="18"/>
  <c r="MAJ2" i="18"/>
  <c r="LZD2" i="18"/>
  <c r="LXX2" i="18"/>
  <c r="LWR2" i="18"/>
  <c r="LVL2" i="18"/>
  <c r="LUF2" i="18"/>
  <c r="LSZ2" i="18"/>
  <c r="LRT2" i="18"/>
  <c r="LQN2" i="18"/>
  <c r="LPH2" i="18"/>
  <c r="LOB2" i="18"/>
  <c r="LMV2" i="18"/>
  <c r="LLP2" i="18"/>
  <c r="LKJ2" i="18"/>
  <c r="LJD2" i="18"/>
  <c r="LHX2" i="18"/>
  <c r="LGR2" i="18"/>
  <c r="LFL2" i="18"/>
  <c r="LEF2" i="18"/>
  <c r="LCZ2" i="18"/>
  <c r="LBT2" i="18"/>
  <c r="LAN2" i="18"/>
  <c r="KZH2" i="18"/>
  <c r="KYB2" i="18"/>
  <c r="KWV2" i="18"/>
  <c r="KVP2" i="18"/>
  <c r="KUJ2" i="18"/>
  <c r="KTD2" i="18"/>
  <c r="KRX2" i="18"/>
  <c r="KQR2" i="18"/>
  <c r="KPL2" i="18"/>
  <c r="KOF2" i="18"/>
  <c r="KMZ2" i="18"/>
  <c r="KLT2" i="18"/>
  <c r="KKN2" i="18"/>
  <c r="KJH2" i="18"/>
  <c r="KIB2" i="18"/>
  <c r="KGV2" i="18"/>
  <c r="KFP2" i="18"/>
  <c r="KEJ2" i="18"/>
  <c r="KDD2" i="18"/>
  <c r="KBX2" i="18"/>
  <c r="KAR2" i="18"/>
  <c r="JZL2" i="18"/>
  <c r="JYF2" i="18"/>
  <c r="JWZ2" i="18"/>
  <c r="JVT2" i="18"/>
  <c r="JUN2" i="18"/>
  <c r="JTH2" i="18"/>
  <c r="JSB2" i="18"/>
  <c r="JQV2" i="18"/>
  <c r="JPP2" i="18"/>
  <c r="JOJ2" i="18"/>
  <c r="JND2" i="18"/>
  <c r="JLX2" i="18"/>
  <c r="JKR2" i="18"/>
  <c r="JJL2" i="18"/>
  <c r="UQJ2" i="18"/>
  <c r="SXL2" i="18"/>
  <c r="SDT2" i="18"/>
  <c r="RKB2" i="18"/>
  <c r="QSU2" i="18"/>
  <c r="QNW2" i="18"/>
  <c r="QIY2" i="18"/>
  <c r="QEA2" i="18"/>
  <c r="PZC2" i="18"/>
  <c r="PUE2" i="18"/>
  <c r="PPG2" i="18"/>
  <c r="PKI2" i="18"/>
  <c r="PFK2" i="18"/>
  <c r="PAM2" i="18"/>
  <c r="OVO2" i="18"/>
  <c r="OQQ2" i="18"/>
  <c r="OME2" i="18"/>
  <c r="OJS2" i="18"/>
  <c r="OHG2" i="18"/>
  <c r="OFJ2" i="18"/>
  <c r="ODS2" i="18"/>
  <c r="OCA2" i="18"/>
  <c r="OAL2" i="18"/>
  <c r="NYU2" i="18"/>
  <c r="NXO2" i="18"/>
  <c r="NWI2" i="18"/>
  <c r="NVC2" i="18"/>
  <c r="NTW2" i="18"/>
  <c r="NSQ2" i="18"/>
  <c r="NRK2" i="18"/>
  <c r="NQE2" i="18"/>
  <c r="NOY2" i="18"/>
  <c r="NNS2" i="18"/>
  <c r="NMM2" i="18"/>
  <c r="NLG2" i="18"/>
  <c r="OHV2" i="18"/>
  <c r="UHK2" i="18"/>
  <c r="TFN2" i="18"/>
  <c r="SVH2" i="18"/>
  <c r="SLL2" i="18"/>
  <c r="SBP2" i="18"/>
  <c r="RRT2" i="18"/>
  <c r="RHX2" i="18"/>
  <c r="QYB2" i="18"/>
  <c r="QSF2" i="18"/>
  <c r="QPT2" i="18"/>
  <c r="QNH2" i="18"/>
  <c r="QKV2" i="18"/>
  <c r="QIJ2" i="18"/>
  <c r="QFX2" i="18"/>
  <c r="QDL2" i="18"/>
  <c r="QAZ2" i="18"/>
  <c r="PYN2" i="18"/>
  <c r="PWB2" i="18"/>
  <c r="PTP2" i="18"/>
  <c r="PRD2" i="18"/>
  <c r="POR2" i="18"/>
  <c r="PMV2" i="18"/>
  <c r="PLP2" i="18"/>
  <c r="PKJ2" i="18"/>
  <c r="PJD2" i="18"/>
  <c r="PHX2" i="18"/>
  <c r="PGR2" i="18"/>
  <c r="PFL2" i="18"/>
  <c r="PEF2" i="18"/>
  <c r="PCZ2" i="18"/>
  <c r="PBT2" i="18"/>
  <c r="PAN2" i="18"/>
  <c r="OZH2" i="18"/>
  <c r="OYB2" i="18"/>
  <c r="OWV2" i="18"/>
  <c r="OVP2" i="18"/>
  <c r="OUJ2" i="18"/>
  <c r="OTD2" i="18"/>
  <c r="ORX2" i="18"/>
  <c r="OQR2" i="18"/>
  <c r="OPL2" i="18"/>
  <c r="OOF2" i="18"/>
  <c r="OMZ2" i="18"/>
  <c r="OLT2" i="18"/>
  <c r="OKN2" i="18"/>
  <c r="OJH2" i="18"/>
  <c r="OIB2" i="18"/>
  <c r="OGV2" i="18"/>
  <c r="OFP2" i="18"/>
  <c r="OEJ2" i="18"/>
  <c r="ODD2" i="18"/>
  <c r="OBX2" i="18"/>
  <c r="OAR2" i="18"/>
  <c r="NZL2" i="18"/>
  <c r="UBG2" i="18"/>
  <c r="STT2" i="18"/>
  <c r="SAB2" i="18"/>
  <c r="RGJ2" i="18"/>
  <c r="QRW2" i="18"/>
  <c r="QMY2" i="18"/>
  <c r="QIA2" i="18"/>
  <c r="QDC2" i="18"/>
  <c r="PYE2" i="18"/>
  <c r="PTG2" i="18"/>
  <c r="POI2" i="18"/>
  <c r="PJK2" i="18"/>
  <c r="PEM2" i="18"/>
  <c r="OZO2" i="18"/>
  <c r="OUQ2" i="18"/>
  <c r="OPS2" i="18"/>
  <c r="OLS2" i="18"/>
  <c r="OJG2" i="18"/>
  <c r="OGU2" i="18"/>
  <c r="OFB2" i="18"/>
  <c r="ODK2" i="18"/>
  <c r="OBS2" i="18"/>
  <c r="OAD2" i="18"/>
  <c r="NYN2" i="18"/>
  <c r="NXH2" i="18"/>
  <c r="NWB2" i="18"/>
  <c r="NUV2" i="18"/>
  <c r="NTP2" i="18"/>
  <c r="NSJ2" i="18"/>
  <c r="NRD2" i="18"/>
  <c r="NPX2" i="18"/>
  <c r="NOR2" i="18"/>
  <c r="NNL2" i="18"/>
  <c r="NMF2" i="18"/>
  <c r="NKZ2" i="18"/>
  <c r="NJT2" i="18"/>
  <c r="NIN2" i="18"/>
  <c r="NHH2" i="18"/>
  <c r="NGB2" i="18"/>
  <c r="NEV2" i="18"/>
  <c r="NDP2" i="18"/>
  <c r="NCJ2" i="18"/>
  <c r="NBD2" i="18"/>
  <c r="MZX2" i="18"/>
  <c r="MYR2" i="18"/>
  <c r="MXL2" i="18"/>
  <c r="MWF2" i="18"/>
  <c r="MUZ2" i="18"/>
  <c r="MTT2" i="18"/>
  <c r="MSN2" i="18"/>
  <c r="MRH2" i="18"/>
  <c r="MQB2" i="18"/>
  <c r="MOV2" i="18"/>
  <c r="MNP2" i="18"/>
  <c r="MMJ2" i="18"/>
  <c r="MLD2" i="18"/>
  <c r="MJX2" i="18"/>
  <c r="MIR2" i="18"/>
  <c r="MHL2" i="18"/>
  <c r="MGF2" i="18"/>
  <c r="MEZ2" i="18"/>
  <c r="MDT2" i="18"/>
  <c r="MCN2" i="18"/>
  <c r="MBH2" i="18"/>
  <c r="MAB2" i="18"/>
  <c r="LYV2" i="18"/>
  <c r="LXP2" i="18"/>
  <c r="LWJ2" i="18"/>
  <c r="LVD2" i="18"/>
  <c r="LTX2" i="18"/>
  <c r="LSR2" i="18"/>
  <c r="LRL2" i="18"/>
  <c r="LQF2" i="18"/>
  <c r="LOZ2" i="18"/>
  <c r="LNT2" i="18"/>
  <c r="LMN2" i="18"/>
  <c r="LLH2" i="18"/>
  <c r="LKB2" i="18"/>
  <c r="LIV2" i="18"/>
  <c r="LHP2" i="18"/>
  <c r="LGJ2" i="18"/>
  <c r="LFD2" i="18"/>
  <c r="LDX2" i="18"/>
  <c r="LCR2" i="18"/>
  <c r="LBL2" i="18"/>
  <c r="LAF2" i="18"/>
  <c r="KYZ2" i="18"/>
  <c r="KXT2" i="18"/>
  <c r="KWN2" i="18"/>
  <c r="KVH2" i="18"/>
  <c r="KUB2" i="18"/>
  <c r="KSV2" i="18"/>
  <c r="KRP2" i="18"/>
  <c r="KQJ2" i="18"/>
  <c r="KPD2" i="18"/>
  <c r="KNX2" i="18"/>
  <c r="KMR2" i="18"/>
  <c r="KLL2" i="18"/>
  <c r="KKF2" i="18"/>
  <c r="KIZ2" i="18"/>
  <c r="KHT2" i="18"/>
  <c r="KGN2" i="18"/>
  <c r="KFH2" i="18"/>
  <c r="KEB2" i="18"/>
  <c r="KCV2" i="18"/>
  <c r="KBP2" i="18"/>
  <c r="KAJ2" i="18"/>
  <c r="JZD2" i="18"/>
  <c r="JXX2" i="18"/>
  <c r="JWR2" i="18"/>
  <c r="JVL2" i="18"/>
  <c r="JUF2" i="18"/>
  <c r="JSZ2" i="18"/>
  <c r="JRT2" i="18"/>
  <c r="JQN2" i="18"/>
  <c r="JPH2" i="18"/>
  <c r="JOB2" i="18"/>
  <c r="JMV2" i="18"/>
  <c r="JLP2" i="18"/>
  <c r="JKJ2" i="18"/>
  <c r="JJD2" i="18"/>
  <c r="TWI2" i="18"/>
  <c r="SSN2" i="18"/>
  <c r="RYV2" i="18"/>
  <c r="RFD2" i="18"/>
  <c r="QRO2" i="18"/>
  <c r="QMQ2" i="18"/>
  <c r="QHS2" i="18"/>
  <c r="QCU2" i="18"/>
  <c r="PXW2" i="18"/>
  <c r="PSY2" i="18"/>
  <c r="POA2" i="18"/>
  <c r="PJC2" i="18"/>
  <c r="PEE2" i="18"/>
  <c r="OZG2" i="18"/>
  <c r="OUI2" i="18"/>
  <c r="OPK2" i="18"/>
  <c r="OLO2" i="18"/>
  <c r="OJC2" i="18"/>
  <c r="OGQ2" i="18"/>
  <c r="OEY2" i="18"/>
  <c r="ODG2" i="18"/>
  <c r="OBR2" i="18"/>
  <c r="OAA2" i="18"/>
  <c r="NYM2" i="18"/>
  <c r="NXG2" i="18"/>
  <c r="NWA2" i="18"/>
  <c r="NUU2" i="18"/>
  <c r="NTO2" i="18"/>
  <c r="NSI2" i="18"/>
  <c r="NRC2" i="18"/>
  <c r="NPW2" i="18"/>
  <c r="NOQ2" i="18"/>
  <c r="NNK2" i="18"/>
  <c r="NME2" i="18"/>
  <c r="NKY2" i="18"/>
  <c r="NJS2" i="18"/>
  <c r="NIM2" i="18"/>
  <c r="NHG2" i="18"/>
  <c r="NGA2" i="18"/>
  <c r="NEU2" i="18"/>
  <c r="NDO2" i="18"/>
  <c r="NCI2" i="18"/>
  <c r="NBC2" i="18"/>
  <c r="MZW2" i="18"/>
  <c r="MYQ2" i="18"/>
  <c r="MXK2" i="18"/>
  <c r="MWE2" i="18"/>
  <c r="MUY2" i="18"/>
  <c r="MTS2" i="18"/>
  <c r="MSM2" i="18"/>
  <c r="MRG2" i="18"/>
  <c r="MQA2" i="18"/>
  <c r="MOU2" i="18"/>
  <c r="MNO2" i="18"/>
  <c r="MMI2" i="18"/>
  <c r="MLC2" i="18"/>
  <c r="MJW2" i="18"/>
  <c r="MIQ2" i="18"/>
  <c r="MHK2" i="18"/>
  <c r="MGE2" i="18"/>
  <c r="MEY2" i="18"/>
  <c r="MDS2" i="18"/>
  <c r="MCM2" i="18"/>
  <c r="MBG2" i="18"/>
  <c r="MAA2" i="18"/>
  <c r="LYU2" i="18"/>
  <c r="LXO2" i="18"/>
  <c r="LWI2" i="18"/>
  <c r="LVC2" i="18"/>
  <c r="LTW2" i="18"/>
  <c r="LSQ2" i="18"/>
  <c r="LRK2" i="18"/>
  <c r="LQE2" i="18"/>
  <c r="LOY2" i="18"/>
  <c r="LNS2" i="18"/>
  <c r="LMM2" i="18"/>
  <c r="LLG2" i="18"/>
  <c r="LKA2" i="18"/>
  <c r="LIU2" i="18"/>
  <c r="LHO2" i="18"/>
  <c r="OHN2" i="18"/>
  <c r="UCM2" i="18"/>
  <c r="TDX2" i="18"/>
  <c r="SUB2" i="18"/>
  <c r="SKF2" i="18"/>
  <c r="SAJ2" i="18"/>
  <c r="RQN2" i="18"/>
  <c r="RGR2" i="18"/>
  <c r="QWV2" i="18"/>
  <c r="QRX2" i="18"/>
  <c r="QPL2" i="18"/>
  <c r="QMZ2" i="18"/>
  <c r="QKN2" i="18"/>
  <c r="QIB2" i="18"/>
  <c r="QFP2" i="18"/>
  <c r="QDD2" i="18"/>
  <c r="QAR2" i="18"/>
  <c r="PYF2" i="18"/>
  <c r="PVT2" i="18"/>
  <c r="PTH2" i="18"/>
  <c r="PQV2" i="18"/>
  <c r="POJ2" i="18"/>
  <c r="PMN2" i="18"/>
  <c r="PLH2" i="18"/>
  <c r="PKB2" i="18"/>
  <c r="PIV2" i="18"/>
  <c r="PHP2" i="18"/>
  <c r="PGJ2" i="18"/>
  <c r="PFD2" i="18"/>
  <c r="PDX2" i="18"/>
  <c r="PCR2" i="18"/>
  <c r="PBL2" i="18"/>
  <c r="PAF2" i="18"/>
  <c r="OYZ2" i="18"/>
  <c r="OXT2" i="18"/>
  <c r="OWN2" i="18"/>
  <c r="OVH2" i="18"/>
  <c r="OUB2" i="18"/>
  <c r="OSV2" i="18"/>
  <c r="ORP2" i="18"/>
  <c r="OQJ2" i="18"/>
  <c r="OPD2" i="18"/>
  <c r="ONX2" i="18"/>
  <c r="OMR2" i="18"/>
  <c r="OLL2" i="18"/>
  <c r="OKF2" i="18"/>
  <c r="OIZ2" i="18"/>
  <c r="OHT2" i="18"/>
  <c r="OGN2" i="18"/>
  <c r="OFH2" i="18"/>
  <c r="OEB2" i="18"/>
  <c r="OCV2" i="18"/>
  <c r="OBP2" i="18"/>
  <c r="OAJ2" i="18"/>
  <c r="NZD2" i="18"/>
  <c r="TKE2" i="18"/>
  <c r="SOV2" i="18"/>
  <c r="RVD2" i="18"/>
  <c r="RBL2" i="18"/>
  <c r="QQQ2" i="18"/>
  <c r="QLS2" i="18"/>
  <c r="QGU2" i="18"/>
  <c r="QBW2" i="18"/>
  <c r="PWY2" i="18"/>
  <c r="PSA2" i="18"/>
  <c r="PNC2" i="18"/>
  <c r="PIE2" i="18"/>
  <c r="PDG2" i="18"/>
  <c r="OYI2" i="18"/>
  <c r="OTK2" i="18"/>
  <c r="OOM2" i="18"/>
  <c r="OLC2" i="18"/>
  <c r="OIQ2" i="18"/>
  <c r="OGH2" i="18"/>
  <c r="OEQ2" i="18"/>
  <c r="OCY2" i="18"/>
  <c r="OBJ2" i="18"/>
  <c r="NZS2" i="18"/>
  <c r="NYF2" i="18"/>
  <c r="NWZ2" i="18"/>
  <c r="NVT2" i="18"/>
  <c r="NUN2" i="18"/>
  <c r="NTH2" i="18"/>
  <c r="NSB2" i="18"/>
  <c r="NQV2" i="18"/>
  <c r="NPP2" i="18"/>
  <c r="NOJ2" i="18"/>
  <c r="NND2" i="18"/>
  <c r="NLX2" i="18"/>
  <c r="NKR2" i="18"/>
  <c r="NJL2" i="18"/>
  <c r="NIF2" i="18"/>
  <c r="NGZ2" i="18"/>
  <c r="NFT2" i="18"/>
  <c r="NEN2" i="18"/>
  <c r="NDH2" i="18"/>
  <c r="NCB2" i="18"/>
  <c r="NAV2" i="18"/>
  <c r="MZP2" i="18"/>
  <c r="MYJ2" i="18"/>
  <c r="MXD2" i="18"/>
  <c r="MVX2" i="18"/>
  <c r="MUR2" i="18"/>
  <c r="MTL2" i="18"/>
  <c r="MSF2" i="18"/>
  <c r="MQZ2" i="18"/>
  <c r="MPT2" i="18"/>
  <c r="MON2" i="18"/>
  <c r="MNH2" i="18"/>
  <c r="MMB2" i="18"/>
  <c r="MKV2" i="18"/>
  <c r="MJP2" i="18"/>
  <c r="MIJ2" i="18"/>
  <c r="MHD2" i="18"/>
  <c r="MFX2" i="18"/>
  <c r="MER2" i="18"/>
  <c r="MDL2" i="18"/>
  <c r="MCF2" i="18"/>
  <c r="MAZ2" i="18"/>
  <c r="LZT2" i="18"/>
  <c r="LYN2" i="18"/>
  <c r="LXH2" i="18"/>
  <c r="LWB2" i="18"/>
  <c r="LUV2" i="18"/>
  <c r="LTP2" i="18"/>
  <c r="LSJ2" i="18"/>
  <c r="LRD2" i="18"/>
  <c r="LPX2" i="18"/>
  <c r="LOR2" i="18"/>
  <c r="LNL2" i="18"/>
  <c r="LMF2" i="18"/>
  <c r="LKZ2" i="18"/>
  <c r="LJT2" i="18"/>
  <c r="LIN2" i="18"/>
  <c r="LHH2" i="18"/>
  <c r="LGB2" i="18"/>
  <c r="LEV2" i="18"/>
  <c r="LDP2" i="18"/>
  <c r="LCJ2" i="18"/>
  <c r="LBD2" i="18"/>
  <c r="KZX2" i="18"/>
  <c r="KYR2" i="18"/>
  <c r="KXL2" i="18"/>
  <c r="KWF2" i="18"/>
  <c r="KUZ2" i="18"/>
  <c r="KTT2" i="18"/>
  <c r="KSN2" i="18"/>
  <c r="KRH2" i="18"/>
  <c r="KQB2" i="18"/>
  <c r="KOV2" i="18"/>
  <c r="KNP2" i="18"/>
  <c r="KMJ2" i="18"/>
  <c r="KLD2" i="18"/>
  <c r="KJX2" i="18"/>
  <c r="KIR2" i="18"/>
  <c r="KHL2" i="18"/>
  <c r="KGF2" i="18"/>
  <c r="KEZ2" i="18"/>
  <c r="KDT2" i="18"/>
  <c r="KCN2" i="18"/>
  <c r="KBH2" i="18"/>
  <c r="KAB2" i="18"/>
  <c r="JYV2" i="18"/>
  <c r="JXP2" i="18"/>
  <c r="JWJ2" i="18"/>
  <c r="JVD2" i="18"/>
  <c r="JTX2" i="18"/>
  <c r="JSR2" i="18"/>
  <c r="JRL2" i="18"/>
  <c r="JQF2" i="18"/>
  <c r="JOZ2" i="18"/>
  <c r="JNT2" i="18"/>
  <c r="JMN2" i="18"/>
  <c r="JLH2" i="18"/>
  <c r="JKB2" i="18"/>
  <c r="JIV2" i="18"/>
  <c r="TII2" i="18"/>
  <c r="SNP2" i="18"/>
  <c r="RTX2" i="18"/>
  <c r="RAF2" i="18"/>
  <c r="QQI2" i="18"/>
  <c r="QLK2" i="18"/>
  <c r="QGM2" i="18"/>
  <c r="QBO2" i="18"/>
  <c r="PWQ2" i="18"/>
  <c r="PRS2" i="18"/>
  <c r="PMU2" i="18"/>
  <c r="PHW2" i="18"/>
  <c r="PCY2" i="18"/>
  <c r="OYA2" i="18"/>
  <c r="OTC2" i="18"/>
  <c r="OOE2" i="18"/>
  <c r="OKY2" i="18"/>
  <c r="OIM2" i="18"/>
  <c r="OGE2" i="18"/>
  <c r="OEM2" i="18"/>
  <c r="OCX2" i="18"/>
  <c r="OBG2" i="18"/>
  <c r="NZO2" i="18"/>
  <c r="NYE2" i="18"/>
  <c r="NWY2" i="18"/>
  <c r="NVS2" i="18"/>
  <c r="NUM2" i="18"/>
  <c r="NTG2" i="18"/>
  <c r="NSA2" i="18"/>
  <c r="NQU2" i="18"/>
  <c r="NPO2" i="18"/>
  <c r="NOI2" i="18"/>
  <c r="NNC2" i="18"/>
  <c r="NLW2" i="18"/>
  <c r="NKQ2" i="18"/>
  <c r="NJK2" i="18"/>
  <c r="NIE2" i="18"/>
  <c r="NGY2" i="18"/>
  <c r="NFS2" i="18"/>
  <c r="NEM2" i="18"/>
  <c r="NDG2" i="18"/>
  <c r="NCA2" i="18"/>
  <c r="NAU2" i="18"/>
  <c r="MZO2" i="18"/>
  <c r="MYI2" i="18"/>
  <c r="MXC2" i="18"/>
  <c r="MVW2" i="18"/>
  <c r="MUQ2" i="18"/>
  <c r="MTK2" i="18"/>
  <c r="MSE2" i="18"/>
  <c r="MQY2" i="18"/>
  <c r="MPS2" i="18"/>
  <c r="MOM2" i="18"/>
  <c r="MNG2" i="18"/>
  <c r="MMA2" i="18"/>
  <c r="MKU2" i="18"/>
  <c r="MJO2" i="18"/>
  <c r="MII2" i="18"/>
  <c r="MHC2" i="18"/>
  <c r="MFW2" i="18"/>
  <c r="MEQ2" i="18"/>
  <c r="MDK2" i="18"/>
  <c r="MCE2" i="18"/>
  <c r="MAY2" i="18"/>
  <c r="LZS2" i="18"/>
  <c r="LYM2" i="18"/>
  <c r="LXG2" i="18"/>
  <c r="LWA2" i="18"/>
  <c r="LUU2" i="18"/>
  <c r="LTO2" i="18"/>
  <c r="LSI2" i="18"/>
  <c r="LRC2" i="18"/>
  <c r="LPW2" i="18"/>
  <c r="LOQ2" i="18"/>
  <c r="LNK2" i="18"/>
  <c r="LME2" i="18"/>
  <c r="LKY2" i="18"/>
  <c r="LJS2" i="18"/>
  <c r="LIM2" i="18"/>
  <c r="NKI2" i="18"/>
  <c r="NHW2" i="18"/>
  <c r="NFK2" i="18"/>
  <c r="NCY2" i="18"/>
  <c r="NAM2" i="18"/>
  <c r="MYA2" i="18"/>
  <c r="MVO2" i="18"/>
  <c r="MTC2" i="18"/>
  <c r="MQQ2" i="18"/>
  <c r="MOE2" i="18"/>
  <c r="MLS2" i="18"/>
  <c r="MJG2" i="18"/>
  <c r="MGU2" i="18"/>
  <c r="MEI2" i="18"/>
  <c r="MBW2" i="18"/>
  <c r="LZK2" i="18"/>
  <c r="LWY2" i="18"/>
  <c r="LUM2" i="18"/>
  <c r="LSA2" i="18"/>
  <c r="LPO2" i="18"/>
  <c r="LNC2" i="18"/>
  <c r="LKQ2" i="18"/>
  <c r="LIE2" i="18"/>
  <c r="LGQ2" i="18"/>
  <c r="LFK2" i="18"/>
  <c r="LEE2" i="18"/>
  <c r="LCY2" i="18"/>
  <c r="LBS2" i="18"/>
  <c r="LAM2" i="18"/>
  <c r="KZG2" i="18"/>
  <c r="KYA2" i="18"/>
  <c r="KWU2" i="18"/>
  <c r="KVO2" i="18"/>
  <c r="KUI2" i="18"/>
  <c r="KTC2" i="18"/>
  <c r="KRW2" i="18"/>
  <c r="KQQ2" i="18"/>
  <c r="KPK2" i="18"/>
  <c r="KOE2" i="18"/>
  <c r="KMY2" i="18"/>
  <c r="KLS2" i="18"/>
  <c r="KKM2" i="18"/>
  <c r="KJG2" i="18"/>
  <c r="KIA2" i="18"/>
  <c r="KGU2" i="18"/>
  <c r="KFO2" i="18"/>
  <c r="KEI2" i="18"/>
  <c r="KDC2" i="18"/>
  <c r="KBW2" i="18"/>
  <c r="KAQ2" i="18"/>
  <c r="JZK2" i="18"/>
  <c r="JYE2" i="18"/>
  <c r="JWY2" i="18"/>
  <c r="JVS2" i="18"/>
  <c r="JUM2" i="18"/>
  <c r="JTG2" i="18"/>
  <c r="JSA2" i="18"/>
  <c r="JQU2" i="18"/>
  <c r="JPO2" i="18"/>
  <c r="JOI2" i="18"/>
  <c r="JNC2" i="18"/>
  <c r="JLW2" i="18"/>
  <c r="JKQ2" i="18"/>
  <c r="JJK2" i="18"/>
  <c r="JIE2" i="18"/>
  <c r="JGY2" i="18"/>
  <c r="JFS2" i="18"/>
  <c r="JEM2" i="18"/>
  <c r="JDG2" i="18"/>
  <c r="JCA2" i="18"/>
  <c r="JAU2" i="18"/>
  <c r="TRK2" i="18"/>
  <c r="SRH2" i="18"/>
  <c r="RXP2" i="18"/>
  <c r="RDX2" i="18"/>
  <c r="QRG2" i="18"/>
  <c r="QMI2" i="18"/>
  <c r="QHK2" i="18"/>
  <c r="QCM2" i="18"/>
  <c r="PXO2" i="18"/>
  <c r="PSQ2" i="18"/>
  <c r="PNS2" i="18"/>
  <c r="PIU2" i="18"/>
  <c r="PDW2" i="18"/>
  <c r="OYY2" i="18"/>
  <c r="OUA2" i="18"/>
  <c r="OPC2" i="18"/>
  <c r="OLK2" i="18"/>
  <c r="OIY2" i="18"/>
  <c r="OGM2" i="18"/>
  <c r="OEU2" i="18"/>
  <c r="ODF2" i="18"/>
  <c r="OBO2" i="18"/>
  <c r="NZW2" i="18"/>
  <c r="NYI2" i="18"/>
  <c r="NXC2" i="18"/>
  <c r="NVW2" i="18"/>
  <c r="NUQ2" i="18"/>
  <c r="NTK2" i="18"/>
  <c r="NSE2" i="18"/>
  <c r="NQY2" i="18"/>
  <c r="NPS2" i="18"/>
  <c r="NOM2" i="18"/>
  <c r="NNG2" i="18"/>
  <c r="NMA2" i="18"/>
  <c r="NKU2" i="18"/>
  <c r="NJO2" i="18"/>
  <c r="NII2" i="18"/>
  <c r="NHC2" i="18"/>
  <c r="NFW2" i="18"/>
  <c r="NEQ2" i="18"/>
  <c r="NDK2" i="18"/>
  <c r="NCE2" i="18"/>
  <c r="NAY2" i="18"/>
  <c r="MZS2" i="18"/>
  <c r="MYM2" i="18"/>
  <c r="MXG2" i="18"/>
  <c r="MWA2" i="18"/>
  <c r="MUU2" i="18"/>
  <c r="MTO2" i="18"/>
  <c r="MSI2" i="18"/>
  <c r="MRC2" i="18"/>
  <c r="MPW2" i="18"/>
  <c r="MOQ2" i="18"/>
  <c r="MNK2" i="18"/>
  <c r="MME2" i="18"/>
  <c r="MKY2" i="18"/>
  <c r="MJS2" i="18"/>
  <c r="MIM2" i="18"/>
  <c r="MHG2" i="18"/>
  <c r="MGA2" i="18"/>
  <c r="MEU2" i="18"/>
  <c r="MDO2" i="18"/>
  <c r="MCI2" i="18"/>
  <c r="MBC2" i="18"/>
  <c r="LZW2" i="18"/>
  <c r="LYQ2" i="18"/>
  <c r="LXK2" i="18"/>
  <c r="LWE2" i="18"/>
  <c r="LUY2" i="18"/>
  <c r="LTS2" i="18"/>
  <c r="LSM2" i="18"/>
  <c r="LRG2" i="18"/>
  <c r="LQA2" i="18"/>
  <c r="LOU2" i="18"/>
  <c r="LNO2" i="18"/>
  <c r="LMI2" i="18"/>
  <c r="LLC2" i="18"/>
  <c r="LJW2" i="18"/>
  <c r="LIQ2" i="18"/>
  <c r="LHK2" i="18"/>
  <c r="LGE2" i="18"/>
  <c r="LEY2" i="18"/>
  <c r="LDS2" i="18"/>
  <c r="LCM2" i="18"/>
  <c r="LBG2" i="18"/>
  <c r="LAA2" i="18"/>
  <c r="KYU2" i="18"/>
  <c r="KXO2" i="18"/>
  <c r="KWI2" i="18"/>
  <c r="KVC2" i="18"/>
  <c r="KTW2" i="18"/>
  <c r="KSQ2" i="18"/>
  <c r="KRK2" i="18"/>
  <c r="KQE2" i="18"/>
  <c r="KOY2" i="18"/>
  <c r="KNS2" i="18"/>
  <c r="KMM2" i="18"/>
  <c r="KLG2" i="18"/>
  <c r="KKA2" i="18"/>
  <c r="KIU2" i="18"/>
  <c r="KHO2" i="18"/>
  <c r="KGI2" i="18"/>
  <c r="KFC2" i="18"/>
  <c r="KDW2" i="18"/>
  <c r="KCQ2" i="18"/>
  <c r="KBK2" i="18"/>
  <c r="KAE2" i="18"/>
  <c r="JYY2" i="18"/>
  <c r="JXS2" i="18"/>
  <c r="JWM2" i="18"/>
  <c r="JVG2" i="18"/>
  <c r="JUA2" i="18"/>
  <c r="JSU2" i="18"/>
  <c r="JRO2" i="18"/>
  <c r="JQI2" i="18"/>
  <c r="JPC2" i="18"/>
  <c r="JNW2" i="18"/>
  <c r="JMQ2" i="18"/>
  <c r="JLK2" i="18"/>
  <c r="JKE2" i="18"/>
  <c r="JIY2" i="18"/>
  <c r="JHS2" i="18"/>
  <c r="JGM2" i="18"/>
  <c r="RHP2" i="18"/>
  <c r="QDK2" i="18"/>
  <c r="PJS2" i="18"/>
  <c r="OQA2" i="18"/>
  <c r="OFC2" i="18"/>
  <c r="NYP2" i="18"/>
  <c r="NTR2" i="18"/>
  <c r="NOT2" i="18"/>
  <c r="NJV2" i="18"/>
  <c r="NEX2" i="18"/>
  <c r="MZZ2" i="18"/>
  <c r="MVB2" i="18"/>
  <c r="MQD2" i="18"/>
  <c r="MLF2" i="18"/>
  <c r="MGH2" i="18"/>
  <c r="MBJ2" i="18"/>
  <c r="LWL2" i="18"/>
  <c r="LRN2" i="18"/>
  <c r="LMP2" i="18"/>
  <c r="LHR2" i="18"/>
  <c r="LCT2" i="18"/>
  <c r="KXV2" i="18"/>
  <c r="KSX2" i="18"/>
  <c r="NKA2" i="18"/>
  <c r="NHO2" i="18"/>
  <c r="NFC2" i="18"/>
  <c r="NCQ2" i="18"/>
  <c r="NAE2" i="18"/>
  <c r="MXS2" i="18"/>
  <c r="MVG2" i="18"/>
  <c r="MSU2" i="18"/>
  <c r="MQI2" i="18"/>
  <c r="MNW2" i="18"/>
  <c r="MLK2" i="18"/>
  <c r="MIY2" i="18"/>
  <c r="MGM2" i="18"/>
  <c r="MEA2" i="18"/>
  <c r="MBO2" i="18"/>
  <c r="LZC2" i="18"/>
  <c r="LWQ2" i="18"/>
  <c r="LUE2" i="18"/>
  <c r="LRS2" i="18"/>
  <c r="LPG2" i="18"/>
  <c r="LMU2" i="18"/>
  <c r="LKI2" i="18"/>
  <c r="LHW2" i="18"/>
  <c r="LGI2" i="18"/>
  <c r="LFC2" i="18"/>
  <c r="LDW2" i="18"/>
  <c r="LCQ2" i="18"/>
  <c r="LBK2" i="18"/>
  <c r="LAE2" i="18"/>
  <c r="KYY2" i="18"/>
  <c r="KXS2" i="18"/>
  <c r="KWM2" i="18"/>
  <c r="KVG2" i="18"/>
  <c r="KUA2" i="18"/>
  <c r="KSU2" i="18"/>
  <c r="KRO2" i="18"/>
  <c r="KQI2" i="18"/>
  <c r="KPC2" i="18"/>
  <c r="KNW2" i="18"/>
  <c r="KMQ2" i="18"/>
  <c r="KLK2" i="18"/>
  <c r="KKE2" i="18"/>
  <c r="KIY2" i="18"/>
  <c r="KHS2" i="18"/>
  <c r="KGM2" i="18"/>
  <c r="KFG2" i="18"/>
  <c r="KEA2" i="18"/>
  <c r="KCU2" i="18"/>
  <c r="KBO2" i="18"/>
  <c r="KAI2" i="18"/>
  <c r="JZC2" i="18"/>
  <c r="JXW2" i="18"/>
  <c r="JWQ2" i="18"/>
  <c r="JVK2" i="18"/>
  <c r="JUE2" i="18"/>
  <c r="JSY2" i="18"/>
  <c r="JRS2" i="18"/>
  <c r="JQM2" i="18"/>
  <c r="JPG2" i="18"/>
  <c r="JOA2" i="18"/>
  <c r="JMU2" i="18"/>
  <c r="JLO2" i="18"/>
  <c r="JKI2" i="18"/>
  <c r="JJC2" i="18"/>
  <c r="JHW2" i="18"/>
  <c r="JGQ2" i="18"/>
  <c r="JFK2" i="18"/>
  <c r="JEE2" i="18"/>
  <c r="JCY2" i="18"/>
  <c r="JBS2" i="18"/>
  <c r="JAM2" i="18"/>
  <c r="TGT2" i="18"/>
  <c r="SMJ2" i="18"/>
  <c r="RSR2" i="18"/>
  <c r="QYZ2" i="18"/>
  <c r="QQA2" i="18"/>
  <c r="QLC2" i="18"/>
  <c r="QGE2" i="18"/>
  <c r="QBG2" i="18"/>
  <c r="PWI2" i="18"/>
  <c r="PRK2" i="18"/>
  <c r="PMM2" i="18"/>
  <c r="PHO2" i="18"/>
  <c r="PCQ2" i="18"/>
  <c r="OXS2" i="18"/>
  <c r="OSU2" i="18"/>
  <c r="ONW2" i="18"/>
  <c r="OKU2" i="18"/>
  <c r="OII2" i="18"/>
  <c r="OGA2" i="18"/>
  <c r="OEL2" i="18"/>
  <c r="OCU2" i="18"/>
  <c r="OBC2" i="18"/>
  <c r="NZN2" i="18"/>
  <c r="NYA2" i="18"/>
  <c r="NWU2" i="18"/>
  <c r="NVO2" i="18"/>
  <c r="NUI2" i="18"/>
  <c r="NTC2" i="18"/>
  <c r="NRW2" i="18"/>
  <c r="NQQ2" i="18"/>
  <c r="NPK2" i="18"/>
  <c r="NOE2" i="18"/>
  <c r="NMY2" i="18"/>
  <c r="NLS2" i="18"/>
  <c r="NKM2" i="18"/>
  <c r="NJG2" i="18"/>
  <c r="NIA2" i="18"/>
  <c r="NGU2" i="18"/>
  <c r="NFO2" i="18"/>
  <c r="NEI2" i="18"/>
  <c r="NDC2" i="18"/>
  <c r="NBW2" i="18"/>
  <c r="NAQ2" i="18"/>
  <c r="MZK2" i="18"/>
  <c r="MYE2" i="18"/>
  <c r="MWY2" i="18"/>
  <c r="MVS2" i="18"/>
  <c r="MUM2" i="18"/>
  <c r="MTG2" i="18"/>
  <c r="MSA2" i="18"/>
  <c r="MQU2" i="18"/>
  <c r="MPO2" i="18"/>
  <c r="MOI2" i="18"/>
  <c r="MNC2" i="18"/>
  <c r="MLW2" i="18"/>
  <c r="MKQ2" i="18"/>
  <c r="MJK2" i="18"/>
  <c r="MIE2" i="18"/>
  <c r="MGY2" i="18"/>
  <c r="MFS2" i="18"/>
  <c r="MEM2" i="18"/>
  <c r="MDG2" i="18"/>
  <c r="MCA2" i="18"/>
  <c r="MAU2" i="18"/>
  <c r="LZO2" i="18"/>
  <c r="LYI2" i="18"/>
  <c r="LXC2" i="18"/>
  <c r="LVW2" i="18"/>
  <c r="LUQ2" i="18"/>
  <c r="LTK2" i="18"/>
  <c r="LSE2" i="18"/>
  <c r="LQY2" i="18"/>
  <c r="LPS2" i="18"/>
  <c r="LOM2" i="18"/>
  <c r="LNG2" i="18"/>
  <c r="LMA2" i="18"/>
  <c r="LKU2" i="18"/>
  <c r="LJO2" i="18"/>
  <c r="LII2" i="18"/>
  <c r="LHC2" i="18"/>
  <c r="LFW2" i="18"/>
  <c r="LEQ2" i="18"/>
  <c r="LDK2" i="18"/>
  <c r="LCE2" i="18"/>
  <c r="LAY2" i="18"/>
  <c r="KZS2" i="18"/>
  <c r="KYM2" i="18"/>
  <c r="KXG2" i="18"/>
  <c r="KWA2" i="18"/>
  <c r="KUU2" i="18"/>
  <c r="KTO2" i="18"/>
  <c r="KSI2" i="18"/>
  <c r="KRC2" i="18"/>
  <c r="KPW2" i="18"/>
  <c r="KOQ2" i="18"/>
  <c r="KNK2" i="18"/>
  <c r="KME2" i="18"/>
  <c r="KKY2" i="18"/>
  <c r="KJS2" i="18"/>
  <c r="KIM2" i="18"/>
  <c r="KHG2" i="18"/>
  <c r="KGA2" i="18"/>
  <c r="KEU2" i="18"/>
  <c r="KDO2" i="18"/>
  <c r="KCI2" i="18"/>
  <c r="KBC2" i="18"/>
  <c r="JZW2" i="18"/>
  <c r="JYQ2" i="18"/>
  <c r="JXK2" i="18"/>
  <c r="JWE2" i="18"/>
  <c r="JUY2" i="18"/>
  <c r="JTS2" i="18"/>
  <c r="JSM2" i="18"/>
  <c r="JRG2" i="18"/>
  <c r="JQA2" i="18"/>
  <c r="JOU2" i="18"/>
  <c r="JNO2" i="18"/>
  <c r="JMI2" i="18"/>
  <c r="JLC2" i="18"/>
  <c r="JJW2" i="18"/>
  <c r="JIQ2" i="18"/>
  <c r="JHK2" i="18"/>
  <c r="UGE2" i="18"/>
  <c r="QSE2" i="18"/>
  <c r="PYM2" i="18"/>
  <c r="PEU2" i="18"/>
  <c r="OLW2" i="18"/>
  <c r="ODN2" i="18"/>
  <c r="NXJ2" i="18"/>
  <c r="NSL2" i="18"/>
  <c r="NNN2" i="18"/>
  <c r="NIP2" i="18"/>
  <c r="NDR2" i="18"/>
  <c r="MYT2" i="18"/>
  <c r="MTV2" i="18"/>
  <c r="MOX2" i="18"/>
  <c r="MJZ2" i="18"/>
  <c r="MFB2" i="18"/>
  <c r="MAD2" i="18"/>
  <c r="LVF2" i="18"/>
  <c r="LQH2" i="18"/>
  <c r="LLJ2" i="18"/>
  <c r="LGL2" i="18"/>
  <c r="LBN2" i="18"/>
  <c r="KWP2" i="18"/>
  <c r="KRR2" i="18"/>
  <c r="KMT2" i="18"/>
  <c r="KHV2" i="18"/>
  <c r="KCX2" i="18"/>
  <c r="JXZ2" i="18"/>
  <c r="JTB2" i="18"/>
  <c r="JOD2" i="18"/>
  <c r="JJF2" i="18"/>
  <c r="JGJ2" i="18"/>
  <c r="JEQ2" i="18"/>
  <c r="JDB2" i="18"/>
  <c r="JBL2" i="18"/>
  <c r="IZW2" i="18"/>
  <c r="IYQ2" i="18"/>
  <c r="IXK2" i="18"/>
  <c r="IWE2" i="18"/>
  <c r="IUY2" i="18"/>
  <c r="ITS2" i="18"/>
  <c r="ISM2" i="18"/>
  <c r="IRG2" i="18"/>
  <c r="IQA2" i="18"/>
  <c r="IOU2" i="18"/>
  <c r="INO2" i="18"/>
  <c r="IMI2" i="18"/>
  <c r="ILC2" i="18"/>
  <c r="IJW2" i="18"/>
  <c r="IIQ2" i="18"/>
  <c r="IHK2" i="18"/>
  <c r="IGE2" i="18"/>
  <c r="IEY2" i="18"/>
  <c r="IDS2" i="18"/>
  <c r="ICM2" i="18"/>
  <c r="IBG2" i="18"/>
  <c r="IAA2" i="18"/>
  <c r="HYU2" i="18"/>
  <c r="HXO2" i="18"/>
  <c r="HWI2" i="18"/>
  <c r="HVC2" i="18"/>
  <c r="HTW2" i="18"/>
  <c r="NJC2" i="18"/>
  <c r="NGQ2" i="18"/>
  <c r="NEE2" i="18"/>
  <c r="NBS2" i="18"/>
  <c r="MZG2" i="18"/>
  <c r="MWU2" i="18"/>
  <c r="MUI2" i="18"/>
  <c r="MRW2" i="18"/>
  <c r="MPK2" i="18"/>
  <c r="MMY2" i="18"/>
  <c r="MKM2" i="18"/>
  <c r="MIA2" i="18"/>
  <c r="MFO2" i="18"/>
  <c r="MDC2" i="18"/>
  <c r="MAQ2" i="18"/>
  <c r="LYE2" i="18"/>
  <c r="LVS2" i="18"/>
  <c r="LTG2" i="18"/>
  <c r="LQU2" i="18"/>
  <c r="LOI2" i="18"/>
  <c r="LLW2" i="18"/>
  <c r="LJK2" i="18"/>
  <c r="LHG2" i="18"/>
  <c r="LGA2" i="18"/>
  <c r="LEU2" i="18"/>
  <c r="LDO2" i="18"/>
  <c r="LCI2" i="18"/>
  <c r="LBC2" i="18"/>
  <c r="KZW2" i="18"/>
  <c r="KYQ2" i="18"/>
  <c r="KXK2" i="18"/>
  <c r="KWE2" i="18"/>
  <c r="KUY2" i="18"/>
  <c r="KTS2" i="18"/>
  <c r="KSM2" i="18"/>
  <c r="KRG2" i="18"/>
  <c r="KQA2" i="18"/>
  <c r="KOU2" i="18"/>
  <c r="KNO2" i="18"/>
  <c r="KMI2" i="18"/>
  <c r="KLC2" i="18"/>
  <c r="KJW2" i="18"/>
  <c r="KIQ2" i="18"/>
  <c r="KHK2" i="18"/>
  <c r="KGE2" i="18"/>
  <c r="KEY2" i="18"/>
  <c r="KDS2" i="18"/>
  <c r="KCM2" i="18"/>
  <c r="KBG2" i="18"/>
  <c r="KAA2" i="18"/>
  <c r="JYU2" i="18"/>
  <c r="JXO2" i="18"/>
  <c r="JWI2" i="18"/>
  <c r="JVC2" i="18"/>
  <c r="JTW2" i="18"/>
  <c r="JSQ2" i="18"/>
  <c r="JRK2" i="18"/>
  <c r="JQE2" i="18"/>
  <c r="JOY2" i="18"/>
  <c r="JNS2" i="18"/>
  <c r="JMM2" i="18"/>
  <c r="JLG2" i="18"/>
  <c r="JKA2" i="18"/>
  <c r="JIU2" i="18"/>
  <c r="JHO2" i="18"/>
  <c r="JGI2" i="18"/>
  <c r="JFC2" i="18"/>
  <c r="JDW2" i="18"/>
  <c r="JCQ2" i="18"/>
  <c r="JBK2" i="18"/>
  <c r="JAE2" i="18"/>
  <c r="TBD2" i="18"/>
  <c r="SHL2" i="18"/>
  <c r="RNT2" i="18"/>
  <c r="QUI2" i="18"/>
  <c r="QOU2" i="18"/>
  <c r="QJW2" i="18"/>
  <c r="QEY2" i="18"/>
  <c r="QAA2" i="18"/>
  <c r="PVC2" i="18"/>
  <c r="PQE2" i="18"/>
  <c r="PLG2" i="18"/>
  <c r="PGI2" i="18"/>
  <c r="PBK2" i="18"/>
  <c r="OWM2" i="18"/>
  <c r="ORO2" i="18"/>
  <c r="OMQ2" i="18"/>
  <c r="OKE2" i="18"/>
  <c r="OHS2" i="18"/>
  <c r="OFR2" i="18"/>
  <c r="OEA2" i="18"/>
  <c r="OCI2" i="18"/>
  <c r="OAT2" i="18"/>
  <c r="NZC2" i="18"/>
  <c r="NXS2" i="18"/>
  <c r="NWM2" i="18"/>
  <c r="NVG2" i="18"/>
  <c r="NUA2" i="18"/>
  <c r="NSU2" i="18"/>
  <c r="NRO2" i="18"/>
  <c r="NQI2" i="18"/>
  <c r="NPC2" i="18"/>
  <c r="NNW2" i="18"/>
  <c r="NMQ2" i="18"/>
  <c r="NLK2" i="18"/>
  <c r="NKE2" i="18"/>
  <c r="NIY2" i="18"/>
  <c r="NHS2" i="18"/>
  <c r="NGM2" i="18"/>
  <c r="NFG2" i="18"/>
  <c r="NEA2" i="18"/>
  <c r="NCU2" i="18"/>
  <c r="NBO2" i="18"/>
  <c r="NAI2" i="18"/>
  <c r="MZC2" i="18"/>
  <c r="MXW2" i="18"/>
  <c r="MWQ2" i="18"/>
  <c r="MVK2" i="18"/>
  <c r="MUE2" i="18"/>
  <c r="MSY2" i="18"/>
  <c r="MRS2" i="18"/>
  <c r="MQM2" i="18"/>
  <c r="MPG2" i="18"/>
  <c r="MOA2" i="18"/>
  <c r="MMU2" i="18"/>
  <c r="MLO2" i="18"/>
  <c r="MKI2" i="18"/>
  <c r="MJC2" i="18"/>
  <c r="MHW2" i="18"/>
  <c r="MGQ2" i="18"/>
  <c r="MFK2" i="18"/>
  <c r="MEE2" i="18"/>
  <c r="MCY2" i="18"/>
  <c r="MBS2" i="18"/>
  <c r="MAM2" i="18"/>
  <c r="LZG2" i="18"/>
  <c r="LYA2" i="18"/>
  <c r="LWU2" i="18"/>
  <c r="LVO2" i="18"/>
  <c r="LUI2" i="18"/>
  <c r="LTC2" i="18"/>
  <c r="LRW2" i="18"/>
  <c r="LQQ2" i="18"/>
  <c r="LPK2" i="18"/>
  <c r="LOE2" i="18"/>
  <c r="LMY2" i="18"/>
  <c r="LLS2" i="18"/>
  <c r="LKM2" i="18"/>
  <c r="LJG2" i="18"/>
  <c r="LIA2" i="18"/>
  <c r="LGU2" i="18"/>
  <c r="LFO2" i="18"/>
  <c r="LEI2" i="18"/>
  <c r="LDC2" i="18"/>
  <c r="LBW2" i="18"/>
  <c r="LAQ2" i="18"/>
  <c r="KZK2" i="18"/>
  <c r="KYE2" i="18"/>
  <c r="KWY2" i="18"/>
  <c r="KVS2" i="18"/>
  <c r="KUM2" i="18"/>
  <c r="KTG2" i="18"/>
  <c r="KSA2" i="18"/>
  <c r="KQU2" i="18"/>
  <c r="KPO2" i="18"/>
  <c r="KOI2" i="18"/>
  <c r="KNC2" i="18"/>
  <c r="KLW2" i="18"/>
  <c r="KKQ2" i="18"/>
  <c r="KJK2" i="18"/>
  <c r="KIE2" i="18"/>
  <c r="KGY2" i="18"/>
  <c r="KFS2" i="18"/>
  <c r="KEM2" i="18"/>
  <c r="KDG2" i="18"/>
  <c r="KCA2" i="18"/>
  <c r="KAU2" i="18"/>
  <c r="JZO2" i="18"/>
  <c r="JYI2" i="18"/>
  <c r="JXC2" i="18"/>
  <c r="JVW2" i="18"/>
  <c r="JUQ2" i="18"/>
  <c r="JTK2" i="18"/>
  <c r="JSE2" i="18"/>
  <c r="JQY2" i="18"/>
  <c r="JPS2" i="18"/>
  <c r="JOM2" i="18"/>
  <c r="JNG2" i="18"/>
  <c r="JMA2" i="18"/>
  <c r="JKU2" i="18"/>
  <c r="JJO2" i="18"/>
  <c r="JII2" i="18"/>
  <c r="JHC2" i="18"/>
  <c r="SUZ2" i="18"/>
  <c r="QNG2" i="18"/>
  <c r="PTO2" i="18"/>
  <c r="OZW2" i="18"/>
  <c r="OJK2" i="18"/>
  <c r="OBW2" i="18"/>
  <c r="NWD2" i="18"/>
  <c r="NRF2" i="18"/>
  <c r="NMH2" i="18"/>
  <c r="NHJ2" i="18"/>
  <c r="NCL2" i="18"/>
  <c r="MXN2" i="18"/>
  <c r="MSP2" i="18"/>
  <c r="MNR2" i="18"/>
  <c r="MIT2" i="18"/>
  <c r="MDV2" i="18"/>
  <c r="LYX2" i="18"/>
  <c r="LTZ2" i="18"/>
  <c r="LPB2" i="18"/>
  <c r="LKD2" i="18"/>
  <c r="LFF2" i="18"/>
  <c r="LAH2" i="18"/>
  <c r="KVJ2" i="18"/>
  <c r="KQL2" i="18"/>
  <c r="NIU2" i="18"/>
  <c r="NGI2" i="18"/>
  <c r="NDW2" i="18"/>
  <c r="NBK2" i="18"/>
  <c r="MYY2" i="18"/>
  <c r="MWM2" i="18"/>
  <c r="MUA2" i="18"/>
  <c r="MRO2" i="18"/>
  <c r="MPC2" i="18"/>
  <c r="MMQ2" i="18"/>
  <c r="MKE2" i="18"/>
  <c r="MHS2" i="18"/>
  <c r="MFG2" i="18"/>
  <c r="MCU2" i="18"/>
  <c r="MAI2" i="18"/>
  <c r="LXW2" i="18"/>
  <c r="LVK2" i="18"/>
  <c r="LSY2" i="18"/>
  <c r="LQM2" i="18"/>
  <c r="LOA2" i="18"/>
  <c r="LLO2" i="18"/>
  <c r="LJC2" i="18"/>
  <c r="LGY2" i="18"/>
  <c r="LFS2" i="18"/>
  <c r="LEM2" i="18"/>
  <c r="LDG2" i="18"/>
  <c r="LCA2" i="18"/>
  <c r="LAU2" i="18"/>
  <c r="KZO2" i="18"/>
  <c r="KYI2" i="18"/>
  <c r="KXC2" i="18"/>
  <c r="KVW2" i="18"/>
  <c r="KUQ2" i="18"/>
  <c r="KTK2" i="18"/>
  <c r="KSE2" i="18"/>
  <c r="KQY2" i="18"/>
  <c r="KPS2" i="18"/>
  <c r="KOM2" i="18"/>
  <c r="KNG2" i="18"/>
  <c r="KMA2" i="18"/>
  <c r="KKU2" i="18"/>
  <c r="KJO2" i="18"/>
  <c r="KII2" i="18"/>
  <c r="KHC2" i="18"/>
  <c r="KFW2" i="18"/>
  <c r="KEQ2" i="18"/>
  <c r="KDK2" i="18"/>
  <c r="KCE2" i="18"/>
  <c r="KAY2" i="18"/>
  <c r="JZS2" i="18"/>
  <c r="JYM2" i="18"/>
  <c r="JXG2" i="18"/>
  <c r="JWA2" i="18"/>
  <c r="JUU2" i="18"/>
  <c r="JTO2" i="18"/>
  <c r="JSI2" i="18"/>
  <c r="JRC2" i="18"/>
  <c r="JPW2" i="18"/>
  <c r="JOQ2" i="18"/>
  <c r="JNK2" i="18"/>
  <c r="JME2" i="18"/>
  <c r="JKY2" i="18"/>
  <c r="JJS2" i="18"/>
  <c r="JIM2" i="18"/>
  <c r="JHG2" i="18"/>
  <c r="JGA2" i="18"/>
  <c r="JEU2" i="18"/>
  <c r="JDO2" i="18"/>
  <c r="JCI2" i="18"/>
  <c r="JBC2" i="18"/>
  <c r="ULC2" i="18"/>
  <c r="SWF2" i="18"/>
  <c r="SCN2" i="18"/>
  <c r="RIV2" i="18"/>
  <c r="QSM2" i="18"/>
  <c r="QNO2" i="18"/>
  <c r="QIQ2" i="18"/>
  <c r="QDS2" i="18"/>
  <c r="PYU2" i="18"/>
  <c r="PTW2" i="18"/>
  <c r="POY2" i="18"/>
  <c r="PKA2" i="18"/>
  <c r="PFC2" i="18"/>
  <c r="PAE2" i="18"/>
  <c r="OVG2" i="18"/>
  <c r="OQI2" i="18"/>
  <c r="OMA2" i="18"/>
  <c r="OJO2" i="18"/>
  <c r="OHC2" i="18"/>
  <c r="OFG2" i="18"/>
  <c r="ODO2" i="18"/>
  <c r="OBZ2" i="18"/>
  <c r="OAI2" i="18"/>
  <c r="NYQ2" i="18"/>
  <c r="NXK2" i="18"/>
  <c r="NWE2" i="18"/>
  <c r="NUY2" i="18"/>
  <c r="NTS2" i="18"/>
  <c r="NSM2" i="18"/>
  <c r="NRG2" i="18"/>
  <c r="NQA2" i="18"/>
  <c r="NOU2" i="18"/>
  <c r="NNO2" i="18"/>
  <c r="NMI2" i="18"/>
  <c r="NLC2" i="18"/>
  <c r="NJW2" i="18"/>
  <c r="NIQ2" i="18"/>
  <c r="NHK2" i="18"/>
  <c r="NGE2" i="18"/>
  <c r="NEY2" i="18"/>
  <c r="NDS2" i="18"/>
  <c r="NCM2" i="18"/>
  <c r="NBG2" i="18"/>
  <c r="NAA2" i="18"/>
  <c r="MYU2" i="18"/>
  <c r="MXO2" i="18"/>
  <c r="MWI2" i="18"/>
  <c r="MVC2" i="18"/>
  <c r="MTW2" i="18"/>
  <c r="MSQ2" i="18"/>
  <c r="MRK2" i="18"/>
  <c r="MQE2" i="18"/>
  <c r="MOY2" i="18"/>
  <c r="MNS2" i="18"/>
  <c r="MMM2" i="18"/>
  <c r="MLG2" i="18"/>
  <c r="MKA2" i="18"/>
  <c r="MIU2" i="18"/>
  <c r="MHO2" i="18"/>
  <c r="MGI2" i="18"/>
  <c r="MFC2" i="18"/>
  <c r="MDW2" i="18"/>
  <c r="MCQ2" i="18"/>
  <c r="MBK2" i="18"/>
  <c r="MAE2" i="18"/>
  <c r="LYY2" i="18"/>
  <c r="LXS2" i="18"/>
  <c r="LWM2" i="18"/>
  <c r="LVG2" i="18"/>
  <c r="LUA2" i="18"/>
  <c r="LSU2" i="18"/>
  <c r="LRO2" i="18"/>
  <c r="LQI2" i="18"/>
  <c r="LPC2" i="18"/>
  <c r="LNW2" i="18"/>
  <c r="LMQ2" i="18"/>
  <c r="LLK2" i="18"/>
  <c r="LKE2" i="18"/>
  <c r="LIY2" i="18"/>
  <c r="LHS2" i="18"/>
  <c r="LGM2" i="18"/>
  <c r="LFG2" i="18"/>
  <c r="LEA2" i="18"/>
  <c r="LCU2" i="18"/>
  <c r="LBO2" i="18"/>
  <c r="LAI2" i="18"/>
  <c r="KZC2" i="18"/>
  <c r="KXW2" i="18"/>
  <c r="KWQ2" i="18"/>
  <c r="KVK2" i="18"/>
  <c r="KUE2" i="18"/>
  <c r="KSY2" i="18"/>
  <c r="KRS2" i="18"/>
  <c r="KQM2" i="18"/>
  <c r="KPG2" i="18"/>
  <c r="KOA2" i="18"/>
  <c r="KMU2" i="18"/>
  <c r="KLO2" i="18"/>
  <c r="KKI2" i="18"/>
  <c r="KJC2" i="18"/>
  <c r="KHW2" i="18"/>
  <c r="KGQ2" i="18"/>
  <c r="KFK2" i="18"/>
  <c r="KEE2" i="18"/>
  <c r="KCY2" i="18"/>
  <c r="KBS2" i="18"/>
  <c r="KAM2" i="18"/>
  <c r="JZG2" i="18"/>
  <c r="JYA2" i="18"/>
  <c r="JWU2" i="18"/>
  <c r="JVO2" i="18"/>
  <c r="JUI2" i="18"/>
  <c r="JTC2" i="18"/>
  <c r="JRW2" i="18"/>
  <c r="JQQ2" i="18"/>
  <c r="JPK2" i="18"/>
  <c r="JOE2" i="18"/>
  <c r="JMY2" i="18"/>
  <c r="JLS2" i="18"/>
  <c r="JKM2" i="18"/>
  <c r="JJG2" i="18"/>
  <c r="JIA2" i="18"/>
  <c r="JGU2" i="18"/>
  <c r="SBH2" i="18"/>
  <c r="QII2" i="18"/>
  <c r="POQ2" i="18"/>
  <c r="OUY2" i="18"/>
  <c r="OGY2" i="18"/>
  <c r="OAE2" i="18"/>
  <c r="NUX2" i="18"/>
  <c r="NPZ2" i="18"/>
  <c r="NLB2" i="18"/>
  <c r="NGD2" i="18"/>
  <c r="NBF2" i="18"/>
  <c r="MWH2" i="18"/>
  <c r="MRJ2" i="18"/>
  <c r="MML2" i="18"/>
  <c r="MHN2" i="18"/>
  <c r="MCP2" i="18"/>
  <c r="LXR2" i="18"/>
  <c r="LST2" i="18"/>
  <c r="LNV2" i="18"/>
  <c r="LIX2" i="18"/>
  <c r="LDZ2" i="18"/>
  <c r="KZB2" i="18"/>
  <c r="KUD2" i="18"/>
  <c r="KPF2" i="18"/>
  <c r="KKH2" i="18"/>
  <c r="KFJ2" i="18"/>
  <c r="KAL2" i="18"/>
  <c r="JVN2" i="18"/>
  <c r="JQP2" i="18"/>
  <c r="JLR2" i="18"/>
  <c r="JHP2" i="18"/>
  <c r="JFN2" i="18"/>
  <c r="JDX2" i="18"/>
  <c r="JCE2" i="18"/>
  <c r="JAP2" i="18"/>
  <c r="IZG2" i="18"/>
  <c r="IYA2" i="18"/>
  <c r="IWU2" i="18"/>
  <c r="IVO2" i="18"/>
  <c r="IUI2" i="18"/>
  <c r="ITC2" i="18"/>
  <c r="IRW2" i="18"/>
  <c r="IQQ2" i="18"/>
  <c r="IPK2" i="18"/>
  <c r="IOE2" i="18"/>
  <c r="IMY2" i="18"/>
  <c r="ILS2" i="18"/>
  <c r="IKM2" i="18"/>
  <c r="IJG2" i="18"/>
  <c r="IIA2" i="18"/>
  <c r="IGU2" i="18"/>
  <c r="IFO2" i="18"/>
  <c r="IEI2" i="18"/>
  <c r="IDC2" i="18"/>
  <c r="IBW2" i="18"/>
  <c r="IAQ2" i="18"/>
  <c r="HZK2" i="18"/>
  <c r="HYE2" i="18"/>
  <c r="HWY2" i="18"/>
  <c r="HVS2" i="18"/>
  <c r="HUM2" i="18"/>
  <c r="HTG2" i="18"/>
  <c r="KNZ2" i="18"/>
  <c r="KED2" i="18"/>
  <c r="JUH2" i="18"/>
  <c r="JKL2" i="18"/>
  <c r="JFD2" i="18"/>
  <c r="JBV2" i="18"/>
  <c r="IYY2" i="18"/>
  <c r="IWM2" i="18"/>
  <c r="IUA2" i="18"/>
  <c r="IRO2" i="18"/>
  <c r="IPC2" i="18"/>
  <c r="IMQ2" i="18"/>
  <c r="IKE2" i="18"/>
  <c r="IHS2" i="18"/>
  <c r="IFG2" i="18"/>
  <c r="ICU2" i="18"/>
  <c r="IAI2" i="18"/>
  <c r="HXW2" i="18"/>
  <c r="HVK2" i="18"/>
  <c r="HSY2" i="18"/>
  <c r="HRS2" i="18"/>
  <c r="HQM2" i="18"/>
  <c r="HPG2" i="18"/>
  <c r="HOA2" i="18"/>
  <c r="HMU2" i="18"/>
  <c r="HLO2" i="18"/>
  <c r="HKI2" i="18"/>
  <c r="HJC2" i="18"/>
  <c r="HHW2" i="18"/>
  <c r="HGQ2" i="18"/>
  <c r="HFK2" i="18"/>
  <c r="HEE2" i="18"/>
  <c r="HCY2" i="18"/>
  <c r="HBS2" i="18"/>
  <c r="HAM2" i="18"/>
  <c r="GZG2" i="18"/>
  <c r="GYA2" i="18"/>
  <c r="GWU2" i="18"/>
  <c r="GVO2" i="18"/>
  <c r="GUI2" i="18"/>
  <c r="GTC2" i="18"/>
  <c r="GRW2" i="18"/>
  <c r="GQQ2" i="18"/>
  <c r="GPK2" i="18"/>
  <c r="GOE2" i="18"/>
  <c r="GMY2" i="18"/>
  <c r="GLS2" i="18"/>
  <c r="GKM2" i="18"/>
  <c r="GJG2" i="18"/>
  <c r="GIA2" i="18"/>
  <c r="GGU2" i="18"/>
  <c r="GFO2" i="18"/>
  <c r="GEI2" i="18"/>
  <c r="GDC2" i="18"/>
  <c r="GBW2" i="18"/>
  <c r="GAQ2" i="18"/>
  <c r="FZK2" i="18"/>
  <c r="FYE2" i="18"/>
  <c r="FWY2" i="18"/>
  <c r="FVS2" i="18"/>
  <c r="FUM2" i="18"/>
  <c r="FTG2" i="18"/>
  <c r="FSA2" i="18"/>
  <c r="FQU2" i="18"/>
  <c r="FPO2" i="18"/>
  <c r="FOI2" i="18"/>
  <c r="FNC2" i="18"/>
  <c r="FLW2" i="18"/>
  <c r="FKQ2" i="18"/>
  <c r="FJK2" i="18"/>
  <c r="FIE2" i="18"/>
  <c r="FGY2" i="18"/>
  <c r="FFS2" i="18"/>
  <c r="FEM2" i="18"/>
  <c r="FDG2" i="18"/>
  <c r="FCA2" i="18"/>
  <c r="FAU2" i="18"/>
  <c r="EZO2" i="18"/>
  <c r="TMQ2" i="18"/>
  <c r="QQY2" i="18"/>
  <c r="PXG2" i="18"/>
  <c r="PDO2" i="18"/>
  <c r="OLG2" i="18"/>
  <c r="ODC2" i="18"/>
  <c r="NXB2" i="18"/>
  <c r="NSD2" i="18"/>
  <c r="NNF2" i="18"/>
  <c r="NIH2" i="18"/>
  <c r="NDJ2" i="18"/>
  <c r="MYL2" i="18"/>
  <c r="MTN2" i="18"/>
  <c r="MOP2" i="18"/>
  <c r="MJR2" i="18"/>
  <c r="MET2" i="18"/>
  <c r="LZV2" i="18"/>
  <c r="LUX2" i="18"/>
  <c r="LPZ2" i="18"/>
  <c r="LLB2" i="18"/>
  <c r="LGD2" i="18"/>
  <c r="LBF2" i="18"/>
  <c r="KWH2" i="18"/>
  <c r="KRJ2" i="18"/>
  <c r="KML2" i="18"/>
  <c r="KHN2" i="18"/>
  <c r="KCP2" i="18"/>
  <c r="JXR2" i="18"/>
  <c r="JST2" i="18"/>
  <c r="JNV2" i="18"/>
  <c r="JIX2" i="18"/>
  <c r="JGE2" i="18"/>
  <c r="JEP2" i="18"/>
  <c r="JCZ2" i="18"/>
  <c r="JBG2" i="18"/>
  <c r="IZS2" i="18"/>
  <c r="IYM2" i="18"/>
  <c r="IXG2" i="18"/>
  <c r="IWA2" i="18"/>
  <c r="IUU2" i="18"/>
  <c r="ITO2" i="18"/>
  <c r="ISI2" i="18"/>
  <c r="IRC2" i="18"/>
  <c r="IPW2" i="18"/>
  <c r="IOQ2" i="18"/>
  <c r="INK2" i="18"/>
  <c r="IME2" i="18"/>
  <c r="IKY2" i="18"/>
  <c r="IJS2" i="18"/>
  <c r="IIM2" i="18"/>
  <c r="IHG2" i="18"/>
  <c r="IGA2" i="18"/>
  <c r="IEU2" i="18"/>
  <c r="IDO2" i="18"/>
  <c r="ICI2" i="18"/>
  <c r="IBC2" i="18"/>
  <c r="HZW2" i="18"/>
  <c r="HYQ2" i="18"/>
  <c r="HXK2" i="18"/>
  <c r="HWE2" i="18"/>
  <c r="HUY2" i="18"/>
  <c r="HTS2" i="18"/>
  <c r="HSM2" i="18"/>
  <c r="HRG2" i="18"/>
  <c r="HQA2" i="18"/>
  <c r="HOU2" i="18"/>
  <c r="HNO2" i="18"/>
  <c r="HMI2" i="18"/>
  <c r="HLC2" i="18"/>
  <c r="HJW2" i="18"/>
  <c r="HIQ2" i="18"/>
  <c r="HHK2" i="18"/>
  <c r="HGE2" i="18"/>
  <c r="HEY2" i="18"/>
  <c r="HDS2" i="18"/>
  <c r="HCM2" i="18"/>
  <c r="HBG2" i="18"/>
  <c r="HAA2" i="18"/>
  <c r="GYU2" i="18"/>
  <c r="GXO2" i="18"/>
  <c r="GWI2" i="18"/>
  <c r="GVC2" i="18"/>
  <c r="GTW2" i="18"/>
  <c r="GSQ2" i="18"/>
  <c r="GRK2" i="18"/>
  <c r="GQE2" i="18"/>
  <c r="GOY2" i="18"/>
  <c r="GNS2" i="18"/>
  <c r="GMM2" i="18"/>
  <c r="GLG2" i="18"/>
  <c r="GKA2" i="18"/>
  <c r="GIU2" i="18"/>
  <c r="GHO2" i="18"/>
  <c r="GGI2" i="18"/>
  <c r="GFC2" i="18"/>
  <c r="GDW2" i="18"/>
  <c r="GCQ2" i="18"/>
  <c r="GBK2" i="18"/>
  <c r="GAE2" i="18"/>
  <c r="FYY2" i="18"/>
  <c r="FXS2" i="18"/>
  <c r="FWM2" i="18"/>
  <c r="FVG2" i="18"/>
  <c r="FUA2" i="18"/>
  <c r="FSU2" i="18"/>
  <c r="FRO2" i="18"/>
  <c r="FQI2" i="18"/>
  <c r="FPC2" i="18"/>
  <c r="FNW2" i="18"/>
  <c r="FMQ2" i="18"/>
  <c r="FLK2" i="18"/>
  <c r="FKE2" i="18"/>
  <c r="FIY2" i="18"/>
  <c r="FHS2" i="18"/>
  <c r="FGM2" i="18"/>
  <c r="FFG2" i="18"/>
  <c r="FEA2" i="18"/>
  <c r="FCU2" i="18"/>
  <c r="FBO2" i="18"/>
  <c r="FAI2" i="18"/>
  <c r="EZC2" i="18"/>
  <c r="EXW2" i="18"/>
  <c r="EWQ2" i="18"/>
  <c r="EVK2" i="18"/>
  <c r="EUE2" i="18"/>
  <c r="ESY2" i="18"/>
  <c r="ERS2" i="18"/>
  <c r="EQM2" i="18"/>
  <c r="SLD2" i="18"/>
  <c r="QKU2" i="18"/>
  <c r="PRC2" i="18"/>
  <c r="OXK2" i="18"/>
  <c r="OIE2" i="18"/>
  <c r="OBB2" i="18"/>
  <c r="NVN2" i="18"/>
  <c r="NQP2" i="18"/>
  <c r="NLR2" i="18"/>
  <c r="NGT2" i="18"/>
  <c r="NBV2" i="18"/>
  <c r="MWX2" i="18"/>
  <c r="MRZ2" i="18"/>
  <c r="MNB2" i="18"/>
  <c r="MID2" i="18"/>
  <c r="MDF2" i="18"/>
  <c r="LYH2" i="18"/>
  <c r="LTJ2" i="18"/>
  <c r="LOL2" i="18"/>
  <c r="LJN2" i="18"/>
  <c r="LEP2" i="18"/>
  <c r="KZR2" i="18"/>
  <c r="KUT2" i="18"/>
  <c r="KPV2" i="18"/>
  <c r="KKX2" i="18"/>
  <c r="KFZ2" i="18"/>
  <c r="KBB2" i="18"/>
  <c r="JWD2" i="18"/>
  <c r="JRF2" i="18"/>
  <c r="JMH2" i="18"/>
  <c r="JHX2" i="18"/>
  <c r="JFT2" i="18"/>
  <c r="JEA2" i="18"/>
  <c r="JCL2" i="18"/>
  <c r="JAV2" i="18"/>
  <c r="IZJ2" i="18"/>
  <c r="IYD2" i="18"/>
  <c r="IWX2" i="18"/>
  <c r="IVR2" i="18"/>
  <c r="IUL2" i="18"/>
  <c r="ITF2" i="18"/>
  <c r="IRZ2" i="18"/>
  <c r="IQT2" i="18"/>
  <c r="IPN2" i="18"/>
  <c r="IOH2" i="18"/>
  <c r="INB2" i="18"/>
  <c r="ILV2" i="18"/>
  <c r="IKP2" i="18"/>
  <c r="IJJ2" i="18"/>
  <c r="KLN2" i="18"/>
  <c r="KBR2" i="18"/>
  <c r="JRV2" i="18"/>
  <c r="JIF2" i="18"/>
  <c r="JEH2" i="18"/>
  <c r="JAY2" i="18"/>
  <c r="IYI2" i="18"/>
  <c r="IVW2" i="18"/>
  <c r="ITK2" i="18"/>
  <c r="IQY2" i="18"/>
  <c r="IOM2" i="18"/>
  <c r="IMA2" i="18"/>
  <c r="IJO2" i="18"/>
  <c r="IHC2" i="18"/>
  <c r="IEQ2" i="18"/>
  <c r="ICE2" i="18"/>
  <c r="HZS2" i="18"/>
  <c r="HXG2" i="18"/>
  <c r="HUU2" i="18"/>
  <c r="HSQ2" i="18"/>
  <c r="HRK2" i="18"/>
  <c r="HQE2" i="18"/>
  <c r="HOY2" i="18"/>
  <c r="HNS2" i="18"/>
  <c r="HMM2" i="18"/>
  <c r="HLG2" i="18"/>
  <c r="HKA2" i="18"/>
  <c r="HIU2" i="18"/>
  <c r="HHO2" i="18"/>
  <c r="HGI2" i="18"/>
  <c r="HFC2" i="18"/>
  <c r="HDW2" i="18"/>
  <c r="HCQ2" i="18"/>
  <c r="HBK2" i="18"/>
  <c r="HAE2" i="18"/>
  <c r="GYY2" i="18"/>
  <c r="GXS2" i="18"/>
  <c r="GWM2" i="18"/>
  <c r="GVG2" i="18"/>
  <c r="GUA2" i="18"/>
  <c r="GSU2" i="18"/>
  <c r="GRO2" i="18"/>
  <c r="GQI2" i="18"/>
  <c r="GPC2" i="18"/>
  <c r="GNW2" i="18"/>
  <c r="GMQ2" i="18"/>
  <c r="GLK2" i="18"/>
  <c r="GKE2" i="18"/>
  <c r="GIY2" i="18"/>
  <c r="GHS2" i="18"/>
  <c r="GGM2" i="18"/>
  <c r="GFG2" i="18"/>
  <c r="GEA2" i="18"/>
  <c r="GCU2" i="18"/>
  <c r="GBO2" i="18"/>
  <c r="GAI2" i="18"/>
  <c r="FZC2" i="18"/>
  <c r="FXW2" i="18"/>
  <c r="FWQ2" i="18"/>
  <c r="FVK2" i="18"/>
  <c r="FUE2" i="18"/>
  <c r="FSY2" i="18"/>
  <c r="FRS2" i="18"/>
  <c r="FQM2" i="18"/>
  <c r="FPG2" i="18"/>
  <c r="FOA2" i="18"/>
  <c r="FMU2" i="18"/>
  <c r="FLO2" i="18"/>
  <c r="FKI2" i="18"/>
  <c r="FJC2" i="18"/>
  <c r="FHW2" i="18"/>
  <c r="FGQ2" i="18"/>
  <c r="FFK2" i="18"/>
  <c r="FEE2" i="18"/>
  <c r="FCY2" i="18"/>
  <c r="FBS2" i="18"/>
  <c r="FAM2" i="18"/>
  <c r="EZG2" i="18"/>
  <c r="SQB2" i="18"/>
  <c r="QMA2" i="18"/>
  <c r="PSI2" i="18"/>
  <c r="OYQ2" i="18"/>
  <c r="OIU2" i="18"/>
  <c r="OBK2" i="18"/>
  <c r="NVV2" i="18"/>
  <c r="NQX2" i="18"/>
  <c r="NLZ2" i="18"/>
  <c r="NHB2" i="18"/>
  <c r="NCD2" i="18"/>
  <c r="MXF2" i="18"/>
  <c r="MSH2" i="18"/>
  <c r="MNJ2" i="18"/>
  <c r="MIL2" i="18"/>
  <c r="MDN2" i="18"/>
  <c r="LYP2" i="18"/>
  <c r="LTR2" i="18"/>
  <c r="LOT2" i="18"/>
  <c r="LJV2" i="18"/>
  <c r="LEX2" i="18"/>
  <c r="KZZ2" i="18"/>
  <c r="KVB2" i="18"/>
  <c r="KQD2" i="18"/>
  <c r="KLF2" i="18"/>
  <c r="KGH2" i="18"/>
  <c r="KBJ2" i="18"/>
  <c r="JWL2" i="18"/>
  <c r="JRN2" i="18"/>
  <c r="JMP2" i="18"/>
  <c r="JHZ2" i="18"/>
  <c r="JFV2" i="18"/>
  <c r="JEF2" i="18"/>
  <c r="JCM2" i="18"/>
  <c r="JAX2" i="18"/>
  <c r="IZK2" i="18"/>
  <c r="IYE2" i="18"/>
  <c r="IWY2" i="18"/>
  <c r="IVS2" i="18"/>
  <c r="IUM2" i="18"/>
  <c r="ITG2" i="18"/>
  <c r="ISA2" i="18"/>
  <c r="IQU2" i="18"/>
  <c r="IPO2" i="18"/>
  <c r="IOI2" i="18"/>
  <c r="INC2" i="18"/>
  <c r="ILW2" i="18"/>
  <c r="IKQ2" i="18"/>
  <c r="IJK2" i="18"/>
  <c r="IIE2" i="18"/>
  <c r="IGY2" i="18"/>
  <c r="IFS2" i="18"/>
  <c r="IEM2" i="18"/>
  <c r="IDG2" i="18"/>
  <c r="ICA2" i="18"/>
  <c r="IAU2" i="18"/>
  <c r="HZO2" i="18"/>
  <c r="HYI2" i="18"/>
  <c r="HXC2" i="18"/>
  <c r="HVW2" i="18"/>
  <c r="HUQ2" i="18"/>
  <c r="HTK2" i="18"/>
  <c r="HSE2" i="18"/>
  <c r="HQY2" i="18"/>
  <c r="HPS2" i="18"/>
  <c r="HOM2" i="18"/>
  <c r="HNG2" i="18"/>
  <c r="HMA2" i="18"/>
  <c r="HKU2" i="18"/>
  <c r="HJO2" i="18"/>
  <c r="HII2" i="18"/>
  <c r="HHC2" i="18"/>
  <c r="HFW2" i="18"/>
  <c r="HEQ2" i="18"/>
  <c r="HDK2" i="18"/>
  <c r="HCE2" i="18"/>
  <c r="HAY2" i="18"/>
  <c r="GZS2" i="18"/>
  <c r="GYM2" i="18"/>
  <c r="GXG2" i="18"/>
  <c r="GWA2" i="18"/>
  <c r="GUU2" i="18"/>
  <c r="GTO2" i="18"/>
  <c r="GSI2" i="18"/>
  <c r="GRC2" i="18"/>
  <c r="GPW2" i="18"/>
  <c r="GOQ2" i="18"/>
  <c r="GNK2" i="18"/>
  <c r="GME2" i="18"/>
  <c r="GKY2" i="18"/>
  <c r="GJS2" i="18"/>
  <c r="GIM2" i="18"/>
  <c r="GHG2" i="18"/>
  <c r="GGA2" i="18"/>
  <c r="GEU2" i="18"/>
  <c r="GDO2" i="18"/>
  <c r="GCI2" i="18"/>
  <c r="GBC2" i="18"/>
  <c r="FZW2" i="18"/>
  <c r="FYQ2" i="18"/>
  <c r="FXK2" i="18"/>
  <c r="FWE2" i="18"/>
  <c r="FUY2" i="18"/>
  <c r="FTS2" i="18"/>
  <c r="FSM2" i="18"/>
  <c r="FRG2" i="18"/>
  <c r="FQA2" i="18"/>
  <c r="FOU2" i="18"/>
  <c r="FNO2" i="18"/>
  <c r="FMI2" i="18"/>
  <c r="FLC2" i="18"/>
  <c r="FJW2" i="18"/>
  <c r="FIQ2" i="18"/>
  <c r="FHK2" i="18"/>
  <c r="FGE2" i="18"/>
  <c r="FEY2" i="18"/>
  <c r="FDS2" i="18"/>
  <c r="FCM2" i="18"/>
  <c r="FBG2" i="18"/>
  <c r="FAA2" i="18"/>
  <c r="EYU2" i="18"/>
  <c r="EXO2" i="18"/>
  <c r="EWI2" i="18"/>
  <c r="EVC2" i="18"/>
  <c r="ETW2" i="18"/>
  <c r="ESQ2" i="18"/>
  <c r="ERK2" i="18"/>
  <c r="EQE2" i="18"/>
  <c r="RRL2" i="18"/>
  <c r="QFW2" i="18"/>
  <c r="PME2" i="18"/>
  <c r="OSM2" i="18"/>
  <c r="OFZ2" i="18"/>
  <c r="NZK2" i="18"/>
  <c r="NUH2" i="18"/>
  <c r="NPJ2" i="18"/>
  <c r="NKL2" i="18"/>
  <c r="NFN2" i="18"/>
  <c r="NAP2" i="18"/>
  <c r="MVR2" i="18"/>
  <c r="MQT2" i="18"/>
  <c r="MLV2" i="18"/>
  <c r="MGX2" i="18"/>
  <c r="MBZ2" i="18"/>
  <c r="LXB2" i="18"/>
  <c r="LSD2" i="18"/>
  <c r="LNF2" i="18"/>
  <c r="LIH2" i="18"/>
  <c r="LDJ2" i="18"/>
  <c r="KYL2" i="18"/>
  <c r="KTN2" i="18"/>
  <c r="KOP2" i="18"/>
  <c r="KJR2" i="18"/>
  <c r="KET2" i="18"/>
  <c r="JZV2" i="18"/>
  <c r="JUX2" i="18"/>
  <c r="JPZ2" i="18"/>
  <c r="JLB2" i="18"/>
  <c r="JHH2" i="18"/>
  <c r="JFG2" i="18"/>
  <c r="JDR2" i="18"/>
  <c r="JCB2" i="18"/>
  <c r="JAI2" i="18"/>
  <c r="IZB2" i="18"/>
  <c r="IXV2" i="18"/>
  <c r="IWP2" i="18"/>
  <c r="IVJ2" i="18"/>
  <c r="IUD2" i="18"/>
  <c r="ISX2" i="18"/>
  <c r="IRR2" i="18"/>
  <c r="IQL2" i="18"/>
  <c r="IPF2" i="18"/>
  <c r="INZ2" i="18"/>
  <c r="IMT2" i="18"/>
  <c r="ILN2" i="18"/>
  <c r="IKH2" i="18"/>
  <c r="IJB2" i="18"/>
  <c r="IHV2" i="18"/>
  <c r="IGP2" i="18"/>
  <c r="IFJ2" i="18"/>
  <c r="IED2" i="18"/>
  <c r="ICX2" i="18"/>
  <c r="IBR2" i="18"/>
  <c r="IAL2" i="18"/>
  <c r="HZF2" i="18"/>
  <c r="HXZ2" i="18"/>
  <c r="HWT2" i="18"/>
  <c r="HVN2" i="18"/>
  <c r="HUH2" i="18"/>
  <c r="HTB2" i="18"/>
  <c r="HRV2" i="18"/>
  <c r="HQP2" i="18"/>
  <c r="HPJ2" i="18"/>
  <c r="HOD2" i="18"/>
  <c r="HMX2" i="18"/>
  <c r="HLR2" i="18"/>
  <c r="HKL2" i="18"/>
  <c r="HJF2" i="18"/>
  <c r="HHZ2" i="18"/>
  <c r="HGT2" i="18"/>
  <c r="HFN2" i="18"/>
  <c r="HEH2" i="18"/>
  <c r="HDB2" i="18"/>
  <c r="HBV2" i="18"/>
  <c r="HAP2" i="18"/>
  <c r="GZJ2" i="18"/>
  <c r="GYD2" i="18"/>
  <c r="GWX2" i="18"/>
  <c r="GVR2" i="18"/>
  <c r="GUL2" i="18"/>
  <c r="GTF2" i="18"/>
  <c r="GRZ2" i="18"/>
  <c r="GQT2" i="18"/>
  <c r="GPN2" i="18"/>
  <c r="GOH2" i="18"/>
  <c r="GNB2" i="18"/>
  <c r="GLV2" i="18"/>
  <c r="KJB2" i="18"/>
  <c r="JZF2" i="18"/>
  <c r="JPJ2" i="18"/>
  <c r="JGZ2" i="18"/>
  <c r="JDK2" i="18"/>
  <c r="JAF2" i="18"/>
  <c r="IXS2" i="18"/>
  <c r="IVG2" i="18"/>
  <c r="ISU2" i="18"/>
  <c r="IQI2" i="18"/>
  <c r="INW2" i="18"/>
  <c r="ILK2" i="18"/>
  <c r="IIY2" i="18"/>
  <c r="IGM2" i="18"/>
  <c r="IEA2" i="18"/>
  <c r="IBO2" i="18"/>
  <c r="HZC2" i="18"/>
  <c r="HWQ2" i="18"/>
  <c r="HUE2" i="18"/>
  <c r="HSI2" i="18"/>
  <c r="HRC2" i="18"/>
  <c r="HPW2" i="18"/>
  <c r="HOQ2" i="18"/>
  <c r="HNK2" i="18"/>
  <c r="HME2" i="18"/>
  <c r="HKY2" i="18"/>
  <c r="HJS2" i="18"/>
  <c r="HIM2" i="18"/>
  <c r="HHG2" i="18"/>
  <c r="HGA2" i="18"/>
  <c r="HEU2" i="18"/>
  <c r="HDO2" i="18"/>
  <c r="HCI2" i="18"/>
  <c r="HBC2" i="18"/>
  <c r="GZW2" i="18"/>
  <c r="GYQ2" i="18"/>
  <c r="GXK2" i="18"/>
  <c r="GWE2" i="18"/>
  <c r="GUY2" i="18"/>
  <c r="GTS2" i="18"/>
  <c r="GSM2" i="18"/>
  <c r="GRG2" i="18"/>
  <c r="GQA2" i="18"/>
  <c r="GOU2" i="18"/>
  <c r="GNO2" i="18"/>
  <c r="GMI2" i="18"/>
  <c r="GLC2" i="18"/>
  <c r="GJW2" i="18"/>
  <c r="GIQ2" i="18"/>
  <c r="GHK2" i="18"/>
  <c r="GGE2" i="18"/>
  <c r="GEY2" i="18"/>
  <c r="GDS2" i="18"/>
  <c r="GCM2" i="18"/>
  <c r="GBG2" i="18"/>
  <c r="GAA2" i="18"/>
  <c r="FYU2" i="18"/>
  <c r="FXO2" i="18"/>
  <c r="FWI2" i="18"/>
  <c r="FVC2" i="18"/>
  <c r="FTW2" i="18"/>
  <c r="FSQ2" i="18"/>
  <c r="FRK2" i="18"/>
  <c r="FQE2" i="18"/>
  <c r="FOY2" i="18"/>
  <c r="FNS2" i="18"/>
  <c r="FMM2" i="18"/>
  <c r="FLG2" i="18"/>
  <c r="FKA2" i="18"/>
  <c r="FIU2" i="18"/>
  <c r="FHO2" i="18"/>
  <c r="FGI2" i="18"/>
  <c r="FFC2" i="18"/>
  <c r="FDW2" i="18"/>
  <c r="FCQ2" i="18"/>
  <c r="FBK2" i="18"/>
  <c r="FAE2" i="18"/>
  <c r="EYY2" i="18"/>
  <c r="RWJ2" i="18"/>
  <c r="QHC2" i="18"/>
  <c r="PNK2" i="18"/>
  <c r="OTS2" i="18"/>
  <c r="OGI2" i="18"/>
  <c r="NZV2" i="18"/>
  <c r="NUP2" i="18"/>
  <c r="NPR2" i="18"/>
  <c r="NKT2" i="18"/>
  <c r="NFV2" i="18"/>
  <c r="NAX2" i="18"/>
  <c r="MVZ2" i="18"/>
  <c r="MRB2" i="18"/>
  <c r="MMD2" i="18"/>
  <c r="MHF2" i="18"/>
  <c r="MCH2" i="18"/>
  <c r="LXJ2" i="18"/>
  <c r="LSL2" i="18"/>
  <c r="LNN2" i="18"/>
  <c r="LIP2" i="18"/>
  <c r="LDR2" i="18"/>
  <c r="KYT2" i="18"/>
  <c r="KTV2" i="18"/>
  <c r="KOX2" i="18"/>
  <c r="KJZ2" i="18"/>
  <c r="KFB2" i="18"/>
  <c r="KAD2" i="18"/>
  <c r="JVF2" i="18"/>
  <c r="JQH2" i="18"/>
  <c r="JLJ2" i="18"/>
  <c r="JHJ2" i="18"/>
  <c r="JFL2" i="18"/>
  <c r="JDS2" i="18"/>
  <c r="JCD2" i="18"/>
  <c r="JAN2" i="18"/>
  <c r="IZC2" i="18"/>
  <c r="IXW2" i="18"/>
  <c r="IWQ2" i="18"/>
  <c r="IVK2" i="18"/>
  <c r="IUE2" i="18"/>
  <c r="ISY2" i="18"/>
  <c r="IRS2" i="18"/>
  <c r="IQM2" i="18"/>
  <c r="IPG2" i="18"/>
  <c r="IOA2" i="18"/>
  <c r="IMU2" i="18"/>
  <c r="ILO2" i="18"/>
  <c r="IKI2" i="18"/>
  <c r="IJC2" i="18"/>
  <c r="IHW2" i="18"/>
  <c r="IGQ2" i="18"/>
  <c r="IFK2" i="18"/>
  <c r="IEE2" i="18"/>
  <c r="ICY2" i="18"/>
  <c r="IBS2" i="18"/>
  <c r="IAM2" i="18"/>
  <c r="HZG2" i="18"/>
  <c r="HYA2" i="18"/>
  <c r="HWU2" i="18"/>
  <c r="HVO2" i="18"/>
  <c r="HUI2" i="18"/>
  <c r="HTC2" i="18"/>
  <c r="HRW2" i="18"/>
  <c r="HQQ2" i="18"/>
  <c r="HPK2" i="18"/>
  <c r="HOE2" i="18"/>
  <c r="HMY2" i="18"/>
  <c r="HLS2" i="18"/>
  <c r="HKM2" i="18"/>
  <c r="HJG2" i="18"/>
  <c r="HIA2" i="18"/>
  <c r="HGU2" i="18"/>
  <c r="HFO2" i="18"/>
  <c r="HEI2" i="18"/>
  <c r="HDC2" i="18"/>
  <c r="HBW2" i="18"/>
  <c r="HAQ2" i="18"/>
  <c r="GZK2" i="18"/>
  <c r="GYE2" i="18"/>
  <c r="GWY2" i="18"/>
  <c r="GVS2" i="18"/>
  <c r="GUM2" i="18"/>
  <c r="GTG2" i="18"/>
  <c r="GSA2" i="18"/>
  <c r="GQU2" i="18"/>
  <c r="GPO2" i="18"/>
  <c r="GOI2" i="18"/>
  <c r="GNC2" i="18"/>
  <c r="GLW2" i="18"/>
  <c r="GKQ2" i="18"/>
  <c r="GJK2" i="18"/>
  <c r="GIE2" i="18"/>
  <c r="GGY2" i="18"/>
  <c r="GFS2" i="18"/>
  <c r="GEM2" i="18"/>
  <c r="GDG2" i="18"/>
  <c r="GCA2" i="18"/>
  <c r="GAU2" i="18"/>
  <c r="FZO2" i="18"/>
  <c r="FYI2" i="18"/>
  <c r="FXC2" i="18"/>
  <c r="FVW2" i="18"/>
  <c r="FUQ2" i="18"/>
  <c r="FTK2" i="18"/>
  <c r="FSE2" i="18"/>
  <c r="FQY2" i="18"/>
  <c r="FPS2" i="18"/>
  <c r="FOM2" i="18"/>
  <c r="FNG2" i="18"/>
  <c r="FMA2" i="18"/>
  <c r="FKU2" i="18"/>
  <c r="FJO2" i="18"/>
  <c r="FII2" i="18"/>
  <c r="FHC2" i="18"/>
  <c r="FFW2" i="18"/>
  <c r="FEQ2" i="18"/>
  <c r="FDK2" i="18"/>
  <c r="FCE2" i="18"/>
  <c r="FAY2" i="18"/>
  <c r="EZS2" i="18"/>
  <c r="EYM2" i="18"/>
  <c r="EXG2" i="18"/>
  <c r="EWA2" i="18"/>
  <c r="EUU2" i="18"/>
  <c r="ETO2" i="18"/>
  <c r="ESI2" i="18"/>
  <c r="ERC2" i="18"/>
  <c r="EPW2" i="18"/>
  <c r="QXT2" i="18"/>
  <c r="QAY2" i="18"/>
  <c r="PHG2" i="18"/>
  <c r="ONO2" i="18"/>
  <c r="OEI2" i="18"/>
  <c r="NXZ2" i="18"/>
  <c r="NTB2" i="18"/>
  <c r="NOD2" i="18"/>
  <c r="NJF2" i="18"/>
  <c r="NEH2" i="18"/>
  <c r="MZJ2" i="18"/>
  <c r="MUL2" i="18"/>
  <c r="MPN2" i="18"/>
  <c r="MKP2" i="18"/>
  <c r="MFR2" i="18"/>
  <c r="MAT2" i="18"/>
  <c r="LVV2" i="18"/>
  <c r="LQX2" i="18"/>
  <c r="LLZ2" i="18"/>
  <c r="LHB2" i="18"/>
  <c r="LCD2" i="18"/>
  <c r="KXF2" i="18"/>
  <c r="KSH2" i="18"/>
  <c r="KNJ2" i="18"/>
  <c r="KIL2" i="18"/>
  <c r="KDN2" i="18"/>
  <c r="JYP2" i="18"/>
  <c r="JTR2" i="18"/>
  <c r="JOT2" i="18"/>
  <c r="JJV2" i="18"/>
  <c r="JGR2" i="18"/>
  <c r="JEX2" i="18"/>
  <c r="JDH2" i="18"/>
  <c r="JBO2" i="18"/>
  <c r="IZZ2" i="18"/>
  <c r="IYT2" i="18"/>
  <c r="IXN2" i="18"/>
  <c r="IWH2" i="18"/>
  <c r="IVB2" i="18"/>
  <c r="ITV2" i="18"/>
  <c r="ISP2" i="18"/>
  <c r="IRJ2" i="18"/>
  <c r="IQD2" i="18"/>
  <c r="IOX2" i="18"/>
  <c r="INR2" i="18"/>
  <c r="IML2" i="18"/>
  <c r="ILF2" i="18"/>
  <c r="IJZ2" i="18"/>
  <c r="IIT2" i="18"/>
  <c r="KGP2" i="18"/>
  <c r="JWT2" i="18"/>
  <c r="JMX2" i="18"/>
  <c r="JFW2" i="18"/>
  <c r="JCR2" i="18"/>
  <c r="IZO2" i="18"/>
  <c r="IXC2" i="18"/>
  <c r="IUQ2" i="18"/>
  <c r="ISE2" i="18"/>
  <c r="IPS2" i="18"/>
  <c r="ING2" i="18"/>
  <c r="IKU2" i="18"/>
  <c r="III2" i="18"/>
  <c r="IFW2" i="18"/>
  <c r="IDK2" i="18"/>
  <c r="IAY2" i="18"/>
  <c r="HYM2" i="18"/>
  <c r="HWA2" i="18"/>
  <c r="HTO2" i="18"/>
  <c r="HSA2" i="18"/>
  <c r="HQU2" i="18"/>
  <c r="HPO2" i="18"/>
  <c r="HOI2" i="18"/>
  <c r="HNC2" i="18"/>
  <c r="HLW2" i="18"/>
  <c r="HKQ2" i="18"/>
  <c r="HJK2" i="18"/>
  <c r="HIE2" i="18"/>
  <c r="HGY2" i="18"/>
  <c r="HFS2" i="18"/>
  <c r="HEM2" i="18"/>
  <c r="HDG2" i="18"/>
  <c r="HCA2" i="18"/>
  <c r="HAU2" i="18"/>
  <c r="GZO2" i="18"/>
  <c r="GYI2" i="18"/>
  <c r="GXC2" i="18"/>
  <c r="GVW2" i="18"/>
  <c r="GUQ2" i="18"/>
  <c r="GTK2" i="18"/>
  <c r="GSE2" i="18"/>
  <c r="GQY2" i="18"/>
  <c r="GPS2" i="18"/>
  <c r="GOM2" i="18"/>
  <c r="GNG2" i="18"/>
  <c r="GMA2" i="18"/>
  <c r="GKU2" i="18"/>
  <c r="GJO2" i="18"/>
  <c r="GII2" i="18"/>
  <c r="GHC2" i="18"/>
  <c r="GFW2" i="18"/>
  <c r="GEQ2" i="18"/>
  <c r="GDK2" i="18"/>
  <c r="GCE2" i="18"/>
  <c r="GAY2" i="18"/>
  <c r="FZS2" i="18"/>
  <c r="FYM2" i="18"/>
  <c r="FXG2" i="18"/>
  <c r="FWA2" i="18"/>
  <c r="FUU2" i="18"/>
  <c r="FTO2" i="18"/>
  <c r="FSI2" i="18"/>
  <c r="FRC2" i="18"/>
  <c r="FPW2" i="18"/>
  <c r="FOQ2" i="18"/>
  <c r="FNK2" i="18"/>
  <c r="FME2" i="18"/>
  <c r="FKY2" i="18"/>
  <c r="FJS2" i="18"/>
  <c r="FIM2" i="18"/>
  <c r="FHG2" i="18"/>
  <c r="FGA2" i="18"/>
  <c r="FEU2" i="18"/>
  <c r="FDO2" i="18"/>
  <c r="FCI2" i="18"/>
  <c r="FBC2" i="18"/>
  <c r="EZW2" i="18"/>
  <c r="EYQ2" i="18"/>
  <c r="RCR2" i="18"/>
  <c r="QCE2" i="18"/>
  <c r="PIM2" i="18"/>
  <c r="OOU2" i="18"/>
  <c r="OET2" i="18"/>
  <c r="NYH2" i="18"/>
  <c r="NTJ2" i="18"/>
  <c r="NOL2" i="18"/>
  <c r="NJN2" i="18"/>
  <c r="NEP2" i="18"/>
  <c r="MZR2" i="18"/>
  <c r="MUT2" i="18"/>
  <c r="MPV2" i="18"/>
  <c r="MKX2" i="18"/>
  <c r="MFZ2" i="18"/>
  <c r="MBB2" i="18"/>
  <c r="LWD2" i="18"/>
  <c r="LRF2" i="18"/>
  <c r="LMH2" i="18"/>
  <c r="LHJ2" i="18"/>
  <c r="LCL2" i="18"/>
  <c r="KXN2" i="18"/>
  <c r="KSP2" i="18"/>
  <c r="KNR2" i="18"/>
  <c r="KIT2" i="18"/>
  <c r="KDV2" i="18"/>
  <c r="JYX2" i="18"/>
  <c r="JTZ2" i="18"/>
  <c r="JPB2" i="18"/>
  <c r="JKD2" i="18"/>
  <c r="JGT2" i="18"/>
  <c r="JEY2" i="18"/>
  <c r="JDJ2" i="18"/>
  <c r="JBT2" i="18"/>
  <c r="JAA2" i="18"/>
  <c r="IYU2" i="18"/>
  <c r="IXO2" i="18"/>
  <c r="IWI2" i="18"/>
  <c r="IVC2" i="18"/>
  <c r="ITW2" i="18"/>
  <c r="ISQ2" i="18"/>
  <c r="IRK2" i="18"/>
  <c r="IQE2" i="18"/>
  <c r="IOY2" i="18"/>
  <c r="INS2" i="18"/>
  <c r="IMM2" i="18"/>
  <c r="ILG2" i="18"/>
  <c r="IKA2" i="18"/>
  <c r="IIU2" i="18"/>
  <c r="IHO2" i="18"/>
  <c r="IGI2" i="18"/>
  <c r="IFC2" i="18"/>
  <c r="IDW2" i="18"/>
  <c r="ICQ2" i="18"/>
  <c r="IBK2" i="18"/>
  <c r="IAE2" i="18"/>
  <c r="HYY2" i="18"/>
  <c r="HXS2" i="18"/>
  <c r="HWM2" i="18"/>
  <c r="HVG2" i="18"/>
  <c r="HUA2" i="18"/>
  <c r="HSU2" i="18"/>
  <c r="HRO2" i="18"/>
  <c r="HQI2" i="18"/>
  <c r="HPC2" i="18"/>
  <c r="HNW2" i="18"/>
  <c r="HMQ2" i="18"/>
  <c r="HLK2" i="18"/>
  <c r="HKE2" i="18"/>
  <c r="HIY2" i="18"/>
  <c r="HHS2" i="18"/>
  <c r="HGM2" i="18"/>
  <c r="HFG2" i="18"/>
  <c r="HEA2" i="18"/>
  <c r="HCU2" i="18"/>
  <c r="HBO2" i="18"/>
  <c r="HAI2" i="18"/>
  <c r="GZC2" i="18"/>
  <c r="GXW2" i="18"/>
  <c r="GWQ2" i="18"/>
  <c r="GVK2" i="18"/>
  <c r="GUE2" i="18"/>
  <c r="GSY2" i="18"/>
  <c r="GRS2" i="18"/>
  <c r="GQM2" i="18"/>
  <c r="GPG2" i="18"/>
  <c r="GOA2" i="18"/>
  <c r="GMU2" i="18"/>
  <c r="GLO2" i="18"/>
  <c r="GKI2" i="18"/>
  <c r="GJC2" i="18"/>
  <c r="GHW2" i="18"/>
  <c r="GGQ2" i="18"/>
  <c r="GFK2" i="18"/>
  <c r="GEE2" i="18"/>
  <c r="GCY2" i="18"/>
  <c r="GBS2" i="18"/>
  <c r="GAM2" i="18"/>
  <c r="FZG2" i="18"/>
  <c r="FYA2" i="18"/>
  <c r="FWU2" i="18"/>
  <c r="FVO2" i="18"/>
  <c r="FUI2" i="18"/>
  <c r="FTC2" i="18"/>
  <c r="FRW2" i="18"/>
  <c r="FQQ2" i="18"/>
  <c r="FPK2" i="18"/>
  <c r="FOE2" i="18"/>
  <c r="FMY2" i="18"/>
  <c r="FLS2" i="18"/>
  <c r="FKM2" i="18"/>
  <c r="FJG2" i="18"/>
  <c r="FIA2" i="18"/>
  <c r="FGU2" i="18"/>
  <c r="FFO2" i="18"/>
  <c r="FEI2" i="18"/>
  <c r="FDC2" i="18"/>
  <c r="FBW2" i="18"/>
  <c r="FAQ2" i="18"/>
  <c r="EZK2" i="18"/>
  <c r="EYE2" i="18"/>
  <c r="EWY2" i="18"/>
  <c r="EVS2" i="18"/>
  <c r="EUM2" i="18"/>
  <c r="ETG2" i="18"/>
  <c r="ESA2" i="18"/>
  <c r="EQU2" i="18"/>
  <c r="TFC2" i="18"/>
  <c r="QPS2" i="18"/>
  <c r="PWA2" i="18"/>
  <c r="PCI2" i="18"/>
  <c r="OKQ2" i="18"/>
  <c r="OCQ2" i="18"/>
  <c r="NWT2" i="18"/>
  <c r="NRV2" i="18"/>
  <c r="NMX2" i="18"/>
  <c r="NHZ2" i="18"/>
  <c r="NDB2" i="18"/>
  <c r="MYD2" i="18"/>
  <c r="MTF2" i="18"/>
  <c r="MOH2" i="18"/>
  <c r="MJJ2" i="18"/>
  <c r="MEL2" i="18"/>
  <c r="LZN2" i="18"/>
  <c r="LUP2" i="18"/>
  <c r="LPR2" i="18"/>
  <c r="LKT2" i="18"/>
  <c r="LFV2" i="18"/>
  <c r="LAX2" i="18"/>
  <c r="KVZ2" i="18"/>
  <c r="KRB2" i="18"/>
  <c r="KMD2" i="18"/>
  <c r="KHF2" i="18"/>
  <c r="KCH2" i="18"/>
  <c r="JXJ2" i="18"/>
  <c r="JSL2" i="18"/>
  <c r="JNN2" i="18"/>
  <c r="JIP2" i="18"/>
  <c r="JGD2" i="18"/>
  <c r="JEN2" i="18"/>
  <c r="JCU2" i="18"/>
  <c r="JBF2" i="18"/>
  <c r="IZR2" i="18"/>
  <c r="IYL2" i="18"/>
  <c r="IXF2" i="18"/>
  <c r="IVZ2" i="18"/>
  <c r="IUT2" i="18"/>
  <c r="ITN2" i="18"/>
  <c r="ISH2" i="18"/>
  <c r="IRB2" i="18"/>
  <c r="IPV2" i="18"/>
  <c r="IOP2" i="18"/>
  <c r="INJ2" i="18"/>
  <c r="IMD2" i="18"/>
  <c r="IKX2" i="18"/>
  <c r="IJR2" i="18"/>
  <c r="IIL2" i="18"/>
  <c r="IHF2" i="18"/>
  <c r="IFZ2" i="18"/>
  <c r="IET2" i="18"/>
  <c r="IDN2" i="18"/>
  <c r="ICH2" i="18"/>
  <c r="IBB2" i="18"/>
  <c r="HZV2" i="18"/>
  <c r="HYP2" i="18"/>
  <c r="HXJ2" i="18"/>
  <c r="HWD2" i="18"/>
  <c r="HUX2" i="18"/>
  <c r="HTR2" i="18"/>
  <c r="HSL2" i="18"/>
  <c r="HRF2" i="18"/>
  <c r="HPZ2" i="18"/>
  <c r="HOT2" i="18"/>
  <c r="HNN2" i="18"/>
  <c r="HMH2" i="18"/>
  <c r="HLB2" i="18"/>
  <c r="HJV2" i="18"/>
  <c r="HIP2" i="18"/>
  <c r="HHJ2" i="18"/>
  <c r="HGD2" i="18"/>
  <c r="HEX2" i="18"/>
  <c r="HDR2" i="18"/>
  <c r="HCL2" i="18"/>
  <c r="HBF2" i="18"/>
  <c r="GZZ2" i="18"/>
  <c r="GYT2" i="18"/>
  <c r="GXN2" i="18"/>
  <c r="GWH2" i="18"/>
  <c r="GVB2" i="18"/>
  <c r="GTV2" i="18"/>
  <c r="GSP2" i="18"/>
  <c r="GRJ2" i="18"/>
  <c r="GQD2" i="18"/>
  <c r="GOX2" i="18"/>
  <c r="GNR2" i="18"/>
  <c r="GML2" i="18"/>
  <c r="GLF2" i="18"/>
  <c r="IID2" i="18"/>
  <c r="IFR2" i="18"/>
  <c r="IDF2" i="18"/>
  <c r="IAT2" i="18"/>
  <c r="HYH2" i="18"/>
  <c r="HVV2" i="18"/>
  <c r="HTJ2" i="18"/>
  <c r="HQX2" i="18"/>
  <c r="HOL2" i="18"/>
  <c r="HLZ2" i="18"/>
  <c r="HJN2" i="18"/>
  <c r="HHB2" i="18"/>
  <c r="HEP2" i="18"/>
  <c r="HCD2" i="18"/>
  <c r="GZR2" i="18"/>
  <c r="GXF2" i="18"/>
  <c r="GUT2" i="18"/>
  <c r="GSH2" i="18"/>
  <c r="GPV2" i="18"/>
  <c r="GNJ2" i="18"/>
  <c r="GKX2" i="18"/>
  <c r="GJR2" i="18"/>
  <c r="GIL2" i="18"/>
  <c r="GHF2" i="18"/>
  <c r="GFZ2" i="18"/>
  <c r="GET2" i="18"/>
  <c r="GDN2" i="18"/>
  <c r="GCH2" i="18"/>
  <c r="GBB2" i="18"/>
  <c r="FZV2" i="18"/>
  <c r="FYP2" i="18"/>
  <c r="FXJ2" i="18"/>
  <c r="FWD2" i="18"/>
  <c r="FUX2" i="18"/>
  <c r="FTR2" i="18"/>
  <c r="FSL2" i="18"/>
  <c r="FRF2" i="18"/>
  <c r="FPZ2" i="18"/>
  <c r="FOT2" i="18"/>
  <c r="FNN2" i="18"/>
  <c r="FMH2" i="18"/>
  <c r="FLB2" i="18"/>
  <c r="FJV2" i="18"/>
  <c r="FIP2" i="18"/>
  <c r="FHJ2" i="18"/>
  <c r="FGD2" i="18"/>
  <c r="FEX2" i="18"/>
  <c r="FDR2" i="18"/>
  <c r="FCL2" i="18"/>
  <c r="FBF2" i="18"/>
  <c r="EZZ2" i="18"/>
  <c r="EYT2" i="18"/>
  <c r="EXN2" i="18"/>
  <c r="EWH2" i="18"/>
  <c r="EVB2" i="18"/>
  <c r="ETV2" i="18"/>
  <c r="ESP2" i="18"/>
  <c r="ERJ2" i="18"/>
  <c r="EQD2" i="18"/>
  <c r="PUU2" i="18"/>
  <c r="NWL2" i="18"/>
  <c r="NCT2" i="18"/>
  <c r="MJB2" i="18"/>
  <c r="LPJ2" i="18"/>
  <c r="KVR2" i="18"/>
  <c r="KBZ2" i="18"/>
  <c r="JIH2" i="18"/>
  <c r="JBD2" i="18"/>
  <c r="IVX2" i="18"/>
  <c r="IQZ2" i="18"/>
  <c r="IMB2" i="18"/>
  <c r="IHD2" i="18"/>
  <c r="ICF2" i="18"/>
  <c r="HXH2" i="18"/>
  <c r="HSJ2" i="18"/>
  <c r="HNL2" i="18"/>
  <c r="HIN2" i="18"/>
  <c r="HDP2" i="18"/>
  <c r="GYR2" i="18"/>
  <c r="GTT2" i="18"/>
  <c r="GOV2" i="18"/>
  <c r="GJX2" i="18"/>
  <c r="GEZ2" i="18"/>
  <c r="GAB2" i="18"/>
  <c r="FVD2" i="18"/>
  <c r="FQF2" i="18"/>
  <c r="FLH2" i="18"/>
  <c r="FGJ2" i="18"/>
  <c r="FBL2" i="18"/>
  <c r="EXL2" i="18"/>
  <c r="EUZ2" i="18"/>
  <c r="ESN2" i="18"/>
  <c r="EQB2" i="18"/>
  <c r="EOQ2" i="18"/>
  <c r="ENK2" i="18"/>
  <c r="EME2" i="18"/>
  <c r="EKY2" i="18"/>
  <c r="EJS2" i="18"/>
  <c r="EIM2" i="18"/>
  <c r="EHG2" i="18"/>
  <c r="EGA2" i="18"/>
  <c r="EEU2" i="18"/>
  <c r="EDO2" i="18"/>
  <c r="ECI2" i="18"/>
  <c r="EBC2" i="18"/>
  <c r="DZW2" i="18"/>
  <c r="DYQ2" i="18"/>
  <c r="DXK2" i="18"/>
  <c r="DWE2" i="18"/>
  <c r="DUY2" i="18"/>
  <c r="DTS2" i="18"/>
  <c r="DSM2" i="18"/>
  <c r="DRG2" i="18"/>
  <c r="DQA2" i="18"/>
  <c r="DOU2" i="18"/>
  <c r="DNO2" i="18"/>
  <c r="DMI2" i="18"/>
  <c r="DLC2" i="18"/>
  <c r="DJW2" i="18"/>
  <c r="DIQ2" i="18"/>
  <c r="DHK2" i="18"/>
  <c r="DGE2" i="18"/>
  <c r="DEY2" i="18"/>
  <c r="DDS2" i="18"/>
  <c r="DCM2" i="18"/>
  <c r="DBG2" i="18"/>
  <c r="DAA2" i="18"/>
  <c r="CYU2" i="18"/>
  <c r="CXO2" i="18"/>
  <c r="CWI2" i="18"/>
  <c r="CVC2" i="18"/>
  <c r="CTW2" i="18"/>
  <c r="CSQ2" i="18"/>
  <c r="CRK2" i="18"/>
  <c r="CQE2" i="18"/>
  <c r="COY2" i="18"/>
  <c r="CNS2" i="18"/>
  <c r="CMM2" i="18"/>
  <c r="CLG2" i="18"/>
  <c r="CKA2" i="18"/>
  <c r="CIU2" i="18"/>
  <c r="CHO2" i="18"/>
  <c r="CGI2" i="18"/>
  <c r="CFC2" i="18"/>
  <c r="CDW2" i="18"/>
  <c r="CCQ2" i="18"/>
  <c r="CBK2" i="18"/>
  <c r="CAE2" i="18"/>
  <c r="BYY2" i="18"/>
  <c r="BXS2" i="18"/>
  <c r="BWM2" i="18"/>
  <c r="BVG2" i="18"/>
  <c r="BUA2" i="18"/>
  <c r="BSU2" i="18"/>
  <c r="BRO2" i="18"/>
  <c r="BQI2" i="18"/>
  <c r="BPC2" i="18"/>
  <c r="BNW2" i="18"/>
  <c r="BMQ2" i="18"/>
  <c r="BLK2" i="18"/>
  <c r="BKE2" i="18"/>
  <c r="BIY2" i="18"/>
  <c r="BHS2" i="18"/>
  <c r="BGM2" i="18"/>
  <c r="BFG2" i="18"/>
  <c r="BEA2" i="18"/>
  <c r="BCU2" i="18"/>
  <c r="BBO2" i="18"/>
  <c r="BAI2" i="18"/>
  <c r="AZC2" i="18"/>
  <c r="AXW2" i="18"/>
  <c r="AWQ2" i="18"/>
  <c r="AVK2" i="18"/>
  <c r="AUE2" i="18"/>
  <c r="ASY2" i="18"/>
  <c r="ARS2" i="18"/>
  <c r="AQM2" i="18"/>
  <c r="APG2" i="18"/>
  <c r="AOA2" i="18"/>
  <c r="AMU2" i="18"/>
  <c r="ALO2" i="18"/>
  <c r="AKI2" i="18"/>
  <c r="AJC2" i="18"/>
  <c r="AHW2" i="18"/>
  <c r="AGQ2" i="18"/>
  <c r="AFK2" i="18"/>
  <c r="AEE2" i="18"/>
  <c r="OWE2" i="18"/>
  <c r="NQH2" i="18"/>
  <c r="MWP2" i="18"/>
  <c r="MCX2" i="18"/>
  <c r="LJF2" i="18"/>
  <c r="KPN2" i="18"/>
  <c r="JVV2" i="18"/>
  <c r="JFO2" i="18"/>
  <c r="IZH2" i="18"/>
  <c r="IUJ2" i="18"/>
  <c r="IPL2" i="18"/>
  <c r="IKN2" i="18"/>
  <c r="IFP2" i="18"/>
  <c r="IAR2" i="18"/>
  <c r="HVT2" i="18"/>
  <c r="HQV2" i="18"/>
  <c r="HLX2" i="18"/>
  <c r="HGZ2" i="18"/>
  <c r="HCB2" i="18"/>
  <c r="GXD2" i="18"/>
  <c r="GSF2" i="18"/>
  <c r="GNH2" i="18"/>
  <c r="GIJ2" i="18"/>
  <c r="GDL2" i="18"/>
  <c r="FYN2" i="18"/>
  <c r="FTP2" i="18"/>
  <c r="FOR2" i="18"/>
  <c r="FJT2" i="18"/>
  <c r="FEV2" i="18"/>
  <c r="EZX2" i="18"/>
  <c r="EWU2" i="18"/>
  <c r="EUI2" i="18"/>
  <c r="ERW2" i="18"/>
  <c r="EPN2" i="18"/>
  <c r="EOH2" i="18"/>
  <c r="ENB2" i="18"/>
  <c r="ELV2" i="18"/>
  <c r="EKP2" i="18"/>
  <c r="EJJ2" i="18"/>
  <c r="EID2" i="18"/>
  <c r="EGX2" i="18"/>
  <c r="EFR2" i="18"/>
  <c r="EEL2" i="18"/>
  <c r="EDF2" i="18"/>
  <c r="EBZ2" i="18"/>
  <c r="EAT2" i="18"/>
  <c r="DZN2" i="18"/>
  <c r="DYH2" i="18"/>
  <c r="DXB2" i="18"/>
  <c r="DVV2" i="18"/>
  <c r="DUP2" i="18"/>
  <c r="DTJ2" i="18"/>
  <c r="DSD2" i="18"/>
  <c r="DQX2" i="18"/>
  <c r="DPR2" i="18"/>
  <c r="DOL2" i="18"/>
  <c r="DNF2" i="18"/>
  <c r="DLZ2" i="18"/>
  <c r="DKT2" i="18"/>
  <c r="DJN2" i="18"/>
  <c r="DIH2" i="18"/>
  <c r="DHB2" i="18"/>
  <c r="DFV2" i="18"/>
  <c r="DEP2" i="18"/>
  <c r="DDJ2" i="18"/>
  <c r="DCD2" i="18"/>
  <c r="DAX2" i="18"/>
  <c r="CZR2" i="18"/>
  <c r="CYL2" i="18"/>
  <c r="CXF2" i="18"/>
  <c r="CVZ2" i="18"/>
  <c r="CUT2" i="18"/>
  <c r="CTN2" i="18"/>
  <c r="CSH2" i="18"/>
  <c r="CRB2" i="18"/>
  <c r="CPV2" i="18"/>
  <c r="COP2" i="18"/>
  <c r="CNJ2" i="18"/>
  <c r="CMD2" i="18"/>
  <c r="CKX2" i="18"/>
  <c r="CJR2" i="18"/>
  <c r="CIL2" i="18"/>
  <c r="CHF2" i="18"/>
  <c r="CFZ2" i="18"/>
  <c r="CET2" i="18"/>
  <c r="CDN2" i="18"/>
  <c r="CCH2" i="18"/>
  <c r="CBB2" i="18"/>
  <c r="BZV2" i="18"/>
  <c r="BYP2" i="18"/>
  <c r="BXJ2" i="18"/>
  <c r="BWD2" i="18"/>
  <c r="BUX2" i="18"/>
  <c r="BTR2" i="18"/>
  <c r="BSL2" i="18"/>
  <c r="BRF2" i="18"/>
  <c r="BPZ2" i="18"/>
  <c r="BOT2" i="18"/>
  <c r="BNN2" i="18"/>
  <c r="BMH2" i="18"/>
  <c r="BLB2" i="18"/>
  <c r="BJV2" i="18"/>
  <c r="BIP2" i="18"/>
  <c r="BHJ2" i="18"/>
  <c r="BGD2" i="18"/>
  <c r="BEX2" i="18"/>
  <c r="BDR2" i="18"/>
  <c r="BCL2" i="18"/>
  <c r="BBF2" i="18"/>
  <c r="AZZ2" i="18"/>
  <c r="AYT2" i="18"/>
  <c r="AXN2" i="18"/>
  <c r="AWH2" i="18"/>
  <c r="AVB2" i="18"/>
  <c r="ATV2" i="18"/>
  <c r="ASP2" i="18"/>
  <c r="ORG2" i="18"/>
  <c r="NPB2" i="18"/>
  <c r="MVJ2" i="18"/>
  <c r="MBR2" i="18"/>
  <c r="LHZ2" i="18"/>
  <c r="KOH2" i="18"/>
  <c r="JUP2" i="18"/>
  <c r="JFF2" i="18"/>
  <c r="IYZ2" i="18"/>
  <c r="IUB2" i="18"/>
  <c r="IPD2" i="18"/>
  <c r="IKF2" i="18"/>
  <c r="IFH2" i="18"/>
  <c r="IAJ2" i="18"/>
  <c r="HVL2" i="18"/>
  <c r="HQN2" i="18"/>
  <c r="HLP2" i="18"/>
  <c r="HGR2" i="18"/>
  <c r="HBT2" i="18"/>
  <c r="GWV2" i="18"/>
  <c r="GRX2" i="18"/>
  <c r="GMZ2" i="18"/>
  <c r="GIB2" i="18"/>
  <c r="GDD2" i="18"/>
  <c r="FYF2" i="18"/>
  <c r="FTH2" i="18"/>
  <c r="FOJ2" i="18"/>
  <c r="FJL2" i="18"/>
  <c r="FEN2" i="18"/>
  <c r="EZP2" i="18"/>
  <c r="EWN2" i="18"/>
  <c r="EUB2" i="18"/>
  <c r="ERP2" i="18"/>
  <c r="EPL2" i="18"/>
  <c r="EOF2" i="18"/>
  <c r="EMZ2" i="18"/>
  <c r="ELT2" i="18"/>
  <c r="EKN2" i="18"/>
  <c r="EJH2" i="18"/>
  <c r="EIB2" i="18"/>
  <c r="EGV2" i="18"/>
  <c r="EFP2" i="18"/>
  <c r="EEJ2" i="18"/>
  <c r="EDD2" i="18"/>
  <c r="EBX2" i="18"/>
  <c r="EAR2" i="18"/>
  <c r="DZL2" i="18"/>
  <c r="DYF2" i="18"/>
  <c r="DWZ2" i="18"/>
  <c r="DVT2" i="18"/>
  <c r="DUN2" i="18"/>
  <c r="DTH2" i="18"/>
  <c r="DSB2" i="18"/>
  <c r="DQV2" i="18"/>
  <c r="DPP2" i="18"/>
  <c r="DOJ2" i="18"/>
  <c r="DND2" i="18"/>
  <c r="DLX2" i="18"/>
  <c r="DKR2" i="18"/>
  <c r="DJL2" i="18"/>
  <c r="DIF2" i="18"/>
  <c r="DGZ2" i="18"/>
  <c r="DFT2" i="18"/>
  <c r="DEN2" i="18"/>
  <c r="DDH2" i="18"/>
  <c r="DCB2" i="18"/>
  <c r="DAV2" i="18"/>
  <c r="CZP2" i="18"/>
  <c r="CYJ2" i="18"/>
  <c r="CXD2" i="18"/>
  <c r="CVX2" i="18"/>
  <c r="CUR2" i="18"/>
  <c r="CTL2" i="18"/>
  <c r="CSF2" i="18"/>
  <c r="CQZ2" i="18"/>
  <c r="CPT2" i="18"/>
  <c r="CON2" i="18"/>
  <c r="CNH2" i="18"/>
  <c r="CMB2" i="18"/>
  <c r="CKV2" i="18"/>
  <c r="CJP2" i="18"/>
  <c r="CIJ2" i="18"/>
  <c r="CHD2" i="18"/>
  <c r="CFX2" i="18"/>
  <c r="CER2" i="18"/>
  <c r="CDL2" i="18"/>
  <c r="CCF2" i="18"/>
  <c r="CAZ2" i="18"/>
  <c r="BZT2" i="18"/>
  <c r="BYN2" i="18"/>
  <c r="BXH2" i="18"/>
  <c r="BWB2" i="18"/>
  <c r="BUV2" i="18"/>
  <c r="BTP2" i="18"/>
  <c r="BSJ2" i="18"/>
  <c r="BRD2" i="18"/>
  <c r="BPX2" i="18"/>
  <c r="BOR2" i="18"/>
  <c r="BNL2" i="18"/>
  <c r="BMF2" i="18"/>
  <c r="BKZ2" i="18"/>
  <c r="BJT2" i="18"/>
  <c r="BIN2" i="18"/>
  <c r="BHH2" i="18"/>
  <c r="BGB2" i="18"/>
  <c r="BEV2" i="18"/>
  <c r="BDP2" i="18"/>
  <c r="BCJ2" i="18"/>
  <c r="BBD2" i="18"/>
  <c r="AZX2" i="18"/>
  <c r="AYR2" i="18"/>
  <c r="AXL2" i="18"/>
  <c r="AWF2" i="18"/>
  <c r="AUZ2" i="18"/>
  <c r="ATT2" i="18"/>
  <c r="ASN2" i="18"/>
  <c r="ARH2" i="18"/>
  <c r="AQB2" i="18"/>
  <c r="AOV2" i="18"/>
  <c r="ANP2" i="18"/>
  <c r="AMJ2" i="18"/>
  <c r="ALD2" i="18"/>
  <c r="AJX2" i="18"/>
  <c r="AIR2" i="18"/>
  <c r="AHL2" i="18"/>
  <c r="AGF2" i="18"/>
  <c r="AEZ2" i="18"/>
  <c r="ADT2" i="18"/>
  <c r="ACN2" i="18"/>
  <c r="ABH2" i="18"/>
  <c r="AAB2" i="18"/>
  <c r="YV2" i="18"/>
  <c r="XP2" i="18"/>
  <c r="WJ2" i="18"/>
  <c r="VD2" i="18"/>
  <c r="ODW2" i="18"/>
  <c r="LBV2" i="18"/>
  <c r="IXL2" i="18"/>
  <c r="IDT2" i="18"/>
  <c r="HKB2" i="18"/>
  <c r="GQJ2" i="18"/>
  <c r="FWR2" i="18"/>
  <c r="FCZ2" i="18"/>
  <c r="EQY2" i="18"/>
  <c r="ELK2" i="18"/>
  <c r="EGM2" i="18"/>
  <c r="EBO2" i="18"/>
  <c r="DWQ2" i="18"/>
  <c r="DRS2" i="18"/>
  <c r="DMU2" i="18"/>
  <c r="DHW2" i="18"/>
  <c r="DCY2" i="18"/>
  <c r="CYA2" i="18"/>
  <c r="CTC2" i="18"/>
  <c r="COE2" i="18"/>
  <c r="CJG2" i="18"/>
  <c r="CEI2" i="18"/>
  <c r="BZK2" i="18"/>
  <c r="BUM2" i="18"/>
  <c r="BPO2" i="18"/>
  <c r="BKQ2" i="18"/>
  <c r="BFS2" i="18"/>
  <c r="BAU2" i="18"/>
  <c r="AVW2" i="18"/>
  <c r="IHN2" i="18"/>
  <c r="IFB2" i="18"/>
  <c r="ICP2" i="18"/>
  <c r="IAD2" i="18"/>
  <c r="HXR2" i="18"/>
  <c r="HVF2" i="18"/>
  <c r="HST2" i="18"/>
  <c r="HQH2" i="18"/>
  <c r="HNV2" i="18"/>
  <c r="HLJ2" i="18"/>
  <c r="HIX2" i="18"/>
  <c r="HGL2" i="18"/>
  <c r="HDZ2" i="18"/>
  <c r="HBN2" i="18"/>
  <c r="GZB2" i="18"/>
  <c r="GWP2" i="18"/>
  <c r="GUD2" i="18"/>
  <c r="GRR2" i="18"/>
  <c r="GPF2" i="18"/>
  <c r="GMT2" i="18"/>
  <c r="GKP2" i="18"/>
  <c r="GJJ2" i="18"/>
  <c r="GID2" i="18"/>
  <c r="GGX2" i="18"/>
  <c r="GFR2" i="18"/>
  <c r="GEL2" i="18"/>
  <c r="GDF2" i="18"/>
  <c r="GBZ2" i="18"/>
  <c r="GAT2" i="18"/>
  <c r="FZN2" i="18"/>
  <c r="FYH2" i="18"/>
  <c r="FXB2" i="18"/>
  <c r="FVV2" i="18"/>
  <c r="FUP2" i="18"/>
  <c r="FTJ2" i="18"/>
  <c r="FSD2" i="18"/>
  <c r="FQX2" i="18"/>
  <c r="FPR2" i="18"/>
  <c r="FOL2" i="18"/>
  <c r="FNF2" i="18"/>
  <c r="FLZ2" i="18"/>
  <c r="FKT2" i="18"/>
  <c r="FJN2" i="18"/>
  <c r="FIH2" i="18"/>
  <c r="FHB2" i="18"/>
  <c r="FFV2" i="18"/>
  <c r="FEP2" i="18"/>
  <c r="FDJ2" i="18"/>
  <c r="FCD2" i="18"/>
  <c r="FAX2" i="18"/>
  <c r="EZR2" i="18"/>
  <c r="EYL2" i="18"/>
  <c r="EXF2" i="18"/>
  <c r="EVZ2" i="18"/>
  <c r="EUT2" i="18"/>
  <c r="ETN2" i="18"/>
  <c r="ESH2" i="18"/>
  <c r="ERB2" i="18"/>
  <c r="EPV2" i="18"/>
  <c r="PBC2" i="18"/>
  <c r="NRN2" i="18"/>
  <c r="MXV2" i="18"/>
  <c r="MED2" i="18"/>
  <c r="LKL2" i="18"/>
  <c r="KQT2" i="18"/>
  <c r="JXB2" i="18"/>
  <c r="JGB2" i="18"/>
  <c r="IZP2" i="18"/>
  <c r="IUR2" i="18"/>
  <c r="IPT2" i="18"/>
  <c r="IKV2" i="18"/>
  <c r="IFX2" i="18"/>
  <c r="IAZ2" i="18"/>
  <c r="HWB2" i="18"/>
  <c r="HRD2" i="18"/>
  <c r="HMF2" i="18"/>
  <c r="HHH2" i="18"/>
  <c r="HCJ2" i="18"/>
  <c r="GXL2" i="18"/>
  <c r="GSN2" i="18"/>
  <c r="GNP2" i="18"/>
  <c r="GIR2" i="18"/>
  <c r="GDT2" i="18"/>
  <c r="FYV2" i="18"/>
  <c r="FTX2" i="18"/>
  <c r="FOZ2" i="18"/>
  <c r="FKB2" i="18"/>
  <c r="FFD2" i="18"/>
  <c r="FAF2" i="18"/>
  <c r="EWV2" i="18"/>
  <c r="EUJ2" i="18"/>
  <c r="ERX2" i="18"/>
  <c r="EPO2" i="18"/>
  <c r="EOI2" i="18"/>
  <c r="ENC2" i="18"/>
  <c r="ELW2" i="18"/>
  <c r="EKQ2" i="18"/>
  <c r="EJK2" i="18"/>
  <c r="EIE2" i="18"/>
  <c r="EGY2" i="18"/>
  <c r="EFS2" i="18"/>
  <c r="EEM2" i="18"/>
  <c r="EDG2" i="18"/>
  <c r="ECA2" i="18"/>
  <c r="EAU2" i="18"/>
  <c r="DZO2" i="18"/>
  <c r="DYI2" i="18"/>
  <c r="DXC2" i="18"/>
  <c r="DVW2" i="18"/>
  <c r="DUQ2" i="18"/>
  <c r="DTK2" i="18"/>
  <c r="DSE2" i="18"/>
  <c r="DQY2" i="18"/>
  <c r="DPS2" i="18"/>
  <c r="DOM2" i="18"/>
  <c r="DNG2" i="18"/>
  <c r="DMA2" i="18"/>
  <c r="DKU2" i="18"/>
  <c r="DJO2" i="18"/>
  <c r="DII2" i="18"/>
  <c r="DHC2" i="18"/>
  <c r="DFW2" i="18"/>
  <c r="DEQ2" i="18"/>
  <c r="DDK2" i="18"/>
  <c r="DCE2" i="18"/>
  <c r="DAY2" i="18"/>
  <c r="CZS2" i="18"/>
  <c r="CYM2" i="18"/>
  <c r="CXG2" i="18"/>
  <c r="CWA2" i="18"/>
  <c r="CUU2" i="18"/>
  <c r="CTO2" i="18"/>
  <c r="CSI2" i="18"/>
  <c r="CRC2" i="18"/>
  <c r="CPW2" i="18"/>
  <c r="COQ2" i="18"/>
  <c r="CNK2" i="18"/>
  <c r="CME2" i="18"/>
  <c r="CKY2" i="18"/>
  <c r="CJS2" i="18"/>
  <c r="CIM2" i="18"/>
  <c r="CHG2" i="18"/>
  <c r="CGA2" i="18"/>
  <c r="CEU2" i="18"/>
  <c r="CDO2" i="18"/>
  <c r="CCI2" i="18"/>
  <c r="CBC2" i="18"/>
  <c r="BZW2" i="18"/>
  <c r="BYQ2" i="18"/>
  <c r="BXK2" i="18"/>
  <c r="BWE2" i="18"/>
  <c r="BUY2" i="18"/>
  <c r="BTS2" i="18"/>
  <c r="BSM2" i="18"/>
  <c r="BRG2" i="18"/>
  <c r="BQA2" i="18"/>
  <c r="BOU2" i="18"/>
  <c r="BNO2" i="18"/>
  <c r="BMI2" i="18"/>
  <c r="BLC2" i="18"/>
  <c r="BJW2" i="18"/>
  <c r="BIQ2" i="18"/>
  <c r="BHK2" i="18"/>
  <c r="BGE2" i="18"/>
  <c r="BEY2" i="18"/>
  <c r="BDS2" i="18"/>
  <c r="BCM2" i="18"/>
  <c r="BBG2" i="18"/>
  <c r="BAA2" i="18"/>
  <c r="AYU2" i="18"/>
  <c r="AXO2" i="18"/>
  <c r="AWI2" i="18"/>
  <c r="AVC2" i="18"/>
  <c r="ATW2" i="18"/>
  <c r="ASQ2" i="18"/>
  <c r="ARK2" i="18"/>
  <c r="AQE2" i="18"/>
  <c r="AOY2" i="18"/>
  <c r="ANS2" i="18"/>
  <c r="AMM2" i="18"/>
  <c r="ALG2" i="18"/>
  <c r="AKA2" i="18"/>
  <c r="AIU2" i="18"/>
  <c r="AHO2" i="18"/>
  <c r="AGI2" i="18"/>
  <c r="AFC2" i="18"/>
  <c r="SGF2" i="18"/>
  <c r="OHO2" i="18"/>
  <c r="NLJ2" i="18"/>
  <c r="MRR2" i="18"/>
  <c r="LXZ2" i="18"/>
  <c r="LEH2" i="18"/>
  <c r="KKP2" i="18"/>
  <c r="JQX2" i="18"/>
  <c r="JDZ2" i="18"/>
  <c r="IYB2" i="18"/>
  <c r="ITD2" i="18"/>
  <c r="IOF2" i="18"/>
  <c r="IJH2" i="18"/>
  <c r="IEJ2" i="18"/>
  <c r="HZL2" i="18"/>
  <c r="HUN2" i="18"/>
  <c r="HPP2" i="18"/>
  <c r="HKR2" i="18"/>
  <c r="HFT2" i="18"/>
  <c r="HAV2" i="18"/>
  <c r="GVX2" i="18"/>
  <c r="GQZ2" i="18"/>
  <c r="GMB2" i="18"/>
  <c r="GHD2" i="18"/>
  <c r="GCF2" i="18"/>
  <c r="FXH2" i="18"/>
  <c r="FSJ2" i="18"/>
  <c r="FNL2" i="18"/>
  <c r="FIN2" i="18"/>
  <c r="FDP2" i="18"/>
  <c r="EYR2" i="18"/>
  <c r="EWE2" i="18"/>
  <c r="ETS2" i="18"/>
  <c r="ERG2" i="18"/>
  <c r="EPF2" i="18"/>
  <c r="ENZ2" i="18"/>
  <c r="EMT2" i="18"/>
  <c r="ELN2" i="18"/>
  <c r="EKH2" i="18"/>
  <c r="EJB2" i="18"/>
  <c r="EHV2" i="18"/>
  <c r="EGP2" i="18"/>
  <c r="EFJ2" i="18"/>
  <c r="EED2" i="18"/>
  <c r="ECX2" i="18"/>
  <c r="EBR2" i="18"/>
  <c r="EAL2" i="18"/>
  <c r="DZF2" i="18"/>
  <c r="DXZ2" i="18"/>
  <c r="DWT2" i="18"/>
  <c r="DVN2" i="18"/>
  <c r="DUH2" i="18"/>
  <c r="DTB2" i="18"/>
  <c r="DRV2" i="18"/>
  <c r="DQP2" i="18"/>
  <c r="DPJ2" i="18"/>
  <c r="DOD2" i="18"/>
  <c r="DMX2" i="18"/>
  <c r="DLR2" i="18"/>
  <c r="DKL2" i="18"/>
  <c r="DJF2" i="18"/>
  <c r="DHZ2" i="18"/>
  <c r="DGT2" i="18"/>
  <c r="DFN2" i="18"/>
  <c r="DEH2" i="18"/>
  <c r="DDB2" i="18"/>
  <c r="DBV2" i="18"/>
  <c r="DAP2" i="18"/>
  <c r="CZJ2" i="18"/>
  <c r="CYD2" i="18"/>
  <c r="CWX2" i="18"/>
  <c r="CVR2" i="18"/>
  <c r="CUL2" i="18"/>
  <c r="CTF2" i="18"/>
  <c r="CRZ2" i="18"/>
  <c r="CQT2" i="18"/>
  <c r="CPN2" i="18"/>
  <c r="COH2" i="18"/>
  <c r="CNB2" i="18"/>
  <c r="CLV2" i="18"/>
  <c r="CKP2" i="18"/>
  <c r="CJJ2" i="18"/>
  <c r="CID2" i="18"/>
  <c r="CGX2" i="18"/>
  <c r="CFR2" i="18"/>
  <c r="CEL2" i="18"/>
  <c r="CDF2" i="18"/>
  <c r="CBZ2" i="18"/>
  <c r="CAT2" i="18"/>
  <c r="BZN2" i="18"/>
  <c r="BYH2" i="18"/>
  <c r="BXB2" i="18"/>
  <c r="BVV2" i="18"/>
  <c r="BUP2" i="18"/>
  <c r="BTJ2" i="18"/>
  <c r="BSD2" i="18"/>
  <c r="BQX2" i="18"/>
  <c r="BPR2" i="18"/>
  <c r="BOL2" i="18"/>
  <c r="BNF2" i="18"/>
  <c r="BLZ2" i="18"/>
  <c r="BKT2" i="18"/>
  <c r="BJN2" i="18"/>
  <c r="BIH2" i="18"/>
  <c r="BHB2" i="18"/>
  <c r="BFV2" i="18"/>
  <c r="BEP2" i="18"/>
  <c r="BDJ2" i="18"/>
  <c r="BCD2" i="18"/>
  <c r="BAX2" i="18"/>
  <c r="AZR2" i="18"/>
  <c r="AYL2" i="18"/>
  <c r="AXF2" i="18"/>
  <c r="AVZ2" i="18"/>
  <c r="AUT2" i="18"/>
  <c r="ATN2" i="18"/>
  <c r="RMN2" i="18"/>
  <c r="OFO2" i="18"/>
  <c r="NKD2" i="18"/>
  <c r="MQL2" i="18"/>
  <c r="LWT2" i="18"/>
  <c r="LDB2" i="18"/>
  <c r="KJJ2" i="18"/>
  <c r="JPR2" i="18"/>
  <c r="JDP2" i="18"/>
  <c r="IXT2" i="18"/>
  <c r="ISV2" i="18"/>
  <c r="INX2" i="18"/>
  <c r="IIZ2" i="18"/>
  <c r="IEB2" i="18"/>
  <c r="HZD2" i="18"/>
  <c r="HUF2" i="18"/>
  <c r="HPH2" i="18"/>
  <c r="HKJ2" i="18"/>
  <c r="HFL2" i="18"/>
  <c r="HAN2" i="18"/>
  <c r="GVP2" i="18"/>
  <c r="GQR2" i="18"/>
  <c r="GLT2" i="18"/>
  <c r="GGV2" i="18"/>
  <c r="GBX2" i="18"/>
  <c r="FWZ2" i="18"/>
  <c r="FSB2" i="18"/>
  <c r="FND2" i="18"/>
  <c r="FIF2" i="18"/>
  <c r="FDH2" i="18"/>
  <c r="EYJ2" i="18"/>
  <c r="EVX2" i="18"/>
  <c r="ETL2" i="18"/>
  <c r="EQZ2" i="18"/>
  <c r="EPD2" i="18"/>
  <c r="ENX2" i="18"/>
  <c r="EMR2" i="18"/>
  <c r="ELL2" i="18"/>
  <c r="EKF2" i="18"/>
  <c r="EIZ2" i="18"/>
  <c r="EHT2" i="18"/>
  <c r="EGN2" i="18"/>
  <c r="EFH2" i="18"/>
  <c r="EEB2" i="18"/>
  <c r="ECV2" i="18"/>
  <c r="EBP2" i="18"/>
  <c r="EAJ2" i="18"/>
  <c r="DZD2" i="18"/>
  <c r="DXX2" i="18"/>
  <c r="DWR2" i="18"/>
  <c r="DVL2" i="18"/>
  <c r="DUF2" i="18"/>
  <c r="DSZ2" i="18"/>
  <c r="DRT2" i="18"/>
  <c r="DQN2" i="18"/>
  <c r="DPH2" i="18"/>
  <c r="DOB2" i="18"/>
  <c r="DMV2" i="18"/>
  <c r="DLP2" i="18"/>
  <c r="DKJ2" i="18"/>
  <c r="DJD2" i="18"/>
  <c r="DHX2" i="18"/>
  <c r="DGR2" i="18"/>
  <c r="DFL2" i="18"/>
  <c r="DEF2" i="18"/>
  <c r="DCZ2" i="18"/>
  <c r="DBT2" i="18"/>
  <c r="DAN2" i="18"/>
  <c r="CZH2" i="18"/>
  <c r="CYB2" i="18"/>
  <c r="CWV2" i="18"/>
  <c r="CVP2" i="18"/>
  <c r="CUJ2" i="18"/>
  <c r="CTD2" i="18"/>
  <c r="CRX2" i="18"/>
  <c r="CQR2" i="18"/>
  <c r="CPL2" i="18"/>
  <c r="COF2" i="18"/>
  <c r="CMZ2" i="18"/>
  <c r="CLT2" i="18"/>
  <c r="CKN2" i="18"/>
  <c r="CJH2" i="18"/>
  <c r="CIB2" i="18"/>
  <c r="CGV2" i="18"/>
  <c r="CFP2" i="18"/>
  <c r="CEJ2" i="18"/>
  <c r="CDD2" i="18"/>
  <c r="CBX2" i="18"/>
  <c r="CAR2" i="18"/>
  <c r="BZL2" i="18"/>
  <c r="BYF2" i="18"/>
  <c r="BWZ2" i="18"/>
  <c r="BVT2" i="18"/>
  <c r="BUN2" i="18"/>
  <c r="BTH2" i="18"/>
  <c r="BSB2" i="18"/>
  <c r="BQV2" i="18"/>
  <c r="BPP2" i="18"/>
  <c r="BOJ2" i="18"/>
  <c r="BND2" i="18"/>
  <c r="BLX2" i="18"/>
  <c r="BKR2" i="18"/>
  <c r="BJL2" i="18"/>
  <c r="BIF2" i="18"/>
  <c r="BGZ2" i="18"/>
  <c r="BFT2" i="18"/>
  <c r="BEN2" i="18"/>
  <c r="BDH2" i="18"/>
  <c r="BCB2" i="18"/>
  <c r="BAV2" i="18"/>
  <c r="AZP2" i="18"/>
  <c r="AYJ2" i="18"/>
  <c r="AXD2" i="18"/>
  <c r="AVX2" i="18"/>
  <c r="AUR2" i="18"/>
  <c r="ATL2" i="18"/>
  <c r="ASF2" i="18"/>
  <c r="AQZ2" i="18"/>
  <c r="APT2" i="18"/>
  <c r="AON2" i="18"/>
  <c r="ANH2" i="18"/>
  <c r="AMB2" i="18"/>
  <c r="AKV2" i="18"/>
  <c r="AJP2" i="18"/>
  <c r="AIJ2" i="18"/>
  <c r="AHD2" i="18"/>
  <c r="AFX2" i="18"/>
  <c r="AER2" i="18"/>
  <c r="ADL2" i="18"/>
  <c r="ACF2" i="18"/>
  <c r="AAZ2" i="18"/>
  <c r="ZT2" i="18"/>
  <c r="YN2" i="18"/>
  <c r="XH2" i="18"/>
  <c r="WB2" i="18"/>
  <c r="UV2" i="18"/>
  <c r="NIX2" i="18"/>
  <c r="KID2" i="18"/>
  <c r="ISN2" i="18"/>
  <c r="HYV2" i="18"/>
  <c r="HFD2" i="18"/>
  <c r="GLL2" i="18"/>
  <c r="FRT2" i="18"/>
  <c r="EYI2" i="18"/>
  <c r="EPC2" i="18"/>
  <c r="EKE2" i="18"/>
  <c r="EFG2" i="18"/>
  <c r="EAI2" i="18"/>
  <c r="DVK2" i="18"/>
  <c r="DQM2" i="18"/>
  <c r="DLO2" i="18"/>
  <c r="DGQ2" i="18"/>
  <c r="DBS2" i="18"/>
  <c r="CWU2" i="18"/>
  <c r="CRW2" i="18"/>
  <c r="CMY2" i="18"/>
  <c r="CIA2" i="18"/>
  <c r="CDC2" i="18"/>
  <c r="BYE2" i="18"/>
  <c r="BTG2" i="18"/>
  <c r="BOI2" i="18"/>
  <c r="BJK2" i="18"/>
  <c r="BEM2" i="18"/>
  <c r="AZO2" i="18"/>
  <c r="AUQ2" i="18"/>
  <c r="ARB2" i="18"/>
  <c r="AOP2" i="18"/>
  <c r="AMD2" i="18"/>
  <c r="AJR2" i="18"/>
  <c r="AHF2" i="18"/>
  <c r="AET2" i="18"/>
  <c r="ACX2" i="18"/>
  <c r="ABG2" i="18"/>
  <c r="ZO2" i="18"/>
  <c r="XZ2" i="18"/>
  <c r="WI2" i="18"/>
  <c r="UQ2" i="18"/>
  <c r="TJ2" i="18"/>
  <c r="SD2" i="18"/>
  <c r="QX2" i="18"/>
  <c r="PR2" i="18"/>
  <c r="OL2" i="18"/>
  <c r="NF2" i="18"/>
  <c r="LZ2" i="18"/>
  <c r="KT2" i="18"/>
  <c r="JN2" i="18"/>
  <c r="IH2" i="18"/>
  <c r="HB2" i="18"/>
  <c r="FV2" i="18"/>
  <c r="EP2" i="18"/>
  <c r="DJ2" i="18"/>
  <c r="CD2" i="18"/>
  <c r="AX2" i="18"/>
  <c r="R2" i="18"/>
  <c r="HP2" i="18"/>
  <c r="EZH2" i="18"/>
  <c r="EKM2" i="18"/>
  <c r="DYE2" i="18"/>
  <c r="DLW2" i="18"/>
  <c r="CZO2" i="18"/>
  <c r="CNG2" i="18"/>
  <c r="BZS2" i="18"/>
  <c r="BKY2" i="18"/>
  <c r="AYQ2" i="18"/>
  <c r="AOE2" i="18"/>
  <c r="AGU2" i="18"/>
  <c r="ABJ2" i="18"/>
  <c r="XG2" i="18"/>
  <c r="SU2" i="18"/>
  <c r="IGX2" i="18"/>
  <c r="IEL2" i="18"/>
  <c r="IBZ2" i="18"/>
  <c r="HZN2" i="18"/>
  <c r="HXB2" i="18"/>
  <c r="HUP2" i="18"/>
  <c r="HSD2" i="18"/>
  <c r="HPR2" i="18"/>
  <c r="HNF2" i="18"/>
  <c r="HKT2" i="18"/>
  <c r="HIH2" i="18"/>
  <c r="HFV2" i="18"/>
  <c r="HDJ2" i="18"/>
  <c r="HAX2" i="18"/>
  <c r="GYL2" i="18"/>
  <c r="GVZ2" i="18"/>
  <c r="GTN2" i="18"/>
  <c r="GRB2" i="18"/>
  <c r="GOP2" i="18"/>
  <c r="GMD2" i="18"/>
  <c r="GKH2" i="18"/>
  <c r="GJB2" i="18"/>
  <c r="GHV2" i="18"/>
  <c r="GGP2" i="18"/>
  <c r="GFJ2" i="18"/>
  <c r="GED2" i="18"/>
  <c r="GCX2" i="18"/>
  <c r="GBR2" i="18"/>
  <c r="GAL2" i="18"/>
  <c r="FZF2" i="18"/>
  <c r="FXZ2" i="18"/>
  <c r="FWT2" i="18"/>
  <c r="FVN2" i="18"/>
  <c r="FUH2" i="18"/>
  <c r="FTB2" i="18"/>
  <c r="FRV2" i="18"/>
  <c r="FQP2" i="18"/>
  <c r="FPJ2" i="18"/>
  <c r="FOD2" i="18"/>
  <c r="FMX2" i="18"/>
  <c r="FLR2" i="18"/>
  <c r="FKL2" i="18"/>
  <c r="FJF2" i="18"/>
  <c r="FHZ2" i="18"/>
  <c r="FGT2" i="18"/>
  <c r="FFN2" i="18"/>
  <c r="FEH2" i="18"/>
  <c r="FDB2" i="18"/>
  <c r="FBV2" i="18"/>
  <c r="FAP2" i="18"/>
  <c r="EZJ2" i="18"/>
  <c r="EYD2" i="18"/>
  <c r="EWX2" i="18"/>
  <c r="EVR2" i="18"/>
  <c r="EUL2" i="18"/>
  <c r="ETF2" i="18"/>
  <c r="ERZ2" i="18"/>
  <c r="EQT2" i="18"/>
  <c r="SZX2" i="18"/>
  <c r="OKA2" i="18"/>
  <c r="NMP2" i="18"/>
  <c r="MSX2" i="18"/>
  <c r="LZF2" i="18"/>
  <c r="LFN2" i="18"/>
  <c r="KLV2" i="18"/>
  <c r="JSD2" i="18"/>
  <c r="JEI2" i="18"/>
  <c r="IYJ2" i="18"/>
  <c r="ITL2" i="18"/>
  <c r="ION2" i="18"/>
  <c r="IJP2" i="18"/>
  <c r="IER2" i="18"/>
  <c r="HZT2" i="18"/>
  <c r="HUV2" i="18"/>
  <c r="HPX2" i="18"/>
  <c r="HKZ2" i="18"/>
  <c r="HGB2" i="18"/>
  <c r="HBD2" i="18"/>
  <c r="GWF2" i="18"/>
  <c r="GRH2" i="18"/>
  <c r="GMJ2" i="18"/>
  <c r="GHL2" i="18"/>
  <c r="GCN2" i="18"/>
  <c r="FXP2" i="18"/>
  <c r="FSR2" i="18"/>
  <c r="FNT2" i="18"/>
  <c r="FIV2" i="18"/>
  <c r="FDX2" i="18"/>
  <c r="EYZ2" i="18"/>
  <c r="EWF2" i="18"/>
  <c r="ETT2" i="18"/>
  <c r="ERH2" i="18"/>
  <c r="EPG2" i="18"/>
  <c r="EOA2" i="18"/>
  <c r="EMU2" i="18"/>
  <c r="ELO2" i="18"/>
  <c r="EKI2" i="18"/>
  <c r="EJC2" i="18"/>
  <c r="EHW2" i="18"/>
  <c r="EGQ2" i="18"/>
  <c r="EFK2" i="18"/>
  <c r="EEE2" i="18"/>
  <c r="ECY2" i="18"/>
  <c r="EBS2" i="18"/>
  <c r="EAM2" i="18"/>
  <c r="DZG2" i="18"/>
  <c r="DYA2" i="18"/>
  <c r="DWU2" i="18"/>
  <c r="DVO2" i="18"/>
  <c r="DUI2" i="18"/>
  <c r="DTC2" i="18"/>
  <c r="DRW2" i="18"/>
  <c r="DQQ2" i="18"/>
  <c r="DPK2" i="18"/>
  <c r="DOE2" i="18"/>
  <c r="DMY2" i="18"/>
  <c r="DLS2" i="18"/>
  <c r="DKM2" i="18"/>
  <c r="DJG2" i="18"/>
  <c r="DIA2" i="18"/>
  <c r="DGU2" i="18"/>
  <c r="DFO2" i="18"/>
  <c r="DEI2" i="18"/>
  <c r="DDC2" i="18"/>
  <c r="DBW2" i="18"/>
  <c r="DAQ2" i="18"/>
  <c r="CZK2" i="18"/>
  <c r="CYE2" i="18"/>
  <c r="CWY2" i="18"/>
  <c r="CVS2" i="18"/>
  <c r="CUM2" i="18"/>
  <c r="CTG2" i="18"/>
  <c r="CSA2" i="18"/>
  <c r="CQU2" i="18"/>
  <c r="CPO2" i="18"/>
  <c r="COI2" i="18"/>
  <c r="CNC2" i="18"/>
  <c r="CLW2" i="18"/>
  <c r="CKQ2" i="18"/>
  <c r="CJK2" i="18"/>
  <c r="CIE2" i="18"/>
  <c r="CGY2" i="18"/>
  <c r="CFS2" i="18"/>
  <c r="CEM2" i="18"/>
  <c r="CDG2" i="18"/>
  <c r="CCA2" i="18"/>
  <c r="CAU2" i="18"/>
  <c r="BZO2" i="18"/>
  <c r="BYI2" i="18"/>
  <c r="BXC2" i="18"/>
  <c r="BVW2" i="18"/>
  <c r="BUQ2" i="18"/>
  <c r="BTK2" i="18"/>
  <c r="BSE2" i="18"/>
  <c r="BQY2" i="18"/>
  <c r="BPS2" i="18"/>
  <c r="BOM2" i="18"/>
  <c r="BNG2" i="18"/>
  <c r="BMA2" i="18"/>
  <c r="BKU2" i="18"/>
  <c r="BJO2" i="18"/>
  <c r="BII2" i="18"/>
  <c r="BHC2" i="18"/>
  <c r="BFW2" i="18"/>
  <c r="BEQ2" i="18"/>
  <c r="BDK2" i="18"/>
  <c r="BCE2" i="18"/>
  <c r="BAY2" i="18"/>
  <c r="AZS2" i="18"/>
  <c r="AYM2" i="18"/>
  <c r="AXG2" i="18"/>
  <c r="AWA2" i="18"/>
  <c r="AUU2" i="18"/>
  <c r="ATO2" i="18"/>
  <c r="ASI2" i="18"/>
  <c r="ARC2" i="18"/>
  <c r="APW2" i="18"/>
  <c r="AOQ2" i="18"/>
  <c r="ANK2" i="18"/>
  <c r="AME2" i="18"/>
  <c r="AKY2" i="18"/>
  <c r="AJS2" i="18"/>
  <c r="AIM2" i="18"/>
  <c r="AHG2" i="18"/>
  <c r="AGA2" i="18"/>
  <c r="AEU2" i="18"/>
  <c r="QJO2" i="18"/>
  <c r="OAQ2" i="18"/>
  <c r="NGL2" i="18"/>
  <c r="MMT2" i="18"/>
  <c r="LTB2" i="18"/>
  <c r="KZJ2" i="18"/>
  <c r="KFR2" i="18"/>
  <c r="JLZ2" i="18"/>
  <c r="JCJ2" i="18"/>
  <c r="IWV2" i="18"/>
  <c r="IRX2" i="18"/>
  <c r="IMZ2" i="18"/>
  <c r="IIB2" i="18"/>
  <c r="IDD2" i="18"/>
  <c r="HYF2" i="18"/>
  <c r="HTH2" i="18"/>
  <c r="HOJ2" i="18"/>
  <c r="HJL2" i="18"/>
  <c r="HEN2" i="18"/>
  <c r="GZP2" i="18"/>
  <c r="GUR2" i="18"/>
  <c r="GPT2" i="18"/>
  <c r="GKV2" i="18"/>
  <c r="GFX2" i="18"/>
  <c r="GAZ2" i="18"/>
  <c r="FWB2" i="18"/>
  <c r="FRD2" i="18"/>
  <c r="FMF2" i="18"/>
  <c r="FHH2" i="18"/>
  <c r="FCJ2" i="18"/>
  <c r="EYA2" i="18"/>
  <c r="EVO2" i="18"/>
  <c r="ETC2" i="18"/>
  <c r="EQQ2" i="18"/>
  <c r="EOX2" i="18"/>
  <c r="ENR2" i="18"/>
  <c r="EML2" i="18"/>
  <c r="ELF2" i="18"/>
  <c r="EJZ2" i="18"/>
  <c r="EIT2" i="18"/>
  <c r="EHN2" i="18"/>
  <c r="EGH2" i="18"/>
  <c r="EFB2" i="18"/>
  <c r="EDV2" i="18"/>
  <c r="ECP2" i="18"/>
  <c r="EBJ2" i="18"/>
  <c r="EAD2" i="18"/>
  <c r="DYX2" i="18"/>
  <c r="DXR2" i="18"/>
  <c r="DWL2" i="18"/>
  <c r="DVF2" i="18"/>
  <c r="DTZ2" i="18"/>
  <c r="DST2" i="18"/>
  <c r="DRN2" i="18"/>
  <c r="DQH2" i="18"/>
  <c r="DPB2" i="18"/>
  <c r="DNV2" i="18"/>
  <c r="DMP2" i="18"/>
  <c r="DLJ2" i="18"/>
  <c r="DKD2" i="18"/>
  <c r="DIX2" i="18"/>
  <c r="DHR2" i="18"/>
  <c r="DGL2" i="18"/>
  <c r="DFF2" i="18"/>
  <c r="DDZ2" i="18"/>
  <c r="DCT2" i="18"/>
  <c r="DBN2" i="18"/>
  <c r="DAH2" i="18"/>
  <c r="CZB2" i="18"/>
  <c r="CXV2" i="18"/>
  <c r="CWP2" i="18"/>
  <c r="CVJ2" i="18"/>
  <c r="CUD2" i="18"/>
  <c r="CSX2" i="18"/>
  <c r="CRR2" i="18"/>
  <c r="CQL2" i="18"/>
  <c r="CPF2" i="18"/>
  <c r="CNZ2" i="18"/>
  <c r="CMT2" i="18"/>
  <c r="CLN2" i="18"/>
  <c r="CKH2" i="18"/>
  <c r="CJB2" i="18"/>
  <c r="CHV2" i="18"/>
  <c r="CGP2" i="18"/>
  <c r="CFJ2" i="18"/>
  <c r="CED2" i="18"/>
  <c r="CCX2" i="18"/>
  <c r="CBR2" i="18"/>
  <c r="CAL2" i="18"/>
  <c r="BZF2" i="18"/>
  <c r="BXZ2" i="18"/>
  <c r="BWT2" i="18"/>
  <c r="BVN2" i="18"/>
  <c r="BUH2" i="18"/>
  <c r="BTB2" i="18"/>
  <c r="BRV2" i="18"/>
  <c r="BQP2" i="18"/>
  <c r="BPJ2" i="18"/>
  <c r="BOD2" i="18"/>
  <c r="BMX2" i="18"/>
  <c r="BLR2" i="18"/>
  <c r="BKL2" i="18"/>
  <c r="BJF2" i="18"/>
  <c r="BHZ2" i="18"/>
  <c r="BGT2" i="18"/>
  <c r="BFN2" i="18"/>
  <c r="BEH2" i="18"/>
  <c r="BDB2" i="18"/>
  <c r="BBV2" i="18"/>
  <c r="BAP2" i="18"/>
  <c r="AZJ2" i="18"/>
  <c r="AYD2" i="18"/>
  <c r="AWX2" i="18"/>
  <c r="AVR2" i="18"/>
  <c r="AUL2" i="18"/>
  <c r="ATF2" i="18"/>
  <c r="QEQ2" i="18"/>
  <c r="NYY2" i="18"/>
  <c r="NFF2" i="18"/>
  <c r="MLN2" i="18"/>
  <c r="LRV2" i="18"/>
  <c r="KYD2" i="18"/>
  <c r="KEL2" i="18"/>
  <c r="JKT2" i="18"/>
  <c r="JBW2" i="18"/>
  <c r="IWN2" i="18"/>
  <c r="IRP2" i="18"/>
  <c r="IMR2" i="18"/>
  <c r="IHT2" i="18"/>
  <c r="ICV2" i="18"/>
  <c r="HXX2" i="18"/>
  <c r="HSZ2" i="18"/>
  <c r="HOB2" i="18"/>
  <c r="HJD2" i="18"/>
  <c r="HEF2" i="18"/>
  <c r="GZH2" i="18"/>
  <c r="GUJ2" i="18"/>
  <c r="GPL2" i="18"/>
  <c r="GKN2" i="18"/>
  <c r="GFP2" i="18"/>
  <c r="GAR2" i="18"/>
  <c r="FVT2" i="18"/>
  <c r="FQV2" i="18"/>
  <c r="FLX2" i="18"/>
  <c r="FGZ2" i="18"/>
  <c r="FCB2" i="18"/>
  <c r="EXT2" i="18"/>
  <c r="EVH2" i="18"/>
  <c r="ESV2" i="18"/>
  <c r="EQJ2" i="18"/>
  <c r="EOV2" i="18"/>
  <c r="ENP2" i="18"/>
  <c r="EMJ2" i="18"/>
  <c r="ELD2" i="18"/>
  <c r="EJX2" i="18"/>
  <c r="EIR2" i="18"/>
  <c r="EHL2" i="18"/>
  <c r="EGF2" i="18"/>
  <c r="EEZ2" i="18"/>
  <c r="EDT2" i="18"/>
  <c r="ECN2" i="18"/>
  <c r="EBH2" i="18"/>
  <c r="EAB2" i="18"/>
  <c r="DYV2" i="18"/>
  <c r="DXP2" i="18"/>
  <c r="DWJ2" i="18"/>
  <c r="DVD2" i="18"/>
  <c r="DTX2" i="18"/>
  <c r="DSR2" i="18"/>
  <c r="DRL2" i="18"/>
  <c r="DQF2" i="18"/>
  <c r="DOZ2" i="18"/>
  <c r="DNT2" i="18"/>
  <c r="DMN2" i="18"/>
  <c r="DLH2" i="18"/>
  <c r="DKB2" i="18"/>
  <c r="DIV2" i="18"/>
  <c r="DHP2" i="18"/>
  <c r="DGJ2" i="18"/>
  <c r="DFD2" i="18"/>
  <c r="DDX2" i="18"/>
  <c r="DCR2" i="18"/>
  <c r="DBL2" i="18"/>
  <c r="DAF2" i="18"/>
  <c r="CYZ2" i="18"/>
  <c r="CXT2" i="18"/>
  <c r="CWN2" i="18"/>
  <c r="CVH2" i="18"/>
  <c r="CUB2" i="18"/>
  <c r="CSV2" i="18"/>
  <c r="CRP2" i="18"/>
  <c r="CQJ2" i="18"/>
  <c r="CPD2" i="18"/>
  <c r="CNX2" i="18"/>
  <c r="CMR2" i="18"/>
  <c r="CLL2" i="18"/>
  <c r="CKF2" i="18"/>
  <c r="CIZ2" i="18"/>
  <c r="CHT2" i="18"/>
  <c r="CGN2" i="18"/>
  <c r="CFH2" i="18"/>
  <c r="CEB2" i="18"/>
  <c r="CCV2" i="18"/>
  <c r="CBP2" i="18"/>
  <c r="CAJ2" i="18"/>
  <c r="BZD2" i="18"/>
  <c r="BXX2" i="18"/>
  <c r="BWR2" i="18"/>
  <c r="BVL2" i="18"/>
  <c r="BUF2" i="18"/>
  <c r="BSZ2" i="18"/>
  <c r="BRT2" i="18"/>
  <c r="BQN2" i="18"/>
  <c r="BPH2" i="18"/>
  <c r="BOB2" i="18"/>
  <c r="BMV2" i="18"/>
  <c r="BLP2" i="18"/>
  <c r="BKJ2" i="18"/>
  <c r="BJD2" i="18"/>
  <c r="BHX2" i="18"/>
  <c r="BGR2" i="18"/>
  <c r="BFL2" i="18"/>
  <c r="BEF2" i="18"/>
  <c r="BCZ2" i="18"/>
  <c r="BBT2" i="18"/>
  <c r="BAN2" i="18"/>
  <c r="AZH2" i="18"/>
  <c r="AYB2" i="18"/>
  <c r="AWV2" i="18"/>
  <c r="AVP2" i="18"/>
  <c r="AUJ2" i="18"/>
  <c r="ATD2" i="18"/>
  <c r="ARX2" i="18"/>
  <c r="AQR2" i="18"/>
  <c r="APL2" i="18"/>
  <c r="AOF2" i="18"/>
  <c r="AMZ2" i="18"/>
  <c r="ALT2" i="18"/>
  <c r="AKN2" i="18"/>
  <c r="AJH2" i="18"/>
  <c r="AIB2" i="18"/>
  <c r="AGV2" i="18"/>
  <c r="AFP2" i="18"/>
  <c r="AEJ2" i="18"/>
  <c r="ADD2" i="18"/>
  <c r="ABX2" i="18"/>
  <c r="AAR2" i="18"/>
  <c r="ZL2" i="18"/>
  <c r="YF2" i="18"/>
  <c r="WZ2" i="18"/>
  <c r="VT2" i="18"/>
  <c r="UN2" i="18"/>
  <c r="MPF2" i="18"/>
  <c r="JOL2" i="18"/>
  <c r="INP2" i="18"/>
  <c r="HTX2" i="18"/>
  <c r="HAF2" i="18"/>
  <c r="GGN2" i="18"/>
  <c r="FMV2" i="18"/>
  <c r="EVW2" i="18"/>
  <c r="ENW2" i="18"/>
  <c r="EIY2" i="18"/>
  <c r="EEA2" i="18"/>
  <c r="DZC2" i="18"/>
  <c r="DUE2" i="18"/>
  <c r="DPG2" i="18"/>
  <c r="DKI2" i="18"/>
  <c r="DFK2" i="18"/>
  <c r="DAM2" i="18"/>
  <c r="CVO2" i="18"/>
  <c r="CQQ2" i="18"/>
  <c r="CLS2" i="18"/>
  <c r="CGU2" i="18"/>
  <c r="CBW2" i="18"/>
  <c r="BWY2" i="18"/>
  <c r="BSA2" i="18"/>
  <c r="BNC2" i="18"/>
  <c r="BIE2" i="18"/>
  <c r="BDG2" i="18"/>
  <c r="AYI2" i="18"/>
  <c r="ATK2" i="18"/>
  <c r="IGH2" i="18"/>
  <c r="IDV2" i="18"/>
  <c r="IBJ2" i="18"/>
  <c r="HYX2" i="18"/>
  <c r="HWL2" i="18"/>
  <c r="HTZ2" i="18"/>
  <c r="HRN2" i="18"/>
  <c r="HPB2" i="18"/>
  <c r="HMP2" i="18"/>
  <c r="HKD2" i="18"/>
  <c r="HHR2" i="18"/>
  <c r="HFF2" i="18"/>
  <c r="HCT2" i="18"/>
  <c r="HAH2" i="18"/>
  <c r="GXV2" i="18"/>
  <c r="GVJ2" i="18"/>
  <c r="GSX2" i="18"/>
  <c r="GQL2" i="18"/>
  <c r="GNZ2" i="18"/>
  <c r="GLN2" i="18"/>
  <c r="GJZ2" i="18"/>
  <c r="GIT2" i="18"/>
  <c r="GHN2" i="18"/>
  <c r="GGH2" i="18"/>
  <c r="GFB2" i="18"/>
  <c r="GDV2" i="18"/>
  <c r="GCP2" i="18"/>
  <c r="GBJ2" i="18"/>
  <c r="GAD2" i="18"/>
  <c r="FYX2" i="18"/>
  <c r="FXR2" i="18"/>
  <c r="FWL2" i="18"/>
  <c r="FVF2" i="18"/>
  <c r="FTZ2" i="18"/>
  <c r="FST2" i="18"/>
  <c r="FRN2" i="18"/>
  <c r="FQH2" i="18"/>
  <c r="FPB2" i="18"/>
  <c r="FNV2" i="18"/>
  <c r="FMP2" i="18"/>
  <c r="FLJ2" i="18"/>
  <c r="FKD2" i="18"/>
  <c r="FIX2" i="18"/>
  <c r="FHR2" i="18"/>
  <c r="FGL2" i="18"/>
  <c r="FFF2" i="18"/>
  <c r="FDZ2" i="18"/>
  <c r="FCT2" i="18"/>
  <c r="FBN2" i="18"/>
  <c r="FAH2" i="18"/>
  <c r="EZB2" i="18"/>
  <c r="EXV2" i="18"/>
  <c r="EWP2" i="18"/>
  <c r="EVJ2" i="18"/>
  <c r="EUD2" i="18"/>
  <c r="ESX2" i="18"/>
  <c r="ERR2" i="18"/>
  <c r="EQL2" i="18"/>
  <c r="QOM2" i="18"/>
  <c r="OCH2" i="18"/>
  <c r="NHR2" i="18"/>
  <c r="MNZ2" i="18"/>
  <c r="LUH2" i="18"/>
  <c r="LAP2" i="18"/>
  <c r="KGX2" i="18"/>
  <c r="JNF2" i="18"/>
  <c r="JCT2" i="18"/>
  <c r="IXD2" i="18"/>
  <c r="ISF2" i="18"/>
  <c r="INH2" i="18"/>
  <c r="IIJ2" i="18"/>
  <c r="IDL2" i="18"/>
  <c r="HYN2" i="18"/>
  <c r="HTP2" i="18"/>
  <c r="HOR2" i="18"/>
  <c r="HJT2" i="18"/>
  <c r="HEV2" i="18"/>
  <c r="GZX2" i="18"/>
  <c r="GUZ2" i="18"/>
  <c r="GQB2" i="18"/>
  <c r="GLD2" i="18"/>
  <c r="GGF2" i="18"/>
  <c r="GBH2" i="18"/>
  <c r="FWJ2" i="18"/>
  <c r="FRL2" i="18"/>
  <c r="FMN2" i="18"/>
  <c r="FHP2" i="18"/>
  <c r="FCR2" i="18"/>
  <c r="EYB2" i="18"/>
  <c r="EVP2" i="18"/>
  <c r="ETD2" i="18"/>
  <c r="EQR2" i="18"/>
  <c r="EOY2" i="18"/>
  <c r="ENS2" i="18"/>
  <c r="EMM2" i="18"/>
  <c r="ELG2" i="18"/>
  <c r="EKA2" i="18"/>
  <c r="EIU2" i="18"/>
  <c r="EHO2" i="18"/>
  <c r="EGI2" i="18"/>
  <c r="EFC2" i="18"/>
  <c r="EDW2" i="18"/>
  <c r="ECQ2" i="18"/>
  <c r="EBK2" i="18"/>
  <c r="EAE2" i="18"/>
  <c r="DYY2" i="18"/>
  <c r="DXS2" i="18"/>
  <c r="DWM2" i="18"/>
  <c r="DVG2" i="18"/>
  <c r="DUA2" i="18"/>
  <c r="DSU2" i="18"/>
  <c r="DRO2" i="18"/>
  <c r="DQI2" i="18"/>
  <c r="DPC2" i="18"/>
  <c r="DNW2" i="18"/>
  <c r="DMQ2" i="18"/>
  <c r="DLK2" i="18"/>
  <c r="DKE2" i="18"/>
  <c r="DIY2" i="18"/>
  <c r="DHS2" i="18"/>
  <c r="DGM2" i="18"/>
  <c r="DFG2" i="18"/>
  <c r="DEA2" i="18"/>
  <c r="DCU2" i="18"/>
  <c r="DBO2" i="18"/>
  <c r="DAI2" i="18"/>
  <c r="CZC2" i="18"/>
  <c r="CXW2" i="18"/>
  <c r="CWQ2" i="18"/>
  <c r="CVK2" i="18"/>
  <c r="CUE2" i="18"/>
  <c r="CSY2" i="18"/>
  <c r="CRS2" i="18"/>
  <c r="CQM2" i="18"/>
  <c r="CPG2" i="18"/>
  <c r="COA2" i="18"/>
  <c r="CMU2" i="18"/>
  <c r="CLO2" i="18"/>
  <c r="CKI2" i="18"/>
  <c r="CJC2" i="18"/>
  <c r="CHW2" i="18"/>
  <c r="CGQ2" i="18"/>
  <c r="CFK2" i="18"/>
  <c r="CEE2" i="18"/>
  <c r="CCY2" i="18"/>
  <c r="CBS2" i="18"/>
  <c r="CAM2" i="18"/>
  <c r="BZG2" i="18"/>
  <c r="BYA2" i="18"/>
  <c r="BWU2" i="18"/>
  <c r="BVO2" i="18"/>
  <c r="BUI2" i="18"/>
  <c r="BTC2" i="18"/>
  <c r="BRW2" i="18"/>
  <c r="BQQ2" i="18"/>
  <c r="BPK2" i="18"/>
  <c r="BOE2" i="18"/>
  <c r="BMY2" i="18"/>
  <c r="BLS2" i="18"/>
  <c r="BKM2" i="18"/>
  <c r="BJG2" i="18"/>
  <c r="BIA2" i="18"/>
  <c r="BGU2" i="18"/>
  <c r="BFO2" i="18"/>
  <c r="BEI2" i="18"/>
  <c r="BDC2" i="18"/>
  <c r="BBW2" i="18"/>
  <c r="BAQ2" i="18"/>
  <c r="AZK2" i="18"/>
  <c r="AYE2" i="18"/>
  <c r="AWY2" i="18"/>
  <c r="AVS2" i="18"/>
  <c r="AUM2" i="18"/>
  <c r="ATG2" i="18"/>
  <c r="ASA2" i="18"/>
  <c r="AQU2" i="18"/>
  <c r="APO2" i="18"/>
  <c r="AOI2" i="18"/>
  <c r="ANC2" i="18"/>
  <c r="ALW2" i="18"/>
  <c r="AKQ2" i="18"/>
  <c r="AJK2" i="18"/>
  <c r="AIE2" i="18"/>
  <c r="AGY2" i="18"/>
  <c r="AFS2" i="18"/>
  <c r="AEM2" i="18"/>
  <c r="PPW2" i="18"/>
  <c r="NVF2" i="18"/>
  <c r="NBN2" i="18"/>
  <c r="MHV2" i="18"/>
  <c r="LOD2" i="18"/>
  <c r="KUL2" i="18"/>
  <c r="KAT2" i="18"/>
  <c r="JHR2" i="18"/>
  <c r="JAQ2" i="18"/>
  <c r="IVP2" i="18"/>
  <c r="IQR2" i="18"/>
  <c r="ILT2" i="18"/>
  <c r="IGV2" i="18"/>
  <c r="IBX2" i="18"/>
  <c r="HWZ2" i="18"/>
  <c r="HSB2" i="18"/>
  <c r="HND2" i="18"/>
  <c r="HIF2" i="18"/>
  <c r="HDH2" i="18"/>
  <c r="GYJ2" i="18"/>
  <c r="GTL2" i="18"/>
  <c r="GON2" i="18"/>
  <c r="GJP2" i="18"/>
  <c r="GER2" i="18"/>
  <c r="FZT2" i="18"/>
  <c r="FUV2" i="18"/>
  <c r="FPX2" i="18"/>
  <c r="FKZ2" i="18"/>
  <c r="FGB2" i="18"/>
  <c r="FBD2" i="18"/>
  <c r="EXK2" i="18"/>
  <c r="EUY2" i="18"/>
  <c r="ESM2" i="18"/>
  <c r="EQA2" i="18"/>
  <c r="EOP2" i="18"/>
  <c r="ENJ2" i="18"/>
  <c r="EMD2" i="18"/>
  <c r="EKX2" i="18"/>
  <c r="EJR2" i="18"/>
  <c r="EIL2" i="18"/>
  <c r="EHF2" i="18"/>
  <c r="EFZ2" i="18"/>
  <c r="EET2" i="18"/>
  <c r="EDN2" i="18"/>
  <c r="ECH2" i="18"/>
  <c r="EBB2" i="18"/>
  <c r="DZV2" i="18"/>
  <c r="DYP2" i="18"/>
  <c r="DXJ2" i="18"/>
  <c r="DWD2" i="18"/>
  <c r="DUX2" i="18"/>
  <c r="DTR2" i="18"/>
  <c r="DSL2" i="18"/>
  <c r="DRF2" i="18"/>
  <c r="DPZ2" i="18"/>
  <c r="DOT2" i="18"/>
  <c r="DNN2" i="18"/>
  <c r="DMH2" i="18"/>
  <c r="DLB2" i="18"/>
  <c r="DJV2" i="18"/>
  <c r="DIP2" i="18"/>
  <c r="DHJ2" i="18"/>
  <c r="DGD2" i="18"/>
  <c r="DEX2" i="18"/>
  <c r="DDR2" i="18"/>
  <c r="DCL2" i="18"/>
  <c r="DBF2" i="18"/>
  <c r="CZZ2" i="18"/>
  <c r="CYT2" i="18"/>
  <c r="CXN2" i="18"/>
  <c r="CWH2" i="18"/>
  <c r="CVB2" i="18"/>
  <c r="CTV2" i="18"/>
  <c r="CSP2" i="18"/>
  <c r="CRJ2" i="18"/>
  <c r="CQD2" i="18"/>
  <c r="COX2" i="18"/>
  <c r="CNR2" i="18"/>
  <c r="CML2" i="18"/>
  <c r="CLF2" i="18"/>
  <c r="CJZ2" i="18"/>
  <c r="CIT2" i="18"/>
  <c r="CHN2" i="18"/>
  <c r="CGH2" i="18"/>
  <c r="CFB2" i="18"/>
  <c r="CDV2" i="18"/>
  <c r="CCP2" i="18"/>
  <c r="CBJ2" i="18"/>
  <c r="CAD2" i="18"/>
  <c r="BYX2" i="18"/>
  <c r="BXR2" i="18"/>
  <c r="BWL2" i="18"/>
  <c r="BVF2" i="18"/>
  <c r="BTZ2" i="18"/>
  <c r="BST2" i="18"/>
  <c r="BRN2" i="18"/>
  <c r="BQH2" i="18"/>
  <c r="BPB2" i="18"/>
  <c r="BNV2" i="18"/>
  <c r="BMP2" i="18"/>
  <c r="BLJ2" i="18"/>
  <c r="BKD2" i="18"/>
  <c r="BIX2" i="18"/>
  <c r="BHR2" i="18"/>
  <c r="BGL2" i="18"/>
  <c r="BFF2" i="18"/>
  <c r="BDZ2" i="18"/>
  <c r="BCT2" i="18"/>
  <c r="BBN2" i="18"/>
  <c r="BAH2" i="18"/>
  <c r="AZB2" i="18"/>
  <c r="AXV2" i="18"/>
  <c r="AWP2" i="18"/>
  <c r="AVJ2" i="18"/>
  <c r="AUD2" i="18"/>
  <c r="ASX2" i="18"/>
  <c r="PKY2" i="18"/>
  <c r="NTZ2" i="18"/>
  <c r="NAH2" i="18"/>
  <c r="MGP2" i="18"/>
  <c r="LMX2" i="18"/>
  <c r="KTF2" i="18"/>
  <c r="JZN2" i="18"/>
  <c r="JHB2" i="18"/>
  <c r="JAH2" i="18"/>
  <c r="IVH2" i="18"/>
  <c r="IQJ2" i="18"/>
  <c r="ILL2" i="18"/>
  <c r="IGN2" i="18"/>
  <c r="IBP2" i="18"/>
  <c r="HWR2" i="18"/>
  <c r="HRT2" i="18"/>
  <c r="HMV2" i="18"/>
  <c r="HHX2" i="18"/>
  <c r="HCZ2" i="18"/>
  <c r="GYB2" i="18"/>
  <c r="GTD2" i="18"/>
  <c r="GOF2" i="18"/>
  <c r="GJH2" i="18"/>
  <c r="GEJ2" i="18"/>
  <c r="FZL2" i="18"/>
  <c r="FUN2" i="18"/>
  <c r="FPP2" i="18"/>
  <c r="FKR2" i="18"/>
  <c r="FFT2" i="18"/>
  <c r="FAV2" i="18"/>
  <c r="EXD2" i="18"/>
  <c r="EUR2" i="18"/>
  <c r="ESF2" i="18"/>
  <c r="EPT2" i="18"/>
  <c r="EON2" i="18"/>
  <c r="ENH2" i="18"/>
  <c r="EMB2" i="18"/>
  <c r="EKV2" i="18"/>
  <c r="EJP2" i="18"/>
  <c r="EIJ2" i="18"/>
  <c r="EHD2" i="18"/>
  <c r="EFX2" i="18"/>
  <c r="EER2" i="18"/>
  <c r="EDL2" i="18"/>
  <c r="ECF2" i="18"/>
  <c r="EAZ2" i="18"/>
  <c r="DZT2" i="18"/>
  <c r="DYN2" i="18"/>
  <c r="DXH2" i="18"/>
  <c r="DWB2" i="18"/>
  <c r="DUV2" i="18"/>
  <c r="DTP2" i="18"/>
  <c r="DSJ2" i="18"/>
  <c r="DRD2" i="18"/>
  <c r="DPX2" i="18"/>
  <c r="DOR2" i="18"/>
  <c r="DNL2" i="18"/>
  <c r="DMF2" i="18"/>
  <c r="DKZ2" i="18"/>
  <c r="DJT2" i="18"/>
  <c r="DIN2" i="18"/>
  <c r="DHH2" i="18"/>
  <c r="DGB2" i="18"/>
  <c r="DEV2" i="18"/>
  <c r="DDP2" i="18"/>
  <c r="DCJ2" i="18"/>
  <c r="DBD2" i="18"/>
  <c r="CZX2" i="18"/>
  <c r="CYR2" i="18"/>
  <c r="CXL2" i="18"/>
  <c r="CWF2" i="18"/>
  <c r="CUZ2" i="18"/>
  <c r="CTT2" i="18"/>
  <c r="CSN2" i="18"/>
  <c r="CRH2" i="18"/>
  <c r="CQB2" i="18"/>
  <c r="COV2" i="18"/>
  <c r="CNP2" i="18"/>
  <c r="CMJ2" i="18"/>
  <c r="CLD2" i="18"/>
  <c r="CJX2" i="18"/>
  <c r="CIR2" i="18"/>
  <c r="CHL2" i="18"/>
  <c r="CGF2" i="18"/>
  <c r="CEZ2" i="18"/>
  <c r="CDT2" i="18"/>
  <c r="CCN2" i="18"/>
  <c r="CBH2" i="18"/>
  <c r="CAB2" i="18"/>
  <c r="BYV2" i="18"/>
  <c r="BXP2" i="18"/>
  <c r="BWJ2" i="18"/>
  <c r="BVD2" i="18"/>
  <c r="BTX2" i="18"/>
  <c r="BSR2" i="18"/>
  <c r="BRL2" i="18"/>
  <c r="BQF2" i="18"/>
  <c r="BOZ2" i="18"/>
  <c r="BNT2" i="18"/>
  <c r="BMN2" i="18"/>
  <c r="BLH2" i="18"/>
  <c r="BKB2" i="18"/>
  <c r="BIV2" i="18"/>
  <c r="BHP2" i="18"/>
  <c r="BGJ2" i="18"/>
  <c r="BFD2" i="18"/>
  <c r="BDX2" i="18"/>
  <c r="BCR2" i="18"/>
  <c r="BBL2" i="18"/>
  <c r="BAF2" i="18"/>
  <c r="AYZ2" i="18"/>
  <c r="AXT2" i="18"/>
  <c r="AWN2" i="18"/>
  <c r="AVH2" i="18"/>
  <c r="AUB2" i="18"/>
  <c r="ASV2" i="18"/>
  <c r="ARP2" i="18"/>
  <c r="AQJ2" i="18"/>
  <c r="APD2" i="18"/>
  <c r="ANX2" i="18"/>
  <c r="AMR2" i="18"/>
  <c r="ALL2" i="18"/>
  <c r="AKF2" i="18"/>
  <c r="AIZ2" i="18"/>
  <c r="AHT2" i="18"/>
  <c r="AGN2" i="18"/>
  <c r="AFH2" i="18"/>
  <c r="AEB2" i="18"/>
  <c r="ACV2" i="18"/>
  <c r="ABP2" i="18"/>
  <c r="AAJ2" i="18"/>
  <c r="ZD2" i="18"/>
  <c r="XX2" i="18"/>
  <c r="WR2" i="18"/>
  <c r="VL2" i="18"/>
  <c r="QTS2" i="18"/>
  <c r="LVN2" i="18"/>
  <c r="JDC2" i="18"/>
  <c r="IIR2" i="18"/>
  <c r="HOZ2" i="18"/>
  <c r="GVH2" i="18"/>
  <c r="GBP2" i="18"/>
  <c r="FHX2" i="18"/>
  <c r="ETK2" i="18"/>
  <c r="EMQ2" i="18"/>
  <c r="EHS2" i="18"/>
  <c r="ECU2" i="18"/>
  <c r="DXW2" i="18"/>
  <c r="DSY2" i="18"/>
  <c r="DOA2" i="18"/>
  <c r="DJC2" i="18"/>
  <c r="DEE2" i="18"/>
  <c r="CZG2" i="18"/>
  <c r="CUI2" i="18"/>
  <c r="CPK2" i="18"/>
  <c r="CKM2" i="18"/>
  <c r="CFO2" i="18"/>
  <c r="CAQ2" i="18"/>
  <c r="BVS2" i="18"/>
  <c r="BQU2" i="18"/>
  <c r="BLW2" i="18"/>
  <c r="BGY2" i="18"/>
  <c r="BCA2" i="18"/>
  <c r="AXC2" i="18"/>
  <c r="ASH2" i="18"/>
  <c r="APV2" i="18"/>
  <c r="ANJ2" i="18"/>
  <c r="AKX2" i="18"/>
  <c r="AIL2" i="18"/>
  <c r="AFZ2" i="18"/>
  <c r="ADS2" i="18"/>
  <c r="ACA2" i="18"/>
  <c r="AAL2" i="18"/>
  <c r="YU2" i="18"/>
  <c r="XC2" i="18"/>
  <c r="VN2" i="18"/>
  <c r="TZ2" i="18"/>
  <c r="ST2" i="18"/>
  <c r="RN2" i="18"/>
  <c r="QH2" i="18"/>
  <c r="PB2" i="18"/>
  <c r="NV2" i="18"/>
  <c r="MP2" i="18"/>
  <c r="LJ2" i="18"/>
  <c r="KD2" i="18"/>
  <c r="IX2" i="18"/>
  <c r="HR2" i="18"/>
  <c r="GL2" i="18"/>
  <c r="FF2" i="18"/>
  <c r="DZ2" i="18"/>
  <c r="CT2" i="18"/>
  <c r="BN2" i="18"/>
  <c r="AH2" i="18"/>
  <c r="JD2" i="18"/>
  <c r="IAB2" i="18"/>
  <c r="EPK2" i="18"/>
  <c r="EFO2" i="18"/>
  <c r="DSA2" i="18"/>
  <c r="DGY2" i="18"/>
  <c r="CTK2" i="18"/>
  <c r="CFW2" i="18"/>
  <c r="BRC2" i="18"/>
  <c r="BEU2" i="18"/>
  <c r="ASM2" i="18"/>
  <c r="AKM2" i="18"/>
  <c r="ADV2" i="18"/>
  <c r="ZG2" i="18"/>
  <c r="UI2" i="18"/>
  <c r="RG2" i="18"/>
  <c r="ARR2" i="18"/>
  <c r="AMT2" i="18"/>
  <c r="AHV2" i="18"/>
  <c r="ADG2" i="18"/>
  <c r="AAA2" i="18"/>
  <c r="WT2" i="18"/>
  <c r="TR2" i="18"/>
  <c r="RF2" i="18"/>
  <c r="OT2" i="18"/>
  <c r="MH2" i="18"/>
  <c r="JV2" i="18"/>
  <c r="HJ2" i="18"/>
  <c r="EX2" i="18"/>
  <c r="CL2" i="18"/>
  <c r="Z2" i="18"/>
  <c r="FOB2" i="18"/>
  <c r="EDC2" i="18"/>
  <c r="DDG2" i="18"/>
  <c r="CDK2" i="18"/>
  <c r="BBC2" i="18"/>
  <c r="AIQ2" i="18"/>
  <c r="YA2" i="18"/>
  <c r="QI2" i="18"/>
  <c r="MY2" i="18"/>
  <c r="JO2" i="18"/>
  <c r="GE2" i="18"/>
  <c r="DC2" i="18"/>
  <c r="K2" i="18"/>
  <c r="MKH2" i="18"/>
  <c r="JJN2" i="18"/>
  <c r="IMJ2" i="18"/>
  <c r="HSR2" i="18"/>
  <c r="GYZ2" i="18"/>
  <c r="GFH2" i="18"/>
  <c r="FLP2" i="18"/>
  <c r="EVG2" i="18"/>
  <c r="ENO2" i="18"/>
  <c r="EIQ2" i="18"/>
  <c r="EDS2" i="18"/>
  <c r="DYU2" i="18"/>
  <c r="DTW2" i="18"/>
  <c r="DOY2" i="18"/>
  <c r="DKA2" i="18"/>
  <c r="DFC2" i="18"/>
  <c r="DAE2" i="18"/>
  <c r="CVG2" i="18"/>
  <c r="CQI2" i="18"/>
  <c r="CLK2" i="18"/>
  <c r="CGM2" i="18"/>
  <c r="CBO2" i="18"/>
  <c r="BWQ2" i="18"/>
  <c r="BRS2" i="18"/>
  <c r="BMU2" i="18"/>
  <c r="BHW2" i="18"/>
  <c r="BCY2" i="18"/>
  <c r="AYA2" i="18"/>
  <c r="ATC2" i="18"/>
  <c r="AQI2" i="18"/>
  <c r="ANW2" i="18"/>
  <c r="ALK2" i="18"/>
  <c r="AIY2" i="18"/>
  <c r="AGM2" i="18"/>
  <c r="AEA2" i="18"/>
  <c r="ACI2" i="18"/>
  <c r="AAT2" i="18"/>
  <c r="ZC2" i="18"/>
  <c r="XK2" i="18"/>
  <c r="VV2" i="18"/>
  <c r="UF2" i="18"/>
  <c r="SZ2" i="18"/>
  <c r="RT2" i="18"/>
  <c r="QN2" i="18"/>
  <c r="PH2" i="18"/>
  <c r="OB2" i="18"/>
  <c r="MV2" i="18"/>
  <c r="LP2" i="18"/>
  <c r="KJ2" i="18"/>
  <c r="IV2" i="18"/>
  <c r="GR2" i="18"/>
  <c r="FL2" i="18"/>
  <c r="EF2" i="18"/>
  <c r="CZ2" i="18"/>
  <c r="BT2" i="18"/>
  <c r="AN2" i="18"/>
  <c r="H2" i="18"/>
  <c r="DUM2" i="18"/>
  <c r="DAU2" i="18"/>
  <c r="CHC2" i="18"/>
  <c r="BNK2" i="18"/>
  <c r="AUY2" i="18"/>
  <c r="ALC2" i="18"/>
  <c r="ACE2" i="18"/>
  <c r="WL2" i="18"/>
  <c r="QY2" i="18"/>
  <c r="MQ2" i="18"/>
  <c r="II2" i="18"/>
  <c r="EA2" i="18"/>
  <c r="AA2" i="18"/>
  <c r="MFJ2" i="18"/>
  <c r="JGL2" i="18"/>
  <c r="ILD2" i="18"/>
  <c r="HRL2" i="18"/>
  <c r="GXT2" i="18"/>
  <c r="GEB2" i="18"/>
  <c r="FKJ2" i="18"/>
  <c r="EUQ2" i="18"/>
  <c r="ENG2" i="18"/>
  <c r="EII2" i="18"/>
  <c r="EDK2" i="18"/>
  <c r="DYM2" i="18"/>
  <c r="DTO2" i="18"/>
  <c r="DOQ2" i="18"/>
  <c r="DJS2" i="18"/>
  <c r="DEU2" i="18"/>
  <c r="CZW2" i="18"/>
  <c r="CUY2" i="18"/>
  <c r="CQA2" i="18"/>
  <c r="CLC2" i="18"/>
  <c r="CGE2" i="18"/>
  <c r="CBG2" i="18"/>
  <c r="BWI2" i="18"/>
  <c r="BRK2" i="18"/>
  <c r="BMM2" i="18"/>
  <c r="BHO2" i="18"/>
  <c r="BCQ2" i="18"/>
  <c r="AXS2" i="18"/>
  <c r="ASU2" i="18"/>
  <c r="AQD2" i="18"/>
  <c r="ANR2" i="18"/>
  <c r="ALF2" i="18"/>
  <c r="AIT2" i="18"/>
  <c r="AGH2" i="18"/>
  <c r="ADW2" i="18"/>
  <c r="AAQ2" i="18"/>
  <c r="YY2" i="18"/>
  <c r="XJ2" i="18"/>
  <c r="VS2" i="18"/>
  <c r="UE2" i="18"/>
  <c r="RS2" i="18"/>
  <c r="PG2" i="18"/>
  <c r="MU2" i="18"/>
  <c r="KI2" i="18"/>
  <c r="HW2" i="18"/>
  <c r="FK2" i="18"/>
  <c r="CY2" i="18"/>
  <c r="AM2" i="18"/>
  <c r="MAL2" i="18"/>
  <c r="IEZ2" i="18"/>
  <c r="FSZ2" i="18"/>
  <c r="DTG2" i="18"/>
  <c r="CEQ2" i="18"/>
  <c r="ARW2" i="18"/>
  <c r="AEY2" i="18"/>
  <c r="SE2" i="18"/>
  <c r="LK2" i="18"/>
  <c r="EI2" i="18"/>
  <c r="AB2" i="12"/>
  <c r="AQL2" i="18"/>
  <c r="ALN2" i="18"/>
  <c r="AGP2" i="18"/>
  <c r="ACM2" i="18"/>
  <c r="ZF2" i="18"/>
  <c r="VW2" i="18"/>
  <c r="TB2" i="18"/>
  <c r="QP2" i="18"/>
  <c r="OD2" i="18"/>
  <c r="LR2" i="18"/>
  <c r="JF2" i="18"/>
  <c r="GT2" i="18"/>
  <c r="EH2" i="18"/>
  <c r="BV2" i="18"/>
  <c r="J2" i="18"/>
  <c r="EUA2" i="18"/>
  <c r="DVS2" i="18"/>
  <c r="CXC2" i="18"/>
  <c r="BWA2" i="18"/>
  <c r="AWE2" i="18"/>
  <c r="AFO2" i="18"/>
  <c r="VO2" i="18"/>
  <c r="PS2" i="18"/>
  <c r="MA2" i="18"/>
  <c r="IY2" i="18"/>
  <c r="FG2" i="18"/>
  <c r="CE2" i="18"/>
  <c r="PZS2" i="18"/>
  <c r="LQP2" i="18"/>
  <c r="JBN2" i="18"/>
  <c r="IHL2" i="18"/>
  <c r="HNT2" i="18"/>
  <c r="GUB2" i="18"/>
  <c r="GAJ2" i="18"/>
  <c r="FGR2" i="18"/>
  <c r="ESU2" i="18"/>
  <c r="EMI2" i="18"/>
  <c r="EHK2" i="18"/>
  <c r="ECM2" i="18"/>
  <c r="DXO2" i="18"/>
  <c r="DSQ2" i="18"/>
  <c r="DNS2" i="18"/>
  <c r="DIU2" i="18"/>
  <c r="DDW2" i="18"/>
  <c r="CYY2" i="18"/>
  <c r="CUA2" i="18"/>
  <c r="CPC2" i="18"/>
  <c r="CKE2" i="18"/>
  <c r="CFG2" i="18"/>
  <c r="CAI2" i="18"/>
  <c r="BVK2" i="18"/>
  <c r="BQM2" i="18"/>
  <c r="BLO2" i="18"/>
  <c r="BGQ2" i="18"/>
  <c r="BBS2" i="18"/>
  <c r="AWU2" i="18"/>
  <c r="ASE2" i="18"/>
  <c r="APS2" i="18"/>
  <c r="ANG2" i="18"/>
  <c r="AKU2" i="18"/>
  <c r="AII2" i="18"/>
  <c r="AFW2" i="18"/>
  <c r="ADO2" i="18"/>
  <c r="ABZ2" i="18"/>
  <c r="AAI2" i="18"/>
  <c r="YQ2" i="18"/>
  <c r="XB2" i="18"/>
  <c r="VK2" i="18"/>
  <c r="TX2" i="18"/>
  <c r="SR2" i="18"/>
  <c r="RL2" i="18"/>
  <c r="QF2" i="18"/>
  <c r="OZ2" i="18"/>
  <c r="NT2" i="18"/>
  <c r="MN2" i="18"/>
  <c r="LH2" i="18"/>
  <c r="KB2" i="18"/>
  <c r="IN2" i="18"/>
  <c r="GJ2" i="18"/>
  <c r="FD2" i="18"/>
  <c r="DX2" i="18"/>
  <c r="CR2" i="18"/>
  <c r="BL2" i="18"/>
  <c r="AF2" i="18"/>
  <c r="IOV2" i="18"/>
  <c r="DOI2" i="18"/>
  <c r="CVW2" i="18"/>
  <c r="CCE2" i="18"/>
  <c r="BJS2" i="18"/>
  <c r="ARG2" i="18"/>
  <c r="AIA2" i="18"/>
  <c r="AAY2" i="18"/>
  <c r="UU2" i="18"/>
  <c r="QA2" i="18"/>
  <c r="LS2" i="18"/>
  <c r="HK2" i="18"/>
  <c r="CU2" i="18"/>
  <c r="PGA2" i="18"/>
  <c r="LLR2" i="18"/>
  <c r="IZX2" i="18"/>
  <c r="IGF2" i="18"/>
  <c r="HMN2" i="18"/>
  <c r="GSV2" i="18"/>
  <c r="FZD2" i="18"/>
  <c r="FFL2" i="18"/>
  <c r="ESE2" i="18"/>
  <c r="EMA2" i="18"/>
  <c r="EHC2" i="18"/>
  <c r="ECE2" i="18"/>
  <c r="DXG2" i="18"/>
  <c r="DSI2" i="18"/>
  <c r="DNK2" i="18"/>
  <c r="DIM2" i="18"/>
  <c r="DDO2" i="18"/>
  <c r="CYQ2" i="18"/>
  <c r="CTS2" i="18"/>
  <c r="COU2" i="18"/>
  <c r="CJW2" i="18"/>
  <c r="CEY2" i="18"/>
  <c r="CAA2" i="18"/>
  <c r="BVC2" i="18"/>
  <c r="BQE2" i="18"/>
  <c r="BLG2" i="18"/>
  <c r="BGI2" i="18"/>
  <c r="BBK2" i="18"/>
  <c r="AWM2" i="18"/>
  <c r="ARZ2" i="18"/>
  <c r="APN2" i="18"/>
  <c r="ANB2" i="18"/>
  <c r="AKP2" i="18"/>
  <c r="AID2" i="18"/>
  <c r="AFR2" i="18"/>
  <c r="ADN2" i="18"/>
  <c r="ABW2" i="18"/>
  <c r="AAE2" i="18"/>
  <c r="YP2" i="18"/>
  <c r="WY2" i="18"/>
  <c r="VG2" i="18"/>
  <c r="TW2" i="18"/>
  <c r="SQ2" i="18"/>
  <c r="RK2" i="18"/>
  <c r="QE2" i="18"/>
  <c r="OY2" i="18"/>
  <c r="NS2" i="18"/>
  <c r="MM2" i="18"/>
  <c r="LG2" i="18"/>
  <c r="KA2" i="18"/>
  <c r="IU2" i="18"/>
  <c r="HO2" i="18"/>
  <c r="GI2" i="18"/>
  <c r="FC2" i="18"/>
  <c r="DW2" i="18"/>
  <c r="CQ2" i="18"/>
  <c r="BK2" i="18"/>
  <c r="AE2" i="18"/>
  <c r="OMM2" i="18"/>
  <c r="LGT2" i="18"/>
  <c r="IYR2" i="18"/>
  <c r="HVD2" i="18"/>
  <c r="HBL2" i="18"/>
  <c r="GHT2" i="18"/>
  <c r="FJD2" i="18"/>
  <c r="EOE2" i="18"/>
  <c r="EBW2" i="18"/>
  <c r="DQU2" i="18"/>
  <c r="DCA2" i="18"/>
  <c r="COM2" i="18"/>
  <c r="CAY2" i="18"/>
  <c r="BPW2" i="18"/>
  <c r="BCI2" i="18"/>
  <c r="AQA2" i="18"/>
  <c r="AJW2" i="18"/>
  <c r="AEI2" i="18"/>
  <c r="YX2" i="18"/>
  <c r="VF2" i="18"/>
  <c r="RO2" i="18"/>
  <c r="NW2" i="18"/>
  <c r="KU2" i="18"/>
  <c r="HC2" i="18"/>
  <c r="DK2" i="18"/>
  <c r="S2" i="18"/>
  <c r="V2" i="12"/>
  <c r="Q2" i="12"/>
  <c r="ABK2" i="18"/>
  <c r="SI2" i="18"/>
  <c r="PW2" i="18"/>
  <c r="NK2" i="18"/>
  <c r="KY2" i="18"/>
  <c r="IM2" i="18"/>
  <c r="GA2" i="18"/>
  <c r="DO2" i="18"/>
  <c r="BC2" i="18"/>
  <c r="NNV2" i="18"/>
  <c r="ITT2" i="18"/>
  <c r="GWN2" i="18"/>
  <c r="GCV2" i="18"/>
  <c r="ELS2" i="18"/>
  <c r="DZK2" i="18"/>
  <c r="CYI2" i="18"/>
  <c r="CKU2" i="18"/>
  <c r="BME2" i="18"/>
  <c r="AXK2" i="18"/>
  <c r="AJG2" i="18"/>
  <c r="XR2" i="18"/>
  <c r="UA2" i="18"/>
  <c r="NG2" i="18"/>
  <c r="GM2" i="18"/>
  <c r="M2" i="12"/>
  <c r="APF2" i="18"/>
  <c r="AKH2" i="18"/>
  <c r="AFJ2" i="18"/>
  <c r="ABR2" i="18"/>
  <c r="YI2" i="18"/>
  <c r="VC2" i="18"/>
  <c r="SL2" i="18"/>
  <c r="PZ2" i="18"/>
  <c r="NN2" i="18"/>
  <c r="LB2" i="18"/>
  <c r="IP2" i="18"/>
  <c r="GD2" i="18"/>
  <c r="DR2" i="18"/>
  <c r="BF2" i="18"/>
  <c r="IF2" i="18"/>
  <c r="EMY2" i="18"/>
  <c r="DPO2" i="18"/>
  <c r="CPS2" i="18"/>
  <c r="BOQ2" i="18"/>
  <c r="AQQ2" i="18"/>
  <c r="ACP2" i="18"/>
  <c r="TS2" i="18"/>
  <c r="PC2" i="18"/>
  <c r="LC2" i="18"/>
  <c r="HS2" i="18"/>
  <c r="EQ2" i="18"/>
  <c r="BG2" i="18"/>
  <c r="NXR2" i="18"/>
  <c r="KWX2" i="18"/>
  <c r="IWF2" i="18"/>
  <c r="ICN2" i="18"/>
  <c r="HIV2" i="18"/>
  <c r="GPD2" i="18"/>
  <c r="FVL2" i="18"/>
  <c r="FBT2" i="18"/>
  <c r="EQI2" i="18"/>
  <c r="ELC2" i="18"/>
  <c r="EGE2" i="18"/>
  <c r="EBG2" i="18"/>
  <c r="DWI2" i="18"/>
  <c r="DRK2" i="18"/>
  <c r="DMM2" i="18"/>
  <c r="DHO2" i="18"/>
  <c r="DCQ2" i="18"/>
  <c r="CXS2" i="18"/>
  <c r="CSU2" i="18"/>
  <c r="CNW2" i="18"/>
  <c r="CIY2" i="18"/>
  <c r="CEA2" i="18"/>
  <c r="BZC2" i="18"/>
  <c r="BUE2" i="18"/>
  <c r="BPG2" i="18"/>
  <c r="BKI2" i="18"/>
  <c r="BFK2" i="18"/>
  <c r="BAM2" i="18"/>
  <c r="AVO2" i="18"/>
  <c r="ARO2" i="18"/>
  <c r="APC2" i="18"/>
  <c r="AMQ2" i="18"/>
  <c r="AKE2" i="18"/>
  <c r="AHS2" i="18"/>
  <c r="AFG2" i="18"/>
  <c r="ADF2" i="18"/>
  <c r="ABO2" i="18"/>
  <c r="ZW2" i="18"/>
  <c r="YH2" i="18"/>
  <c r="WQ2" i="18"/>
  <c r="UY2" i="18"/>
  <c r="TP2" i="18"/>
  <c r="SJ2" i="18"/>
  <c r="RD2" i="18"/>
  <c r="PX2" i="18"/>
  <c r="OR2" i="18"/>
  <c r="NL2" i="18"/>
  <c r="MF2" i="18"/>
  <c r="KZ2" i="18"/>
  <c r="JT2" i="18"/>
  <c r="HX2" i="18"/>
  <c r="GB2" i="18"/>
  <c r="EV2" i="18"/>
  <c r="DP2" i="18"/>
  <c r="CJ2" i="18"/>
  <c r="BD2" i="18"/>
  <c r="X2" i="18"/>
  <c r="EJG2" i="18"/>
  <c r="DKQ2" i="18"/>
  <c r="CQY2" i="18"/>
  <c r="BXG2" i="18"/>
  <c r="BDO2" i="18"/>
  <c r="APK2" i="18"/>
  <c r="AGE2" i="18"/>
  <c r="ZS2" i="18"/>
  <c r="TK2" i="18"/>
  <c r="OU2" i="18"/>
  <c r="KE2" i="18"/>
  <c r="FW2" i="18"/>
  <c r="BW2" i="18"/>
  <c r="NST2" i="18"/>
  <c r="KRZ2" i="18"/>
  <c r="IUZ2" i="18"/>
  <c r="IBH2" i="18"/>
  <c r="HHP2" i="18"/>
  <c r="GNX2" i="18"/>
  <c r="FUF2" i="18"/>
  <c r="FAN2" i="18"/>
  <c r="EPS2" i="18"/>
  <c r="EKU2" i="18"/>
  <c r="EFW2" i="18"/>
  <c r="EAY2" i="18"/>
  <c r="DWA2" i="18"/>
  <c r="DRC2" i="18"/>
  <c r="DME2" i="18"/>
  <c r="DHG2" i="18"/>
  <c r="DCI2" i="18"/>
  <c r="CXK2" i="18"/>
  <c r="CSM2" i="18"/>
  <c r="CNO2" i="18"/>
  <c r="CIQ2" i="18"/>
  <c r="CDS2" i="18"/>
  <c r="BYU2" i="18"/>
  <c r="BTW2" i="18"/>
  <c r="BOY2" i="18"/>
  <c r="BKA2" i="18"/>
  <c r="BFC2" i="18"/>
  <c r="BAE2" i="18"/>
  <c r="AVG2" i="18"/>
  <c r="ARJ2" i="18"/>
  <c r="AOX2" i="18"/>
  <c r="AML2" i="18"/>
  <c r="AJZ2" i="18"/>
  <c r="AHN2" i="18"/>
  <c r="AFB2" i="18"/>
  <c r="ADC2" i="18"/>
  <c r="ZV2" i="18"/>
  <c r="YE2" i="18"/>
  <c r="WM2" i="18"/>
  <c r="UX2" i="18"/>
  <c r="TO2" i="18"/>
  <c r="RC2" i="18"/>
  <c r="OQ2" i="18"/>
  <c r="ME2" i="18"/>
  <c r="JS2" i="18"/>
  <c r="HG2" i="18"/>
  <c r="EU2" i="18"/>
  <c r="CI2" i="18"/>
  <c r="W2" i="18"/>
  <c r="KNB2" i="18"/>
  <c r="HQF2" i="18"/>
  <c r="FEF2" i="18"/>
  <c r="DNC2" i="18"/>
  <c r="BYM2" i="18"/>
  <c r="AOU2" i="18"/>
  <c r="ACY2" i="18"/>
  <c r="QQ2" i="18"/>
  <c r="JW2" i="18"/>
  <c r="CM2" i="18"/>
  <c r="R2" i="12"/>
  <c r="ANZ2" i="18"/>
  <c r="AJB2" i="18"/>
  <c r="AED2" i="18"/>
  <c r="AAU2" i="18"/>
  <c r="XO2" i="18"/>
  <c r="UH2" i="18"/>
  <c r="RV2" i="18"/>
  <c r="PJ2" i="18"/>
  <c r="MX2" i="18"/>
  <c r="KL2" i="18"/>
  <c r="HZ2" i="18"/>
  <c r="FN2" i="18"/>
  <c r="DB2" i="18"/>
  <c r="AP2" i="18"/>
  <c r="GZ2" i="18"/>
  <c r="EIA2" i="18"/>
  <c r="DJK2" i="18"/>
  <c r="CJO2" i="18"/>
  <c r="BIM2" i="18"/>
  <c r="AMI2" i="18"/>
  <c r="AAM2" i="18"/>
  <c r="RW2" i="18"/>
  <c r="OE2" i="18"/>
  <c r="KM2" i="18"/>
  <c r="GU2" i="18"/>
  <c r="DS2" i="18"/>
  <c r="AI2" i="18"/>
  <c r="NDZ2" i="18"/>
  <c r="KDF2" i="18"/>
  <c r="IRH2" i="18"/>
  <c r="HXP2" i="18"/>
  <c r="HDX2" i="18"/>
  <c r="GKF2" i="18"/>
  <c r="FQN2" i="18"/>
  <c r="EXS2" i="18"/>
  <c r="EOU2" i="18"/>
  <c r="EJW2" i="18"/>
  <c r="EEY2" i="18"/>
  <c r="EAA2" i="18"/>
  <c r="DVC2" i="18"/>
  <c r="DQE2" i="18"/>
  <c r="DLG2" i="18"/>
  <c r="DGI2" i="18"/>
  <c r="DBK2" i="18"/>
  <c r="CWM2" i="18"/>
  <c r="CRO2" i="18"/>
  <c r="CMQ2" i="18"/>
  <c r="CHS2" i="18"/>
  <c r="CCU2" i="18"/>
  <c r="BXW2" i="18"/>
  <c r="BSY2" i="18"/>
  <c r="BOA2" i="18"/>
  <c r="BJC2" i="18"/>
  <c r="BEE2" i="18"/>
  <c r="AZG2" i="18"/>
  <c r="AUI2" i="18"/>
  <c r="AQY2" i="18"/>
  <c r="AOM2" i="18"/>
  <c r="AMA2" i="18"/>
  <c r="AJO2" i="18"/>
  <c r="AHC2" i="18"/>
  <c r="AEQ2" i="18"/>
  <c r="ACU2" i="18"/>
  <c r="ABC2" i="18"/>
  <c r="ZN2" i="18"/>
  <c r="XW2" i="18"/>
  <c r="WE2" i="18"/>
  <c r="UP2" i="18"/>
  <c r="TH2" i="18"/>
  <c r="SB2" i="18"/>
  <c r="QV2" i="18"/>
  <c r="PP2" i="18"/>
  <c r="OJ2" i="18"/>
  <c r="ND2" i="18"/>
  <c r="LX2" i="18"/>
  <c r="KR2" i="18"/>
  <c r="JL2" i="18"/>
  <c r="HH2" i="18"/>
  <c r="FT2" i="18"/>
  <c r="EN2" i="18"/>
  <c r="DH2" i="18"/>
  <c r="CB2" i="18"/>
  <c r="AV2" i="18"/>
  <c r="P2" i="18"/>
  <c r="EAQ2" i="18"/>
  <c r="DEM2" i="18"/>
  <c r="CMA2" i="18"/>
  <c r="BTO2" i="18"/>
  <c r="AZW2" i="18"/>
  <c r="AMY2" i="18"/>
  <c r="ADK2" i="18"/>
  <c r="YM2" i="18"/>
  <c r="SM2" i="18"/>
  <c r="NO2" i="18"/>
  <c r="JG2" i="18"/>
  <c r="EY2" i="18"/>
  <c r="AY2" i="18"/>
  <c r="MZB2" i="18"/>
  <c r="JYH2" i="18"/>
  <c r="IQB2" i="18"/>
  <c r="HWJ2" i="18"/>
  <c r="HCR2" i="18"/>
  <c r="GIZ2" i="18"/>
  <c r="FPH2" i="18"/>
  <c r="EXC2" i="18"/>
  <c r="EOM2" i="18"/>
  <c r="EJO2" i="18"/>
  <c r="EEQ2" i="18"/>
  <c r="DZS2" i="18"/>
  <c r="DUU2" i="18"/>
  <c r="DPW2" i="18"/>
  <c r="DKY2" i="18"/>
  <c r="DGA2" i="18"/>
  <c r="DBC2" i="18"/>
  <c r="CWE2" i="18"/>
  <c r="CRG2" i="18"/>
  <c r="CMI2" i="18"/>
  <c r="CHK2" i="18"/>
  <c r="CCM2" i="18"/>
  <c r="BXO2" i="18"/>
  <c r="BSQ2" i="18"/>
  <c r="BNS2" i="18"/>
  <c r="BIU2" i="18"/>
  <c r="BDW2" i="18"/>
  <c r="AYY2" i="18"/>
  <c r="AUA2" i="18"/>
  <c r="AQT2" i="18"/>
  <c r="AOH2" i="18"/>
  <c r="ALV2" i="18"/>
  <c r="AJJ2" i="18"/>
  <c r="AGX2" i="18"/>
  <c r="AEL2" i="18"/>
  <c r="ACQ2" i="18"/>
  <c r="ABB2" i="18"/>
  <c r="ZK2" i="18"/>
  <c r="XS2" i="18"/>
  <c r="WD2" i="18"/>
  <c r="UM2" i="18"/>
  <c r="TG2" i="18"/>
  <c r="SA2" i="18"/>
  <c r="QU2" i="18"/>
  <c r="PO2" i="18"/>
  <c r="OI2" i="18"/>
  <c r="NC2" i="18"/>
  <c r="LW2" i="18"/>
  <c r="KQ2" i="18"/>
  <c r="JK2" i="18"/>
  <c r="IE2" i="18"/>
  <c r="GY2" i="18"/>
  <c r="FS2" i="18"/>
  <c r="EM2" i="18"/>
  <c r="DG2" i="18"/>
  <c r="CA2" i="18"/>
  <c r="AU2" i="18"/>
  <c r="O2" i="18"/>
  <c r="MUD2" i="18"/>
  <c r="JTJ2" i="18"/>
  <c r="IJX2" i="18"/>
  <c r="HLH2" i="18"/>
  <c r="GRP2" i="18"/>
  <c r="FXX2" i="18"/>
  <c r="EWM2" i="18"/>
  <c r="EGU2" i="18"/>
  <c r="DWY2" i="18"/>
  <c r="DIE2" i="18"/>
  <c r="CUQ2" i="18"/>
  <c r="CII2" i="18"/>
  <c r="BUU2" i="18"/>
  <c r="BHG2" i="18"/>
  <c r="ATS2" i="18"/>
  <c r="ANO2" i="18"/>
  <c r="AHK2" i="18"/>
  <c r="ABS2" i="18"/>
  <c r="WU2" i="18"/>
  <c r="TC2" i="18"/>
  <c r="PK2" i="18"/>
  <c r="MI2" i="18"/>
  <c r="IQ2" i="18"/>
  <c r="FO2" i="18"/>
  <c r="BO2" i="18"/>
  <c r="L2" i="12"/>
  <c r="W2" i="12"/>
  <c r="ACH2" i="18"/>
  <c r="SY2" i="18"/>
  <c r="QM2" i="18"/>
  <c r="OA2" i="18"/>
  <c r="LO2" i="18"/>
  <c r="JC2" i="18"/>
  <c r="GQ2" i="18"/>
  <c r="EE2" i="18"/>
  <c r="BS2" i="18"/>
  <c r="G2" i="18"/>
  <c r="JEV2" i="18"/>
  <c r="HGJ2" i="18"/>
  <c r="GMR2" i="18"/>
  <c r="ERO2" i="18"/>
  <c r="EEI2" i="18"/>
  <c r="DFS2" i="18"/>
  <c r="CSE2" i="18"/>
  <c r="BSI2" i="18"/>
  <c r="BGA2" i="18"/>
  <c r="ALS2" i="18"/>
  <c r="AAD2" i="18"/>
  <c r="WA2" i="18"/>
  <c r="OM2" i="18"/>
  <c r="IA2" i="18"/>
  <c r="AQ2" i="18"/>
  <c r="AA2" i="12"/>
  <c r="C2" i="12"/>
  <c r="B2" i="12"/>
</calcChain>
</file>

<file path=xl/sharedStrings.xml><?xml version="1.0" encoding="utf-8"?>
<sst xmlns="http://schemas.openxmlformats.org/spreadsheetml/2006/main" count="9837" uniqueCount="776">
  <si>
    <t>Daerah Pemilihan</t>
  </si>
  <si>
    <t>Prov.</t>
  </si>
  <si>
    <t>Nama Daerah</t>
  </si>
  <si>
    <t>Prov. Aceh</t>
  </si>
  <si>
    <t>Provinsi Aceh</t>
  </si>
  <si>
    <t>Aceh I</t>
  </si>
  <si>
    <t>Kab. Aceh Barat</t>
  </si>
  <si>
    <t>Kab. Aceh Besar</t>
  </si>
  <si>
    <t>Kab. Aceh Selatan</t>
  </si>
  <si>
    <t>Kab. Aceh Singkil</t>
  </si>
  <si>
    <t>Aceh II</t>
  </si>
  <si>
    <t>Kab. Aceh Tengah</t>
  </si>
  <si>
    <t>Kab. Aceh Tenggara</t>
  </si>
  <si>
    <t>Kab. Aceh Timur</t>
  </si>
  <si>
    <t>Kab. Aceh Utara</t>
  </si>
  <si>
    <t>Kab. Bireuen</t>
  </si>
  <si>
    <t>Kab. Pidie</t>
  </si>
  <si>
    <t>Kab. Simeulue</t>
  </si>
  <si>
    <t>Kota Banda Aceh</t>
  </si>
  <si>
    <t>Kota Sabang</t>
  </si>
  <si>
    <t>Kota Langsa</t>
  </si>
  <si>
    <t>Kota Lhokseumawe</t>
  </si>
  <si>
    <t>Kab. Gayo Lues</t>
  </si>
  <si>
    <t>Kab. Aceh Barat Daya</t>
  </si>
  <si>
    <t>Kab. Aceh Jaya</t>
  </si>
  <si>
    <t>Kab. Nagan Raya</t>
  </si>
  <si>
    <t>Kab. Aceh Tamiang</t>
  </si>
  <si>
    <t>Kab. Bener Meriah</t>
  </si>
  <si>
    <t>Kab. Pidie Jaya</t>
  </si>
  <si>
    <t>Kota Subulussalam</t>
  </si>
  <si>
    <t>Prov. Sumatera Utara</t>
  </si>
  <si>
    <t>Provinsi Sumatera Utara</t>
  </si>
  <si>
    <t>Sumut III</t>
  </si>
  <si>
    <t>Kab. Asahan</t>
  </si>
  <si>
    <t>Kab. Dairi</t>
  </si>
  <si>
    <t>Sumut I</t>
  </si>
  <si>
    <t>Kab. Deli Serdang</t>
  </si>
  <si>
    <t>Kab. Karo</t>
  </si>
  <si>
    <t>Sumut II</t>
  </si>
  <si>
    <t>Kab. Labuhanbatu</t>
  </si>
  <si>
    <t>Kab. Langkat</t>
  </si>
  <si>
    <t>Kab. Mandailing Natal</t>
  </si>
  <si>
    <t>Kab. Nias</t>
  </si>
  <si>
    <t>Kab. Simalungun</t>
  </si>
  <si>
    <t>Kab. Tapanuli Selatan</t>
  </si>
  <si>
    <t>Kab. Tapanuli Tengah</t>
  </si>
  <si>
    <t>Kab. Tapanuli Utara</t>
  </si>
  <si>
    <t>Kab. Toba Samosir</t>
  </si>
  <si>
    <t>Kota Binjai</t>
  </si>
  <si>
    <t>Kota Medan</t>
  </si>
  <si>
    <t>Kota Pematang Siantar</t>
  </si>
  <si>
    <t>Kota Sibolga</t>
  </si>
  <si>
    <t>Kota Tanjung Balai</t>
  </si>
  <si>
    <t>Kota Tebing Tinggi</t>
  </si>
  <si>
    <t>Kota Padang Sidempuan</t>
  </si>
  <si>
    <t>Kab. Pakpak Bharat</t>
  </si>
  <si>
    <t>Kab. Nias Selatan</t>
  </si>
  <si>
    <t>Kab. Humbang Hasundutan</t>
  </si>
  <si>
    <t>Kab. Serdang Bedagai</t>
  </si>
  <si>
    <t>Kab. Samosir</t>
  </si>
  <si>
    <t>Kab. Batu Bara</t>
  </si>
  <si>
    <t>Kab. Padang Lawas</t>
  </si>
  <si>
    <t>Kab. Padang Lawas Utara</t>
  </si>
  <si>
    <t>Kab. Labuhanbatu Selatan</t>
  </si>
  <si>
    <t>Kab. Labuhanbatu Utara</t>
  </si>
  <si>
    <t>Kab. Nias Utara</t>
  </si>
  <si>
    <t>Kab. Nias Barat</t>
  </si>
  <si>
    <t>Kota Gunungsitoli</t>
  </si>
  <si>
    <t>Prov. Sumatera Barat</t>
  </si>
  <si>
    <t>Provinsi Sumatera Barat</t>
  </si>
  <si>
    <t>Sumbar II</t>
  </si>
  <si>
    <t>Kab. LimaPuluh Kota</t>
  </si>
  <si>
    <t>Kab. Agam</t>
  </si>
  <si>
    <t>Sumbar I</t>
  </si>
  <si>
    <t>Kab. Kepulauan Mentawai</t>
  </si>
  <si>
    <t>Kab. Padang Pariaman</t>
  </si>
  <si>
    <t>Kab. Pasaman</t>
  </si>
  <si>
    <t>Kab. Pesisir Selatan</t>
  </si>
  <si>
    <t>Kab. Sijunjung</t>
  </si>
  <si>
    <t>Kab. Solok</t>
  </si>
  <si>
    <t>Kab. Tanah Datar</t>
  </si>
  <si>
    <t>Kota Bukit Tinggi</t>
  </si>
  <si>
    <t>Kota Padang Panjang</t>
  </si>
  <si>
    <t>Kota Padang</t>
  </si>
  <si>
    <t>Kota Payakumbuh</t>
  </si>
  <si>
    <t>Kota Sawahlunto</t>
  </si>
  <si>
    <t>Kota Solok</t>
  </si>
  <si>
    <t>Kota Pariaman</t>
  </si>
  <si>
    <t>Kab. Pasaman Barat</t>
  </si>
  <si>
    <t>Kab. Dharmasraya</t>
  </si>
  <si>
    <t>Kab. Solok Selatan</t>
  </si>
  <si>
    <t>Prov. Riau</t>
  </si>
  <si>
    <t>Provinsi Riau</t>
  </si>
  <si>
    <t>Riau I</t>
  </si>
  <si>
    <t>Kab. Bengkalis</t>
  </si>
  <si>
    <t>Riau II</t>
  </si>
  <si>
    <t>Kab. Indragiri Hilir</t>
  </si>
  <si>
    <t>Kab. Indragiri Hulu</t>
  </si>
  <si>
    <t>Kab. Kampar</t>
  </si>
  <si>
    <t>Kab. Kuantan Singingi</t>
  </si>
  <si>
    <t>Kab. Pelalawan</t>
  </si>
  <si>
    <t>Kab. Rokan Hilir</t>
  </si>
  <si>
    <t>Kab. Rokan Hulu</t>
  </si>
  <si>
    <t>Kab. Siak</t>
  </si>
  <si>
    <t>Kota Dumai</t>
  </si>
  <si>
    <t>Kota Pekanbaru</t>
  </si>
  <si>
    <t>Kab. Kepulauan Meranti</t>
  </si>
  <si>
    <t>Prov. Jambi</t>
  </si>
  <si>
    <t>Provinsi Jambi</t>
  </si>
  <si>
    <t>Jambi</t>
  </si>
  <si>
    <t>Kab. Batanghari</t>
  </si>
  <si>
    <t>Kab. Bungo</t>
  </si>
  <si>
    <t>Kab. Kerinci</t>
  </si>
  <si>
    <t>Kab. Merangin</t>
  </si>
  <si>
    <t>Kab. Muaro Jambi</t>
  </si>
  <si>
    <t>Kab. Sarolangun</t>
  </si>
  <si>
    <t>Kab. Tanjung Jabung Barat</t>
  </si>
  <si>
    <t>Kab. Tanjung Jabung Timur</t>
  </si>
  <si>
    <t>Kab. Tebo</t>
  </si>
  <si>
    <t>Kota Jambi</t>
  </si>
  <si>
    <t>Kota Sungai Penuh</t>
  </si>
  <si>
    <t>Prov. Sumatera Selatan</t>
  </si>
  <si>
    <t>Provinsi Sumatera Selatan</t>
  </si>
  <si>
    <t>Sumsel II</t>
  </si>
  <si>
    <t>Kab. Lahat</t>
  </si>
  <si>
    <t>Sumsel I</t>
  </si>
  <si>
    <t>Kab. Musi Banyuasin</t>
  </si>
  <si>
    <t>Kab. Musi Rawas</t>
  </si>
  <si>
    <t>Kab. Muara Enim</t>
  </si>
  <si>
    <t>Kab. Ogan Komering Ilir</t>
  </si>
  <si>
    <t>Kab. Ogan Komering Ulu</t>
  </si>
  <si>
    <t>Kota Palembang</t>
  </si>
  <si>
    <t>Kota Prabumulih</t>
  </si>
  <si>
    <t>Kota Pagar Alam</t>
  </si>
  <si>
    <t>Kota Lubuk Linggau</t>
  </si>
  <si>
    <t>Kab. Banyuasin</t>
  </si>
  <si>
    <t>Kab. Ogan Ilir</t>
  </si>
  <si>
    <t>Kab. OKU Timur</t>
  </si>
  <si>
    <t>Kab. OKU Selatan</t>
  </si>
  <si>
    <t>Kab. Empat Lawang</t>
  </si>
  <si>
    <t>Kab. Penukal Abab Lematang Ilir</t>
  </si>
  <si>
    <t>Kab. Musi Rawas Utara</t>
  </si>
  <si>
    <t>Prov. Bengkulu</t>
  </si>
  <si>
    <t>Provinsi Bengkulu</t>
  </si>
  <si>
    <t>Bengkulu</t>
  </si>
  <si>
    <t>Kab. Bengkulu Selatan</t>
  </si>
  <si>
    <t>Kab. Bengkulu Utara</t>
  </si>
  <si>
    <t>Kab. Rejang Lebong</t>
  </si>
  <si>
    <t>Kota Bengkulu</t>
  </si>
  <si>
    <t>Kab. Kaur</t>
  </si>
  <si>
    <t>Kab. Seluma</t>
  </si>
  <si>
    <t>Kab. Mukomuko</t>
  </si>
  <si>
    <t>Kab. Lebong</t>
  </si>
  <si>
    <t>Kab. Kepahiang</t>
  </si>
  <si>
    <t>Kab. Bengkulu Tengah</t>
  </si>
  <si>
    <t>Prov. Lampung</t>
  </si>
  <si>
    <t>Provinsi Lampung</t>
  </si>
  <si>
    <t>Lampung I</t>
  </si>
  <si>
    <t>Kab. Lampung Barat</t>
  </si>
  <si>
    <t>Kab. Lampung Selatan</t>
  </si>
  <si>
    <t>Lampung II</t>
  </si>
  <si>
    <t>Kab. Lampung Tengah</t>
  </si>
  <si>
    <t>Kab. Lampung Utara</t>
  </si>
  <si>
    <t>Kab. Lampung Timur</t>
  </si>
  <si>
    <t>Kab. Tanggamus</t>
  </si>
  <si>
    <t>Kab. Tulang Bawang</t>
  </si>
  <si>
    <t>Kab. Way Kanan</t>
  </si>
  <si>
    <t>Kota Bandar Lampung</t>
  </si>
  <si>
    <t>Kota Metro</t>
  </si>
  <si>
    <t>Kab. Pesawaran</t>
  </si>
  <si>
    <t>Kab. Pringsewu</t>
  </si>
  <si>
    <t>Kab. Mesuji</t>
  </si>
  <si>
    <t>Kab. Tulang Bawang Barat</t>
  </si>
  <si>
    <t>Kab. Pesisir Barat</t>
  </si>
  <si>
    <t>DKI JKT</t>
  </si>
  <si>
    <t>Prov. DKI Jakarta</t>
  </si>
  <si>
    <t>Provinsi DKI Jakarta</t>
  </si>
  <si>
    <t>Prov. Jawa Barat</t>
  </si>
  <si>
    <t>Provinsi Jawa Barat</t>
  </si>
  <si>
    <t>Jabar II</t>
  </si>
  <si>
    <t>Kab. Bandung</t>
  </si>
  <si>
    <t>Jabar VII</t>
  </si>
  <si>
    <t>Kab. Bekasi</t>
  </si>
  <si>
    <t>Jabar V</t>
  </si>
  <si>
    <t>Kab. Bogor</t>
  </si>
  <si>
    <t>Jabar X</t>
  </si>
  <si>
    <t>Kab. Ciamis</t>
  </si>
  <si>
    <t>Jabar III</t>
  </si>
  <si>
    <t>Kab. Cianjur</t>
  </si>
  <si>
    <t>Jabar VIII</t>
  </si>
  <si>
    <t>Kab. Cirebon</t>
  </si>
  <si>
    <t>Jabar XI</t>
  </si>
  <si>
    <t>Kab. Garut</t>
  </si>
  <si>
    <t>Kab. Indramayu</t>
  </si>
  <si>
    <t>Kab. Karawang</t>
  </si>
  <si>
    <t>Kab. Kuningan</t>
  </si>
  <si>
    <t>Jabar IX</t>
  </si>
  <si>
    <t>Kab. Majalengka</t>
  </si>
  <si>
    <t>Kab. Purwakarta</t>
  </si>
  <si>
    <t>Kab. Subang</t>
  </si>
  <si>
    <t>Jabar IV</t>
  </si>
  <si>
    <t>Kab. Sukabumi</t>
  </si>
  <si>
    <t>Kab. Sumedang</t>
  </si>
  <si>
    <t>Kab. Tasikmalaya</t>
  </si>
  <si>
    <t>Jabar I</t>
  </si>
  <si>
    <t>Kota Bandung</t>
  </si>
  <si>
    <t>Jabar VI</t>
  </si>
  <si>
    <t>Kota Bekasi</t>
  </si>
  <si>
    <t>Kota Bogor</t>
  </si>
  <si>
    <t>Kota Cirebon</t>
  </si>
  <si>
    <t>Kota Depok</t>
  </si>
  <si>
    <t>Kota Sukabumi</t>
  </si>
  <si>
    <t>Kota Tasikmalaya</t>
  </si>
  <si>
    <t>Kota Cimahi</t>
  </si>
  <si>
    <t>Kota Banjar</t>
  </si>
  <si>
    <t>Kab. Bandung Barat</t>
  </si>
  <si>
    <t>Kab. Pangandaran</t>
  </si>
  <si>
    <t>Prov. Jawa Tengah</t>
  </si>
  <si>
    <t>Provinsi Jawa Tengah</t>
  </si>
  <si>
    <t>Kab. Banjarnegara</t>
  </si>
  <si>
    <t>Kab. Banyumas</t>
  </si>
  <si>
    <t>Kab. Batang</t>
  </si>
  <si>
    <t>Kab. Blora</t>
  </si>
  <si>
    <t>Kab. Boyolali</t>
  </si>
  <si>
    <t>Kab. Brebes</t>
  </si>
  <si>
    <t>Kab. Cilacap</t>
  </si>
  <si>
    <t>Kab. Demak</t>
  </si>
  <si>
    <t>Kab. Grobogan</t>
  </si>
  <si>
    <t>Kab. Jepara</t>
  </si>
  <si>
    <t>Kab. Karanganyar</t>
  </si>
  <si>
    <t>Kab. Kebumen</t>
  </si>
  <si>
    <t>Kab. Kendal</t>
  </si>
  <si>
    <t>Kab. Klaten</t>
  </si>
  <si>
    <t>Kab. Kudus</t>
  </si>
  <si>
    <t>Kab. Magelang</t>
  </si>
  <si>
    <t>Kab. Pati</t>
  </si>
  <si>
    <t>Kab. Pekalongan</t>
  </si>
  <si>
    <t>Kab. Pemalang</t>
  </si>
  <si>
    <t>Kab. Purbalingga</t>
  </si>
  <si>
    <t>Kab. Purworejo</t>
  </si>
  <si>
    <t>Kab. Rembang</t>
  </si>
  <si>
    <t>Kab. Semarang</t>
  </si>
  <si>
    <t>Kab. Sragen</t>
  </si>
  <si>
    <t>Kab. Sukoharjo</t>
  </si>
  <si>
    <t>Kab. Tegal</t>
  </si>
  <si>
    <t>Kab. Temanggung</t>
  </si>
  <si>
    <t>Kab. Wonogiri</t>
  </si>
  <si>
    <t>Kab. Wonosobo</t>
  </si>
  <si>
    <t>Kota Magelang</t>
  </si>
  <si>
    <t>Kota Pekalongan</t>
  </si>
  <si>
    <t>Kota Salatiga</t>
  </si>
  <si>
    <t>Kota Semarang</t>
  </si>
  <si>
    <t>Kota Surakarta</t>
  </si>
  <si>
    <t>Kota Tegal</t>
  </si>
  <si>
    <t>Prov. DI Yogyakarta</t>
  </si>
  <si>
    <t>Provinsi DI Yogyakarta</t>
  </si>
  <si>
    <t>DIY</t>
  </si>
  <si>
    <t>Kab. Bantul</t>
  </si>
  <si>
    <t>Kab. Gunung kidul</t>
  </si>
  <si>
    <t>Kab. Kulon Progo</t>
  </si>
  <si>
    <t>Kab. Sleman</t>
  </si>
  <si>
    <t>Kota Yogyakarta</t>
  </si>
  <si>
    <t>Prov. Jawa Timur</t>
  </si>
  <si>
    <t>Provinsi Jawa Timur</t>
  </si>
  <si>
    <t>Jatim XI</t>
  </si>
  <si>
    <t>Kab. Bangkalan</t>
  </si>
  <si>
    <t>Jatim III</t>
  </si>
  <si>
    <t>Kab. Banyuwangi</t>
  </si>
  <si>
    <t>Jatim VI</t>
  </si>
  <si>
    <t>Kab. Blitar</t>
  </si>
  <si>
    <t>Jatim IX</t>
  </si>
  <si>
    <t>Kab. Bojonegoro</t>
  </si>
  <si>
    <t>Kab. Bondowoso</t>
  </si>
  <si>
    <t>Jatim X</t>
  </si>
  <si>
    <t>Kab. Gresik</t>
  </si>
  <si>
    <t>Jatim IV</t>
  </si>
  <si>
    <t>Kab. Jember</t>
  </si>
  <si>
    <t>Jatim VIII</t>
  </si>
  <si>
    <t>Kab. Jombang</t>
  </si>
  <si>
    <t>Kab. Kediri</t>
  </si>
  <si>
    <t>Kab. Lamongan</t>
  </si>
  <si>
    <t>Kab. Lumajang</t>
  </si>
  <si>
    <t>Kab. Madiun</t>
  </si>
  <si>
    <t>Jatim VII</t>
  </si>
  <si>
    <t>Kab. Magetan</t>
  </si>
  <si>
    <t>Jatim V</t>
  </si>
  <si>
    <t>Kab. Malang</t>
  </si>
  <si>
    <t>Kab. Mojokerto</t>
  </si>
  <si>
    <t>Kab. Nganjuk</t>
  </si>
  <si>
    <t>Kab. Ngawi</t>
  </si>
  <si>
    <t>Kab. Pacitan</t>
  </si>
  <si>
    <t>Kab. Pamekasan</t>
  </si>
  <si>
    <t>Jatim II</t>
  </si>
  <si>
    <t>Kab. Pasuruan</t>
  </si>
  <si>
    <t>Kab. Ponorogo</t>
  </si>
  <si>
    <t>Kab. Probolinggo</t>
  </si>
  <si>
    <t>Kab. Sampang</t>
  </si>
  <si>
    <t>Jatim I</t>
  </si>
  <si>
    <t>Kab. Sidoarjo</t>
  </si>
  <si>
    <t>Kab. Situbondo</t>
  </si>
  <si>
    <t>Kab. Sumenep</t>
  </si>
  <si>
    <t>Kab. Trenggalek</t>
  </si>
  <si>
    <t>Kab. Tuban</t>
  </si>
  <si>
    <t>Kab. Tulungagung</t>
  </si>
  <si>
    <t>Kota Blitar</t>
  </si>
  <si>
    <t>Kota Kediri</t>
  </si>
  <si>
    <t>Kota Madiun</t>
  </si>
  <si>
    <t>Kota Malang</t>
  </si>
  <si>
    <t>Kota Mojokerto</t>
  </si>
  <si>
    <t>Kota Pasuruan</t>
  </si>
  <si>
    <t>Kota Probolinggo</t>
  </si>
  <si>
    <t>Kota Surabaya</t>
  </si>
  <si>
    <t>Kota Batu</t>
  </si>
  <si>
    <t>Prov. Kalimantan Barat</t>
  </si>
  <si>
    <t>Provinsi Kalimantan Barat</t>
  </si>
  <si>
    <t>Kalbar I</t>
  </si>
  <si>
    <t>Kab. Bengkayang</t>
  </si>
  <si>
    <t>Kab. Landak</t>
  </si>
  <si>
    <t>Kalbar II</t>
  </si>
  <si>
    <t>Kab. Kapuas Hulu</t>
  </si>
  <si>
    <t>Kab. Ketapang</t>
  </si>
  <si>
    <t>Kab. Mempawah</t>
  </si>
  <si>
    <t>Kab. Sambas</t>
  </si>
  <si>
    <t>Kab. Sanggau</t>
  </si>
  <si>
    <t>Kab. Sintang</t>
  </si>
  <si>
    <t>Kota Pontianak</t>
  </si>
  <si>
    <t>Kota Singkawang</t>
  </si>
  <si>
    <t>Kab. Sekadau</t>
  </si>
  <si>
    <t>Kab. Melawi</t>
  </si>
  <si>
    <t>Kab. Kayong Utara</t>
  </si>
  <si>
    <t>Kab. Kubu Raya</t>
  </si>
  <si>
    <t>Prov. Kalimantan Tengah</t>
  </si>
  <si>
    <t>Provinsi Kalimantan Tengah</t>
  </si>
  <si>
    <t>Kalteng</t>
  </si>
  <si>
    <t>Kab. Barito Selatan</t>
  </si>
  <si>
    <t>Kab. Barito Utara</t>
  </si>
  <si>
    <t>Kab. Kapuas</t>
  </si>
  <si>
    <t>Kab. Kotawaringin Barat</t>
  </si>
  <si>
    <t>Kab. Kotawaringin Timur</t>
  </si>
  <si>
    <t>Kota Palangkaraya</t>
  </si>
  <si>
    <t>Kab. Katingan</t>
  </si>
  <si>
    <t>Kab. Seruyan</t>
  </si>
  <si>
    <t>Kab. Sukamara</t>
  </si>
  <si>
    <t>Kab. Lamandau</t>
  </si>
  <si>
    <t>Kab. Gunung Mas</t>
  </si>
  <si>
    <t>Kab. Pulang Pisau</t>
  </si>
  <si>
    <t>Kab. Murung Raya</t>
  </si>
  <si>
    <t>Kab. Barito Timur</t>
  </si>
  <si>
    <t>Prov. Kalimantan Selatan</t>
  </si>
  <si>
    <t>Provinsi Kalimantan Selatan</t>
  </si>
  <si>
    <t>Kalsel I</t>
  </si>
  <si>
    <t>Kab. Banjar</t>
  </si>
  <si>
    <t>Kab. Barito Kuala</t>
  </si>
  <si>
    <t>Kab. Hulu Sungai Selatan</t>
  </si>
  <si>
    <t>Kab. Hulu SungaI Tengah</t>
  </si>
  <si>
    <t>Kab. Hulu Sungai Utara</t>
  </si>
  <si>
    <t>Kalsel II</t>
  </si>
  <si>
    <t>Kab. Kotabaru</t>
  </si>
  <si>
    <t>Kab. Tabalong</t>
  </si>
  <si>
    <t>Kab. Tanah Laut</t>
  </si>
  <si>
    <t>Kab. Tapin</t>
  </si>
  <si>
    <t>Kota Banjarbaru</t>
  </si>
  <si>
    <t>Kota Banjarmasin</t>
  </si>
  <si>
    <t>Kab. Balangan</t>
  </si>
  <si>
    <t>Kab. Tanah Bumbu</t>
  </si>
  <si>
    <t>Prov. Kalimantan Timur</t>
  </si>
  <si>
    <t>Provinsi Kalimantan Timur</t>
  </si>
  <si>
    <t>Kaltim</t>
  </si>
  <si>
    <t>Kab. Berau</t>
  </si>
  <si>
    <t>Kab. Kutai Kartanegara</t>
  </si>
  <si>
    <t>Kab. Kutai Barat</t>
  </si>
  <si>
    <t>Kab. Kutai Timur</t>
  </si>
  <si>
    <t>Kab. Paser</t>
  </si>
  <si>
    <t>Kota Balikpapan</t>
  </si>
  <si>
    <t>Kota Bontang</t>
  </si>
  <si>
    <t>Kota SamarInda</t>
  </si>
  <si>
    <t>Kab. Penajam Paser Utara</t>
  </si>
  <si>
    <t>Kab. Mahakam Ulu</t>
  </si>
  <si>
    <t>Prov. Sulawesi Utara</t>
  </si>
  <si>
    <t>Provinsi Sulawesi Utara</t>
  </si>
  <si>
    <t>Sulut</t>
  </si>
  <si>
    <t>Kab. Bolaang Mongondow</t>
  </si>
  <si>
    <t>Kab. Minahasa</t>
  </si>
  <si>
    <t>Kab. Sangihe</t>
  </si>
  <si>
    <t>Kota Bitung</t>
  </si>
  <si>
    <t>Kota Manado</t>
  </si>
  <si>
    <t>Kab. Kepulauan Talaud</t>
  </si>
  <si>
    <t>Kab. Minahasa Selatan</t>
  </si>
  <si>
    <t>Kota Tomohon</t>
  </si>
  <si>
    <t>Kab. Minahasa Utara</t>
  </si>
  <si>
    <t>Kab. Kep. Siau Tagulandang Biaro</t>
  </si>
  <si>
    <t>Kota Kotamobagu</t>
  </si>
  <si>
    <t>Kab. Bolaang Mongondow Utara</t>
  </si>
  <si>
    <t>Kab. Minahasa Tenggara</t>
  </si>
  <si>
    <t>Kab. Bolaang Mongondow Timur</t>
  </si>
  <si>
    <t>Kab. Bolaang Mongondow Selatan</t>
  </si>
  <si>
    <t>Prov. Sulawesi Tengah</t>
  </si>
  <si>
    <t>Provinsi Sulawesi Tengah</t>
  </si>
  <si>
    <t>Sulteng</t>
  </si>
  <si>
    <t>Kab. Banggai</t>
  </si>
  <si>
    <t>Kab. Banggai Kepulauan</t>
  </si>
  <si>
    <t>Kab. Buol</t>
  </si>
  <si>
    <t>Kab. Toli-Toli</t>
  </si>
  <si>
    <t>Kab. Donggala</t>
  </si>
  <si>
    <t>Kab. Morowali</t>
  </si>
  <si>
    <t>Kab. Poso</t>
  </si>
  <si>
    <t>Kota Palu</t>
  </si>
  <si>
    <t>Kab. Parigi Moutong</t>
  </si>
  <si>
    <t>Kab. Tojo Una Una</t>
  </si>
  <si>
    <t>Kab. Sigi</t>
  </si>
  <si>
    <t>Kab. Banggai Laut</t>
  </si>
  <si>
    <t>Kab. Morowali Utara</t>
  </si>
  <si>
    <t>Prov. Sulawesi Selatan</t>
  </si>
  <si>
    <t>Provinsi Sulawesi Selatan</t>
  </si>
  <si>
    <t>Sulsel I</t>
  </si>
  <si>
    <t>Kab. Bantaeng</t>
  </si>
  <si>
    <t>Sulsel II</t>
  </si>
  <si>
    <t>Kab. Barru</t>
  </si>
  <si>
    <t>Kab. Bone</t>
  </si>
  <si>
    <t>Kab. Bulukumba</t>
  </si>
  <si>
    <t>Sulsel III</t>
  </si>
  <si>
    <t>Kab. Enrekang</t>
  </si>
  <si>
    <t>Kab. Gowa</t>
  </si>
  <si>
    <t>Kab. Jeneponto</t>
  </si>
  <si>
    <t>Kab. Luwu</t>
  </si>
  <si>
    <t>Kab. Luwu Utara</t>
  </si>
  <si>
    <t>Kab. Maros</t>
  </si>
  <si>
    <t>Kab. Pangkajene Kepulauan</t>
  </si>
  <si>
    <t>Kota Palopo</t>
  </si>
  <si>
    <t>Kab. Luwu Timur</t>
  </si>
  <si>
    <t>Kab. Pinrang</t>
  </si>
  <si>
    <t>Kab. Sinjai</t>
  </si>
  <si>
    <t>Kab. Kepulauan Selayar</t>
  </si>
  <si>
    <t>Kab. Sidenreng Rappang</t>
  </si>
  <si>
    <t>Kab. Soppeng</t>
  </si>
  <si>
    <t>Kab. Takalar</t>
  </si>
  <si>
    <t>Kab. Tana Toraja</t>
  </si>
  <si>
    <t>Kab. Wajo</t>
  </si>
  <si>
    <t>Kota Pare-Pare</t>
  </si>
  <si>
    <t>Kota Makassar</t>
  </si>
  <si>
    <t>Kab. Toraja Utara</t>
  </si>
  <si>
    <t>Prov. Sulawesi Tenggara</t>
  </si>
  <si>
    <t>Provinsi Sulawesi Tenggara</t>
  </si>
  <si>
    <t>Sultengg</t>
  </si>
  <si>
    <t>Kab. Buton</t>
  </si>
  <si>
    <t>Kab. Konawe</t>
  </si>
  <si>
    <t>Kab. Kolaka</t>
  </si>
  <si>
    <t>Kab. Muna</t>
  </si>
  <si>
    <t>Kota Kendari</t>
  </si>
  <si>
    <t>Kota Bau-Bau</t>
  </si>
  <si>
    <t>Kab. Konawe Selatan</t>
  </si>
  <si>
    <t>Kab. Bombana</t>
  </si>
  <si>
    <t>Kab. Wakatobi</t>
  </si>
  <si>
    <t>Kab. Kolaka Utara</t>
  </si>
  <si>
    <t>Kab. Konawe Utara</t>
  </si>
  <si>
    <t>Kab. Buton Utara</t>
  </si>
  <si>
    <t>Kab. Konawe Kepulauan</t>
  </si>
  <si>
    <t>Kab. Kolaka Timur</t>
  </si>
  <si>
    <t>Kab. Muna Barat</t>
  </si>
  <si>
    <t>Kab. Buton Tengah</t>
  </si>
  <si>
    <t>Kab. Buton Selatan</t>
  </si>
  <si>
    <t>Prov. Bali</t>
  </si>
  <si>
    <t>Provinsi Bali</t>
  </si>
  <si>
    <t>Bali</t>
  </si>
  <si>
    <t>Kab. Badung</t>
  </si>
  <si>
    <t>Kab. Bangli</t>
  </si>
  <si>
    <t>Kab. Buleleng</t>
  </si>
  <si>
    <t>Kab. Gianyar</t>
  </si>
  <si>
    <t>Kab. Jembrana</t>
  </si>
  <si>
    <t>Kab. Karangasem</t>
  </si>
  <si>
    <t>Kab. Klungkung</t>
  </si>
  <si>
    <t>Kab. Tabanan</t>
  </si>
  <si>
    <t>Kota Denpasar</t>
  </si>
  <si>
    <t>Prov. Nusa Tenggara Barat</t>
  </si>
  <si>
    <t>Provinsi Nusa Tenggara Barat</t>
  </si>
  <si>
    <t>NTB I</t>
  </si>
  <si>
    <t>Kab. Bima</t>
  </si>
  <si>
    <t>Kab. Dompu</t>
  </si>
  <si>
    <t>NTB II</t>
  </si>
  <si>
    <t>Kab. Lombok Barat</t>
  </si>
  <si>
    <t>Kab. Lombok Tengah</t>
  </si>
  <si>
    <t>Kab. Lombok Timur</t>
  </si>
  <si>
    <t>Kab. Sumbawa</t>
  </si>
  <si>
    <t>Kota Mataram</t>
  </si>
  <si>
    <t>Kota Bima</t>
  </si>
  <si>
    <t>Kab. Sumbawa Barat</t>
  </si>
  <si>
    <t>Kab. Lombok Utara</t>
  </si>
  <si>
    <t>Prov. Nusa Tenggara Timur</t>
  </si>
  <si>
    <t>Provinsi Nusa Tenggara Timur</t>
  </si>
  <si>
    <t>NTT I</t>
  </si>
  <si>
    <t>Kab. Alor</t>
  </si>
  <si>
    <t>NTT II</t>
  </si>
  <si>
    <t>Kab. Belu</t>
  </si>
  <si>
    <t>Kab. Ende</t>
  </si>
  <si>
    <t>Kab. Flores Timur</t>
  </si>
  <si>
    <t>Kab. Kupang</t>
  </si>
  <si>
    <t>Kab. Lembata</t>
  </si>
  <si>
    <t>Kab. Manggarai</t>
  </si>
  <si>
    <t>Kab. Ngada</t>
  </si>
  <si>
    <t>Kab. Sikka</t>
  </si>
  <si>
    <t>Kab. Sumba Barat</t>
  </si>
  <si>
    <t>Kab. Sumba Timur</t>
  </si>
  <si>
    <t>Kab. Timor Tengah Selatan</t>
  </si>
  <si>
    <t>Kab. Timor Tengah Utara</t>
  </si>
  <si>
    <t>Kota Kupang</t>
  </si>
  <si>
    <t>Kab. Rote Ndao</t>
  </si>
  <si>
    <t>Kab. Manggarai Barat</t>
  </si>
  <si>
    <t>Kab. Nagekeo</t>
  </si>
  <si>
    <t>Kab. Sumba Barat Daya</t>
  </si>
  <si>
    <t>Kab. Sumba Tengah</t>
  </si>
  <si>
    <t>Kab. Manggarai Timur</t>
  </si>
  <si>
    <t>Kab. Sabu Raijua</t>
  </si>
  <si>
    <t>Kab. Malaka</t>
  </si>
  <si>
    <t>Prov. Maluku</t>
  </si>
  <si>
    <t>Provinsi Maluku</t>
  </si>
  <si>
    <t>Maluku</t>
  </si>
  <si>
    <t>Kab. Kepulauan Tanimbar</t>
  </si>
  <si>
    <t>Kab. Maluku Tengah</t>
  </si>
  <si>
    <t>Kab. Maluku Tenggara</t>
  </si>
  <si>
    <t>Kab. Buru</t>
  </si>
  <si>
    <t>Kota Ambon</t>
  </si>
  <si>
    <t>Kab. Seram Bagian Barat</t>
  </si>
  <si>
    <t>Kab. Seram Bagian Timur</t>
  </si>
  <si>
    <t>Kab. Kepulauan Aru</t>
  </si>
  <si>
    <t>Kota Tual</t>
  </si>
  <si>
    <t>Kab. Maluku Barat Daya</t>
  </si>
  <si>
    <t>Kab. Buru Selatan</t>
  </si>
  <si>
    <t>Prov. Papua</t>
  </si>
  <si>
    <t>Provinsi Papua</t>
  </si>
  <si>
    <t>Papua</t>
  </si>
  <si>
    <t>Kab. Biak Numfor</t>
  </si>
  <si>
    <t>Kab. Jayapura</t>
  </si>
  <si>
    <t>Kab. Jayawijaya</t>
  </si>
  <si>
    <t>Kab. Merauke</t>
  </si>
  <si>
    <t>Kab. Mimika</t>
  </si>
  <si>
    <t>Kab. Nabire</t>
  </si>
  <si>
    <t>Kab. Paniai</t>
  </si>
  <si>
    <t>Kab. Puncak Jaya</t>
  </si>
  <si>
    <t>Kab. Kepulauan Yapen</t>
  </si>
  <si>
    <t>Kota Jayapura</t>
  </si>
  <si>
    <t>Kab. Sarmi</t>
  </si>
  <si>
    <t>Kab. Keerom</t>
  </si>
  <si>
    <t>Kab. Yahukimo</t>
  </si>
  <si>
    <t>Kab. Pegunungan Bintang</t>
  </si>
  <si>
    <t>Kab. Tolikara</t>
  </si>
  <si>
    <t>Kab. Boven Digoel</t>
  </si>
  <si>
    <t>Kab. Mappi</t>
  </si>
  <si>
    <t>Kab. Asmat</t>
  </si>
  <si>
    <t>Kab. Waropen</t>
  </si>
  <si>
    <t>Kab. Supiori</t>
  </si>
  <si>
    <t>Kab. Mamberamo Raya</t>
  </si>
  <si>
    <t>Kab. Mamberamo Tengah</t>
  </si>
  <si>
    <t>Kab. Yalimo</t>
  </si>
  <si>
    <t>Kab. Lanny Jaya</t>
  </si>
  <si>
    <t>Kab. Nduga</t>
  </si>
  <si>
    <t>Kab. Dogiyai</t>
  </si>
  <si>
    <t>Kab. Puncak</t>
  </si>
  <si>
    <t>Kab. Intan Jaya</t>
  </si>
  <si>
    <t>Kab. Deiyai</t>
  </si>
  <si>
    <t>Prov. Maluku Utara</t>
  </si>
  <si>
    <t>Provinsi Maluku Utara</t>
  </si>
  <si>
    <t>Malut</t>
  </si>
  <si>
    <t>Kab. Halmahera Tengah</t>
  </si>
  <si>
    <t>Kota Ternate</t>
  </si>
  <si>
    <t>Kab. Halmahera Barat</t>
  </si>
  <si>
    <t>Kab. Halmahera Timur</t>
  </si>
  <si>
    <t>Kab. Halmahera Selatan</t>
  </si>
  <si>
    <t>Kab. Halmahera Utara</t>
  </si>
  <si>
    <t>Kab. Kepulauan Sula</t>
  </si>
  <si>
    <t>Kota Tidore Kepulauan</t>
  </si>
  <si>
    <t>Kab. Pulau Morotai</t>
  </si>
  <si>
    <t>Kab. Pulau Taliabu</t>
  </si>
  <si>
    <t>Prov. Banten</t>
  </si>
  <si>
    <t>Provinsi Banten</t>
  </si>
  <si>
    <t>Banten I</t>
  </si>
  <si>
    <t>Kab. Lebak</t>
  </si>
  <si>
    <t>Kab. Pandeglang</t>
  </si>
  <si>
    <t>Banten II</t>
  </si>
  <si>
    <t>Kab. Serang</t>
  </si>
  <si>
    <t>Banten III</t>
  </si>
  <si>
    <t>Kab. Tangerang</t>
  </si>
  <si>
    <t>Kota Cilegon</t>
  </si>
  <si>
    <t>Kota Tangerang</t>
  </si>
  <si>
    <t>Kota Serang</t>
  </si>
  <si>
    <t>Kota Tangerang Selatan</t>
  </si>
  <si>
    <t>Prov. Bangka Belitung</t>
  </si>
  <si>
    <t>Provinsi Bangka Belitung</t>
  </si>
  <si>
    <t>Babel</t>
  </si>
  <si>
    <t>Kab. Bangka</t>
  </si>
  <si>
    <t>Kab. Belitung</t>
  </si>
  <si>
    <t>Kota Pangkal Pinang</t>
  </si>
  <si>
    <t>Kab. Bangka Selatan</t>
  </si>
  <si>
    <t>Kab. Bangka Tengah</t>
  </si>
  <si>
    <t>Kab. Bangka Barat</t>
  </si>
  <si>
    <t>Kab. Belitung Timur</t>
  </si>
  <si>
    <t>Prov. Gorontalo</t>
  </si>
  <si>
    <t>Provinsi Gorontalo</t>
  </si>
  <si>
    <t>Gorontalo</t>
  </si>
  <si>
    <t>Kab. Boalemo</t>
  </si>
  <si>
    <t>Kab. Gorontalo</t>
  </si>
  <si>
    <t>Kota Gorontalo</t>
  </si>
  <si>
    <t>Kab. Pohuwato</t>
  </si>
  <si>
    <t>Kab. Bone Bolango</t>
  </si>
  <si>
    <t>Kab. Gorontalo Utara</t>
  </si>
  <si>
    <t>Prov. Kepulauan Riau</t>
  </si>
  <si>
    <t>Provinsi Kepulauan Riau</t>
  </si>
  <si>
    <t>Kepri</t>
  </si>
  <si>
    <t>Kab. Natuna</t>
  </si>
  <si>
    <t>Kab. Kepulauan Anambas</t>
  </si>
  <si>
    <t>Kab. Karimun</t>
  </si>
  <si>
    <t>Kota Batam</t>
  </si>
  <si>
    <t>Kota Tanjung Pinang</t>
  </si>
  <si>
    <t>Kab. Lingga</t>
  </si>
  <si>
    <t>Kab. Bintan</t>
  </si>
  <si>
    <t>Prov. Papua Barat</t>
  </si>
  <si>
    <t>Provinsi Papua Barat</t>
  </si>
  <si>
    <t>Papua Barat</t>
  </si>
  <si>
    <t>Kab. Fak Fak</t>
  </si>
  <si>
    <t>Kab. Manokwari</t>
  </si>
  <si>
    <t>Kab. Sorong</t>
  </si>
  <si>
    <t>Kota Sorong</t>
  </si>
  <si>
    <t>Kab. Raja Ampat</t>
  </si>
  <si>
    <t>Kab. Sorong Selatan</t>
  </si>
  <si>
    <t>Kab. Teluk Bintuni</t>
  </si>
  <si>
    <t>Kab. Teluk Wondama</t>
  </si>
  <si>
    <t>Kab. Kaimana</t>
  </si>
  <si>
    <t>Kab. Maybrat</t>
  </si>
  <si>
    <t>Kab. Tambrauw</t>
  </si>
  <si>
    <t>Kab. Manokwari Selatan</t>
  </si>
  <si>
    <t>Kab. Pegunungan Arfak</t>
  </si>
  <si>
    <t>Prov. Sulawesi Barat</t>
  </si>
  <si>
    <t>Provinsi Sulawesi Barat</t>
  </si>
  <si>
    <t>Sulbar</t>
  </si>
  <si>
    <t>Kab. Majene</t>
  </si>
  <si>
    <t>Kab. Mamuju</t>
  </si>
  <si>
    <t>Kab. Polewali Mandar</t>
  </si>
  <si>
    <t>Kab. Mamasa</t>
  </si>
  <si>
    <t>Kab. Pasangkayu</t>
  </si>
  <si>
    <t>Kab. Mamuju Tengah</t>
  </si>
  <si>
    <t>Prov. Kalimantan Utara</t>
  </si>
  <si>
    <t>Provinsi Kalimantan Utara</t>
  </si>
  <si>
    <t>Kaltara</t>
  </si>
  <si>
    <t>Kab. Bulungan</t>
  </si>
  <si>
    <t>Kab. Malinau</t>
  </si>
  <si>
    <t>Kab. Nunukan</t>
  </si>
  <si>
    <t>Kota Tarakan</t>
  </si>
  <si>
    <t>Kab. Tana Tidung</t>
  </si>
  <si>
    <t>Tahun</t>
  </si>
  <si>
    <t>DAK Fisik Reguler</t>
  </si>
  <si>
    <t>DAK Fisik Penugasan</t>
  </si>
  <si>
    <t>DAK Fisik Afirmasi</t>
  </si>
  <si>
    <t>DAK Non Fisik</t>
  </si>
  <si>
    <t>DAU</t>
  </si>
  <si>
    <t>DID</t>
  </si>
  <si>
    <t>Dana Desa</t>
  </si>
  <si>
    <t>Umum</t>
  </si>
  <si>
    <t>DBH PPh</t>
  </si>
  <si>
    <t>DBH PBB</t>
  </si>
  <si>
    <t>DBH SDA Migas</t>
  </si>
  <si>
    <t>DBH SDA Minerba</t>
  </si>
  <si>
    <t>DBH SDA Kehutanan</t>
  </si>
  <si>
    <t>DBH SDA Perikanan</t>
  </si>
  <si>
    <t>DBH SDA Panas Bumi</t>
  </si>
  <si>
    <t>Pendidikan</t>
  </si>
  <si>
    <t>Kesehatan</t>
  </si>
  <si>
    <t>Sosial</t>
  </si>
  <si>
    <t>Infrastruktur</t>
  </si>
  <si>
    <t>Pertanian</t>
  </si>
  <si>
    <t>Ekonomi</t>
  </si>
  <si>
    <t>Kelautan dan Perikanan</t>
  </si>
  <si>
    <t>Pariwisata</t>
  </si>
  <si>
    <t>Lingkungan Hidup dan Kehutanan</t>
  </si>
  <si>
    <t>Kebudayaan</t>
  </si>
  <si>
    <t>% Pend. Miskin</t>
  </si>
  <si>
    <t>Bidang</t>
  </si>
  <si>
    <t>IPM (%)</t>
  </si>
  <si>
    <t>HLS (thn)</t>
  </si>
  <si>
    <t>RLS (thn)</t>
  </si>
  <si>
    <t>Pengeluaran per Kapita (Rp 000)</t>
  </si>
  <si>
    <t>TPT (%)</t>
  </si>
  <si>
    <t>TPAK (%)</t>
  </si>
  <si>
    <t>Jml. Pend. Miskin (juta jiwa)</t>
  </si>
  <si>
    <t>Kemiskinan</t>
  </si>
  <si>
    <t>Row Labels</t>
  </si>
  <si>
    <t>Grand Total</t>
  </si>
  <si>
    <t>Sum of DAK Fisik Reguler</t>
  </si>
  <si>
    <t>Sum of DAK Fisik Penugasan</t>
  </si>
  <si>
    <t>Sum of DAK Fisik Afirmasi</t>
  </si>
  <si>
    <t>Sum of DAK Non Fisik</t>
  </si>
  <si>
    <t>Sum of DAU</t>
  </si>
  <si>
    <t>Sum of DID</t>
  </si>
  <si>
    <t>Sum of Dana Desa</t>
  </si>
  <si>
    <t>Sum of DBH PPh</t>
  </si>
  <si>
    <t>Sum of DBH PBB</t>
  </si>
  <si>
    <t>Sum of DBH SDA Migas</t>
  </si>
  <si>
    <t>Sum of DBH SDA Minerba</t>
  </si>
  <si>
    <t>Sum of DBH SDA Kehutanan</t>
  </si>
  <si>
    <t>Sum of DBH SDA Perikanan</t>
  </si>
  <si>
    <t>Sum of DBH SDA Panas Bumi</t>
  </si>
  <si>
    <t>Column Labels</t>
  </si>
  <si>
    <t>Sum of IPM (%)</t>
  </si>
  <si>
    <t>Sum of TPT (%)</t>
  </si>
  <si>
    <t>Sum of TPAK (%)</t>
  </si>
  <si>
    <t>Count of IPM (%)</t>
  </si>
  <si>
    <t>IPM (dalam %)</t>
  </si>
  <si>
    <t>Sum of HLS (thn)</t>
  </si>
  <si>
    <t>HLS (tahun)</t>
  </si>
  <si>
    <t>Sum of RLS (thn)</t>
  </si>
  <si>
    <t>RLS (tahun)</t>
  </si>
  <si>
    <t>Sum of Pengeluaran per Kapita (Rp 000)</t>
  </si>
  <si>
    <t>Sum of Jml. Pend. Miskin (juta jiwa)</t>
  </si>
  <si>
    <t>APK PAUD</t>
  </si>
  <si>
    <t>APK SD</t>
  </si>
  <si>
    <t>APK SMP</t>
  </si>
  <si>
    <t>APK SMA</t>
  </si>
  <si>
    <t>Jawa Tengah VII</t>
  </si>
  <si>
    <t>Jawa Tengah VIII</t>
  </si>
  <si>
    <t>Jawa Tengah X</t>
  </si>
  <si>
    <t>Jawa Tengah III</t>
  </si>
  <si>
    <t>Jawa Tengah V</t>
  </si>
  <si>
    <t>Jawa Tengah IX</t>
  </si>
  <si>
    <t>Jawa Tengah II</t>
  </si>
  <si>
    <t>Jawa Tengah IV</t>
  </si>
  <si>
    <t>Jawa Tengah I</t>
  </si>
  <si>
    <t>Jawa Tengah VI</t>
  </si>
  <si>
    <t>Banjarnegara</t>
  </si>
  <si>
    <t>Banyumas</t>
  </si>
  <si>
    <t>Batang</t>
  </si>
  <si>
    <t>Blora</t>
  </si>
  <si>
    <t>Boyolali</t>
  </si>
  <si>
    <t>Brebes</t>
  </si>
  <si>
    <t>Cilacap</t>
  </si>
  <si>
    <t>Demak</t>
  </si>
  <si>
    <t>Grobogan</t>
  </si>
  <si>
    <t>Jepara</t>
  </si>
  <si>
    <t>Karanganyar</t>
  </si>
  <si>
    <t>Kebumen</t>
  </si>
  <si>
    <t>Kendal</t>
  </si>
  <si>
    <t>Klaten</t>
  </si>
  <si>
    <t>Kudus</t>
  </si>
  <si>
    <t>Magelang</t>
  </si>
  <si>
    <t>Pati</t>
  </si>
  <si>
    <t>Pekalongan</t>
  </si>
  <si>
    <t>Pemalang</t>
  </si>
  <si>
    <t>Purbalingga</t>
  </si>
  <si>
    <t>Purworejo</t>
  </si>
  <si>
    <t>Rembang</t>
  </si>
  <si>
    <t>Semarang</t>
  </si>
  <si>
    <t>Sragen</t>
  </si>
  <si>
    <t>Sukoharjo</t>
  </si>
  <si>
    <t>Tegal</t>
  </si>
  <si>
    <t>Temanggung</t>
  </si>
  <si>
    <t>Wonogiri</t>
  </si>
  <si>
    <t>Wonosobo</t>
  </si>
  <si>
    <t xml:space="preserve">  -   </t>
  </si>
  <si>
    <t>DBH CHT</t>
  </si>
  <si>
    <t>-</t>
  </si>
  <si>
    <t>Sum of DBH CHT</t>
  </si>
  <si>
    <t>AHH (tahun)</t>
  </si>
  <si>
    <t>AHH (thn)</t>
  </si>
  <si>
    <t>Sum of AHH (thn)</t>
  </si>
  <si>
    <t>Average of % Pend. Miskin</t>
  </si>
  <si>
    <t>Count of Jml. Pend. Miskin (juta jiwa)</t>
  </si>
  <si>
    <t>Rata-rata Jumlah Penduduk Miskin</t>
  </si>
  <si>
    <t>Rata-rata % Penduduk Miskin</t>
  </si>
  <si>
    <t>APM SD</t>
  </si>
  <si>
    <t>APM SMP</t>
  </si>
  <si>
    <t>APM SMA</t>
  </si>
  <si>
    <t>Average of APK PAUD</t>
  </si>
  <si>
    <t>Average of APK SD</t>
  </si>
  <si>
    <t>Average of APK SMP</t>
  </si>
  <si>
    <t>Average of APK SMA</t>
  </si>
  <si>
    <t>Average of APM SD</t>
  </si>
  <si>
    <t>Average of APM SMP</t>
  </si>
  <si>
    <t>Average of APM SMA</t>
  </si>
  <si>
    <t>Transfer Ke Daerah dan Dana Desa Daerah Pemilihan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</si>
</sst>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_-* #,##0_-;\-* #,##0_-;_-* &quot;-&quot;_-;_-@_-"/>
    <numFmt numFmtId="165" formatCode="_-* #,##0.00_-;\-* #,##0.00_-;_-* &quot;-&quot;??_-;_-@_-"/>
    <numFmt numFmtId="166" formatCode="_(* #,##0_);_(* \(#,##0\);_(* &quot;-&quot;??_);_(@_)"/>
  </numFmts>
  <fonts count="9" x14ac:knownFonts="1">
    <font>
      <sz val="11"/>
      <color theme="1"/>
      <name val="Calibri"/>
      <family val="2"/>
      <scheme val="minor"/>
    </font>
    <font>
      <sz val="11"/>
      <color theme="1"/>
      <name val="Calibri"/>
      <family val="2"/>
      <scheme val="minor"/>
    </font>
    <font>
      <sz val="9"/>
      <color theme="1"/>
      <name val="Arial Nova"/>
      <family val="2"/>
    </font>
    <font>
      <sz val="12"/>
      <color theme="1"/>
      <name val="Calibri"/>
      <family val="2"/>
      <scheme val="minor"/>
    </font>
    <font>
      <b/>
      <sz val="48"/>
      <color theme="1"/>
      <name val="Bahnschrift SemiBold SemiConden"/>
      <family val="2"/>
    </font>
    <font>
      <sz val="8"/>
      <name val="Calibri"/>
      <family val="2"/>
      <scheme val="minor"/>
    </font>
    <font>
      <sz val="10"/>
      <name val="Arial"/>
      <family val="2"/>
    </font>
    <font>
      <b/>
      <sz val="26"/>
      <color theme="1"/>
      <name val="Bahnschrift SemiBold SemiConden"/>
      <family val="2"/>
    </font>
    <font>
      <b/>
      <sz val="14"/>
      <color theme="1"/>
      <name val="Bahnschrift SemiBold SemiConden"/>
      <family val="2"/>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3">
    <border>
      <left/>
      <right/>
      <top/>
      <bottom/>
      <diagonal/>
    </border>
    <border>
      <left/>
      <right/>
      <top/>
      <bottom style="thin">
        <color theme="4" tint="-0.24994659260841701"/>
      </bottom>
      <diagonal/>
    </border>
    <border>
      <left/>
      <right/>
      <top style="thin">
        <color theme="4" tint="-0.24994659260841701"/>
      </top>
      <bottom style="thin">
        <color theme="4" tint="-0.24994659260841701"/>
      </bottom>
      <diagonal/>
    </border>
  </borders>
  <cellStyleXfs count="3">
    <xf numFmtId="0" fontId="0" fillId="0" borderId="0"/>
    <xf numFmtId="43" fontId="1" fillId="0" borderId="0" applyFont="0" applyFill="0" applyBorder="0" applyAlignment="0" applyProtection="0"/>
    <xf numFmtId="164" fontId="6" fillId="0" borderId="0" applyFont="0" applyFill="0" applyBorder="0" applyAlignment="0" applyProtection="0"/>
  </cellStyleXfs>
  <cellXfs count="35">
    <xf numFmtId="0" fontId="0" fillId="0" borderId="0" xfId="0"/>
    <xf numFmtId="0" fontId="2" fillId="0" borderId="0" xfId="0" applyFont="1"/>
    <xf numFmtId="166" fontId="2" fillId="0" borderId="0" xfId="1" applyNumberFormat="1" applyFont="1"/>
    <xf numFmtId="166" fontId="2" fillId="0" borderId="0" xfId="1" applyNumberFormat="1" applyFont="1" applyAlignment="1">
      <alignment horizontal="center"/>
    </xf>
    <xf numFmtId="0" fontId="2" fillId="0" borderId="0" xfId="1" applyNumberFormat="1" applyFont="1" applyAlignment="1">
      <alignment horizontal="center"/>
    </xf>
    <xf numFmtId="0" fontId="2" fillId="0" borderId="0" xfId="1" applyNumberFormat="1" applyFont="1"/>
    <xf numFmtId="43" fontId="2" fillId="0" borderId="0" xfId="1" applyFont="1" applyAlignment="1">
      <alignment horizontal="center"/>
    </xf>
    <xf numFmtId="43" fontId="2" fillId="0" borderId="0" xfId="1" applyFont="1"/>
    <xf numFmtId="0" fontId="0" fillId="0" borderId="0" xfId="0" pivotButton="1"/>
    <xf numFmtId="0" fontId="0" fillId="0" borderId="0" xfId="0" applyAlignment="1">
      <alignment horizontal="left"/>
    </xf>
    <xf numFmtId="166" fontId="0" fillId="0" borderId="0" xfId="0" applyNumberFormat="1"/>
    <xf numFmtId="166" fontId="0" fillId="0" borderId="0" xfId="1" applyNumberFormat="1" applyFont="1"/>
    <xf numFmtId="43" fontId="0" fillId="0" borderId="0" xfId="0" applyNumberFormat="1"/>
    <xf numFmtId="43" fontId="0" fillId="0" borderId="0" xfId="1" applyFont="1"/>
    <xf numFmtId="0" fontId="3" fillId="0" borderId="0" xfId="0" applyFont="1"/>
    <xf numFmtId="3" fontId="2" fillId="0" borderId="0" xfId="1" applyNumberFormat="1" applyFont="1"/>
    <xf numFmtId="166" fontId="2" fillId="0" borderId="0" xfId="1" applyNumberFormat="1" applyFont="1" applyFill="1"/>
    <xf numFmtId="166" fontId="2" fillId="2" borderId="0" xfId="1" applyNumberFormat="1" applyFont="1" applyFill="1"/>
    <xf numFmtId="0" fontId="2" fillId="2" borderId="0" xfId="1" applyNumberFormat="1" applyFont="1" applyFill="1"/>
    <xf numFmtId="43" fontId="2" fillId="2" borderId="0" xfId="1" applyFont="1" applyFill="1"/>
    <xf numFmtId="41" fontId="2" fillId="0" borderId="0" xfId="1" applyNumberFormat="1" applyFont="1"/>
    <xf numFmtId="43" fontId="2" fillId="0" borderId="0" xfId="1" applyFont="1" applyFill="1" applyAlignment="1">
      <alignment horizontal="center"/>
    </xf>
    <xf numFmtId="0" fontId="0" fillId="0" borderId="0" xfId="1" applyNumberFormat="1" applyFont="1"/>
    <xf numFmtId="166" fontId="0" fillId="0" borderId="0" xfId="0" applyNumberFormat="1" applyAlignment="1">
      <alignment horizontal="left"/>
    </xf>
    <xf numFmtId="0" fontId="0" fillId="3" borderId="0" xfId="0" applyFill="1"/>
    <xf numFmtId="0" fontId="0" fillId="0" borderId="1" xfId="0" applyBorder="1"/>
    <xf numFmtId="0" fontId="0" fillId="0" borderId="2" xfId="0" applyBorder="1"/>
    <xf numFmtId="0" fontId="8" fillId="0" borderId="0" xfId="0" applyFont="1"/>
    <xf numFmtId="0" fontId="7" fillId="0" borderId="0" xfId="0" applyFont="1" applyAlignment="1">
      <alignment horizontal="center" vertical="center"/>
    </xf>
    <xf numFmtId="0" fontId="4" fillId="0" borderId="0" xfId="0" applyFont="1" applyAlignment="1">
      <alignment horizontal="center" vertical="center"/>
    </xf>
    <xf numFmtId="2" fontId="2" fillId="2" borderId="0" xfId="0" applyNumberFormat="1" applyFont="1" applyFill="1"/>
    <xf numFmtId="0" fontId="2" fillId="2" borderId="0" xfId="0" applyFont="1" applyFill="1"/>
    <xf numFmtId="1" fontId="2" fillId="2" borderId="0" xfId="0" applyNumberFormat="1" applyFont="1" applyFill="1"/>
    <xf numFmtId="165" fontId="2" fillId="0" borderId="0" xfId="0" applyNumberFormat="1" applyFont="1"/>
    <xf numFmtId="0" fontId="0" fillId="0" borderId="0" xfId="0" applyNumberFormat="1"/>
  </cellXfs>
  <cellStyles count="3">
    <cellStyle name="Comma" xfId="1" builtinId="3"/>
    <cellStyle name="Comma [0] 2" xfId="2" xr:uid="{3A4DFC50-19D6-456B-9C13-4569E4F67342}"/>
    <cellStyle name="Normal" xfId="0" builtinId="0"/>
  </cellStyles>
  <dxfs count="118">
    <dxf>
      <numFmt numFmtId="166" formatCode="_(* #,##0_);_(* \(#,##0\);_(* &quot;-&quot;??_);_(@_)"/>
    </dxf>
    <dxf>
      <numFmt numFmtId="166" formatCode="_(* #,##0_);_(* \(#,##0\);_(* &quot;-&quot;??_);_(@_)"/>
    </dxf>
    <dxf>
      <numFmt numFmtId="35" formatCode="_(* #,##0.00_);_(* \(#,##0.00\);_(* &quot;-&quot;??_);_(@_)"/>
    </dxf>
    <dxf>
      <numFmt numFmtId="35" formatCode="_(* #,##0.00_);_(* \(#,##0.00\);_(* &quot;-&quot;??_);_(@_)"/>
    </dxf>
    <dxf>
      <numFmt numFmtId="35" formatCode="_(* #,##0.00_);_(* \(#,##0.0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35" formatCode="_(* #,##0.00_);_(* \(#,##0.0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166" formatCode="_(* #,##0_);_(* \(#,##0\);_(* &quot;-&quot;??_);_(@_)"/>
    </dxf>
    <dxf>
      <font>
        <b val="0"/>
        <i val="0"/>
        <strike val="0"/>
        <condense val="0"/>
        <extend val="0"/>
        <outline val="0"/>
        <shadow val="0"/>
        <u val="none"/>
        <vertAlign val="baseline"/>
        <sz val="9"/>
        <color theme="1"/>
        <name val="Arial Nova"/>
        <family val="2"/>
        <scheme val="none"/>
      </font>
      <numFmt numFmtId="0" formatCode="General"/>
    </dxf>
    <dxf>
      <numFmt numFmtId="166" formatCode="_(* #,##0_);_(* \(#,##0\);_(* &quot;-&quot;??_);_(@_)"/>
    </dxf>
    <dxf>
      <numFmt numFmtId="166" formatCode="_(* #,##0_);_(* \(#,##0\);_(* &quot;-&quot;??_);_(@_)"/>
    </dxf>
    <dxf>
      <numFmt numFmtId="35" formatCode="_(* #,##0.00_);_(* \(#,##0.00\);_(* &quot;-&quot;??_);_(@_)"/>
    </dxf>
    <dxf>
      <numFmt numFmtId="35" formatCode="_(* #,##0.00_);_(* \(#,##0.00\);_(* &quot;-&quot;??_);_(@_)"/>
    </dxf>
    <dxf>
      <numFmt numFmtId="35" formatCode="_(* #,##0.00_);_(* \(#,##0.0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font>
        <b val="0"/>
        <i val="0"/>
        <strike val="0"/>
        <condense val="0"/>
        <extend val="0"/>
        <outline val="0"/>
        <shadow val="0"/>
        <u val="none"/>
        <vertAlign val="baseline"/>
        <sz val="9"/>
        <color theme="1"/>
        <name val="Arial Nova"/>
        <family val="2"/>
        <scheme val="none"/>
      </font>
      <numFmt numFmtId="35" formatCode="_(* #,##0.00_);_(* \(#,##0.00\);_(* &quot;-&quot;??_);_(@_)"/>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20220901-updated.xlsx]DAK_Fisik_Reg!PivotTable2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DAK_Fisik_Reg!$B$2:$B$3</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DAK_Fisik_Reg!$A$4:$A$8</c:f>
              <c:strCache>
                <c:ptCount val="4"/>
                <c:pt idx="0">
                  <c:v>Kota Salatiga</c:v>
                </c:pt>
                <c:pt idx="1">
                  <c:v>Kota Semarang</c:v>
                </c:pt>
                <c:pt idx="2">
                  <c:v>Kendal</c:v>
                </c:pt>
                <c:pt idx="3">
                  <c:v>Semarang</c:v>
                </c:pt>
              </c:strCache>
            </c:strRef>
          </c:cat>
          <c:val>
            <c:numRef>
              <c:f>DAK_Fisik_Reg!$B$4:$B$8</c:f>
              <c:numCache>
                <c:formatCode>_(* #,##0_);_(* \(#,##0\);_(* "-"??_);_(@_)</c:formatCode>
                <c:ptCount val="4"/>
                <c:pt idx="0">
                  <c:v>16431115</c:v>
                </c:pt>
                <c:pt idx="1">
                  <c:v>69182344</c:v>
                </c:pt>
                <c:pt idx="2">
                  <c:v>35082517</c:v>
                </c:pt>
                <c:pt idx="3">
                  <c:v>54174746</c:v>
                </c:pt>
              </c:numCache>
            </c:numRef>
          </c:val>
          <c:extLst>
            <c:ext xmlns:c16="http://schemas.microsoft.com/office/drawing/2014/chart" uri="{C3380CC4-5D6E-409C-BE32-E72D297353CC}">
              <c16:uniqueId val="{00000000-4DA7-4887-A452-DE5B936B1919}"/>
            </c:ext>
          </c:extLst>
        </c:ser>
        <c:ser>
          <c:idx val="1"/>
          <c:order val="1"/>
          <c:tx>
            <c:strRef>
              <c:f>DAK_Fisik_Reg!$C$2:$C$3</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DAK_Fisik_Reg!$A$4:$A$8</c:f>
              <c:strCache>
                <c:ptCount val="4"/>
                <c:pt idx="0">
                  <c:v>Kota Salatiga</c:v>
                </c:pt>
                <c:pt idx="1">
                  <c:v>Kota Semarang</c:v>
                </c:pt>
                <c:pt idx="2">
                  <c:v>Kendal</c:v>
                </c:pt>
                <c:pt idx="3">
                  <c:v>Semarang</c:v>
                </c:pt>
              </c:strCache>
            </c:strRef>
          </c:cat>
          <c:val>
            <c:numRef>
              <c:f>DAK_Fisik_Reg!$C$4:$C$8</c:f>
              <c:numCache>
                <c:formatCode>_(* #,##0_);_(* \(#,##0\);_(* "-"??_);_(@_)</c:formatCode>
                <c:ptCount val="4"/>
                <c:pt idx="0">
                  <c:v>31170860</c:v>
                </c:pt>
                <c:pt idx="1">
                  <c:v>48508387</c:v>
                </c:pt>
                <c:pt idx="2">
                  <c:v>55576738</c:v>
                </c:pt>
                <c:pt idx="3">
                  <c:v>66254580</c:v>
                </c:pt>
              </c:numCache>
            </c:numRef>
          </c:val>
          <c:extLst>
            <c:ext xmlns:c16="http://schemas.microsoft.com/office/drawing/2014/chart" uri="{C3380CC4-5D6E-409C-BE32-E72D297353CC}">
              <c16:uniqueId val="{00000001-6ED3-4C00-A6D5-832B6C4B3322}"/>
            </c:ext>
          </c:extLst>
        </c:ser>
        <c:ser>
          <c:idx val="2"/>
          <c:order val="2"/>
          <c:tx>
            <c:strRef>
              <c:f>DAK_Fisik_Reg!$D$2:$D$3</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DAK_Fisik_Reg!$A$4:$A$8</c:f>
              <c:strCache>
                <c:ptCount val="4"/>
                <c:pt idx="0">
                  <c:v>Kota Salatiga</c:v>
                </c:pt>
                <c:pt idx="1">
                  <c:v>Kota Semarang</c:v>
                </c:pt>
                <c:pt idx="2">
                  <c:v>Kendal</c:v>
                </c:pt>
                <c:pt idx="3">
                  <c:v>Semarang</c:v>
                </c:pt>
              </c:strCache>
            </c:strRef>
          </c:cat>
          <c:val>
            <c:numRef>
              <c:f>DAK_Fisik_Reg!$D$4:$D$8</c:f>
              <c:numCache>
                <c:formatCode>_(* #,##0_);_(* \(#,##0\);_(* "-"??_);_(@_)</c:formatCode>
                <c:ptCount val="4"/>
                <c:pt idx="0">
                  <c:v>12296292</c:v>
                </c:pt>
                <c:pt idx="1">
                  <c:v>38580483</c:v>
                </c:pt>
                <c:pt idx="2">
                  <c:v>70530221</c:v>
                </c:pt>
                <c:pt idx="3">
                  <c:v>92796696</c:v>
                </c:pt>
              </c:numCache>
            </c:numRef>
          </c:val>
          <c:extLst>
            <c:ext xmlns:c16="http://schemas.microsoft.com/office/drawing/2014/chart" uri="{C3380CC4-5D6E-409C-BE32-E72D297353CC}">
              <c16:uniqueId val="{00000001-9BB6-43DF-ABDD-5AD2F723E3F8}"/>
            </c:ext>
          </c:extLst>
        </c:ser>
        <c:dLbls>
          <c:dLblPos val="inEnd"/>
          <c:showLegendKey val="0"/>
          <c:showVal val="1"/>
          <c:showCatName val="0"/>
          <c:showSerName val="0"/>
          <c:showPercent val="0"/>
          <c:showBubbleSize val="0"/>
        </c:dLbls>
        <c:gapWidth val="182"/>
        <c:axId val="1920138415"/>
        <c:axId val="1920149647"/>
      </c:barChart>
      <c:catAx>
        <c:axId val="1920138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49647"/>
        <c:crosses val="autoZero"/>
        <c:auto val="1"/>
        <c:lblAlgn val="ctr"/>
        <c:lblOffset val="100"/>
        <c:noMultiLvlLbl val="0"/>
      </c:catAx>
      <c:valAx>
        <c:axId val="1920149647"/>
        <c:scaling>
          <c:orientation val="minMax"/>
        </c:scaling>
        <c:delete val="1"/>
        <c:axPos val="b"/>
        <c:numFmt formatCode="_(* #,##0_);_(* \(#,##0\);_(* &quot;-&quot;??_);_(@_)" sourceLinked="1"/>
        <c:majorTickMark val="none"/>
        <c:minorTickMark val="none"/>
        <c:tickLblPos val="nextTo"/>
        <c:crossAx val="1920138415"/>
        <c:crosses val="autoZero"/>
        <c:crossBetween val="between"/>
      </c:valAx>
      <c:spPr>
        <a:noFill/>
        <a:ln>
          <a:noFill/>
        </a:ln>
        <a:effectLst/>
      </c:spPr>
    </c:plotArea>
    <c:legend>
      <c:legendPos val="t"/>
      <c:layout>
        <c:manualLayout>
          <c:xMode val="edge"/>
          <c:yMode val="edge"/>
          <c:x val="0.79504229198806409"/>
          <c:y val="2.6454505686789153E-3"/>
          <c:w val="0.2049577080119359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20220901-updated.xlsx]DAK_Fisik_Pengsn!PivotTable3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3888888888888884E-2"/>
          <c:w val="0.80340591679068385"/>
          <c:h val="0.90555555555555556"/>
        </c:manualLayout>
      </c:layout>
      <c:barChart>
        <c:barDir val="bar"/>
        <c:grouping val="clustered"/>
        <c:varyColors val="0"/>
        <c:ser>
          <c:idx val="0"/>
          <c:order val="0"/>
          <c:tx>
            <c:strRef>
              <c:f>DAK_Fisik_Pengsn!$B$3:$B$4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DAK_Fisik_Pengsn!$A$5:$A$9</c:f>
              <c:strCache>
                <c:ptCount val="4"/>
                <c:pt idx="0">
                  <c:v>Kota Salatiga</c:v>
                </c:pt>
                <c:pt idx="1">
                  <c:v>Kota Semarang</c:v>
                </c:pt>
                <c:pt idx="2">
                  <c:v>Kendal</c:v>
                </c:pt>
                <c:pt idx="3">
                  <c:v>Semarang</c:v>
                </c:pt>
              </c:strCache>
            </c:strRef>
          </c:cat>
          <c:val>
            <c:numRef>
              <c:f>DAK_Fisik_Pengsn!$B$5:$B$9</c:f>
              <c:numCache>
                <c:formatCode>_(* #,##0_);_(* \(#,##0\);_(* "-"??_);_(@_)</c:formatCode>
                <c:ptCount val="4"/>
                <c:pt idx="0">
                  <c:v>3271934</c:v>
                </c:pt>
                <c:pt idx="1">
                  <c:v>21146446</c:v>
                </c:pt>
                <c:pt idx="2">
                  <c:v>12768789</c:v>
                </c:pt>
                <c:pt idx="3">
                  <c:v>17342937</c:v>
                </c:pt>
              </c:numCache>
            </c:numRef>
          </c:val>
          <c:extLst>
            <c:ext xmlns:c16="http://schemas.microsoft.com/office/drawing/2014/chart" uri="{C3380CC4-5D6E-409C-BE32-E72D297353CC}">
              <c16:uniqueId val="{00000000-FEC0-46F1-99A7-CA558BD0278B}"/>
            </c:ext>
          </c:extLst>
        </c:ser>
        <c:ser>
          <c:idx val="1"/>
          <c:order val="1"/>
          <c:tx>
            <c:strRef>
              <c:f>DAK_Fisik_Pengsn!$C$3:$C$4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DAK_Fisik_Pengsn!$A$5:$A$9</c:f>
              <c:strCache>
                <c:ptCount val="4"/>
                <c:pt idx="0">
                  <c:v>Kota Salatiga</c:v>
                </c:pt>
                <c:pt idx="1">
                  <c:v>Kota Semarang</c:v>
                </c:pt>
                <c:pt idx="2">
                  <c:v>Kendal</c:v>
                </c:pt>
                <c:pt idx="3">
                  <c:v>Semarang</c:v>
                </c:pt>
              </c:strCache>
            </c:strRef>
          </c:cat>
          <c:val>
            <c:numRef>
              <c:f>DAK_Fisik_Pengsn!$C$5:$C$9</c:f>
              <c:numCache>
                <c:formatCode>_(* #,##0_);_(* \(#,##0\);_(* "-"??_);_(@_)</c:formatCode>
                <c:ptCount val="4"/>
                <c:pt idx="0">
                  <c:v>7249126</c:v>
                </c:pt>
                <c:pt idx="1">
                  <c:v>53528585</c:v>
                </c:pt>
                <c:pt idx="2">
                  <c:v>48600674</c:v>
                </c:pt>
                <c:pt idx="3">
                  <c:v>44260286</c:v>
                </c:pt>
              </c:numCache>
            </c:numRef>
          </c:val>
          <c:extLst>
            <c:ext xmlns:c16="http://schemas.microsoft.com/office/drawing/2014/chart" uri="{C3380CC4-5D6E-409C-BE32-E72D297353CC}">
              <c16:uniqueId val="{00000001-2AF8-4167-8E13-66FCEFF67F18}"/>
            </c:ext>
          </c:extLst>
        </c:ser>
        <c:ser>
          <c:idx val="2"/>
          <c:order val="2"/>
          <c:tx>
            <c:strRef>
              <c:f>DAK_Fisik_Pengsn!$D$3:$D$4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DAK_Fisik_Pengsn!$A$5:$A$9</c:f>
              <c:strCache>
                <c:ptCount val="4"/>
                <c:pt idx="0">
                  <c:v>Kota Salatiga</c:v>
                </c:pt>
                <c:pt idx="1">
                  <c:v>Kota Semarang</c:v>
                </c:pt>
                <c:pt idx="2">
                  <c:v>Kendal</c:v>
                </c:pt>
                <c:pt idx="3">
                  <c:v>Semarang</c:v>
                </c:pt>
              </c:strCache>
            </c:strRef>
          </c:cat>
          <c:val>
            <c:numRef>
              <c:f>DAK_Fisik_Pengsn!$D$5:$D$9</c:f>
              <c:numCache>
                <c:formatCode>_(* #,##0_);_(* \(#,##0\);_(* "-"??_);_(@_)</c:formatCode>
                <c:ptCount val="4"/>
                <c:pt idx="0">
                  <c:v>16097362</c:v>
                </c:pt>
                <c:pt idx="1">
                  <c:v>20801169</c:v>
                </c:pt>
                <c:pt idx="2">
                  <c:v>30125398</c:v>
                </c:pt>
                <c:pt idx="3">
                  <c:v>56164815</c:v>
                </c:pt>
              </c:numCache>
            </c:numRef>
          </c:val>
          <c:extLst>
            <c:ext xmlns:c16="http://schemas.microsoft.com/office/drawing/2014/chart" uri="{C3380CC4-5D6E-409C-BE32-E72D297353CC}">
              <c16:uniqueId val="{00000001-413C-4416-9D38-8E9CEBA1FD4A}"/>
            </c:ext>
          </c:extLst>
        </c:ser>
        <c:dLbls>
          <c:dLblPos val="inEnd"/>
          <c:showLegendKey val="0"/>
          <c:showVal val="1"/>
          <c:showCatName val="0"/>
          <c:showSerName val="0"/>
          <c:showPercent val="0"/>
          <c:showBubbleSize val="0"/>
        </c:dLbls>
        <c:gapWidth val="182"/>
        <c:axId val="2060261647"/>
        <c:axId val="2060247919"/>
      </c:barChart>
      <c:catAx>
        <c:axId val="206026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47919"/>
        <c:crosses val="autoZero"/>
        <c:auto val="1"/>
        <c:lblAlgn val="ctr"/>
        <c:lblOffset val="100"/>
        <c:noMultiLvlLbl val="0"/>
      </c:catAx>
      <c:valAx>
        <c:axId val="2060247919"/>
        <c:scaling>
          <c:orientation val="minMax"/>
        </c:scaling>
        <c:delete val="1"/>
        <c:axPos val="b"/>
        <c:numFmt formatCode="_(* #,##0_);_(* \(#,##0\);_(* &quot;-&quot;??_);_(@_)" sourceLinked="1"/>
        <c:majorTickMark val="none"/>
        <c:minorTickMark val="none"/>
        <c:tickLblPos val="nextTo"/>
        <c:crossAx val="2060261647"/>
        <c:crosses val="autoZero"/>
        <c:crossBetween val="between"/>
      </c:valAx>
      <c:spPr>
        <a:noFill/>
        <a:ln>
          <a:noFill/>
        </a:ln>
        <a:effectLst/>
      </c:spPr>
    </c:plotArea>
    <c:legend>
      <c:legendPos val="t"/>
      <c:layout>
        <c:manualLayout>
          <c:xMode val="edge"/>
          <c:yMode val="edge"/>
          <c:x val="0.79560820375245822"/>
          <c:y val="6.6141732283464582E-4"/>
          <c:w val="0.204391796247541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20220901-updated.xlsx]DAK_Fisik_Afirm!PivotTable4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DAK_Fisik_Afirm!$B$3:$B$4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DAK_Fisik_Afirm!$A$5:$A$9</c:f>
              <c:strCache>
                <c:ptCount val="4"/>
                <c:pt idx="0">
                  <c:v>Kota Salatiga</c:v>
                </c:pt>
                <c:pt idx="1">
                  <c:v>Kota Semarang</c:v>
                </c:pt>
                <c:pt idx="2">
                  <c:v>Kendal</c:v>
                </c:pt>
                <c:pt idx="3">
                  <c:v>Semarang</c:v>
                </c:pt>
              </c:strCache>
            </c:strRef>
          </c:cat>
          <c:val>
            <c:numRef>
              <c:f>DAK_Fisik_Afirm!$B$5:$B$9</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0-AEBF-4A0C-B4E8-8A3147BDCFD6}"/>
            </c:ext>
          </c:extLst>
        </c:ser>
        <c:ser>
          <c:idx val="1"/>
          <c:order val="1"/>
          <c:tx>
            <c:strRef>
              <c:f>DAK_Fisik_Afirm!$C$3:$C$4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DAK_Fisik_Afirm!$A$5:$A$9</c:f>
              <c:strCache>
                <c:ptCount val="4"/>
                <c:pt idx="0">
                  <c:v>Kota Salatiga</c:v>
                </c:pt>
                <c:pt idx="1">
                  <c:v>Kota Semarang</c:v>
                </c:pt>
                <c:pt idx="2">
                  <c:v>Kendal</c:v>
                </c:pt>
                <c:pt idx="3">
                  <c:v>Semarang</c:v>
                </c:pt>
              </c:strCache>
            </c:strRef>
          </c:cat>
          <c:val>
            <c:numRef>
              <c:f>DAK_Fisik_Afirm!$C$5:$C$9</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1-AC95-4E29-B3EE-433FC01274C6}"/>
            </c:ext>
          </c:extLst>
        </c:ser>
        <c:ser>
          <c:idx val="2"/>
          <c:order val="2"/>
          <c:tx>
            <c:strRef>
              <c:f>DAK_Fisik_Afirm!$D$3:$D$4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DAK_Fisik_Afirm!$A$5:$A$9</c:f>
              <c:strCache>
                <c:ptCount val="4"/>
                <c:pt idx="0">
                  <c:v>Kota Salatiga</c:v>
                </c:pt>
                <c:pt idx="1">
                  <c:v>Kota Semarang</c:v>
                </c:pt>
                <c:pt idx="2">
                  <c:v>Kendal</c:v>
                </c:pt>
                <c:pt idx="3">
                  <c:v>Semarang</c:v>
                </c:pt>
              </c:strCache>
            </c:strRef>
          </c:cat>
          <c:val>
            <c:numRef>
              <c:f>DAK_Fisik_Afirm!$D$5:$D$9</c:f>
              <c:numCache>
                <c:formatCode>_(* #,##0_);_(* \(#,##0\);_(* "-"??_);_(@_)</c:formatCode>
                <c:ptCount val="4"/>
              </c:numCache>
            </c:numRef>
          </c:val>
          <c:extLst>
            <c:ext xmlns:c16="http://schemas.microsoft.com/office/drawing/2014/chart" uri="{C3380CC4-5D6E-409C-BE32-E72D297353CC}">
              <c16:uniqueId val="{00000001-D21C-4E96-8769-948C6F53A7CA}"/>
            </c:ext>
          </c:extLst>
        </c:ser>
        <c:dLbls>
          <c:dLblPos val="inEnd"/>
          <c:showLegendKey val="0"/>
          <c:showVal val="1"/>
          <c:showCatName val="0"/>
          <c:showSerName val="0"/>
          <c:showPercent val="0"/>
          <c:showBubbleSize val="0"/>
        </c:dLbls>
        <c:gapWidth val="182"/>
        <c:axId val="2060246255"/>
        <c:axId val="2060238351"/>
      </c:barChart>
      <c:catAx>
        <c:axId val="2060246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38351"/>
        <c:crosses val="autoZero"/>
        <c:auto val="1"/>
        <c:lblAlgn val="ctr"/>
        <c:lblOffset val="100"/>
        <c:noMultiLvlLbl val="0"/>
      </c:catAx>
      <c:valAx>
        <c:axId val="2060238351"/>
        <c:scaling>
          <c:orientation val="minMax"/>
        </c:scaling>
        <c:delete val="1"/>
        <c:axPos val="b"/>
        <c:numFmt formatCode="_(* #,##0_);_(* \(#,##0\);_(* &quot;-&quot;??_);_(@_)" sourceLinked="1"/>
        <c:majorTickMark val="none"/>
        <c:minorTickMark val="none"/>
        <c:tickLblPos val="nextTo"/>
        <c:crossAx val="2060246255"/>
        <c:crosses val="autoZero"/>
        <c:crossBetween val="between"/>
      </c:valAx>
      <c:spPr>
        <a:noFill/>
        <a:ln>
          <a:noFill/>
        </a:ln>
        <a:effectLst/>
      </c:spPr>
    </c:plotArea>
    <c:legend>
      <c:legendPos val="t"/>
      <c:layout>
        <c:manualLayout>
          <c:xMode val="edge"/>
          <c:yMode val="edge"/>
          <c:x val="0.79625798793993285"/>
          <c:y val="0"/>
          <c:w val="0.2037420120600672"/>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20220901-updated.xlsx]DAK_Non_Fisik!PivotTable5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DAK_Non_Fisik!$B$3:$B$4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DAK_Non_Fisik!$A$5:$A$9</c:f>
              <c:strCache>
                <c:ptCount val="4"/>
                <c:pt idx="0">
                  <c:v>Kota Salatiga</c:v>
                </c:pt>
                <c:pt idx="1">
                  <c:v>Kota Semarang</c:v>
                </c:pt>
                <c:pt idx="2">
                  <c:v>Kendal</c:v>
                </c:pt>
                <c:pt idx="3">
                  <c:v>Semarang</c:v>
                </c:pt>
              </c:strCache>
            </c:strRef>
          </c:cat>
          <c:val>
            <c:numRef>
              <c:f>DAK_Non_Fisik!$B$5:$B$9</c:f>
              <c:numCache>
                <c:formatCode>_(* #,##0_);_(* \(#,##0\);_(* "-"??_);_(@_)</c:formatCode>
                <c:ptCount val="4"/>
                <c:pt idx="0">
                  <c:v>51040133</c:v>
                </c:pt>
                <c:pt idx="1">
                  <c:v>232660552</c:v>
                </c:pt>
                <c:pt idx="2">
                  <c:v>229408245</c:v>
                </c:pt>
                <c:pt idx="3">
                  <c:v>219104915</c:v>
                </c:pt>
              </c:numCache>
            </c:numRef>
          </c:val>
          <c:extLst>
            <c:ext xmlns:c16="http://schemas.microsoft.com/office/drawing/2014/chart" uri="{C3380CC4-5D6E-409C-BE32-E72D297353CC}">
              <c16:uniqueId val="{00000000-866E-4BEC-B648-DECD291885B5}"/>
            </c:ext>
          </c:extLst>
        </c:ser>
        <c:ser>
          <c:idx val="1"/>
          <c:order val="1"/>
          <c:tx>
            <c:strRef>
              <c:f>DAK_Non_Fisik!$C$3:$C$4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DAK_Non_Fisik!$A$5:$A$9</c:f>
              <c:strCache>
                <c:ptCount val="4"/>
                <c:pt idx="0">
                  <c:v>Kota Salatiga</c:v>
                </c:pt>
                <c:pt idx="1">
                  <c:v>Kota Semarang</c:v>
                </c:pt>
                <c:pt idx="2">
                  <c:v>Kendal</c:v>
                </c:pt>
                <c:pt idx="3">
                  <c:v>Semarang</c:v>
                </c:pt>
              </c:strCache>
            </c:strRef>
          </c:cat>
          <c:val>
            <c:numRef>
              <c:f>DAK_Non_Fisik!$C$5:$C$9</c:f>
              <c:numCache>
                <c:formatCode>_(* #,##0_);_(* \(#,##0\);_(* "-"??_);_(@_)</c:formatCode>
                <c:ptCount val="4"/>
                <c:pt idx="0">
                  <c:v>56191118</c:v>
                </c:pt>
                <c:pt idx="1">
                  <c:v>249314050</c:v>
                </c:pt>
                <c:pt idx="2">
                  <c:v>244683635</c:v>
                </c:pt>
                <c:pt idx="3">
                  <c:v>233869065</c:v>
                </c:pt>
              </c:numCache>
            </c:numRef>
          </c:val>
          <c:extLst>
            <c:ext xmlns:c16="http://schemas.microsoft.com/office/drawing/2014/chart" uri="{C3380CC4-5D6E-409C-BE32-E72D297353CC}">
              <c16:uniqueId val="{00000001-D8AD-45CE-A63E-0727DF07C0EE}"/>
            </c:ext>
          </c:extLst>
        </c:ser>
        <c:ser>
          <c:idx val="2"/>
          <c:order val="2"/>
          <c:tx>
            <c:strRef>
              <c:f>DAK_Non_Fisik!$D$3:$D$4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DAK_Non_Fisik!$A$5:$A$9</c:f>
              <c:strCache>
                <c:ptCount val="4"/>
                <c:pt idx="0">
                  <c:v>Kota Salatiga</c:v>
                </c:pt>
                <c:pt idx="1">
                  <c:v>Kota Semarang</c:v>
                </c:pt>
                <c:pt idx="2">
                  <c:v>Kendal</c:v>
                </c:pt>
                <c:pt idx="3">
                  <c:v>Semarang</c:v>
                </c:pt>
              </c:strCache>
            </c:strRef>
          </c:cat>
          <c:val>
            <c:numRef>
              <c:f>DAK_Non_Fisik!$D$5:$D$9</c:f>
              <c:numCache>
                <c:formatCode>_(* #,##0_);_(* \(#,##0\);_(* "-"??_);_(@_)</c:formatCode>
                <c:ptCount val="4"/>
                <c:pt idx="0">
                  <c:v>82774651</c:v>
                </c:pt>
                <c:pt idx="1">
                  <c:v>430794788</c:v>
                </c:pt>
                <c:pt idx="2">
                  <c:v>361451531</c:v>
                </c:pt>
                <c:pt idx="3">
                  <c:v>347483448</c:v>
                </c:pt>
              </c:numCache>
            </c:numRef>
          </c:val>
          <c:extLst>
            <c:ext xmlns:c16="http://schemas.microsoft.com/office/drawing/2014/chart" uri="{C3380CC4-5D6E-409C-BE32-E72D297353CC}">
              <c16:uniqueId val="{00000001-704F-499C-8577-CCF4703273D8}"/>
            </c:ext>
          </c:extLst>
        </c:ser>
        <c:dLbls>
          <c:dLblPos val="inEnd"/>
          <c:showLegendKey val="0"/>
          <c:showVal val="1"/>
          <c:showCatName val="0"/>
          <c:showSerName val="0"/>
          <c:showPercent val="0"/>
          <c:showBubbleSize val="0"/>
        </c:dLbls>
        <c:gapWidth val="182"/>
        <c:axId val="2060317807"/>
        <c:axId val="2060339439"/>
      </c:barChart>
      <c:catAx>
        <c:axId val="2060317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39439"/>
        <c:crosses val="autoZero"/>
        <c:auto val="1"/>
        <c:lblAlgn val="ctr"/>
        <c:lblOffset val="100"/>
        <c:noMultiLvlLbl val="0"/>
      </c:catAx>
      <c:valAx>
        <c:axId val="2060339439"/>
        <c:scaling>
          <c:orientation val="minMax"/>
        </c:scaling>
        <c:delete val="1"/>
        <c:axPos val="b"/>
        <c:numFmt formatCode="_(* #,##0_);_(* \(#,##0\);_(* &quot;-&quot;??_);_(@_)" sourceLinked="1"/>
        <c:majorTickMark val="none"/>
        <c:minorTickMark val="none"/>
        <c:tickLblPos val="nextTo"/>
        <c:crossAx val="2060317807"/>
        <c:crosses val="autoZero"/>
        <c:crossBetween val="between"/>
      </c:valAx>
      <c:spPr>
        <a:noFill/>
        <a:ln>
          <a:noFill/>
        </a:ln>
        <a:effectLst/>
      </c:spPr>
    </c:plotArea>
    <c:legend>
      <c:legendPos val="t"/>
      <c:layout>
        <c:manualLayout>
          <c:xMode val="edge"/>
          <c:yMode val="edge"/>
          <c:x val="0.79538625975925303"/>
          <c:y val="6.6141732283464582E-4"/>
          <c:w val="0.2046137402407471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20220901-updated.xlsx]DAU!PivotTable6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DAU!$B$3:$B$4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DAU!$A$5:$A$9</c:f>
              <c:strCache>
                <c:ptCount val="4"/>
                <c:pt idx="0">
                  <c:v>Kota Salatiga</c:v>
                </c:pt>
                <c:pt idx="1">
                  <c:v>Kota Semarang</c:v>
                </c:pt>
                <c:pt idx="2">
                  <c:v>Kendal</c:v>
                </c:pt>
                <c:pt idx="3">
                  <c:v>Semarang</c:v>
                </c:pt>
              </c:strCache>
            </c:strRef>
          </c:cat>
          <c:val>
            <c:numRef>
              <c:f>DAU!$B$5:$B$9</c:f>
              <c:numCache>
                <c:formatCode>_(* #,##0_);_(* \(#,##0\);_(* "-"??_);_(@_)</c:formatCode>
                <c:ptCount val="4"/>
                <c:pt idx="0">
                  <c:v>427568712</c:v>
                </c:pt>
                <c:pt idx="1">
                  <c:v>1194313031</c:v>
                </c:pt>
                <c:pt idx="2">
                  <c:v>921727933</c:v>
                </c:pt>
                <c:pt idx="3">
                  <c:v>917605364</c:v>
                </c:pt>
              </c:numCache>
            </c:numRef>
          </c:val>
          <c:extLst>
            <c:ext xmlns:c16="http://schemas.microsoft.com/office/drawing/2014/chart" uri="{C3380CC4-5D6E-409C-BE32-E72D297353CC}">
              <c16:uniqueId val="{00000000-8F3E-4D18-9553-102C65A793D7}"/>
            </c:ext>
          </c:extLst>
        </c:ser>
        <c:ser>
          <c:idx val="1"/>
          <c:order val="1"/>
          <c:tx>
            <c:strRef>
              <c:f>DAU!$C$3:$C$4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DAU!$A$5:$A$9</c:f>
              <c:strCache>
                <c:ptCount val="4"/>
                <c:pt idx="0">
                  <c:v>Kota Salatiga</c:v>
                </c:pt>
                <c:pt idx="1">
                  <c:v>Kota Semarang</c:v>
                </c:pt>
                <c:pt idx="2">
                  <c:v>Kendal</c:v>
                </c:pt>
                <c:pt idx="3">
                  <c:v>Semarang</c:v>
                </c:pt>
              </c:strCache>
            </c:strRef>
          </c:cat>
          <c:val>
            <c:numRef>
              <c:f>DAU!$C$5:$C$9</c:f>
              <c:numCache>
                <c:formatCode>_(* #,##0_);_(* \(#,##0\);_(* "-"??_);_(@_)</c:formatCode>
                <c:ptCount val="4"/>
                <c:pt idx="0">
                  <c:v>431844399</c:v>
                </c:pt>
                <c:pt idx="1">
                  <c:v>1206256161</c:v>
                </c:pt>
                <c:pt idx="2">
                  <c:v>931382224</c:v>
                </c:pt>
                <c:pt idx="3">
                  <c:v>926781418</c:v>
                </c:pt>
              </c:numCache>
            </c:numRef>
          </c:val>
          <c:extLst>
            <c:ext xmlns:c16="http://schemas.microsoft.com/office/drawing/2014/chart" uri="{C3380CC4-5D6E-409C-BE32-E72D297353CC}">
              <c16:uniqueId val="{00000001-2887-4CFE-B1DD-05614763C28C}"/>
            </c:ext>
          </c:extLst>
        </c:ser>
        <c:ser>
          <c:idx val="2"/>
          <c:order val="2"/>
          <c:tx>
            <c:strRef>
              <c:f>DAU!$D$3:$D$4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DAU!$A$5:$A$9</c:f>
              <c:strCache>
                <c:ptCount val="4"/>
                <c:pt idx="0">
                  <c:v>Kota Salatiga</c:v>
                </c:pt>
                <c:pt idx="1">
                  <c:v>Kota Semarang</c:v>
                </c:pt>
                <c:pt idx="2">
                  <c:v>Kendal</c:v>
                </c:pt>
                <c:pt idx="3">
                  <c:v>Semarang</c:v>
                </c:pt>
              </c:strCache>
            </c:strRef>
          </c:cat>
          <c:val>
            <c:numRef>
              <c:f>DAU!$D$5:$D$9</c:f>
              <c:numCache>
                <c:formatCode>_(* #,##0_);_(* \(#,##0\);_(* "-"??_);_(@_)</c:formatCode>
                <c:ptCount val="4"/>
                <c:pt idx="0">
                  <c:v>418013566</c:v>
                </c:pt>
                <c:pt idx="1">
                  <c:v>1167622970</c:v>
                </c:pt>
                <c:pt idx="2">
                  <c:v>901810918</c:v>
                </c:pt>
                <c:pt idx="3">
                  <c:v>897099063</c:v>
                </c:pt>
              </c:numCache>
            </c:numRef>
          </c:val>
          <c:extLst>
            <c:ext xmlns:c16="http://schemas.microsoft.com/office/drawing/2014/chart" uri="{C3380CC4-5D6E-409C-BE32-E72D297353CC}">
              <c16:uniqueId val="{00000000-ECF6-4A26-ACFE-43AC514068B8}"/>
            </c:ext>
          </c:extLst>
        </c:ser>
        <c:dLbls>
          <c:dLblPos val="inEnd"/>
          <c:showLegendKey val="0"/>
          <c:showVal val="1"/>
          <c:showCatName val="0"/>
          <c:showSerName val="0"/>
          <c:showPercent val="0"/>
          <c:showBubbleSize val="0"/>
        </c:dLbls>
        <c:gapWidth val="182"/>
        <c:axId val="77403855"/>
        <c:axId val="77395951"/>
      </c:barChart>
      <c:catAx>
        <c:axId val="77403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95951"/>
        <c:crosses val="autoZero"/>
        <c:auto val="1"/>
        <c:lblAlgn val="ctr"/>
        <c:lblOffset val="100"/>
        <c:noMultiLvlLbl val="0"/>
      </c:catAx>
      <c:valAx>
        <c:axId val="77395951"/>
        <c:scaling>
          <c:orientation val="minMax"/>
        </c:scaling>
        <c:delete val="1"/>
        <c:axPos val="b"/>
        <c:numFmt formatCode="_(* #,##0_);_(* \(#,##0\);_(* &quot;-&quot;??_);_(@_)" sourceLinked="1"/>
        <c:majorTickMark val="none"/>
        <c:minorTickMark val="none"/>
        <c:tickLblPos val="nextTo"/>
        <c:crossAx val="77403855"/>
        <c:crosses val="autoZero"/>
        <c:crossBetween val="between"/>
      </c:valAx>
      <c:spPr>
        <a:noFill/>
        <a:ln>
          <a:noFill/>
        </a:ln>
        <a:effectLst/>
      </c:spPr>
    </c:plotArea>
    <c:legend>
      <c:legendPos val="t"/>
      <c:layout>
        <c:manualLayout>
          <c:xMode val="edge"/>
          <c:yMode val="edge"/>
          <c:x val="0.7964988562163241"/>
          <c:y val="0"/>
          <c:w val="0.203501143783675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20220901-updated.xlsx]DID!PivotTable3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DID!$B$3:$B$4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DID!$A$5:$A$9</c:f>
              <c:strCache>
                <c:ptCount val="4"/>
                <c:pt idx="0">
                  <c:v>Kota Salatiga</c:v>
                </c:pt>
                <c:pt idx="1">
                  <c:v>Kota Semarang</c:v>
                </c:pt>
                <c:pt idx="2">
                  <c:v>Kendal</c:v>
                </c:pt>
                <c:pt idx="3">
                  <c:v>Semarang</c:v>
                </c:pt>
              </c:strCache>
            </c:strRef>
          </c:cat>
          <c:val>
            <c:numRef>
              <c:f>DID!$B$5:$B$9</c:f>
              <c:numCache>
                <c:formatCode>_(* #,##0_);_(* \(#,##0\);_(* "-"??_);_(@_)</c:formatCode>
                <c:ptCount val="4"/>
                <c:pt idx="0">
                  <c:v>68096041</c:v>
                </c:pt>
                <c:pt idx="1">
                  <c:v>80807161</c:v>
                </c:pt>
                <c:pt idx="2">
                  <c:v>32105839</c:v>
                </c:pt>
                <c:pt idx="3">
                  <c:v>55446874</c:v>
                </c:pt>
              </c:numCache>
            </c:numRef>
          </c:val>
          <c:extLst>
            <c:ext xmlns:c16="http://schemas.microsoft.com/office/drawing/2014/chart" uri="{C3380CC4-5D6E-409C-BE32-E72D297353CC}">
              <c16:uniqueId val="{00000000-40C3-4D91-BF94-5E6C7D556DA9}"/>
            </c:ext>
          </c:extLst>
        </c:ser>
        <c:ser>
          <c:idx val="1"/>
          <c:order val="1"/>
          <c:tx>
            <c:strRef>
              <c:f>DID!$C$3:$C$4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DID!$A$5:$A$9</c:f>
              <c:strCache>
                <c:ptCount val="4"/>
                <c:pt idx="0">
                  <c:v>Kota Salatiga</c:v>
                </c:pt>
                <c:pt idx="1">
                  <c:v>Kota Semarang</c:v>
                </c:pt>
                <c:pt idx="2">
                  <c:v>Kendal</c:v>
                </c:pt>
                <c:pt idx="3">
                  <c:v>Semarang</c:v>
                </c:pt>
              </c:strCache>
            </c:strRef>
          </c:cat>
          <c:val>
            <c:numRef>
              <c:f>DID!$C$5:$C$9</c:f>
              <c:numCache>
                <c:formatCode>_(* #,##0_);_(* \(#,##0\);_(* "-"??_);_(@_)</c:formatCode>
                <c:ptCount val="4"/>
                <c:pt idx="0">
                  <c:v>47151521</c:v>
                </c:pt>
                <c:pt idx="1">
                  <c:v>64614342</c:v>
                </c:pt>
                <c:pt idx="2">
                  <c:v>36634400</c:v>
                </c:pt>
                <c:pt idx="3">
                  <c:v>42194747</c:v>
                </c:pt>
              </c:numCache>
            </c:numRef>
          </c:val>
          <c:extLst>
            <c:ext xmlns:c16="http://schemas.microsoft.com/office/drawing/2014/chart" uri="{C3380CC4-5D6E-409C-BE32-E72D297353CC}">
              <c16:uniqueId val="{00000001-93F7-409B-9103-576DD12D8896}"/>
            </c:ext>
          </c:extLst>
        </c:ser>
        <c:ser>
          <c:idx val="2"/>
          <c:order val="2"/>
          <c:tx>
            <c:strRef>
              <c:f>DID!$D$3:$D$4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DID!$A$5:$A$9</c:f>
              <c:strCache>
                <c:ptCount val="4"/>
                <c:pt idx="0">
                  <c:v>Kota Salatiga</c:v>
                </c:pt>
                <c:pt idx="1">
                  <c:v>Kota Semarang</c:v>
                </c:pt>
                <c:pt idx="2">
                  <c:v>Kendal</c:v>
                </c:pt>
                <c:pt idx="3">
                  <c:v>Semarang</c:v>
                </c:pt>
              </c:strCache>
            </c:strRef>
          </c:cat>
          <c:val>
            <c:numRef>
              <c:f>DID!$D$5:$D$9</c:f>
              <c:numCache>
                <c:formatCode>_(* #,##0_);_(* \(#,##0\);_(* "-"??_);_(@_)</c:formatCode>
                <c:ptCount val="4"/>
                <c:pt idx="0">
                  <c:v>11630437</c:v>
                </c:pt>
                <c:pt idx="1">
                  <c:v>45347586</c:v>
                </c:pt>
                <c:pt idx="2">
                  <c:v>15291358</c:v>
                </c:pt>
                <c:pt idx="3">
                  <c:v>31323880</c:v>
                </c:pt>
              </c:numCache>
            </c:numRef>
          </c:val>
          <c:extLst>
            <c:ext xmlns:c16="http://schemas.microsoft.com/office/drawing/2014/chart" uri="{C3380CC4-5D6E-409C-BE32-E72D297353CC}">
              <c16:uniqueId val="{00000000-DC62-493F-AD25-3448BCDFE4FE}"/>
            </c:ext>
          </c:extLst>
        </c:ser>
        <c:dLbls>
          <c:dLblPos val="inEnd"/>
          <c:showLegendKey val="0"/>
          <c:showVal val="1"/>
          <c:showCatName val="0"/>
          <c:showSerName val="0"/>
          <c:showPercent val="0"/>
          <c:showBubbleSize val="0"/>
        </c:dLbls>
        <c:gapWidth val="182"/>
        <c:axId val="2060356079"/>
        <c:axId val="2060357743"/>
      </c:barChart>
      <c:catAx>
        <c:axId val="206035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57743"/>
        <c:crosses val="autoZero"/>
        <c:auto val="1"/>
        <c:lblAlgn val="ctr"/>
        <c:lblOffset val="100"/>
        <c:noMultiLvlLbl val="0"/>
      </c:catAx>
      <c:valAx>
        <c:axId val="2060357743"/>
        <c:scaling>
          <c:orientation val="minMax"/>
        </c:scaling>
        <c:delete val="1"/>
        <c:axPos val="b"/>
        <c:numFmt formatCode="_(* #,##0_);_(* \(#,##0\);_(* &quot;-&quot;??_);_(@_)" sourceLinked="1"/>
        <c:majorTickMark val="none"/>
        <c:minorTickMark val="none"/>
        <c:tickLblPos val="nextTo"/>
        <c:crossAx val="2060356079"/>
        <c:crosses val="autoZero"/>
        <c:crossBetween val="between"/>
      </c:valAx>
      <c:spPr>
        <a:noFill/>
        <a:ln>
          <a:noFill/>
        </a:ln>
        <a:effectLst/>
      </c:spPr>
    </c:plotArea>
    <c:legend>
      <c:legendPos val="t"/>
      <c:layout>
        <c:manualLayout>
          <c:xMode val="edge"/>
          <c:yMode val="edge"/>
          <c:x val="0.79488030012399191"/>
          <c:y val="0"/>
          <c:w val="0.2051196998760080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20220901-updated.xlsx]Dana_Desa!PivotTable4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Dana_Desa!$B$3:$B$4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Dana_Desa!$A$5:$A$9</c:f>
              <c:strCache>
                <c:ptCount val="4"/>
                <c:pt idx="0">
                  <c:v>Kota Salatiga</c:v>
                </c:pt>
                <c:pt idx="1">
                  <c:v>Kota Semarang</c:v>
                </c:pt>
                <c:pt idx="2">
                  <c:v>Kendal</c:v>
                </c:pt>
                <c:pt idx="3">
                  <c:v>Semarang</c:v>
                </c:pt>
              </c:strCache>
            </c:strRef>
          </c:cat>
          <c:val>
            <c:numRef>
              <c:f>Dana_Desa!$B$5:$B$9</c:f>
              <c:numCache>
                <c:formatCode>_(* #,##0_);_(* \(#,##0\);_(* "-"??_);_(@_)</c:formatCode>
                <c:ptCount val="4"/>
                <c:pt idx="2">
                  <c:v>248445837</c:v>
                </c:pt>
                <c:pt idx="3">
                  <c:v>184666676</c:v>
                </c:pt>
              </c:numCache>
            </c:numRef>
          </c:val>
          <c:extLst>
            <c:ext xmlns:c16="http://schemas.microsoft.com/office/drawing/2014/chart" uri="{C3380CC4-5D6E-409C-BE32-E72D297353CC}">
              <c16:uniqueId val="{00000000-2DC4-4558-A296-673BBF37016F}"/>
            </c:ext>
          </c:extLst>
        </c:ser>
        <c:ser>
          <c:idx val="1"/>
          <c:order val="1"/>
          <c:tx>
            <c:strRef>
              <c:f>Dana_Desa!$C$3:$C$4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Dana_Desa!$A$5:$A$9</c:f>
              <c:strCache>
                <c:ptCount val="4"/>
                <c:pt idx="0">
                  <c:v>Kota Salatiga</c:v>
                </c:pt>
                <c:pt idx="1">
                  <c:v>Kota Semarang</c:v>
                </c:pt>
                <c:pt idx="2">
                  <c:v>Kendal</c:v>
                </c:pt>
                <c:pt idx="3">
                  <c:v>Semarang</c:v>
                </c:pt>
              </c:strCache>
            </c:strRef>
          </c:cat>
          <c:val>
            <c:numRef>
              <c:f>Dana_Desa!$C$5:$C$9</c:f>
              <c:numCache>
                <c:formatCode>_(* #,##0_);_(* \(#,##0\);_(* "-"??_);_(@_)</c:formatCode>
                <c:ptCount val="4"/>
                <c:pt idx="0">
                  <c:v>0</c:v>
                </c:pt>
                <c:pt idx="1">
                  <c:v>0</c:v>
                </c:pt>
                <c:pt idx="2">
                  <c:v>251060030</c:v>
                </c:pt>
                <c:pt idx="3">
                  <c:v>188339520</c:v>
                </c:pt>
              </c:numCache>
            </c:numRef>
          </c:val>
          <c:extLst>
            <c:ext xmlns:c16="http://schemas.microsoft.com/office/drawing/2014/chart" uri="{C3380CC4-5D6E-409C-BE32-E72D297353CC}">
              <c16:uniqueId val="{00000001-1D74-4FF1-ACC5-84407A22E7C0}"/>
            </c:ext>
          </c:extLst>
        </c:ser>
        <c:ser>
          <c:idx val="2"/>
          <c:order val="2"/>
          <c:tx>
            <c:strRef>
              <c:f>Dana_Desa!$D$3:$D$4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Dana_Desa!$A$5:$A$9</c:f>
              <c:strCache>
                <c:ptCount val="4"/>
                <c:pt idx="0">
                  <c:v>Kota Salatiga</c:v>
                </c:pt>
                <c:pt idx="1">
                  <c:v>Kota Semarang</c:v>
                </c:pt>
                <c:pt idx="2">
                  <c:v>Kendal</c:v>
                </c:pt>
                <c:pt idx="3">
                  <c:v>Semarang</c:v>
                </c:pt>
              </c:strCache>
            </c:strRef>
          </c:cat>
          <c:val>
            <c:numRef>
              <c:f>Dana_Desa!$D$5:$D$9</c:f>
              <c:numCache>
                <c:formatCode>_(* #,##0_);_(* \(#,##0\);_(* "-"??_);_(@_)</c:formatCode>
                <c:ptCount val="4"/>
                <c:pt idx="2">
                  <c:v>255193805</c:v>
                </c:pt>
                <c:pt idx="3">
                  <c:v>190973161</c:v>
                </c:pt>
              </c:numCache>
            </c:numRef>
          </c:val>
          <c:extLst>
            <c:ext xmlns:c16="http://schemas.microsoft.com/office/drawing/2014/chart" uri="{C3380CC4-5D6E-409C-BE32-E72D297353CC}">
              <c16:uniqueId val="{00000000-40F6-4BEA-A04E-7A71DF0DE394}"/>
            </c:ext>
          </c:extLst>
        </c:ser>
        <c:dLbls>
          <c:dLblPos val="inEnd"/>
          <c:showLegendKey val="0"/>
          <c:showVal val="1"/>
          <c:showCatName val="0"/>
          <c:showSerName val="0"/>
          <c:showPercent val="0"/>
          <c:showBubbleSize val="0"/>
        </c:dLbls>
        <c:gapWidth val="182"/>
        <c:axId val="2060241263"/>
        <c:axId val="2060261647"/>
      </c:barChart>
      <c:catAx>
        <c:axId val="206024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61647"/>
        <c:crosses val="autoZero"/>
        <c:auto val="1"/>
        <c:lblAlgn val="ctr"/>
        <c:lblOffset val="100"/>
        <c:noMultiLvlLbl val="0"/>
      </c:catAx>
      <c:valAx>
        <c:axId val="2060261647"/>
        <c:scaling>
          <c:orientation val="minMax"/>
        </c:scaling>
        <c:delete val="1"/>
        <c:axPos val="b"/>
        <c:numFmt formatCode="_(* #,##0_);_(* \(#,##0\);_(* &quot;-&quot;??_);_(@_)" sourceLinked="1"/>
        <c:majorTickMark val="none"/>
        <c:minorTickMark val="none"/>
        <c:tickLblPos val="nextTo"/>
        <c:crossAx val="2060241263"/>
        <c:crosses val="autoZero"/>
        <c:crossBetween val="between"/>
      </c:valAx>
      <c:spPr>
        <a:noFill/>
        <a:ln>
          <a:noFill/>
        </a:ln>
        <a:effectLst/>
      </c:spPr>
    </c:plotArea>
    <c:legend>
      <c:legendPos val="t"/>
      <c:layout>
        <c:manualLayout>
          <c:xMode val="edge"/>
          <c:yMode val="edge"/>
          <c:x val="0.79487560690176173"/>
          <c:y val="0"/>
          <c:w val="0.20512439309823821"/>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DBH!$B$3:$B$4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DBH!$A$5:$A$9</c:f>
              <c:strCache>
                <c:ptCount val="4"/>
                <c:pt idx="0">
                  <c:v>Kota Salatiga</c:v>
                </c:pt>
                <c:pt idx="1">
                  <c:v>Kota Semarang</c:v>
                </c:pt>
                <c:pt idx="2">
                  <c:v>Kendal</c:v>
                </c:pt>
                <c:pt idx="3">
                  <c:v>Semarang</c:v>
                </c:pt>
              </c:strCache>
            </c:strRef>
          </c:cat>
          <c:val>
            <c:numRef>
              <c:f>DBH!$B$5:$B$9</c:f>
              <c:numCache>
                <c:formatCode>_(* #,##0_);_(* \(#,##0\);_(* "-"??_);_(@_)</c:formatCode>
                <c:ptCount val="4"/>
                <c:pt idx="0">
                  <c:v>13228642</c:v>
                </c:pt>
                <c:pt idx="1">
                  <c:v>144042338</c:v>
                </c:pt>
                <c:pt idx="2">
                  <c:v>14977035</c:v>
                </c:pt>
                <c:pt idx="3">
                  <c:v>21849518</c:v>
                </c:pt>
              </c:numCache>
            </c:numRef>
          </c:val>
          <c:extLst>
            <c:ext xmlns:c16="http://schemas.microsoft.com/office/drawing/2014/chart" uri="{C3380CC4-5D6E-409C-BE32-E72D297353CC}">
              <c16:uniqueId val="{00000000-0AAF-487B-89BF-CC156E888048}"/>
            </c:ext>
          </c:extLst>
        </c:ser>
        <c:ser>
          <c:idx val="1"/>
          <c:order val="1"/>
          <c:tx>
            <c:strRef>
              <c:f>DBH!$C$3:$C$4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DBH!$A$5:$A$9</c:f>
              <c:strCache>
                <c:ptCount val="4"/>
                <c:pt idx="0">
                  <c:v>Kota Salatiga</c:v>
                </c:pt>
                <c:pt idx="1">
                  <c:v>Kota Semarang</c:v>
                </c:pt>
                <c:pt idx="2">
                  <c:v>Kendal</c:v>
                </c:pt>
                <c:pt idx="3">
                  <c:v>Semarang</c:v>
                </c:pt>
              </c:strCache>
            </c:strRef>
          </c:cat>
          <c:val>
            <c:numRef>
              <c:f>DBH!$C$5:$C$9</c:f>
              <c:numCache>
                <c:formatCode>_(* #,##0_);_(* \(#,##0\);_(* "-"??_);_(@_)</c:formatCode>
                <c:ptCount val="4"/>
                <c:pt idx="0">
                  <c:v>12363058</c:v>
                </c:pt>
                <c:pt idx="1">
                  <c:v>130724743</c:v>
                </c:pt>
                <c:pt idx="2">
                  <c:v>13511891</c:v>
                </c:pt>
                <c:pt idx="3">
                  <c:v>19784513</c:v>
                </c:pt>
              </c:numCache>
            </c:numRef>
          </c:val>
          <c:extLst>
            <c:ext xmlns:c16="http://schemas.microsoft.com/office/drawing/2014/chart" uri="{C3380CC4-5D6E-409C-BE32-E72D297353CC}">
              <c16:uniqueId val="{00000001-2B00-47A8-BCC3-BB7DB89273EB}"/>
            </c:ext>
          </c:extLst>
        </c:ser>
        <c:ser>
          <c:idx val="2"/>
          <c:order val="2"/>
          <c:tx>
            <c:strRef>
              <c:f>DBH!$D$3:$D$4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DBH!$A$5:$A$9</c:f>
              <c:strCache>
                <c:ptCount val="4"/>
                <c:pt idx="0">
                  <c:v>Kota Salatiga</c:v>
                </c:pt>
                <c:pt idx="1">
                  <c:v>Kota Semarang</c:v>
                </c:pt>
                <c:pt idx="2">
                  <c:v>Kendal</c:v>
                </c:pt>
                <c:pt idx="3">
                  <c:v>Semarang</c:v>
                </c:pt>
              </c:strCache>
            </c:strRef>
          </c:cat>
          <c:val>
            <c:numRef>
              <c:f>DBH!$D$5:$D$9</c:f>
              <c:numCache>
                <c:formatCode>_(* #,##0_);_(* \(#,##0\);_(* "-"??_);_(@_)</c:formatCode>
                <c:ptCount val="4"/>
                <c:pt idx="0">
                  <c:v>12705343</c:v>
                </c:pt>
                <c:pt idx="1">
                  <c:v>141237501</c:v>
                </c:pt>
                <c:pt idx="2">
                  <c:v>14520779</c:v>
                </c:pt>
                <c:pt idx="3">
                  <c:v>20799216</c:v>
                </c:pt>
              </c:numCache>
            </c:numRef>
          </c:val>
          <c:extLst>
            <c:ext xmlns:c16="http://schemas.microsoft.com/office/drawing/2014/chart" uri="{C3380CC4-5D6E-409C-BE32-E72D297353CC}">
              <c16:uniqueId val="{00000000-94A2-4FB2-9B48-09B596C25EC5}"/>
            </c:ext>
          </c:extLst>
        </c:ser>
        <c:dLbls>
          <c:dLblPos val="inEnd"/>
          <c:showLegendKey val="0"/>
          <c:showVal val="1"/>
          <c:showCatName val="0"/>
          <c:showSerName val="0"/>
          <c:showPercent val="0"/>
          <c:showBubbleSize val="0"/>
        </c:dLbls>
        <c:gapWidth val="182"/>
        <c:axId val="2060303663"/>
        <c:axId val="2060296175"/>
      </c:barChart>
      <c:catAx>
        <c:axId val="2060303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296175"/>
        <c:crosses val="autoZero"/>
        <c:auto val="1"/>
        <c:lblAlgn val="ctr"/>
        <c:lblOffset val="100"/>
        <c:noMultiLvlLbl val="0"/>
      </c:catAx>
      <c:valAx>
        <c:axId val="2060296175"/>
        <c:scaling>
          <c:orientation val="minMax"/>
        </c:scaling>
        <c:delete val="1"/>
        <c:axPos val="b"/>
        <c:numFmt formatCode="_(* #,##0_);_(* \(#,##0\);_(* &quot;-&quot;??_);_(@_)" sourceLinked="1"/>
        <c:majorTickMark val="none"/>
        <c:minorTickMark val="none"/>
        <c:tickLblPos val="nextTo"/>
        <c:crossAx val="2060303663"/>
        <c:crosses val="autoZero"/>
        <c:crossBetween val="between"/>
      </c:valAx>
      <c:spPr>
        <a:noFill/>
        <a:ln>
          <a:noFill/>
        </a:ln>
        <a:effectLst/>
      </c:spPr>
    </c:plotArea>
    <c:legend>
      <c:legendPos val="t"/>
      <c:layout>
        <c:manualLayout>
          <c:xMode val="edge"/>
          <c:yMode val="edge"/>
          <c:x val="0.79604406784279824"/>
          <c:y val="0"/>
          <c:w val="0.20395593215720176"/>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20220901-updated.xlsx]DBH!PivotTable7</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DBH!$G$3:$G$4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DBH!$F$5:$F$9</c:f>
              <c:strCache>
                <c:ptCount val="4"/>
                <c:pt idx="0">
                  <c:v>Kota Salatiga</c:v>
                </c:pt>
                <c:pt idx="1">
                  <c:v>Kota Semarang</c:v>
                </c:pt>
                <c:pt idx="2">
                  <c:v>Kendal</c:v>
                </c:pt>
                <c:pt idx="3">
                  <c:v>Semarang</c:v>
                </c:pt>
              </c:strCache>
            </c:strRef>
          </c:cat>
          <c:val>
            <c:numRef>
              <c:f>DBH!$G$5:$G$9</c:f>
              <c:numCache>
                <c:formatCode>_(* #,##0_);_(* \(#,##0\);_(* "-"??_);_(@_)</c:formatCode>
                <c:ptCount val="4"/>
                <c:pt idx="0">
                  <c:v>3204260</c:v>
                </c:pt>
                <c:pt idx="1">
                  <c:v>6942312</c:v>
                </c:pt>
                <c:pt idx="2">
                  <c:v>10185943</c:v>
                </c:pt>
                <c:pt idx="3">
                  <c:v>7578632</c:v>
                </c:pt>
              </c:numCache>
            </c:numRef>
          </c:val>
          <c:extLst>
            <c:ext xmlns:c16="http://schemas.microsoft.com/office/drawing/2014/chart" uri="{C3380CC4-5D6E-409C-BE32-E72D297353CC}">
              <c16:uniqueId val="{00000000-082D-4AD8-B0F5-283A8578C526}"/>
            </c:ext>
          </c:extLst>
        </c:ser>
        <c:ser>
          <c:idx val="1"/>
          <c:order val="1"/>
          <c:tx>
            <c:strRef>
              <c:f>DBH!$H$3:$H$4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DBH!$F$5:$F$9</c:f>
              <c:strCache>
                <c:ptCount val="4"/>
                <c:pt idx="0">
                  <c:v>Kota Salatiga</c:v>
                </c:pt>
                <c:pt idx="1">
                  <c:v>Kota Semarang</c:v>
                </c:pt>
                <c:pt idx="2">
                  <c:v>Kendal</c:v>
                </c:pt>
                <c:pt idx="3">
                  <c:v>Semarang</c:v>
                </c:pt>
              </c:strCache>
            </c:strRef>
          </c:cat>
          <c:val>
            <c:numRef>
              <c:f>DBH!$H$5:$H$9</c:f>
              <c:numCache>
                <c:formatCode>_(* #,##0_);_(* \(#,##0\);_(* "-"??_);_(@_)</c:formatCode>
                <c:ptCount val="4"/>
                <c:pt idx="0">
                  <c:v>3412761</c:v>
                </c:pt>
                <c:pt idx="1">
                  <c:v>6703887</c:v>
                </c:pt>
                <c:pt idx="2">
                  <c:v>9565134</c:v>
                </c:pt>
                <c:pt idx="3">
                  <c:v>7373755</c:v>
                </c:pt>
              </c:numCache>
            </c:numRef>
          </c:val>
          <c:extLst>
            <c:ext xmlns:c16="http://schemas.microsoft.com/office/drawing/2014/chart" uri="{C3380CC4-5D6E-409C-BE32-E72D297353CC}">
              <c16:uniqueId val="{00000001-447A-4887-9516-8F9F5BC11494}"/>
            </c:ext>
          </c:extLst>
        </c:ser>
        <c:ser>
          <c:idx val="2"/>
          <c:order val="2"/>
          <c:tx>
            <c:strRef>
              <c:f>DBH!$I$3:$I$4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DBH!$F$5:$F$9</c:f>
              <c:strCache>
                <c:ptCount val="4"/>
                <c:pt idx="0">
                  <c:v>Kota Salatiga</c:v>
                </c:pt>
                <c:pt idx="1">
                  <c:v>Kota Semarang</c:v>
                </c:pt>
                <c:pt idx="2">
                  <c:v>Kendal</c:v>
                </c:pt>
                <c:pt idx="3">
                  <c:v>Semarang</c:v>
                </c:pt>
              </c:strCache>
            </c:strRef>
          </c:cat>
          <c:val>
            <c:numRef>
              <c:f>DBH!$I$5:$I$9</c:f>
              <c:numCache>
                <c:formatCode>_(* #,##0_);_(* \(#,##0\);_(* "-"??_);_(@_)</c:formatCode>
                <c:ptCount val="4"/>
                <c:pt idx="0">
                  <c:v>4341485</c:v>
                </c:pt>
                <c:pt idx="1">
                  <c:v>7737019</c:v>
                </c:pt>
                <c:pt idx="2">
                  <c:v>11764479</c:v>
                </c:pt>
                <c:pt idx="3">
                  <c:v>9244188</c:v>
                </c:pt>
              </c:numCache>
            </c:numRef>
          </c:val>
          <c:extLst>
            <c:ext xmlns:c16="http://schemas.microsoft.com/office/drawing/2014/chart" uri="{C3380CC4-5D6E-409C-BE32-E72D297353CC}">
              <c16:uniqueId val="{00000000-896A-46E8-A03B-D98280927FB3}"/>
            </c:ext>
          </c:extLst>
        </c:ser>
        <c:dLbls>
          <c:dLblPos val="inEnd"/>
          <c:showLegendKey val="0"/>
          <c:showVal val="1"/>
          <c:showCatName val="0"/>
          <c:showSerName val="0"/>
          <c:showPercent val="0"/>
          <c:showBubbleSize val="0"/>
        </c:dLbls>
        <c:gapWidth val="182"/>
        <c:axId val="77369327"/>
        <c:axId val="77361423"/>
      </c:barChart>
      <c:catAx>
        <c:axId val="77369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61423"/>
        <c:crosses val="autoZero"/>
        <c:auto val="1"/>
        <c:lblAlgn val="ctr"/>
        <c:lblOffset val="100"/>
        <c:noMultiLvlLbl val="0"/>
      </c:catAx>
      <c:valAx>
        <c:axId val="77361423"/>
        <c:scaling>
          <c:orientation val="minMax"/>
        </c:scaling>
        <c:delete val="1"/>
        <c:axPos val="b"/>
        <c:numFmt formatCode="_(* #,##0_);_(* \(#,##0\);_(* &quot;-&quot;??_);_(@_)" sourceLinked="1"/>
        <c:majorTickMark val="none"/>
        <c:minorTickMark val="none"/>
        <c:tickLblPos val="nextTo"/>
        <c:crossAx val="77369327"/>
        <c:crosses val="autoZero"/>
        <c:crossBetween val="between"/>
      </c:valAx>
      <c:spPr>
        <a:noFill/>
        <a:ln>
          <a:noFill/>
        </a:ln>
        <a:effectLst/>
      </c:spPr>
    </c:plotArea>
    <c:legend>
      <c:legendPos val="t"/>
      <c:layout>
        <c:manualLayout>
          <c:xMode val="edge"/>
          <c:yMode val="edge"/>
          <c:x val="0.79609448213320577"/>
          <c:y val="3.9682852143482061E-3"/>
          <c:w val="0.2039055178667942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7.2222222222222215E-2"/>
          <c:w val="0.80340591679068385"/>
          <c:h val="0.89722222222222214"/>
        </c:manualLayout>
      </c:layout>
      <c:barChart>
        <c:barDir val="bar"/>
        <c:grouping val="clustered"/>
        <c:varyColors val="0"/>
        <c:ser>
          <c:idx val="0"/>
          <c:order val="0"/>
          <c:tx>
            <c:strRef>
              <c:f>DBH!$L$3:$L$4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DBH!$K$5:$K$9</c:f>
              <c:strCache>
                <c:ptCount val="4"/>
                <c:pt idx="0">
                  <c:v>Kota Salatiga</c:v>
                </c:pt>
                <c:pt idx="1">
                  <c:v>Kota Semarang</c:v>
                </c:pt>
                <c:pt idx="2">
                  <c:v>Kendal</c:v>
                </c:pt>
                <c:pt idx="3">
                  <c:v>Semarang</c:v>
                </c:pt>
              </c:strCache>
            </c:strRef>
          </c:cat>
          <c:val>
            <c:numRef>
              <c:f>DBH!$L$5:$L$9</c:f>
              <c:numCache>
                <c:formatCode>_(* #,##0_);_(* \(#,##0\);_(* "-"??_);_(@_)</c:formatCode>
                <c:ptCount val="4"/>
                <c:pt idx="0">
                  <c:v>154934</c:v>
                </c:pt>
                <c:pt idx="1">
                  <c:v>257431</c:v>
                </c:pt>
                <c:pt idx="2">
                  <c:v>154934</c:v>
                </c:pt>
                <c:pt idx="3">
                  <c:v>154934</c:v>
                </c:pt>
              </c:numCache>
            </c:numRef>
          </c:val>
          <c:extLst>
            <c:ext xmlns:c16="http://schemas.microsoft.com/office/drawing/2014/chart" uri="{C3380CC4-5D6E-409C-BE32-E72D297353CC}">
              <c16:uniqueId val="{00000000-8928-4800-9A54-E67E0A5B33D8}"/>
            </c:ext>
          </c:extLst>
        </c:ser>
        <c:ser>
          <c:idx val="1"/>
          <c:order val="1"/>
          <c:tx>
            <c:strRef>
              <c:f>DBH!$M$3:$M$4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DBH!$K$5:$K$9</c:f>
              <c:strCache>
                <c:ptCount val="4"/>
                <c:pt idx="0">
                  <c:v>Kota Salatiga</c:v>
                </c:pt>
                <c:pt idx="1">
                  <c:v>Kota Semarang</c:v>
                </c:pt>
                <c:pt idx="2">
                  <c:v>Kendal</c:v>
                </c:pt>
                <c:pt idx="3">
                  <c:v>Semarang</c:v>
                </c:pt>
              </c:strCache>
            </c:strRef>
          </c:cat>
          <c:val>
            <c:numRef>
              <c:f>DBH!$M$5:$M$9</c:f>
              <c:numCache>
                <c:formatCode>_(* #,##0_);_(* \(#,##0\);_(* "-"??_);_(@_)</c:formatCode>
                <c:ptCount val="4"/>
                <c:pt idx="0">
                  <c:v>70404</c:v>
                </c:pt>
                <c:pt idx="1">
                  <c:v>70404</c:v>
                </c:pt>
                <c:pt idx="2">
                  <c:v>70404</c:v>
                </c:pt>
                <c:pt idx="3">
                  <c:v>70404</c:v>
                </c:pt>
              </c:numCache>
            </c:numRef>
          </c:val>
          <c:extLst>
            <c:ext xmlns:c16="http://schemas.microsoft.com/office/drawing/2014/chart" uri="{C3380CC4-5D6E-409C-BE32-E72D297353CC}">
              <c16:uniqueId val="{00000001-E4FC-413F-B922-DBF96E5DE030}"/>
            </c:ext>
          </c:extLst>
        </c:ser>
        <c:ser>
          <c:idx val="2"/>
          <c:order val="2"/>
          <c:tx>
            <c:strRef>
              <c:f>DBH!$N$3:$N$4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DBH!$K$5:$K$9</c:f>
              <c:strCache>
                <c:ptCount val="4"/>
                <c:pt idx="0">
                  <c:v>Kota Salatiga</c:v>
                </c:pt>
                <c:pt idx="1">
                  <c:v>Kota Semarang</c:v>
                </c:pt>
                <c:pt idx="2">
                  <c:v>Kendal</c:v>
                </c:pt>
                <c:pt idx="3">
                  <c:v>Semarang</c:v>
                </c:pt>
              </c:strCache>
            </c:strRef>
          </c:cat>
          <c:val>
            <c:numRef>
              <c:f>DBH!$N$5:$N$9</c:f>
              <c:numCache>
                <c:formatCode>_(* #,##0_);_(* \(#,##0\);_(* "-"??_);_(@_)</c:formatCode>
                <c:ptCount val="4"/>
                <c:pt idx="0">
                  <c:v>222586</c:v>
                </c:pt>
                <c:pt idx="1">
                  <c:v>222586</c:v>
                </c:pt>
                <c:pt idx="2">
                  <c:v>222586</c:v>
                </c:pt>
                <c:pt idx="3">
                  <c:v>222586</c:v>
                </c:pt>
              </c:numCache>
            </c:numRef>
          </c:val>
          <c:extLst>
            <c:ext xmlns:c16="http://schemas.microsoft.com/office/drawing/2014/chart" uri="{C3380CC4-5D6E-409C-BE32-E72D297353CC}">
              <c16:uniqueId val="{00000000-6FA9-4248-9D91-F8D5378FCBE3}"/>
            </c:ext>
          </c:extLst>
        </c:ser>
        <c:dLbls>
          <c:dLblPos val="inEnd"/>
          <c:showLegendKey val="0"/>
          <c:showVal val="1"/>
          <c:showCatName val="0"/>
          <c:showSerName val="0"/>
          <c:showPercent val="0"/>
          <c:showBubbleSize val="0"/>
        </c:dLbls>
        <c:gapWidth val="182"/>
        <c:axId val="77316495"/>
        <c:axId val="77304847"/>
      </c:barChart>
      <c:catAx>
        <c:axId val="7731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04847"/>
        <c:crosses val="autoZero"/>
        <c:auto val="1"/>
        <c:lblAlgn val="ctr"/>
        <c:lblOffset val="100"/>
        <c:noMultiLvlLbl val="0"/>
      </c:catAx>
      <c:valAx>
        <c:axId val="77304847"/>
        <c:scaling>
          <c:orientation val="minMax"/>
        </c:scaling>
        <c:delete val="1"/>
        <c:axPos val="b"/>
        <c:numFmt formatCode="_(* #,##0_);_(* \(#,##0\);_(* &quot;-&quot;??_);_(@_)" sourceLinked="1"/>
        <c:majorTickMark val="none"/>
        <c:minorTickMark val="none"/>
        <c:tickLblPos val="nextTo"/>
        <c:crossAx val="77316495"/>
        <c:crosses val="autoZero"/>
        <c:crossBetween val="between"/>
      </c:valAx>
      <c:spPr>
        <a:noFill/>
        <a:ln>
          <a:noFill/>
        </a:ln>
        <a:effectLst/>
      </c:spPr>
    </c:plotArea>
    <c:legend>
      <c:legendPos val="t"/>
      <c:layout>
        <c:manualLayout>
          <c:xMode val="edge"/>
          <c:yMode val="edge"/>
          <c:x val="0.79614489642361308"/>
          <c:y val="0"/>
          <c:w val="0.20385510357638673"/>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DBH!$Q$3:$Q$4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DBH!$P$5:$P$9</c:f>
              <c:strCache>
                <c:ptCount val="4"/>
                <c:pt idx="0">
                  <c:v>Kota Salatiga</c:v>
                </c:pt>
                <c:pt idx="1">
                  <c:v>Kota Semarang</c:v>
                </c:pt>
                <c:pt idx="2">
                  <c:v>Kendal</c:v>
                </c:pt>
                <c:pt idx="3">
                  <c:v>Semarang</c:v>
                </c:pt>
              </c:strCache>
            </c:strRef>
          </c:cat>
          <c:val>
            <c:numRef>
              <c:f>DBH!$Q$5:$Q$9</c:f>
              <c:numCache>
                <c:formatCode>_(* #,##0_);_(* \(#,##0\);_(* "-"??_);_(@_)</c:formatCode>
                <c:ptCount val="4"/>
                <c:pt idx="0">
                  <c:v>603</c:v>
                </c:pt>
                <c:pt idx="1">
                  <c:v>603</c:v>
                </c:pt>
                <c:pt idx="2">
                  <c:v>603</c:v>
                </c:pt>
                <c:pt idx="3">
                  <c:v>603</c:v>
                </c:pt>
              </c:numCache>
            </c:numRef>
          </c:val>
          <c:extLst>
            <c:ext xmlns:c16="http://schemas.microsoft.com/office/drawing/2014/chart" uri="{C3380CC4-5D6E-409C-BE32-E72D297353CC}">
              <c16:uniqueId val="{00000000-D87B-484F-A934-D6BAF57DE465}"/>
            </c:ext>
          </c:extLst>
        </c:ser>
        <c:ser>
          <c:idx val="1"/>
          <c:order val="1"/>
          <c:tx>
            <c:strRef>
              <c:f>DBH!$R$3:$R$4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DBH!$P$5:$P$9</c:f>
              <c:strCache>
                <c:ptCount val="4"/>
                <c:pt idx="0">
                  <c:v>Kota Salatiga</c:v>
                </c:pt>
                <c:pt idx="1">
                  <c:v>Kota Semarang</c:v>
                </c:pt>
                <c:pt idx="2">
                  <c:v>Kendal</c:v>
                </c:pt>
                <c:pt idx="3">
                  <c:v>Semarang</c:v>
                </c:pt>
              </c:strCache>
            </c:strRef>
          </c:cat>
          <c:val>
            <c:numRef>
              <c:f>DBH!$R$5:$R$9</c:f>
              <c:numCache>
                <c:formatCode>_(* #,##0_);_(* \(#,##0\);_(* "-"??_);_(@_)</c:formatCode>
                <c:ptCount val="4"/>
                <c:pt idx="0">
                  <c:v>1226</c:v>
                </c:pt>
                <c:pt idx="1">
                  <c:v>1226</c:v>
                </c:pt>
                <c:pt idx="2">
                  <c:v>4336</c:v>
                </c:pt>
                <c:pt idx="3">
                  <c:v>2508</c:v>
                </c:pt>
              </c:numCache>
            </c:numRef>
          </c:val>
          <c:extLst>
            <c:ext xmlns:c16="http://schemas.microsoft.com/office/drawing/2014/chart" uri="{C3380CC4-5D6E-409C-BE32-E72D297353CC}">
              <c16:uniqueId val="{00000001-07D7-49FD-938A-B937C541D0C0}"/>
            </c:ext>
          </c:extLst>
        </c:ser>
        <c:ser>
          <c:idx val="2"/>
          <c:order val="2"/>
          <c:tx>
            <c:strRef>
              <c:f>DBH!$S$3:$S$4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DBH!$P$5:$P$9</c:f>
              <c:strCache>
                <c:ptCount val="4"/>
                <c:pt idx="0">
                  <c:v>Kota Salatiga</c:v>
                </c:pt>
                <c:pt idx="1">
                  <c:v>Kota Semarang</c:v>
                </c:pt>
                <c:pt idx="2">
                  <c:v>Kendal</c:v>
                </c:pt>
                <c:pt idx="3">
                  <c:v>Semarang</c:v>
                </c:pt>
              </c:strCache>
            </c:strRef>
          </c:cat>
          <c:val>
            <c:numRef>
              <c:f>DBH!$S$5:$S$9</c:f>
              <c:numCache>
                <c:formatCode>_(* #,##0_);_(* \(#,##0\);_(* "-"??_);_(@_)</c:formatCode>
                <c:ptCount val="4"/>
                <c:pt idx="0">
                  <c:v>1263</c:v>
                </c:pt>
                <c:pt idx="1">
                  <c:v>1263</c:v>
                </c:pt>
                <c:pt idx="2">
                  <c:v>3293</c:v>
                </c:pt>
                <c:pt idx="3">
                  <c:v>2744</c:v>
                </c:pt>
              </c:numCache>
            </c:numRef>
          </c:val>
          <c:extLst>
            <c:ext xmlns:c16="http://schemas.microsoft.com/office/drawing/2014/chart" uri="{C3380CC4-5D6E-409C-BE32-E72D297353CC}">
              <c16:uniqueId val="{00000000-DCED-4AC6-8D7E-FDE21BFF9417}"/>
            </c:ext>
          </c:extLst>
        </c:ser>
        <c:dLbls>
          <c:dLblPos val="inEnd"/>
          <c:showLegendKey val="0"/>
          <c:showVal val="1"/>
          <c:showCatName val="0"/>
          <c:showSerName val="0"/>
          <c:showPercent val="0"/>
          <c:showBubbleSize val="0"/>
        </c:dLbls>
        <c:gapWidth val="182"/>
        <c:axId val="77326479"/>
        <c:axId val="77327727"/>
      </c:barChart>
      <c:catAx>
        <c:axId val="7732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27727"/>
        <c:crosses val="autoZero"/>
        <c:auto val="1"/>
        <c:lblAlgn val="ctr"/>
        <c:lblOffset val="100"/>
        <c:noMultiLvlLbl val="0"/>
      </c:catAx>
      <c:valAx>
        <c:axId val="77327727"/>
        <c:scaling>
          <c:orientation val="minMax"/>
        </c:scaling>
        <c:delete val="1"/>
        <c:axPos val="b"/>
        <c:numFmt formatCode="_(* #,##0_);_(* \(#,##0\);_(* &quot;-&quot;??_);_(@_)" sourceLinked="1"/>
        <c:majorTickMark val="none"/>
        <c:minorTickMark val="none"/>
        <c:tickLblPos val="nextTo"/>
        <c:crossAx val="77326479"/>
        <c:crosses val="autoZero"/>
        <c:crossBetween val="between"/>
      </c:valAx>
      <c:spPr>
        <a:noFill/>
        <a:ln>
          <a:noFill/>
        </a:ln>
        <a:effectLst/>
      </c:spPr>
    </c:plotArea>
    <c:legend>
      <c:legendPos val="t"/>
      <c:layout>
        <c:manualLayout>
          <c:xMode val="edge"/>
          <c:yMode val="edge"/>
          <c:x val="0.79563923957688332"/>
          <c:y val="5.2909011373578302E-4"/>
          <c:w val="0.2043607604231166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9444444444444448E-2"/>
          <c:w val="0.80340591679068385"/>
          <c:h val="0.9"/>
        </c:manualLayout>
      </c:layout>
      <c:barChart>
        <c:barDir val="bar"/>
        <c:grouping val="clustered"/>
        <c:varyColors val="0"/>
        <c:ser>
          <c:idx val="0"/>
          <c:order val="0"/>
          <c:tx>
            <c:strRef>
              <c:f>DBH!$V$3:$V$4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DBH!$U$5:$U$9</c:f>
              <c:strCache>
                <c:ptCount val="4"/>
                <c:pt idx="0">
                  <c:v>Kota Salatiga</c:v>
                </c:pt>
                <c:pt idx="1">
                  <c:v>Kota Semarang</c:v>
                </c:pt>
                <c:pt idx="2">
                  <c:v>Kendal</c:v>
                </c:pt>
                <c:pt idx="3">
                  <c:v>Semarang</c:v>
                </c:pt>
              </c:strCache>
            </c:strRef>
          </c:cat>
          <c:val>
            <c:numRef>
              <c:f>DBH!$V$5:$V$9</c:f>
              <c:numCache>
                <c:formatCode>_(* #,##0_);_(* \(#,##0\);_(* "-"??_);_(@_)</c:formatCode>
                <c:ptCount val="4"/>
                <c:pt idx="0">
                  <c:v>296459</c:v>
                </c:pt>
                <c:pt idx="1">
                  <c:v>374805</c:v>
                </c:pt>
                <c:pt idx="2">
                  <c:v>807291</c:v>
                </c:pt>
                <c:pt idx="3">
                  <c:v>428301</c:v>
                </c:pt>
              </c:numCache>
            </c:numRef>
          </c:val>
          <c:extLst>
            <c:ext xmlns:c16="http://schemas.microsoft.com/office/drawing/2014/chart" uri="{C3380CC4-5D6E-409C-BE32-E72D297353CC}">
              <c16:uniqueId val="{00000000-F5E4-4D79-A918-32E4619ED8DF}"/>
            </c:ext>
          </c:extLst>
        </c:ser>
        <c:ser>
          <c:idx val="1"/>
          <c:order val="1"/>
          <c:tx>
            <c:strRef>
              <c:f>DBH!$W$3:$W$4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DBH!$U$5:$U$9</c:f>
              <c:strCache>
                <c:ptCount val="4"/>
                <c:pt idx="0">
                  <c:v>Kota Salatiga</c:v>
                </c:pt>
                <c:pt idx="1">
                  <c:v>Kota Semarang</c:v>
                </c:pt>
                <c:pt idx="2">
                  <c:v>Kendal</c:v>
                </c:pt>
                <c:pt idx="3">
                  <c:v>Semarang</c:v>
                </c:pt>
              </c:strCache>
            </c:strRef>
          </c:cat>
          <c:val>
            <c:numRef>
              <c:f>DBH!$W$5:$W$9</c:f>
              <c:numCache>
                <c:formatCode>_(* #,##0_);_(* \(#,##0\);_(* "-"??_);_(@_)</c:formatCode>
                <c:ptCount val="4"/>
                <c:pt idx="0">
                  <c:v>251244</c:v>
                </c:pt>
                <c:pt idx="1">
                  <c:v>405587</c:v>
                </c:pt>
                <c:pt idx="2">
                  <c:v>715271</c:v>
                </c:pt>
                <c:pt idx="3">
                  <c:v>484052</c:v>
                </c:pt>
              </c:numCache>
            </c:numRef>
          </c:val>
          <c:extLst>
            <c:ext xmlns:c16="http://schemas.microsoft.com/office/drawing/2014/chart" uri="{C3380CC4-5D6E-409C-BE32-E72D297353CC}">
              <c16:uniqueId val="{00000001-031F-4B88-BC42-539808762673}"/>
            </c:ext>
          </c:extLst>
        </c:ser>
        <c:ser>
          <c:idx val="2"/>
          <c:order val="2"/>
          <c:tx>
            <c:strRef>
              <c:f>DBH!$X$3:$X$4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DBH!$U$5:$U$9</c:f>
              <c:strCache>
                <c:ptCount val="4"/>
                <c:pt idx="0">
                  <c:v>Kota Salatiga</c:v>
                </c:pt>
                <c:pt idx="1">
                  <c:v>Kota Semarang</c:v>
                </c:pt>
                <c:pt idx="2">
                  <c:v>Kendal</c:v>
                </c:pt>
                <c:pt idx="3">
                  <c:v>Semarang</c:v>
                </c:pt>
              </c:strCache>
            </c:strRef>
          </c:cat>
          <c:val>
            <c:numRef>
              <c:f>DBH!$X$5:$X$9</c:f>
              <c:numCache>
                <c:formatCode>_(* #,##0_);_(* \(#,##0\);_(* "-"??_);_(@_)</c:formatCode>
                <c:ptCount val="4"/>
                <c:pt idx="0">
                  <c:v>355887</c:v>
                </c:pt>
                <c:pt idx="1">
                  <c:v>372462</c:v>
                </c:pt>
                <c:pt idx="2">
                  <c:v>1094550</c:v>
                </c:pt>
                <c:pt idx="3">
                  <c:v>406587</c:v>
                </c:pt>
              </c:numCache>
            </c:numRef>
          </c:val>
          <c:extLst>
            <c:ext xmlns:c16="http://schemas.microsoft.com/office/drawing/2014/chart" uri="{C3380CC4-5D6E-409C-BE32-E72D297353CC}">
              <c16:uniqueId val="{00000000-4BB3-4CB0-B6E7-1A387B3EBBA7}"/>
            </c:ext>
          </c:extLst>
        </c:ser>
        <c:dLbls>
          <c:dLblPos val="inEnd"/>
          <c:showLegendKey val="0"/>
          <c:showVal val="1"/>
          <c:showCatName val="0"/>
          <c:showSerName val="0"/>
          <c:showPercent val="0"/>
          <c:showBubbleSize val="0"/>
        </c:dLbls>
        <c:gapWidth val="182"/>
        <c:axId val="77396367"/>
        <c:axId val="77383887"/>
      </c:barChart>
      <c:catAx>
        <c:axId val="773963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77383887"/>
        <c:crosses val="autoZero"/>
        <c:auto val="1"/>
        <c:lblAlgn val="ctr"/>
        <c:lblOffset val="100"/>
        <c:noMultiLvlLbl val="0"/>
      </c:catAx>
      <c:valAx>
        <c:axId val="77383887"/>
        <c:scaling>
          <c:orientation val="minMax"/>
        </c:scaling>
        <c:delete val="1"/>
        <c:axPos val="b"/>
        <c:numFmt formatCode="_(* #,##0_);_(* \(#,##0\);_(* &quot;-&quot;??_);_(@_)" sourceLinked="1"/>
        <c:majorTickMark val="none"/>
        <c:minorTickMark val="none"/>
        <c:tickLblPos val="nextTo"/>
        <c:crossAx val="77396367"/>
        <c:crosses val="autoZero"/>
        <c:crossBetween val="between"/>
      </c:valAx>
      <c:spPr>
        <a:noFill/>
        <a:ln>
          <a:noFill/>
        </a:ln>
        <a:effectLst/>
      </c:spPr>
    </c:plotArea>
    <c:legend>
      <c:legendPos val="t"/>
      <c:layout>
        <c:manualLayout>
          <c:xMode val="edge"/>
          <c:yMode val="edge"/>
          <c:x val="0.79556520778105966"/>
          <c:y val="3.3068678915135611E-3"/>
          <c:w val="0.20443479221894034"/>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20220901-updated.xlsx]DBH!PivotTable11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DBH!$AA$3:$AA$4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DBH!$Z$5:$Z$9</c:f>
              <c:strCache>
                <c:ptCount val="4"/>
                <c:pt idx="0">
                  <c:v>Kota Salatiga</c:v>
                </c:pt>
                <c:pt idx="1">
                  <c:v>Kota Semarang</c:v>
                </c:pt>
                <c:pt idx="2">
                  <c:v>Kendal</c:v>
                </c:pt>
                <c:pt idx="3">
                  <c:v>Semarang</c:v>
                </c:pt>
              </c:strCache>
            </c:strRef>
          </c:cat>
          <c:val>
            <c:numRef>
              <c:f>DBH!$AA$5:$AA$9</c:f>
              <c:numCache>
                <c:formatCode>_(* #,##0_);_(* \(#,##0\);_(* "-"??_);_(@_)</c:formatCode>
                <c:ptCount val="4"/>
                <c:pt idx="0">
                  <c:v>1418361</c:v>
                </c:pt>
                <c:pt idx="1">
                  <c:v>1418361</c:v>
                </c:pt>
                <c:pt idx="2">
                  <c:v>1418361</c:v>
                </c:pt>
                <c:pt idx="3">
                  <c:v>1418361</c:v>
                </c:pt>
              </c:numCache>
            </c:numRef>
          </c:val>
          <c:extLst>
            <c:ext xmlns:c16="http://schemas.microsoft.com/office/drawing/2014/chart" uri="{C3380CC4-5D6E-409C-BE32-E72D297353CC}">
              <c16:uniqueId val="{00000000-0745-42C5-B94E-59AC55E02EE3}"/>
            </c:ext>
          </c:extLst>
        </c:ser>
        <c:ser>
          <c:idx val="1"/>
          <c:order val="1"/>
          <c:tx>
            <c:strRef>
              <c:f>DBH!$AB$3:$AB$4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DBH!$Z$5:$Z$9</c:f>
              <c:strCache>
                <c:ptCount val="4"/>
                <c:pt idx="0">
                  <c:v>Kota Salatiga</c:v>
                </c:pt>
                <c:pt idx="1">
                  <c:v>Kota Semarang</c:v>
                </c:pt>
                <c:pt idx="2">
                  <c:v>Kendal</c:v>
                </c:pt>
                <c:pt idx="3">
                  <c:v>Semarang</c:v>
                </c:pt>
              </c:strCache>
            </c:strRef>
          </c:cat>
          <c:val>
            <c:numRef>
              <c:f>DBH!$AB$5:$AB$9</c:f>
              <c:numCache>
                <c:formatCode>_(* #,##0_);_(* \(#,##0\);_(* "-"??_);_(@_)</c:formatCode>
                <c:ptCount val="4"/>
                <c:pt idx="0">
                  <c:v>1128319</c:v>
                </c:pt>
                <c:pt idx="1">
                  <c:v>1128319</c:v>
                </c:pt>
                <c:pt idx="2">
                  <c:v>1128319</c:v>
                </c:pt>
                <c:pt idx="3">
                  <c:v>1128319</c:v>
                </c:pt>
              </c:numCache>
            </c:numRef>
          </c:val>
          <c:extLst>
            <c:ext xmlns:c16="http://schemas.microsoft.com/office/drawing/2014/chart" uri="{C3380CC4-5D6E-409C-BE32-E72D297353CC}">
              <c16:uniqueId val="{00000001-6BF5-49B6-BE2F-46280C2223CD}"/>
            </c:ext>
          </c:extLst>
        </c:ser>
        <c:ser>
          <c:idx val="2"/>
          <c:order val="2"/>
          <c:tx>
            <c:strRef>
              <c:f>DBH!$AC$3:$AC$4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DBH!$Z$5:$Z$9</c:f>
              <c:strCache>
                <c:ptCount val="4"/>
                <c:pt idx="0">
                  <c:v>Kota Salatiga</c:v>
                </c:pt>
                <c:pt idx="1">
                  <c:v>Kota Semarang</c:v>
                </c:pt>
                <c:pt idx="2">
                  <c:v>Kendal</c:v>
                </c:pt>
                <c:pt idx="3">
                  <c:v>Semarang</c:v>
                </c:pt>
              </c:strCache>
            </c:strRef>
          </c:cat>
          <c:val>
            <c:numRef>
              <c:f>DBH!$AC$5:$AC$9</c:f>
              <c:numCache>
                <c:formatCode>_(* #,##0_);_(* \(#,##0\);_(* "-"??_);_(@_)</c:formatCode>
                <c:ptCount val="4"/>
                <c:pt idx="0">
                  <c:v>1958311</c:v>
                </c:pt>
                <c:pt idx="1">
                  <c:v>1958311</c:v>
                </c:pt>
                <c:pt idx="2">
                  <c:v>1958311</c:v>
                </c:pt>
                <c:pt idx="3">
                  <c:v>1958311</c:v>
                </c:pt>
              </c:numCache>
            </c:numRef>
          </c:val>
          <c:extLst>
            <c:ext xmlns:c16="http://schemas.microsoft.com/office/drawing/2014/chart" uri="{C3380CC4-5D6E-409C-BE32-E72D297353CC}">
              <c16:uniqueId val="{00000000-8212-47E2-A186-D036FD99B8E9}"/>
            </c:ext>
          </c:extLst>
        </c:ser>
        <c:dLbls>
          <c:dLblPos val="inEnd"/>
          <c:showLegendKey val="0"/>
          <c:showVal val="1"/>
          <c:showCatName val="0"/>
          <c:showSerName val="0"/>
          <c:showPercent val="0"/>
          <c:showBubbleSize val="0"/>
        </c:dLbls>
        <c:gapWidth val="182"/>
        <c:axId val="2060330287"/>
        <c:axId val="2060319887"/>
      </c:barChart>
      <c:catAx>
        <c:axId val="2060330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060319887"/>
        <c:crosses val="autoZero"/>
        <c:auto val="1"/>
        <c:lblAlgn val="ctr"/>
        <c:lblOffset val="100"/>
        <c:noMultiLvlLbl val="0"/>
      </c:catAx>
      <c:valAx>
        <c:axId val="2060319887"/>
        <c:scaling>
          <c:orientation val="minMax"/>
        </c:scaling>
        <c:delete val="1"/>
        <c:axPos val="b"/>
        <c:numFmt formatCode="_(* #,##0_);_(* \(#,##0\);_(* &quot;-&quot;??_);_(@_)" sourceLinked="1"/>
        <c:majorTickMark val="none"/>
        <c:minorTickMark val="none"/>
        <c:tickLblPos val="nextTo"/>
        <c:crossAx val="2060330287"/>
        <c:crosses val="autoZero"/>
        <c:crossBetween val="between"/>
      </c:valAx>
      <c:spPr>
        <a:noFill/>
        <a:ln>
          <a:noFill/>
        </a:ln>
        <a:effectLst/>
      </c:spPr>
    </c:plotArea>
    <c:legend>
      <c:legendPos val="t"/>
      <c:layout>
        <c:manualLayout>
          <c:xMode val="edge"/>
          <c:yMode val="edge"/>
          <c:x val="0.79500292947903717"/>
          <c:y val="0"/>
          <c:w val="0.204997070520962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20220901-updated.xlsx]DBH!PivotTable12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4430432064095"/>
          <c:y val="6.6666666666666666E-2"/>
          <c:w val="0.80340591679068385"/>
          <c:h val="0.9027777777777779"/>
        </c:manualLayout>
      </c:layout>
      <c:barChart>
        <c:barDir val="bar"/>
        <c:grouping val="clustered"/>
        <c:varyColors val="0"/>
        <c:ser>
          <c:idx val="0"/>
          <c:order val="0"/>
          <c:tx>
            <c:strRef>
              <c:f>DBH!$AF$3:$AF$4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DBH!$AE$5:$AE$9</c:f>
              <c:strCache>
                <c:ptCount val="4"/>
                <c:pt idx="0">
                  <c:v>Kota Salatiga</c:v>
                </c:pt>
                <c:pt idx="1">
                  <c:v>Kota Semarang</c:v>
                </c:pt>
                <c:pt idx="2">
                  <c:v>Kendal</c:v>
                </c:pt>
                <c:pt idx="3">
                  <c:v>Semarang</c:v>
                </c:pt>
              </c:strCache>
            </c:strRef>
          </c:cat>
          <c:val>
            <c:numRef>
              <c:f>DBH!$AF$5:$AF$9</c:f>
              <c:numCache>
                <c:formatCode>_(* #,##0_);_(* \(#,##0\);_(* "-"??_);_(@_)</c:formatCode>
                <c:ptCount val="4"/>
                <c:pt idx="0">
                  <c:v>39776</c:v>
                </c:pt>
                <c:pt idx="1">
                  <c:v>37721</c:v>
                </c:pt>
                <c:pt idx="2">
                  <c:v>52025</c:v>
                </c:pt>
                <c:pt idx="3">
                  <c:v>520989</c:v>
                </c:pt>
              </c:numCache>
            </c:numRef>
          </c:val>
          <c:extLst>
            <c:ext xmlns:c16="http://schemas.microsoft.com/office/drawing/2014/chart" uri="{C3380CC4-5D6E-409C-BE32-E72D297353CC}">
              <c16:uniqueId val="{00000000-7698-49A7-9A5B-E8BB25EAF0D4}"/>
            </c:ext>
          </c:extLst>
        </c:ser>
        <c:ser>
          <c:idx val="1"/>
          <c:order val="1"/>
          <c:tx>
            <c:strRef>
              <c:f>DBH!$AG$3:$AG$4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DBH!$AE$5:$AE$9</c:f>
              <c:strCache>
                <c:ptCount val="4"/>
                <c:pt idx="0">
                  <c:v>Kota Salatiga</c:v>
                </c:pt>
                <c:pt idx="1">
                  <c:v>Kota Semarang</c:v>
                </c:pt>
                <c:pt idx="2">
                  <c:v>Kendal</c:v>
                </c:pt>
                <c:pt idx="3">
                  <c:v>Semarang</c:v>
                </c:pt>
              </c:strCache>
            </c:strRef>
          </c:cat>
          <c:val>
            <c:numRef>
              <c:f>DBH!$AG$5:$AG$9</c:f>
              <c:numCache>
                <c:formatCode>_(* #,##0_);_(* \(#,##0\);_(* "-"??_);_(@_)</c:formatCode>
                <c:ptCount val="4"/>
                <c:pt idx="0">
                  <c:v>58443</c:v>
                </c:pt>
                <c:pt idx="1">
                  <c:v>53648</c:v>
                </c:pt>
                <c:pt idx="2">
                  <c:v>84803</c:v>
                </c:pt>
                <c:pt idx="3">
                  <c:v>422395</c:v>
                </c:pt>
              </c:numCache>
            </c:numRef>
          </c:val>
          <c:extLst>
            <c:ext xmlns:c16="http://schemas.microsoft.com/office/drawing/2014/chart" uri="{C3380CC4-5D6E-409C-BE32-E72D297353CC}">
              <c16:uniqueId val="{00000001-B4C5-4198-A31B-9E12E7A72F3F}"/>
            </c:ext>
          </c:extLst>
        </c:ser>
        <c:ser>
          <c:idx val="2"/>
          <c:order val="2"/>
          <c:tx>
            <c:strRef>
              <c:f>DBH!$AH$3:$AH$4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DBH!$AE$5:$AE$9</c:f>
              <c:strCache>
                <c:ptCount val="4"/>
                <c:pt idx="0">
                  <c:v>Kota Salatiga</c:v>
                </c:pt>
                <c:pt idx="1">
                  <c:v>Kota Semarang</c:v>
                </c:pt>
                <c:pt idx="2">
                  <c:v>Kendal</c:v>
                </c:pt>
                <c:pt idx="3">
                  <c:v>Semarang</c:v>
                </c:pt>
              </c:strCache>
            </c:strRef>
          </c:cat>
          <c:val>
            <c:numRef>
              <c:f>DBH!$AH$5:$AH$9</c:f>
              <c:numCache>
                <c:formatCode>_(* #,##0_);_(* \(#,##0\);_(* "-"??_);_(@_)</c:formatCode>
                <c:ptCount val="4"/>
                <c:pt idx="0">
                  <c:v>60499</c:v>
                </c:pt>
                <c:pt idx="1">
                  <c:v>55502</c:v>
                </c:pt>
                <c:pt idx="2">
                  <c:v>83915</c:v>
                </c:pt>
                <c:pt idx="3">
                  <c:v>451889</c:v>
                </c:pt>
              </c:numCache>
            </c:numRef>
          </c:val>
          <c:extLst>
            <c:ext xmlns:c16="http://schemas.microsoft.com/office/drawing/2014/chart" uri="{C3380CC4-5D6E-409C-BE32-E72D297353CC}">
              <c16:uniqueId val="{00000000-2788-4ACE-B2CD-A0E989F6E1BE}"/>
            </c:ext>
          </c:extLst>
        </c:ser>
        <c:dLbls>
          <c:dLblPos val="inEnd"/>
          <c:showLegendKey val="0"/>
          <c:showVal val="1"/>
          <c:showCatName val="0"/>
          <c:showSerName val="0"/>
          <c:showPercent val="0"/>
          <c:showBubbleSize val="0"/>
        </c:dLbls>
        <c:gapWidth val="182"/>
        <c:axId val="1920113455"/>
        <c:axId val="1920120943"/>
      </c:barChart>
      <c:catAx>
        <c:axId val="1920113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1920120943"/>
        <c:crosses val="autoZero"/>
        <c:auto val="1"/>
        <c:lblAlgn val="ctr"/>
        <c:lblOffset val="100"/>
        <c:noMultiLvlLbl val="0"/>
      </c:catAx>
      <c:valAx>
        <c:axId val="1920120943"/>
        <c:scaling>
          <c:orientation val="minMax"/>
        </c:scaling>
        <c:delete val="1"/>
        <c:axPos val="b"/>
        <c:numFmt formatCode="_(* #,##0_);_(* \(#,##0\);_(* &quot;-&quot;??_);_(@_)" sourceLinked="1"/>
        <c:majorTickMark val="none"/>
        <c:minorTickMark val="none"/>
        <c:tickLblPos val="nextTo"/>
        <c:crossAx val="1920113455"/>
        <c:crosses val="autoZero"/>
        <c:crossBetween val="between"/>
      </c:valAx>
      <c:spPr>
        <a:noFill/>
        <a:ln>
          <a:noFill/>
        </a:ln>
        <a:effectLst/>
      </c:spPr>
    </c:plotArea>
    <c:legend>
      <c:legendPos val="t"/>
      <c:layout>
        <c:manualLayout>
          <c:xMode val="edge"/>
          <c:yMode val="edge"/>
          <c:x val="0.79642966903699619"/>
          <c:y val="0"/>
          <c:w val="0.20357033096300378"/>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shade val="50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20220901-updated.xlsx]IPM!PivotTable13</c:name>
    <c:fmtId val="6"/>
  </c:pivotSource>
  <c:chart>
    <c:autoTitleDeleted val="0"/>
    <c:pivotFmts>
      <c:pivotFmt>
        <c:idx val="0"/>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pPr>
            <a:solidFill>
              <a:schemeClr val="accent1">
                <a:alpha val="70000"/>
              </a:schemeClr>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IPM!$B$5:$B$6</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IPM!$A$7:$A$11</c:f>
              <c:strCache>
                <c:ptCount val="4"/>
                <c:pt idx="0">
                  <c:v>Kota Salatiga</c:v>
                </c:pt>
                <c:pt idx="1">
                  <c:v>Kota Semarang</c:v>
                </c:pt>
                <c:pt idx="2">
                  <c:v>Kendal</c:v>
                </c:pt>
                <c:pt idx="3">
                  <c:v>Semarang</c:v>
                </c:pt>
              </c:strCache>
            </c:strRef>
          </c:cat>
          <c:val>
            <c:numRef>
              <c:f>IPM!$B$7:$B$11</c:f>
              <c:numCache>
                <c:formatCode>General</c:formatCode>
                <c:ptCount val="4"/>
                <c:pt idx="0">
                  <c:v>83.14</c:v>
                </c:pt>
                <c:pt idx="1">
                  <c:v>83.05</c:v>
                </c:pt>
                <c:pt idx="2">
                  <c:v>72.290000000000006</c:v>
                </c:pt>
                <c:pt idx="3">
                  <c:v>74.099999999999994</c:v>
                </c:pt>
              </c:numCache>
            </c:numRef>
          </c:val>
          <c:extLst>
            <c:ext xmlns:c16="http://schemas.microsoft.com/office/drawing/2014/chart" uri="{C3380CC4-5D6E-409C-BE32-E72D297353CC}">
              <c16:uniqueId val="{00000000-0BFC-461C-9339-84D56BA7ABAE}"/>
            </c:ext>
          </c:extLst>
        </c:ser>
        <c:ser>
          <c:idx val="1"/>
          <c:order val="1"/>
          <c:tx>
            <c:strRef>
              <c:f>IPM!$C$5:$C$6</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IPM!$A$7:$A$11</c:f>
              <c:strCache>
                <c:ptCount val="4"/>
                <c:pt idx="0">
                  <c:v>Kota Salatiga</c:v>
                </c:pt>
                <c:pt idx="1">
                  <c:v>Kota Semarang</c:v>
                </c:pt>
                <c:pt idx="2">
                  <c:v>Kendal</c:v>
                </c:pt>
                <c:pt idx="3">
                  <c:v>Semarang</c:v>
                </c:pt>
              </c:strCache>
            </c:strRef>
          </c:cat>
          <c:val>
            <c:numRef>
              <c:f>IPM!$C$7:$C$11</c:f>
              <c:numCache>
                <c:formatCode>General</c:formatCode>
                <c:ptCount val="4"/>
                <c:pt idx="0">
                  <c:v>83.6</c:v>
                </c:pt>
                <c:pt idx="1">
                  <c:v>83.55</c:v>
                </c:pt>
                <c:pt idx="2">
                  <c:v>72.5</c:v>
                </c:pt>
                <c:pt idx="3">
                  <c:v>74.239999999999995</c:v>
                </c:pt>
              </c:numCache>
            </c:numRef>
          </c:val>
          <c:extLst>
            <c:ext xmlns:c16="http://schemas.microsoft.com/office/drawing/2014/chart" uri="{C3380CC4-5D6E-409C-BE32-E72D297353CC}">
              <c16:uniqueId val="{00000001-9215-44AB-A753-DC2F6E339B4F}"/>
            </c:ext>
          </c:extLst>
        </c:ser>
        <c:ser>
          <c:idx val="2"/>
          <c:order val="2"/>
          <c:tx>
            <c:strRef>
              <c:f>IPM!$D$5:$D$6</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IPM!$A$7:$A$11</c:f>
              <c:strCache>
                <c:ptCount val="4"/>
                <c:pt idx="0">
                  <c:v>Kota Salatiga</c:v>
                </c:pt>
                <c:pt idx="1">
                  <c:v>Kota Semarang</c:v>
                </c:pt>
                <c:pt idx="2">
                  <c:v>Kendal</c:v>
                </c:pt>
                <c:pt idx="3">
                  <c:v>Semarang</c:v>
                </c:pt>
              </c:strCache>
            </c:strRef>
          </c:cat>
          <c:val>
            <c:numRef>
              <c:f>IPM!$D$7:$D$11</c:f>
              <c:numCache>
                <c:formatCode>General</c:formatCode>
                <c:ptCount val="4"/>
              </c:numCache>
            </c:numRef>
          </c:val>
          <c:extLst>
            <c:ext xmlns:c16="http://schemas.microsoft.com/office/drawing/2014/chart" uri="{C3380CC4-5D6E-409C-BE32-E72D297353CC}">
              <c16:uniqueId val="{00000000-1070-41E0-8600-C10C8D3CE4DC}"/>
            </c:ext>
          </c:extLst>
        </c:ser>
        <c:dLbls>
          <c:dLblPos val="inEnd"/>
          <c:showLegendKey val="0"/>
          <c:showVal val="1"/>
          <c:showCatName val="0"/>
          <c:showSerName val="0"/>
          <c:showPercent val="0"/>
          <c:showBubbleSize val="0"/>
        </c:dLbls>
        <c:gapWidth val="80"/>
        <c:overlap val="25"/>
        <c:axId val="200959839"/>
        <c:axId val="200966495"/>
      </c:barChart>
      <c:catAx>
        <c:axId val="20095983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200966495"/>
        <c:crosses val="autoZero"/>
        <c:auto val="1"/>
        <c:lblAlgn val="ctr"/>
        <c:lblOffset val="100"/>
        <c:noMultiLvlLbl val="0"/>
      </c:catAx>
      <c:valAx>
        <c:axId val="200966495"/>
        <c:scaling>
          <c:orientation val="minMax"/>
        </c:scaling>
        <c:delete val="1"/>
        <c:axPos val="l"/>
        <c:numFmt formatCode="General" sourceLinked="1"/>
        <c:majorTickMark val="none"/>
        <c:minorTickMark val="none"/>
        <c:tickLblPos val="nextTo"/>
        <c:crossAx val="200959839"/>
        <c:crosses val="autoZero"/>
        <c:crossBetween val="between"/>
      </c:valAx>
      <c:spPr>
        <a:noFill/>
        <a:ln>
          <a:noFill/>
        </a:ln>
        <a:effectLst/>
      </c:spPr>
    </c:plotArea>
    <c:legend>
      <c:legendPos val="t"/>
      <c:layout>
        <c:manualLayout>
          <c:xMode val="edge"/>
          <c:yMode val="edge"/>
          <c:x val="0.89963994090193711"/>
          <c:y val="2.7777777777777779E-3"/>
          <c:w val="0.10036005909806289"/>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20220901-updated.xlsx]Pengangguran!PivotTable6</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Pengangguran!$B$3:$B$4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Pengangguran!$A$5:$A$9</c:f>
              <c:strCache>
                <c:ptCount val="4"/>
                <c:pt idx="0">
                  <c:v>Kota Salatiga</c:v>
                </c:pt>
                <c:pt idx="1">
                  <c:v>Kota Semarang</c:v>
                </c:pt>
                <c:pt idx="2">
                  <c:v>Kendal</c:v>
                </c:pt>
                <c:pt idx="3">
                  <c:v>Semarang</c:v>
                </c:pt>
              </c:strCache>
            </c:strRef>
          </c:cat>
          <c:val>
            <c:numRef>
              <c:f>Pengangguran!$B$5:$B$9</c:f>
              <c:numCache>
                <c:formatCode>_(* #,##0.00_);_(* \(#,##0.00\);_(* "-"??_);_(@_)</c:formatCode>
                <c:ptCount val="4"/>
                <c:pt idx="0">
                  <c:v>70.23</c:v>
                </c:pt>
                <c:pt idx="1">
                  <c:v>69.89</c:v>
                </c:pt>
                <c:pt idx="2">
                  <c:v>70.5</c:v>
                </c:pt>
                <c:pt idx="3">
                  <c:v>75.069999999999993</c:v>
                </c:pt>
              </c:numCache>
            </c:numRef>
          </c:val>
          <c:extLst>
            <c:ext xmlns:c16="http://schemas.microsoft.com/office/drawing/2014/chart" uri="{C3380CC4-5D6E-409C-BE32-E72D297353CC}">
              <c16:uniqueId val="{00000000-CEE9-4312-A7D0-0B1AC523C5CD}"/>
            </c:ext>
          </c:extLst>
        </c:ser>
        <c:ser>
          <c:idx val="1"/>
          <c:order val="1"/>
          <c:tx>
            <c:strRef>
              <c:f>Pengangguran!$C$3:$C$4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Pengangguran!$A$5:$A$9</c:f>
              <c:strCache>
                <c:ptCount val="4"/>
                <c:pt idx="0">
                  <c:v>Kota Salatiga</c:v>
                </c:pt>
                <c:pt idx="1">
                  <c:v>Kota Semarang</c:v>
                </c:pt>
                <c:pt idx="2">
                  <c:v>Kendal</c:v>
                </c:pt>
                <c:pt idx="3">
                  <c:v>Semarang</c:v>
                </c:pt>
              </c:strCache>
            </c:strRef>
          </c:cat>
          <c:val>
            <c:numRef>
              <c:f>Pengangguran!$C$5:$C$9</c:f>
              <c:numCache>
                <c:formatCode>_(* #,##0.00_);_(* \(#,##0.00\);_(* "-"??_);_(@_)</c:formatCode>
                <c:ptCount val="4"/>
                <c:pt idx="0">
                  <c:v>70.36</c:v>
                </c:pt>
                <c:pt idx="1">
                  <c:v>69.41</c:v>
                </c:pt>
                <c:pt idx="2">
                  <c:v>69.930000000000007</c:v>
                </c:pt>
                <c:pt idx="3">
                  <c:v>74.099999999999994</c:v>
                </c:pt>
              </c:numCache>
            </c:numRef>
          </c:val>
          <c:extLst>
            <c:ext xmlns:c16="http://schemas.microsoft.com/office/drawing/2014/chart" uri="{C3380CC4-5D6E-409C-BE32-E72D297353CC}">
              <c16:uniqueId val="{00000001-2E0C-45AD-9B4A-22FB634C4299}"/>
            </c:ext>
          </c:extLst>
        </c:ser>
        <c:ser>
          <c:idx val="2"/>
          <c:order val="2"/>
          <c:tx>
            <c:strRef>
              <c:f>Pengangguran!$D$3:$D$4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Pengangguran!$A$5:$A$9</c:f>
              <c:strCache>
                <c:ptCount val="4"/>
                <c:pt idx="0">
                  <c:v>Kota Salatiga</c:v>
                </c:pt>
                <c:pt idx="1">
                  <c:v>Kota Semarang</c:v>
                </c:pt>
                <c:pt idx="2">
                  <c:v>Kendal</c:v>
                </c:pt>
                <c:pt idx="3">
                  <c:v>Semarang</c:v>
                </c:pt>
              </c:strCache>
            </c:strRef>
          </c:cat>
          <c:val>
            <c:numRef>
              <c:f>Pengangguran!$D$5:$D$9</c:f>
              <c:numCache>
                <c:formatCode>_(* #,##0.00_);_(* \(#,##0.00\);_(* "-"??_);_(@_)</c:formatCode>
                <c:ptCount val="4"/>
              </c:numCache>
            </c:numRef>
          </c:val>
          <c:extLst>
            <c:ext xmlns:c16="http://schemas.microsoft.com/office/drawing/2014/chart" uri="{C3380CC4-5D6E-409C-BE32-E72D297353CC}">
              <c16:uniqueId val="{00000000-FCEE-4380-A7B4-A2B914D8FCF9}"/>
            </c:ext>
          </c:extLst>
        </c:ser>
        <c:dLbls>
          <c:dLblPos val="inEnd"/>
          <c:showLegendKey val="0"/>
          <c:showVal val="1"/>
          <c:showCatName val="0"/>
          <c:showSerName val="0"/>
          <c:showPercent val="0"/>
          <c:showBubbleSize val="0"/>
        </c:dLbls>
        <c:gapWidth val="80"/>
        <c:overlap val="25"/>
        <c:axId val="1893184864"/>
        <c:axId val="1893195680"/>
      </c:barChart>
      <c:catAx>
        <c:axId val="189318486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893195680"/>
        <c:crosses val="autoZero"/>
        <c:auto val="1"/>
        <c:lblAlgn val="ctr"/>
        <c:lblOffset val="100"/>
        <c:noMultiLvlLbl val="0"/>
      </c:catAx>
      <c:valAx>
        <c:axId val="1893195680"/>
        <c:scaling>
          <c:orientation val="minMax"/>
        </c:scaling>
        <c:delete val="1"/>
        <c:axPos val="l"/>
        <c:numFmt formatCode="_(* #,##0.00_);_(* \(#,##0.00\);_(* &quot;-&quot;??_);_(@_)" sourceLinked="1"/>
        <c:majorTickMark val="none"/>
        <c:minorTickMark val="none"/>
        <c:tickLblPos val="nextTo"/>
        <c:crossAx val="1893184864"/>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1"/>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8888888888881E-4"/>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IPM!$A$2</c:f>
              <c:strCache>
                <c:ptCount val="1"/>
                <c:pt idx="0">
                  <c:v>IPM (dalam %)</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IPM!$B$1:$C$1</c:f>
              <c:numCache>
                <c:formatCode>General</c:formatCode>
                <c:ptCount val="2"/>
                <c:pt idx="0">
                  <c:v>2020</c:v>
                </c:pt>
                <c:pt idx="1">
                  <c:v>2021</c:v>
                </c:pt>
              </c:numCache>
            </c:numRef>
          </c:cat>
          <c:val>
            <c:numRef>
              <c:f>IPM!$B$2:$C$2</c:f>
              <c:numCache>
                <c:formatCode>_(* #,##0.00_);_(* \(#,##0.00\);_(* "-"??_);_(@_)</c:formatCode>
                <c:ptCount val="2"/>
                <c:pt idx="0">
                  <c:v>78.14500000000001</c:v>
                </c:pt>
                <c:pt idx="1">
                  <c:v>78.472499999999997</c:v>
                </c:pt>
              </c:numCache>
            </c:numRef>
          </c:val>
          <c:smooth val="0"/>
          <c:extLst>
            <c:ext xmlns:c16="http://schemas.microsoft.com/office/drawing/2014/chart" uri="{C3380CC4-5D6E-409C-BE32-E72D297353CC}">
              <c16:uniqueId val="{00000000-51D3-410A-BC00-B19A76E75D6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724291023"/>
        <c:axId val="1724293519"/>
      </c:lineChart>
      <c:catAx>
        <c:axId val="17242910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724293519"/>
        <c:crosses val="autoZero"/>
        <c:auto val="1"/>
        <c:lblAlgn val="ctr"/>
        <c:lblOffset val="100"/>
        <c:noMultiLvlLbl val="0"/>
      </c:catAx>
      <c:valAx>
        <c:axId val="1724293519"/>
        <c:scaling>
          <c:orientation val="minMax"/>
        </c:scaling>
        <c:delete val="1"/>
        <c:axPos val="l"/>
        <c:numFmt formatCode="_(* #,##0.00_);_(* \(#,##0.00\);_(* &quot;-&quot;??_);_(@_)" sourceLinked="1"/>
        <c:majorTickMark val="none"/>
        <c:minorTickMark val="none"/>
        <c:tickLblPos val="nextTo"/>
        <c:crossAx val="172429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860017497813119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6.1111111111111109E-2"/>
          <c:y val="0.14881944444444445"/>
          <c:w val="0.87777777777777777"/>
          <c:h val="0.69008147419072619"/>
        </c:manualLayout>
      </c:layout>
      <c:lineChart>
        <c:grouping val="standard"/>
        <c:varyColors val="0"/>
        <c:ser>
          <c:idx val="0"/>
          <c:order val="0"/>
          <c:tx>
            <c:strRef>
              <c:f>IPM!$K$2</c:f>
              <c:strCache>
                <c:ptCount val="1"/>
                <c:pt idx="0">
                  <c:v>AHH (tahun)</c:v>
                </c:pt>
              </c:strCache>
            </c:strRef>
          </c:tx>
          <c:spPr>
            <a:ln w="25400" cap="rnd">
              <a:solidFill>
                <a:schemeClr val="lt1"/>
              </a:solidFill>
              <a:round/>
            </a:ln>
            <a:effectLst>
              <a:outerShdw dist="25400" dir="2700000" algn="tl" rotWithShape="0">
                <a:schemeClr val="accent1"/>
              </a:outerShdw>
            </a:effectLst>
          </c:spPr>
          <c:marker>
            <c:symbol val="none"/>
          </c:marker>
          <c:dLbls>
            <c:dLbl>
              <c:idx val="0"/>
              <c:layout>
                <c:manualLayout>
                  <c:x val="-0.23304133858267717"/>
                  <c:y val="6.9447178477690923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715277777777775"/>
                    </c:manualLayout>
                  </c15:layout>
                </c:ext>
                <c:ext xmlns:c16="http://schemas.microsoft.com/office/drawing/2014/chart" uri="{C3380CC4-5D6E-409C-BE32-E72D297353CC}">
                  <c16:uniqueId val="{00000002-3529-4081-8C85-28A1007FAE22}"/>
                </c:ext>
              </c:extLst>
            </c:dLbl>
            <c:dLbl>
              <c:idx val="1"/>
              <c:layout>
                <c:manualLayout>
                  <c:x val="-8.9180446194225715E-2"/>
                  <c:y val="2.7340332456851278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ysClr val="windowText" lastClr="000000"/>
                      </a:solidFill>
                      <a:latin typeface="+mn-lt"/>
                      <a:ea typeface="+mn-ea"/>
                      <a:cs typeface="+mn-cs"/>
                    </a:defRPr>
                  </a:pPr>
                  <a:endParaRPr lang="id-ID"/>
                </a:p>
              </c:txPr>
              <c:dLblPos val="r"/>
              <c:showLegendKey val="0"/>
              <c:showVal val="1"/>
              <c:showCatName val="0"/>
              <c:showSerName val="0"/>
              <c:showPercent val="0"/>
              <c:showBubbleSize val="0"/>
              <c:extLst>
                <c:ext xmlns:c15="http://schemas.microsoft.com/office/drawing/2012/chart" uri="{CE6537A1-D6FC-4f65-9D91-7224C49458BB}">
                  <c15:layout>
                    <c:manualLayout>
                      <c:w val="0.27163910761154852"/>
                      <c:h val="0.2102083333333333"/>
                    </c:manualLayout>
                  </c15:layout>
                </c:ext>
                <c:ext xmlns:c16="http://schemas.microsoft.com/office/drawing/2014/chart" uri="{C3380CC4-5D6E-409C-BE32-E72D297353CC}">
                  <c16:uniqueId val="{00000003-3529-4081-8C85-28A1007FAE22}"/>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IPM!$L$1:$M$1</c:f>
              <c:numCache>
                <c:formatCode>General</c:formatCode>
                <c:ptCount val="2"/>
                <c:pt idx="0">
                  <c:v>2020</c:v>
                </c:pt>
                <c:pt idx="1">
                  <c:v>2021</c:v>
                </c:pt>
              </c:numCache>
            </c:numRef>
          </c:cat>
          <c:val>
            <c:numRef>
              <c:f>IPM!$L$2:$M$2</c:f>
              <c:numCache>
                <c:formatCode>_(* #,##0.00_);_(* \(#,##0.00\);_(* "-"??_);_(@_)</c:formatCode>
                <c:ptCount val="2"/>
                <c:pt idx="0">
                  <c:v>76.225000000000009</c:v>
                </c:pt>
                <c:pt idx="1">
                  <c:v>76.33250000000001</c:v>
                </c:pt>
              </c:numCache>
            </c:numRef>
          </c:val>
          <c:smooth val="0"/>
          <c:extLst>
            <c:ext xmlns:c16="http://schemas.microsoft.com/office/drawing/2014/chart" uri="{C3380CC4-5D6E-409C-BE32-E72D297353CC}">
              <c16:uniqueId val="{00000000-3529-4081-8C85-28A1007FAE2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66499327"/>
        <c:axId val="1666517215"/>
      </c:lineChart>
      <c:catAx>
        <c:axId val="1666499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66517215"/>
        <c:crosses val="autoZero"/>
        <c:auto val="1"/>
        <c:lblAlgn val="ctr"/>
        <c:lblOffset val="100"/>
        <c:noMultiLvlLbl val="0"/>
      </c:catAx>
      <c:valAx>
        <c:axId val="1666517215"/>
        <c:scaling>
          <c:orientation val="minMax"/>
        </c:scaling>
        <c:delete val="1"/>
        <c:axPos val="l"/>
        <c:numFmt formatCode="_(* #,##0.00_);_(* \(#,##0.00\);_(* &quot;-&quot;??_);_(@_)" sourceLinked="1"/>
        <c:majorTickMark val="none"/>
        <c:minorTickMark val="none"/>
        <c:tickLblPos val="nextTo"/>
        <c:crossAx val="166649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3779527559086722E-5"/>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IPM!$P$2</c:f>
              <c:strCache>
                <c:ptCount val="1"/>
                <c:pt idx="0">
                  <c:v>HLS (tahun)</c:v>
                </c:pt>
              </c:strCache>
            </c:strRef>
          </c:tx>
          <c:spPr>
            <a:ln w="25400" cap="rnd">
              <a:solidFill>
                <a:schemeClr val="lt1"/>
              </a:solidFill>
              <a:round/>
            </a:ln>
            <a:effectLst>
              <a:outerShdw dist="25400" dir="2700000" algn="tl" rotWithShape="0">
                <a:schemeClr val="accent1"/>
              </a:outerShdw>
            </a:effectLst>
          </c:spPr>
          <c:marker>
            <c:symbol val="none"/>
          </c:marker>
          <c:dLbls>
            <c:dLbl>
              <c:idx val="1"/>
              <c:layout>
                <c:manualLayout>
                  <c:x val="-0.13859755030621174"/>
                  <c:y val="-7.6388888888888895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0.216083552055993"/>
                      <c:h val="0.29354166666666665"/>
                    </c:manualLayout>
                  </c15:layout>
                </c:ext>
                <c:ext xmlns:c16="http://schemas.microsoft.com/office/drawing/2014/chart" uri="{C3380CC4-5D6E-409C-BE32-E72D297353CC}">
                  <c16:uniqueId val="{00000001-CF28-4CDF-AC17-8E33E74B94F6}"/>
                </c:ext>
              </c:extLst>
            </c:dLbl>
            <c:spPr>
              <a:solidFill>
                <a:schemeClr val="accent1"/>
              </a:solidFill>
              <a:ln>
                <a:noFill/>
              </a:ln>
              <a:effectLst/>
            </c:spPr>
            <c:txPr>
              <a:bodyPr rot="0" spcFirstLastPara="1" vertOverflow="ellipsis" vert="horz" wrap="square" anchor="ctr" anchorCtr="1"/>
              <a:lstStyle/>
              <a:p>
                <a:pPr>
                  <a:defRPr sz="14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IPM!$Q$1:$R$1</c:f>
              <c:numCache>
                <c:formatCode>General</c:formatCode>
                <c:ptCount val="2"/>
                <c:pt idx="0">
                  <c:v>2020</c:v>
                </c:pt>
                <c:pt idx="1">
                  <c:v>2021</c:v>
                </c:pt>
              </c:numCache>
            </c:numRef>
          </c:cat>
          <c:val>
            <c:numRef>
              <c:f>IPM!$Q$2:$R$2</c:f>
              <c:numCache>
                <c:formatCode>_(* #,##0.00_);_(* \(#,##0.00\);_(* "-"??_);_(@_)</c:formatCode>
                <c:ptCount val="2"/>
                <c:pt idx="0">
                  <c:v>14.212499999999999</c:v>
                </c:pt>
                <c:pt idx="1">
                  <c:v>14.2225</c:v>
                </c:pt>
              </c:numCache>
            </c:numRef>
          </c:val>
          <c:smooth val="0"/>
          <c:extLst>
            <c:ext xmlns:c16="http://schemas.microsoft.com/office/drawing/2014/chart" uri="{C3380CC4-5D6E-409C-BE32-E72D297353CC}">
              <c16:uniqueId val="{00000002-CF28-4CDF-AC17-8E33E74B94F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76639"/>
        <c:axId val="1676582463"/>
      </c:lineChart>
      <c:catAx>
        <c:axId val="1676576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30" baseline="0">
                <a:solidFill>
                  <a:schemeClr val="lt1"/>
                </a:solidFill>
                <a:latin typeface="+mn-lt"/>
                <a:ea typeface="+mn-ea"/>
                <a:cs typeface="+mn-cs"/>
              </a:defRPr>
            </a:pPr>
            <a:endParaRPr lang="id-ID"/>
          </a:p>
        </c:txPr>
        <c:crossAx val="1676582463"/>
        <c:crosses val="autoZero"/>
        <c:auto val="1"/>
        <c:lblAlgn val="ctr"/>
        <c:lblOffset val="100"/>
        <c:noMultiLvlLbl val="0"/>
      </c:catAx>
      <c:valAx>
        <c:axId val="1676582463"/>
        <c:scaling>
          <c:orientation val="minMax"/>
        </c:scaling>
        <c:delete val="1"/>
        <c:axPos val="l"/>
        <c:numFmt formatCode="_(* #,##0.00_);_(* \(#,##0.00\);_(* &quot;-&quot;??_);_(@_)" sourceLinked="1"/>
        <c:majorTickMark val="none"/>
        <c:minorTickMark val="none"/>
        <c:tickLblPos val="nextTo"/>
        <c:crossAx val="16765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cap="none" baseline="0"/>
      </a:pPr>
      <a:endParaRPr lang="id-ID"/>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526684164479438E-3"/>
          <c:y val="0"/>
        </c:manualLayout>
      </c:layout>
      <c:overlay val="0"/>
      <c:spPr>
        <a:solidFill>
          <a:schemeClr val="accent2"/>
        </a:solidFill>
        <a:ln>
          <a:noFill/>
        </a:ln>
        <a:effectLst/>
      </c:spPr>
      <c:txPr>
        <a:bodyPr rot="0" spcFirstLastPara="1" vertOverflow="ellipsis" vert="horz" wrap="square" anchor="ctr" anchorCtr="1"/>
        <a:lstStyle/>
        <a:p>
          <a:pPr>
            <a:defRPr sz="11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IPM!$U$2</c:f>
              <c:strCache>
                <c:ptCount val="1"/>
                <c:pt idx="0">
                  <c:v>RLS (tahun)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IPM!$V$1:$W$1</c:f>
              <c:numCache>
                <c:formatCode>General</c:formatCode>
                <c:ptCount val="2"/>
                <c:pt idx="0">
                  <c:v>2020</c:v>
                </c:pt>
                <c:pt idx="1">
                  <c:v>2021</c:v>
                </c:pt>
              </c:numCache>
            </c:numRef>
          </c:cat>
          <c:val>
            <c:numRef>
              <c:f>IPM!$V$2:$W$2</c:f>
              <c:numCache>
                <c:formatCode>_(* #,##0.00_);_(* \(#,##0.00\);_(* "-"??_);_(@_)</c:formatCode>
                <c:ptCount val="2"/>
                <c:pt idx="0">
                  <c:v>9.1050000000000004</c:v>
                </c:pt>
                <c:pt idx="1">
                  <c:v>9.2324999999999999</c:v>
                </c:pt>
              </c:numCache>
            </c:numRef>
          </c:val>
          <c:smooth val="0"/>
          <c:extLst>
            <c:ext xmlns:c16="http://schemas.microsoft.com/office/drawing/2014/chart" uri="{C3380CC4-5D6E-409C-BE32-E72D297353CC}">
              <c16:uniqueId val="{00000000-C510-444D-9B7D-4E9100B6A37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6589951"/>
        <c:axId val="1676582879"/>
      </c:lineChart>
      <c:catAx>
        <c:axId val="16765899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6582879"/>
        <c:crosses val="autoZero"/>
        <c:auto val="1"/>
        <c:lblAlgn val="ctr"/>
        <c:lblOffset val="100"/>
        <c:noMultiLvlLbl val="0"/>
      </c:catAx>
      <c:valAx>
        <c:axId val="1676582879"/>
        <c:scaling>
          <c:orientation val="minMax"/>
        </c:scaling>
        <c:delete val="1"/>
        <c:axPos val="l"/>
        <c:numFmt formatCode="_(* #,##0.00_);_(* \(#,##0.00\);_(* &quot;-&quot;??_);_(@_)" sourceLinked="1"/>
        <c:majorTickMark val="none"/>
        <c:minorTickMark val="none"/>
        <c:tickLblPos val="nextTo"/>
        <c:crossAx val="16765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7777777777778099E-4"/>
          <c:y val="0"/>
        </c:manualLayout>
      </c:layout>
      <c:overlay val="0"/>
      <c:spPr>
        <a:solidFill>
          <a:schemeClr val="accent2"/>
        </a:solidFill>
        <a:ln>
          <a:noFill/>
        </a:ln>
        <a:effectLst/>
      </c:spPr>
      <c:txPr>
        <a:bodyPr rot="0" spcFirstLastPara="1" vertOverflow="ellipsis" vert="horz" wrap="square" anchor="ctr" anchorCtr="1"/>
        <a:lstStyle/>
        <a:p>
          <a:pPr>
            <a:defRPr sz="115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IPM!$Z$2</c:f>
              <c:strCache>
                <c:ptCount val="1"/>
                <c:pt idx="0">
                  <c:v>Pengeluaran per Kapita (Rp 000)</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IPM!$AA$1:$AB$1</c:f>
              <c:numCache>
                <c:formatCode>General</c:formatCode>
                <c:ptCount val="2"/>
                <c:pt idx="0">
                  <c:v>2020</c:v>
                </c:pt>
                <c:pt idx="1">
                  <c:v>2021</c:v>
                </c:pt>
              </c:numCache>
            </c:numRef>
          </c:cat>
          <c:val>
            <c:numRef>
              <c:f>IPM!$AA$2:$AB$2</c:f>
              <c:numCache>
                <c:formatCode>_(* #,##0_);_(* \(#,##0\);_(* "-"??_);_(@_)</c:formatCode>
                <c:ptCount val="2"/>
                <c:pt idx="0">
                  <c:v>13583.25</c:v>
                </c:pt>
                <c:pt idx="1">
                  <c:v>13736.5</c:v>
                </c:pt>
              </c:numCache>
            </c:numRef>
          </c:val>
          <c:smooth val="0"/>
          <c:extLst>
            <c:ext xmlns:c16="http://schemas.microsoft.com/office/drawing/2014/chart" uri="{C3380CC4-5D6E-409C-BE32-E72D297353CC}">
              <c16:uniqueId val="{00000000-AA87-4697-96A3-AB34B37B042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674429903"/>
        <c:axId val="1674451119"/>
      </c:lineChart>
      <c:catAx>
        <c:axId val="167442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id-ID"/>
          </a:p>
        </c:txPr>
        <c:crossAx val="1674451119"/>
        <c:crosses val="autoZero"/>
        <c:auto val="1"/>
        <c:lblAlgn val="ctr"/>
        <c:lblOffset val="100"/>
        <c:noMultiLvlLbl val="0"/>
      </c:catAx>
      <c:valAx>
        <c:axId val="1674451119"/>
        <c:scaling>
          <c:orientation val="minMax"/>
        </c:scaling>
        <c:delete val="1"/>
        <c:axPos val="l"/>
        <c:numFmt formatCode="_(* #,##0_);_(* \(#,##0\);_(* &quot;-&quot;??_);_(@_)" sourceLinked="1"/>
        <c:majorTickMark val="none"/>
        <c:minorTickMark val="none"/>
        <c:tickLblPos val="nextTo"/>
        <c:crossAx val="167442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id-ID"/>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20220901-updated.xlsx]Pengangguran!PivotTable7</c:name>
    <c:fmtId val="2"/>
  </c:pivotSource>
  <c:chart>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Pengangguran!$G$3:$G$4</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Pengangguran!$F$5:$F$9</c:f>
              <c:strCache>
                <c:ptCount val="4"/>
                <c:pt idx="0">
                  <c:v>Kota Salatiga</c:v>
                </c:pt>
                <c:pt idx="1">
                  <c:v>Kota Semarang</c:v>
                </c:pt>
                <c:pt idx="2">
                  <c:v>Kendal</c:v>
                </c:pt>
                <c:pt idx="3">
                  <c:v>Semarang</c:v>
                </c:pt>
              </c:strCache>
            </c:strRef>
          </c:cat>
          <c:val>
            <c:numRef>
              <c:f>Pengangguran!$G$5:$G$9</c:f>
              <c:numCache>
                <c:formatCode>_(* #,##0.00_);_(* \(#,##0.00\);_(* "-"??_);_(@_)</c:formatCode>
                <c:ptCount val="4"/>
                <c:pt idx="0">
                  <c:v>7.44</c:v>
                </c:pt>
                <c:pt idx="1">
                  <c:v>9.57</c:v>
                </c:pt>
                <c:pt idx="2">
                  <c:v>7.56</c:v>
                </c:pt>
                <c:pt idx="3">
                  <c:v>4.57</c:v>
                </c:pt>
              </c:numCache>
            </c:numRef>
          </c:val>
          <c:extLst>
            <c:ext xmlns:c16="http://schemas.microsoft.com/office/drawing/2014/chart" uri="{C3380CC4-5D6E-409C-BE32-E72D297353CC}">
              <c16:uniqueId val="{00000000-D510-4D6C-8065-A03C5E670DE6}"/>
            </c:ext>
          </c:extLst>
        </c:ser>
        <c:ser>
          <c:idx val="1"/>
          <c:order val="1"/>
          <c:tx>
            <c:strRef>
              <c:f>Pengangguran!$H$3:$H$4</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Pengangguran!$F$5:$F$9</c:f>
              <c:strCache>
                <c:ptCount val="4"/>
                <c:pt idx="0">
                  <c:v>Kota Salatiga</c:v>
                </c:pt>
                <c:pt idx="1">
                  <c:v>Kota Semarang</c:v>
                </c:pt>
                <c:pt idx="2">
                  <c:v>Kendal</c:v>
                </c:pt>
                <c:pt idx="3">
                  <c:v>Semarang</c:v>
                </c:pt>
              </c:strCache>
            </c:strRef>
          </c:cat>
          <c:val>
            <c:numRef>
              <c:f>Pengangguran!$H$5:$H$9</c:f>
              <c:numCache>
                <c:formatCode>_(* #,##0.00_);_(* \(#,##0.00\);_(* "-"??_);_(@_)</c:formatCode>
                <c:ptCount val="4"/>
                <c:pt idx="0">
                  <c:v>7.26</c:v>
                </c:pt>
                <c:pt idx="1">
                  <c:v>9.5399999999999991</c:v>
                </c:pt>
                <c:pt idx="2">
                  <c:v>7.55</c:v>
                </c:pt>
                <c:pt idx="3">
                  <c:v>5.0199999999999996</c:v>
                </c:pt>
              </c:numCache>
            </c:numRef>
          </c:val>
          <c:extLst>
            <c:ext xmlns:c16="http://schemas.microsoft.com/office/drawing/2014/chart" uri="{C3380CC4-5D6E-409C-BE32-E72D297353CC}">
              <c16:uniqueId val="{00000001-2733-412A-A4EA-A4E7112FA489}"/>
            </c:ext>
          </c:extLst>
        </c:ser>
        <c:ser>
          <c:idx val="2"/>
          <c:order val="2"/>
          <c:tx>
            <c:strRef>
              <c:f>Pengangguran!$I$3:$I$4</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Pengangguran!$F$5:$F$9</c:f>
              <c:strCache>
                <c:ptCount val="4"/>
                <c:pt idx="0">
                  <c:v>Kota Salatiga</c:v>
                </c:pt>
                <c:pt idx="1">
                  <c:v>Kota Semarang</c:v>
                </c:pt>
                <c:pt idx="2">
                  <c:v>Kendal</c:v>
                </c:pt>
                <c:pt idx="3">
                  <c:v>Semarang</c:v>
                </c:pt>
              </c:strCache>
            </c:strRef>
          </c:cat>
          <c:val>
            <c:numRef>
              <c:f>Pengangguran!$I$5:$I$9</c:f>
              <c:numCache>
                <c:formatCode>_(* #,##0.00_);_(* \(#,##0.00\);_(* "-"??_);_(@_)</c:formatCode>
                <c:ptCount val="4"/>
              </c:numCache>
            </c:numRef>
          </c:val>
          <c:extLst>
            <c:ext xmlns:c16="http://schemas.microsoft.com/office/drawing/2014/chart" uri="{C3380CC4-5D6E-409C-BE32-E72D297353CC}">
              <c16:uniqueId val="{00000000-3EC4-4F58-8D3F-F3C06282C59F}"/>
            </c:ext>
          </c:extLst>
        </c:ser>
        <c:dLbls>
          <c:dLblPos val="outEnd"/>
          <c:showLegendKey val="0"/>
          <c:showVal val="1"/>
          <c:showCatName val="0"/>
          <c:showSerName val="0"/>
          <c:showPercent val="0"/>
          <c:showBubbleSize val="0"/>
        </c:dLbls>
        <c:gapWidth val="80"/>
        <c:overlap val="25"/>
        <c:axId val="1666520959"/>
        <c:axId val="1666500159"/>
      </c:barChart>
      <c:catAx>
        <c:axId val="166652095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1666500159"/>
        <c:crosses val="autoZero"/>
        <c:auto val="1"/>
        <c:lblAlgn val="ctr"/>
        <c:lblOffset val="100"/>
        <c:noMultiLvlLbl val="0"/>
      </c:catAx>
      <c:valAx>
        <c:axId val="1666500159"/>
        <c:scaling>
          <c:orientation val="minMax"/>
        </c:scaling>
        <c:delete val="1"/>
        <c:axPos val="l"/>
        <c:numFmt formatCode="_(* #,##0.00_);_(* \(#,##0.00\);_(* &quot;-&quot;??_);_(@_)" sourceLinked="1"/>
        <c:majorTickMark val="none"/>
        <c:minorTickMark val="none"/>
        <c:tickLblPos val="nextTo"/>
        <c:crossAx val="1666520959"/>
        <c:crosses val="autoZero"/>
        <c:crossBetween val="between"/>
      </c:valAx>
      <c:spPr>
        <a:noFill/>
        <a:ln>
          <a:noFill/>
        </a:ln>
        <a:effectLst/>
      </c:spPr>
    </c:plotArea>
    <c:legend>
      <c:legendPos val="t"/>
      <c:layout>
        <c:manualLayout>
          <c:xMode val="edge"/>
          <c:yMode val="edge"/>
          <c:x val="0.81180052493438315"/>
          <c:y val="0"/>
          <c:w val="0.1881994883949755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20220901-updated.xlsx]DBH!PivotTable1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DBH!$AK$3:$AK$4</c:f>
              <c:strCache>
                <c:ptCount val="1"/>
                <c:pt idx="0">
                  <c:v>2020</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DBH!$AJ$5:$AJ$9</c:f>
              <c:strCache>
                <c:ptCount val="4"/>
                <c:pt idx="0">
                  <c:v>Kota Salatiga</c:v>
                </c:pt>
                <c:pt idx="1">
                  <c:v>Kota Semarang</c:v>
                </c:pt>
                <c:pt idx="2">
                  <c:v>Kendal</c:v>
                </c:pt>
                <c:pt idx="3">
                  <c:v>Semarang</c:v>
                </c:pt>
              </c:strCache>
            </c:strRef>
          </c:cat>
          <c:val>
            <c:numRef>
              <c:f>DBH!$AK$5:$AK$9</c:f>
              <c:numCache>
                <c:formatCode>_(* #,##0_);_(* \(#,##0\);_(* "-"??_);_(@_)</c:formatCode>
                <c:ptCount val="4"/>
                <c:pt idx="0">
                  <c:v>6510487</c:v>
                </c:pt>
                <c:pt idx="1">
                  <c:v>8664152</c:v>
                </c:pt>
                <c:pt idx="2">
                  <c:v>15387218</c:v>
                </c:pt>
                <c:pt idx="3">
                  <c:v>8948947</c:v>
                </c:pt>
              </c:numCache>
            </c:numRef>
          </c:val>
          <c:extLst>
            <c:ext xmlns:c16="http://schemas.microsoft.com/office/drawing/2014/chart" uri="{C3380CC4-5D6E-409C-BE32-E72D297353CC}">
              <c16:uniqueId val="{00000000-41D3-4B22-9CBF-1E74DABED370}"/>
            </c:ext>
          </c:extLst>
        </c:ser>
        <c:ser>
          <c:idx val="1"/>
          <c:order val="1"/>
          <c:tx>
            <c:strRef>
              <c:f>DBH!$AL$3:$AL$4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DBH!$AJ$5:$AJ$9</c:f>
              <c:strCache>
                <c:ptCount val="4"/>
                <c:pt idx="0">
                  <c:v>Kota Salatiga</c:v>
                </c:pt>
                <c:pt idx="1">
                  <c:v>Kota Semarang</c:v>
                </c:pt>
                <c:pt idx="2">
                  <c:v>Kendal</c:v>
                </c:pt>
                <c:pt idx="3">
                  <c:v>Semarang</c:v>
                </c:pt>
              </c:strCache>
            </c:strRef>
          </c:cat>
          <c:val>
            <c:numRef>
              <c:f>DBH!$AL$5:$AL$9</c:f>
              <c:numCache>
                <c:formatCode>_(* #,##0_);_(* \(#,##0\);_(* "-"??_);_(@_)</c:formatCode>
                <c:ptCount val="4"/>
                <c:pt idx="0">
                  <c:v>7113878</c:v>
                </c:pt>
                <c:pt idx="1">
                  <c:v>8727067</c:v>
                </c:pt>
                <c:pt idx="2">
                  <c:v>12901630</c:v>
                </c:pt>
                <c:pt idx="3">
                  <c:v>8505179</c:v>
                </c:pt>
              </c:numCache>
            </c:numRef>
          </c:val>
          <c:extLst>
            <c:ext xmlns:c16="http://schemas.microsoft.com/office/drawing/2014/chart" uri="{C3380CC4-5D6E-409C-BE32-E72D297353CC}">
              <c16:uniqueId val="{00000001-41D3-4B22-9CBF-1E74DABED370}"/>
            </c:ext>
          </c:extLst>
        </c:ser>
        <c:ser>
          <c:idx val="2"/>
          <c:order val="2"/>
          <c:tx>
            <c:strRef>
              <c:f>DBH!$AM$3:$AM$4</c:f>
              <c:strCache>
                <c:ptCount val="1"/>
                <c:pt idx="0">
                  <c:v>2022</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DBH!$AJ$5:$AJ$9</c:f>
              <c:strCache>
                <c:ptCount val="4"/>
                <c:pt idx="0">
                  <c:v>Kota Salatiga</c:v>
                </c:pt>
                <c:pt idx="1">
                  <c:v>Kota Semarang</c:v>
                </c:pt>
                <c:pt idx="2">
                  <c:v>Kendal</c:v>
                </c:pt>
                <c:pt idx="3">
                  <c:v>Semarang</c:v>
                </c:pt>
              </c:strCache>
            </c:strRef>
          </c:cat>
          <c:val>
            <c:numRef>
              <c:f>DBH!$AM$5:$AM$9</c:f>
              <c:numCache>
                <c:formatCode>_(* #,##0_);_(* \(#,##0\);_(* "-"??_);_(@_)</c:formatCode>
                <c:ptCount val="4"/>
                <c:pt idx="0">
                  <c:v>8048020</c:v>
                </c:pt>
                <c:pt idx="1">
                  <c:v>10141411</c:v>
                </c:pt>
                <c:pt idx="2">
                  <c:v>18077812</c:v>
                </c:pt>
                <c:pt idx="3">
                  <c:v>10206254</c:v>
                </c:pt>
              </c:numCache>
            </c:numRef>
          </c:val>
          <c:extLst>
            <c:ext xmlns:c16="http://schemas.microsoft.com/office/drawing/2014/chart" uri="{C3380CC4-5D6E-409C-BE32-E72D297353CC}">
              <c16:uniqueId val="{00000002-41D3-4B22-9CBF-1E74DABED370}"/>
            </c:ext>
          </c:extLst>
        </c:ser>
        <c:dLbls>
          <c:dLblPos val="inEnd"/>
          <c:showLegendKey val="0"/>
          <c:showVal val="1"/>
          <c:showCatName val="0"/>
          <c:showSerName val="0"/>
          <c:showPercent val="0"/>
          <c:showBubbleSize val="0"/>
        </c:dLbls>
        <c:gapWidth val="182"/>
        <c:axId val="2135420479"/>
        <c:axId val="2135437951"/>
      </c:barChart>
      <c:catAx>
        <c:axId val="213542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crossAx val="2135437951"/>
        <c:crosses val="autoZero"/>
        <c:auto val="1"/>
        <c:lblAlgn val="ctr"/>
        <c:lblOffset val="100"/>
        <c:noMultiLvlLbl val="0"/>
      </c:catAx>
      <c:valAx>
        <c:axId val="2135437951"/>
        <c:scaling>
          <c:orientation val="minMax"/>
        </c:scaling>
        <c:delete val="1"/>
        <c:axPos val="b"/>
        <c:numFmt formatCode="_(* #,##0_);_(* \(#,##0\);_(* &quot;-&quot;??_);_(@_)" sourceLinked="1"/>
        <c:majorTickMark val="none"/>
        <c:minorTickMark val="none"/>
        <c:tickLblPos val="nextTo"/>
        <c:crossAx val="2135420479"/>
        <c:crosses val="autoZero"/>
        <c:crossBetween val="between"/>
      </c:valAx>
      <c:spPr>
        <a:noFill/>
        <a:ln>
          <a:noFill/>
        </a:ln>
        <a:effectLst/>
      </c:spPr>
    </c:plotArea>
    <c:legend>
      <c:legendPos val="t"/>
      <c:layout>
        <c:manualLayout>
          <c:xMode val="edge"/>
          <c:yMode val="edge"/>
          <c:x val="0.79495666316269664"/>
          <c:y val="0"/>
          <c:w val="0.20504328545021755"/>
          <c:h val="6.366382327209098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Dapil - Jateng 20220901-updated.xlsx]Kemiskinan!PivotTable18</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Kemiskinan!$B$4:$B$5</c:f>
              <c:strCache>
                <c:ptCount val="1"/>
                <c:pt idx="0">
                  <c:v>2020</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Kemiskinan!$A$6:$A$10</c:f>
              <c:strCache>
                <c:ptCount val="4"/>
                <c:pt idx="0">
                  <c:v>Kota Salatiga</c:v>
                </c:pt>
                <c:pt idx="1">
                  <c:v>Kota Semarang</c:v>
                </c:pt>
                <c:pt idx="2">
                  <c:v>Kendal</c:v>
                </c:pt>
                <c:pt idx="3">
                  <c:v>Semarang</c:v>
                </c:pt>
              </c:strCache>
            </c:strRef>
          </c:cat>
          <c:val>
            <c:numRef>
              <c:f>Kemiskinan!$B$6:$B$10</c:f>
              <c:numCache>
                <c:formatCode>General</c:formatCode>
                <c:ptCount val="4"/>
                <c:pt idx="0">
                  <c:v>9.69</c:v>
                </c:pt>
                <c:pt idx="1">
                  <c:v>79.58</c:v>
                </c:pt>
                <c:pt idx="2">
                  <c:v>97.49</c:v>
                </c:pt>
                <c:pt idx="3">
                  <c:v>79.88</c:v>
                </c:pt>
              </c:numCache>
            </c:numRef>
          </c:val>
          <c:extLst>
            <c:ext xmlns:c16="http://schemas.microsoft.com/office/drawing/2014/chart" uri="{C3380CC4-5D6E-409C-BE32-E72D297353CC}">
              <c16:uniqueId val="{00000000-D568-42F0-97CA-8F1031DA275D}"/>
            </c:ext>
          </c:extLst>
        </c:ser>
        <c:ser>
          <c:idx val="1"/>
          <c:order val="1"/>
          <c:tx>
            <c:strRef>
              <c:f>Kemiskinan!$C$4:$C$5</c:f>
              <c:strCache>
                <c:ptCount val="1"/>
                <c:pt idx="0">
                  <c:v>2021</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Kemiskinan!$A$6:$A$10</c:f>
              <c:strCache>
                <c:ptCount val="4"/>
                <c:pt idx="0">
                  <c:v>Kota Salatiga</c:v>
                </c:pt>
                <c:pt idx="1">
                  <c:v>Kota Semarang</c:v>
                </c:pt>
                <c:pt idx="2">
                  <c:v>Kendal</c:v>
                </c:pt>
                <c:pt idx="3">
                  <c:v>Semarang</c:v>
                </c:pt>
              </c:strCache>
            </c:strRef>
          </c:cat>
          <c:val>
            <c:numRef>
              <c:f>Kemiskinan!$C$6:$C$10</c:f>
              <c:numCache>
                <c:formatCode>General</c:formatCode>
                <c:ptCount val="4"/>
                <c:pt idx="0">
                  <c:v>10.14</c:v>
                </c:pt>
                <c:pt idx="1">
                  <c:v>84.45</c:v>
                </c:pt>
                <c:pt idx="2">
                  <c:v>100</c:v>
                </c:pt>
                <c:pt idx="3">
                  <c:v>83.61</c:v>
                </c:pt>
              </c:numCache>
            </c:numRef>
          </c:val>
          <c:extLst>
            <c:ext xmlns:c16="http://schemas.microsoft.com/office/drawing/2014/chart" uri="{C3380CC4-5D6E-409C-BE32-E72D297353CC}">
              <c16:uniqueId val="{00000001-D568-42F0-97CA-8F1031DA275D}"/>
            </c:ext>
          </c:extLst>
        </c:ser>
        <c:ser>
          <c:idx val="2"/>
          <c:order val="2"/>
          <c:tx>
            <c:strRef>
              <c:f>Kemiskinan!$D$4:$D$5</c:f>
              <c:strCache>
                <c:ptCount val="1"/>
                <c:pt idx="0">
                  <c:v>2022</c:v>
                </c:pt>
              </c:strCache>
            </c:strRef>
          </c:tx>
          <c:spPr>
            <a:solidFill>
              <a:schemeClr val="accent3">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id-ID"/>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Kemiskinan!$A$6:$A$10</c:f>
              <c:strCache>
                <c:ptCount val="4"/>
                <c:pt idx="0">
                  <c:v>Kota Salatiga</c:v>
                </c:pt>
                <c:pt idx="1">
                  <c:v>Kota Semarang</c:v>
                </c:pt>
                <c:pt idx="2">
                  <c:v>Kendal</c:v>
                </c:pt>
                <c:pt idx="3">
                  <c:v>Semarang</c:v>
                </c:pt>
              </c:strCache>
            </c:strRef>
          </c:cat>
          <c:val>
            <c:numRef>
              <c:f>Kemiskinan!$D$6:$D$10</c:f>
              <c:numCache>
                <c:formatCode>General</c:formatCode>
                <c:ptCount val="4"/>
              </c:numCache>
            </c:numRef>
          </c:val>
          <c:extLst>
            <c:ext xmlns:c16="http://schemas.microsoft.com/office/drawing/2014/chart" uri="{C3380CC4-5D6E-409C-BE32-E72D297353CC}">
              <c16:uniqueId val="{00000002-D568-42F0-97CA-8F1031DA275D}"/>
            </c:ext>
          </c:extLst>
        </c:ser>
        <c:dLbls>
          <c:dLblPos val="inEnd"/>
          <c:showLegendKey val="0"/>
          <c:showVal val="1"/>
          <c:showCatName val="0"/>
          <c:showSerName val="0"/>
          <c:showPercent val="0"/>
          <c:showBubbleSize val="0"/>
        </c:dLbls>
        <c:gapWidth val="80"/>
        <c:overlap val="25"/>
        <c:axId val="85665711"/>
        <c:axId val="85686927"/>
      </c:barChart>
      <c:catAx>
        <c:axId val="856657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cap="none" spc="20" normalizeH="0" baseline="0">
                <a:solidFill>
                  <a:schemeClr val="tx1">
                    <a:lumMod val="65000"/>
                    <a:lumOff val="35000"/>
                  </a:schemeClr>
                </a:solidFill>
                <a:latin typeface="+mn-lt"/>
                <a:ea typeface="+mn-ea"/>
                <a:cs typeface="+mn-cs"/>
              </a:defRPr>
            </a:pPr>
            <a:endParaRPr lang="id-ID"/>
          </a:p>
        </c:txPr>
        <c:crossAx val="85686927"/>
        <c:crosses val="autoZero"/>
        <c:auto val="1"/>
        <c:lblAlgn val="ctr"/>
        <c:lblOffset val="100"/>
        <c:noMultiLvlLbl val="0"/>
      </c:catAx>
      <c:valAx>
        <c:axId val="85686927"/>
        <c:scaling>
          <c:orientation val="minMax"/>
        </c:scaling>
        <c:delete val="1"/>
        <c:axPos val="l"/>
        <c:numFmt formatCode="General" sourceLinked="1"/>
        <c:majorTickMark val="none"/>
        <c:minorTickMark val="none"/>
        <c:tickLblPos val="nextTo"/>
        <c:crossAx val="85665711"/>
        <c:crosses val="autoZero"/>
        <c:crossBetween val="between"/>
      </c:valAx>
      <c:spPr>
        <a:noFill/>
        <a:ln>
          <a:noFill/>
        </a:ln>
        <a:effectLst/>
      </c:spPr>
    </c:plotArea>
    <c:legend>
      <c:legendPos val="t"/>
      <c:layout>
        <c:manualLayout>
          <c:xMode val="edge"/>
          <c:yMode val="edge"/>
          <c:x val="0.77725764732343694"/>
          <c:y val="0"/>
          <c:w val="0.2214630022208762"/>
          <c:h val="7.63355195109004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sz="1400"/>
      </a:pPr>
      <a:endParaRPr lang="id-ID"/>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r>
              <a:rPr lang="en-US" sz="1100">
                <a:solidFill>
                  <a:sysClr val="windowText" lastClr="000000"/>
                </a:solidFill>
              </a:rPr>
              <a:t>Rata-rata Jumlah Penduduk Miskin (ribu jiwa)</a:t>
            </a:r>
          </a:p>
        </c:rich>
      </c:tx>
      <c:layout>
        <c:manualLayout>
          <c:xMode val="edge"/>
          <c:yMode val="edge"/>
          <c:x val="2.2367269880738659E-3"/>
          <c:y val="0"/>
        </c:manualLayout>
      </c:layout>
      <c:overlay val="0"/>
      <c:spPr>
        <a:solidFill>
          <a:schemeClr val="accent2"/>
        </a:solidFill>
        <a:ln>
          <a:noFill/>
        </a:ln>
        <a:effectLst/>
      </c:spPr>
      <c:txPr>
        <a:bodyPr rot="0" spcFirstLastPara="1" vertOverflow="ellipsis" vert="horz" wrap="square" anchor="ctr" anchorCtr="1"/>
        <a:lstStyle/>
        <a:p>
          <a:pPr>
            <a:defRPr sz="120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Kemiskinan!$A$2</c:f>
              <c:strCache>
                <c:ptCount val="1"/>
                <c:pt idx="0">
                  <c:v>Rata-rata Jumlah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Kemiskinan!$B$1:$C$1</c:f>
              <c:numCache>
                <c:formatCode>General</c:formatCode>
                <c:ptCount val="2"/>
                <c:pt idx="0">
                  <c:v>2020</c:v>
                </c:pt>
                <c:pt idx="1">
                  <c:v>2021</c:v>
                </c:pt>
              </c:numCache>
            </c:numRef>
          </c:cat>
          <c:val>
            <c:numRef>
              <c:f>Kemiskinan!$B$2:$C$2</c:f>
              <c:numCache>
                <c:formatCode>_(* #,##0.00_);_(* \(#,##0.00\);_(* "-"??_);_(@_)</c:formatCode>
                <c:ptCount val="2"/>
                <c:pt idx="0">
                  <c:v>66.66</c:v>
                </c:pt>
                <c:pt idx="1">
                  <c:v>69.55</c:v>
                </c:pt>
              </c:numCache>
            </c:numRef>
          </c:val>
          <c:smooth val="0"/>
          <c:extLst>
            <c:ext xmlns:c16="http://schemas.microsoft.com/office/drawing/2014/chart" uri="{C3380CC4-5D6E-409C-BE32-E72D297353CC}">
              <c16:uniqueId val="{00000000-863B-45F9-903D-E0D61EDD89C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05231"/>
        <c:axId val="85689839"/>
      </c:lineChart>
      <c:catAx>
        <c:axId val="85705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85689839"/>
        <c:crosses val="autoZero"/>
        <c:auto val="1"/>
        <c:lblAlgn val="ctr"/>
        <c:lblOffset val="100"/>
        <c:noMultiLvlLbl val="0"/>
      </c:catAx>
      <c:valAx>
        <c:axId val="85689839"/>
        <c:scaling>
          <c:orientation val="minMax"/>
        </c:scaling>
        <c:delete val="1"/>
        <c:axPos val="l"/>
        <c:numFmt formatCode="_(* #,##0.00_);_(* \(#,##0.00\);_(* &quot;-&quot;??_);_(@_)" sourceLinked="1"/>
        <c:majorTickMark val="none"/>
        <c:minorTickMark val="none"/>
        <c:tickLblPos val="nextTo"/>
        <c:crossAx val="8570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5.774738683980301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none"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Kemiskinan!$F$2</c:f>
              <c:strCache>
                <c:ptCount val="1"/>
                <c:pt idx="0">
                  <c:v>Rata-rata % Penduduk Miskin</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cap="none"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Kemiskinan!$G$1:$H$1</c:f>
              <c:numCache>
                <c:formatCode>General</c:formatCode>
                <c:ptCount val="2"/>
                <c:pt idx="0">
                  <c:v>2020</c:v>
                </c:pt>
                <c:pt idx="1">
                  <c:v>2021</c:v>
                </c:pt>
              </c:numCache>
            </c:numRef>
          </c:cat>
          <c:val>
            <c:numRef>
              <c:f>Kemiskinan!$G$2:$H$2</c:f>
              <c:numCache>
                <c:formatCode>_(* #,##0.00_);_(* \(#,##0.00\);_(* "-"??_);_(@_)</c:formatCode>
                <c:ptCount val="2"/>
                <c:pt idx="0">
                  <c:v>6.6950000000000003</c:v>
                </c:pt>
                <c:pt idx="1">
                  <c:v>6.9399999999999995</c:v>
                </c:pt>
              </c:numCache>
            </c:numRef>
          </c:val>
          <c:smooth val="0"/>
          <c:extLst>
            <c:ext xmlns:c16="http://schemas.microsoft.com/office/drawing/2014/chart" uri="{C3380CC4-5D6E-409C-BE32-E72D297353CC}">
              <c16:uniqueId val="{00000000-7FAB-49FF-A4FB-6CC76B75F9B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34351"/>
        <c:axId val="85736015"/>
      </c:lineChart>
      <c:catAx>
        <c:axId val="85734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cap="none" spc="30" baseline="0">
                <a:solidFill>
                  <a:schemeClr val="lt1"/>
                </a:solidFill>
                <a:latin typeface="+mn-lt"/>
                <a:ea typeface="+mn-ea"/>
                <a:cs typeface="+mn-cs"/>
              </a:defRPr>
            </a:pPr>
            <a:endParaRPr lang="id-ID"/>
          </a:p>
        </c:txPr>
        <c:crossAx val="85736015"/>
        <c:crosses val="autoZero"/>
        <c:auto val="1"/>
        <c:lblAlgn val="ctr"/>
        <c:lblOffset val="100"/>
        <c:noMultiLvlLbl val="0"/>
      </c:catAx>
      <c:valAx>
        <c:axId val="85736015"/>
        <c:scaling>
          <c:orientation val="minMax"/>
        </c:scaling>
        <c:delete val="1"/>
        <c:axPos val="l"/>
        <c:numFmt formatCode="_(* #,##0.00_);_(* \(#,##0.00\);_(* &quot;-&quot;??_);_(@_)" sourceLinked="1"/>
        <c:majorTickMark val="none"/>
        <c:minorTickMark val="none"/>
        <c:tickLblPos val="nextTo"/>
        <c:crossAx val="8573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cap="none" baseline="0"/>
      </a:pPr>
      <a:endParaRPr lang="id-ID"/>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Pendidikan!$A$3</c:f>
              <c:strCache>
                <c:ptCount val="1"/>
                <c:pt idx="0">
                  <c:v>APK PAUD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Pendidikan!$B$2:$C$2</c:f>
              <c:numCache>
                <c:formatCode>General</c:formatCode>
                <c:ptCount val="2"/>
                <c:pt idx="0">
                  <c:v>2020</c:v>
                </c:pt>
                <c:pt idx="1">
                  <c:v>2021</c:v>
                </c:pt>
              </c:numCache>
            </c:numRef>
          </c:cat>
          <c:val>
            <c:numRef>
              <c:f>Pendidikan!$B$3:$C$3</c:f>
              <c:numCache>
                <c:formatCode>_(* #,##0.00_);_(* \(#,##0.00\);_(* "-"??_);_(@_)</c:formatCode>
                <c:ptCount val="2"/>
                <c:pt idx="0">
                  <c:v>66.004999999999995</c:v>
                </c:pt>
                <c:pt idx="1">
                  <c:v>63.087500000000006</c:v>
                </c:pt>
              </c:numCache>
            </c:numRef>
          </c:val>
          <c:smooth val="0"/>
          <c:extLst>
            <c:ext xmlns:c16="http://schemas.microsoft.com/office/drawing/2014/chart" uri="{C3380CC4-5D6E-409C-BE32-E72D297353CC}">
              <c16:uniqueId val="{00000000-57E2-4024-A9A7-23AA1496458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21455"/>
        <c:axId val="85726863"/>
      </c:lineChart>
      <c:catAx>
        <c:axId val="857214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26863"/>
        <c:crosses val="autoZero"/>
        <c:auto val="1"/>
        <c:lblAlgn val="ctr"/>
        <c:lblOffset val="100"/>
        <c:noMultiLvlLbl val="0"/>
      </c:catAx>
      <c:valAx>
        <c:axId val="85726863"/>
        <c:scaling>
          <c:orientation val="minMax"/>
        </c:scaling>
        <c:delete val="1"/>
        <c:axPos val="l"/>
        <c:numFmt formatCode="_(* #,##0.00_);_(* \(#,##0.00\);_(* &quot;-&quot;??_);_(@_)" sourceLinked="1"/>
        <c:majorTickMark val="none"/>
        <c:minorTickMark val="none"/>
        <c:tickLblPos val="nextTo"/>
        <c:crossAx val="8572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0901137357830096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Pendidikan!$E$3</c:f>
              <c:strCache>
                <c:ptCount val="1"/>
                <c:pt idx="0">
                  <c:v>APK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Pendidikan!$F$2:$G$2</c:f>
              <c:numCache>
                <c:formatCode>General</c:formatCode>
                <c:ptCount val="2"/>
                <c:pt idx="0">
                  <c:v>2020</c:v>
                </c:pt>
                <c:pt idx="1">
                  <c:v>2021</c:v>
                </c:pt>
              </c:numCache>
            </c:numRef>
          </c:cat>
          <c:val>
            <c:numRef>
              <c:f>Pendidikan!$F$3:$G$3</c:f>
              <c:numCache>
                <c:formatCode>_(* #,##0.00_);_(* \(#,##0.00\);_(* "-"??_);_(@_)</c:formatCode>
                <c:ptCount val="2"/>
                <c:pt idx="0">
                  <c:v>102.5675</c:v>
                </c:pt>
                <c:pt idx="1">
                  <c:v>101.07000000000001</c:v>
                </c:pt>
              </c:numCache>
            </c:numRef>
          </c:val>
          <c:smooth val="0"/>
          <c:extLst>
            <c:ext xmlns:c16="http://schemas.microsoft.com/office/drawing/2014/chart" uri="{C3380CC4-5D6E-409C-BE32-E72D297353CC}">
              <c16:uniqueId val="{00000000-F4E0-4AE7-A5AA-34F073F6D06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695663"/>
        <c:axId val="85696079"/>
      </c:lineChart>
      <c:catAx>
        <c:axId val="856956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696079"/>
        <c:crosses val="autoZero"/>
        <c:auto val="1"/>
        <c:lblAlgn val="ctr"/>
        <c:lblOffset val="100"/>
        <c:noMultiLvlLbl val="0"/>
      </c:catAx>
      <c:valAx>
        <c:axId val="85696079"/>
        <c:scaling>
          <c:orientation val="minMax"/>
        </c:scaling>
        <c:delete val="1"/>
        <c:axPos val="l"/>
        <c:numFmt formatCode="_(* #,##0.00_);_(* \(#,##0.00\);_(* &quot;-&quot;??_);_(@_)" sourceLinked="1"/>
        <c:majorTickMark val="none"/>
        <c:minorTickMark val="none"/>
        <c:tickLblPos val="nextTo"/>
        <c:crossAx val="85695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0122484689413987E-4"/>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Pendidikan!$I$3</c:f>
              <c:strCache>
                <c:ptCount val="1"/>
                <c:pt idx="0">
                  <c:v>APK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Pendidikan!$J$2:$K$2</c:f>
              <c:numCache>
                <c:formatCode>General</c:formatCode>
                <c:ptCount val="2"/>
                <c:pt idx="0">
                  <c:v>2020</c:v>
                </c:pt>
                <c:pt idx="1">
                  <c:v>2021</c:v>
                </c:pt>
              </c:numCache>
            </c:numRef>
          </c:cat>
          <c:val>
            <c:numRef>
              <c:f>Pendidikan!$J$3:$K$3</c:f>
              <c:numCache>
                <c:formatCode>_(* #,##0.00_);_(* \(#,##0.00\);_(* "-"??_);_(@_)</c:formatCode>
                <c:ptCount val="2"/>
                <c:pt idx="0">
                  <c:v>101.35250000000001</c:v>
                </c:pt>
                <c:pt idx="1">
                  <c:v>102.74499999999999</c:v>
                </c:pt>
              </c:numCache>
            </c:numRef>
          </c:val>
          <c:smooth val="0"/>
          <c:extLst>
            <c:ext xmlns:c16="http://schemas.microsoft.com/office/drawing/2014/chart" uri="{C3380CC4-5D6E-409C-BE32-E72D297353CC}">
              <c16:uniqueId val="{00000000-5D0E-4BEA-9337-E9881AF7290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41839"/>
        <c:axId val="85733935"/>
      </c:lineChart>
      <c:catAx>
        <c:axId val="857418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33935"/>
        <c:crosses val="autoZero"/>
        <c:auto val="1"/>
        <c:lblAlgn val="ctr"/>
        <c:lblOffset val="100"/>
        <c:noMultiLvlLbl val="0"/>
      </c:catAx>
      <c:valAx>
        <c:axId val="85733935"/>
        <c:scaling>
          <c:orientation val="minMax"/>
        </c:scaling>
        <c:delete val="1"/>
        <c:axPos val="l"/>
        <c:numFmt formatCode="_(* #,##0.00_);_(* \(#,##0.00\);_(* &quot;-&quot;??_);_(@_)" sourceLinked="1"/>
        <c:majorTickMark val="none"/>
        <c:minorTickMark val="none"/>
        <c:tickLblPos val="nextTo"/>
        <c:crossAx val="8574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5693350831146487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Pendidikan!$M$3</c:f>
              <c:strCache>
                <c:ptCount val="1"/>
                <c:pt idx="0">
                  <c:v>APK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Pendidikan!$N$2:$O$2</c:f>
              <c:numCache>
                <c:formatCode>General</c:formatCode>
                <c:ptCount val="2"/>
                <c:pt idx="0">
                  <c:v>2020</c:v>
                </c:pt>
                <c:pt idx="1">
                  <c:v>2021</c:v>
                </c:pt>
              </c:numCache>
            </c:numRef>
          </c:cat>
          <c:val>
            <c:numRef>
              <c:f>Pendidikan!$N$3:$O$3</c:f>
              <c:numCache>
                <c:formatCode>_(* #,##0.00_);_(* \(#,##0.00\);_(* "-"??_);_(@_)</c:formatCode>
                <c:ptCount val="2"/>
                <c:pt idx="0">
                  <c:v>93.16749999999999</c:v>
                </c:pt>
                <c:pt idx="1">
                  <c:v>98.210000000000008</c:v>
                </c:pt>
              </c:numCache>
            </c:numRef>
          </c:val>
          <c:smooth val="0"/>
          <c:extLst>
            <c:ext xmlns:c16="http://schemas.microsoft.com/office/drawing/2014/chart" uri="{C3380CC4-5D6E-409C-BE32-E72D297353CC}">
              <c16:uniqueId val="{00000000-F3B9-4031-ADA2-5AFBE574F1C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30191"/>
        <c:axId val="85726447"/>
      </c:lineChart>
      <c:catAx>
        <c:axId val="85730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26447"/>
        <c:crosses val="autoZero"/>
        <c:auto val="1"/>
        <c:lblAlgn val="ctr"/>
        <c:lblOffset val="100"/>
        <c:noMultiLvlLbl val="0"/>
      </c:catAx>
      <c:valAx>
        <c:axId val="85726447"/>
        <c:scaling>
          <c:orientation val="minMax"/>
        </c:scaling>
        <c:delete val="1"/>
        <c:axPos val="l"/>
        <c:numFmt formatCode="_(* #,##0.00_);_(* \(#,##0.00\);_(* &quot;-&quot;??_);_(@_)" sourceLinked="1"/>
        <c:majorTickMark val="none"/>
        <c:minorTickMark val="none"/>
        <c:tickLblPos val="nextTo"/>
        <c:crossAx val="8573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6111111111111049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Pendidikan!$Q$3</c:f>
              <c:strCache>
                <c:ptCount val="1"/>
                <c:pt idx="0">
                  <c:v>APM SD</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Pendidikan!$R$2:$S$2</c:f>
              <c:numCache>
                <c:formatCode>General</c:formatCode>
                <c:ptCount val="2"/>
                <c:pt idx="0">
                  <c:v>2020</c:v>
                </c:pt>
                <c:pt idx="1">
                  <c:v>2021</c:v>
                </c:pt>
              </c:numCache>
            </c:numRef>
          </c:cat>
          <c:val>
            <c:numRef>
              <c:f>Pendidikan!$R$3:$S$3</c:f>
              <c:numCache>
                <c:formatCode>_(* #,##0.00_);_(* \(#,##0.00\);_(* "-"??_);_(@_)</c:formatCode>
                <c:ptCount val="2"/>
                <c:pt idx="0">
                  <c:v>93.622500000000002</c:v>
                </c:pt>
                <c:pt idx="1">
                  <c:v>93.514999999999986</c:v>
                </c:pt>
              </c:numCache>
            </c:numRef>
          </c:val>
          <c:smooth val="0"/>
          <c:extLst>
            <c:ext xmlns:c16="http://schemas.microsoft.com/office/drawing/2014/chart" uri="{C3380CC4-5D6E-409C-BE32-E72D297353CC}">
              <c16:uniqueId val="{00000000-F5C7-4461-8DBE-659D90F107F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68463"/>
        <c:axId val="85766799"/>
      </c:lineChart>
      <c:catAx>
        <c:axId val="85768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66799"/>
        <c:crosses val="autoZero"/>
        <c:auto val="1"/>
        <c:lblAlgn val="ctr"/>
        <c:lblOffset val="100"/>
        <c:noMultiLvlLbl val="0"/>
      </c:catAx>
      <c:valAx>
        <c:axId val="85766799"/>
        <c:scaling>
          <c:orientation val="minMax"/>
        </c:scaling>
        <c:delete val="1"/>
        <c:axPos val="l"/>
        <c:numFmt formatCode="_(* #,##0.00_);_(* \(#,##0.00\);_(* &quot;-&quot;??_);_(@_)" sourceLinked="1"/>
        <c:majorTickMark val="none"/>
        <c:minorTickMark val="none"/>
        <c:tickLblPos val="nextTo"/>
        <c:crossAx val="8576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7222222222222348E-3"/>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Pendidikan!$U$3</c:f>
              <c:strCache>
                <c:ptCount val="1"/>
                <c:pt idx="0">
                  <c:v>APM SMP</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Pendidikan!$V$2:$W$2</c:f>
              <c:numCache>
                <c:formatCode>General</c:formatCode>
                <c:ptCount val="2"/>
                <c:pt idx="0">
                  <c:v>2020</c:v>
                </c:pt>
                <c:pt idx="1">
                  <c:v>2021</c:v>
                </c:pt>
              </c:numCache>
            </c:numRef>
          </c:cat>
          <c:val>
            <c:numRef>
              <c:f>Pendidikan!$V$3:$W$3</c:f>
              <c:numCache>
                <c:formatCode>_(* #,##0.00_);_(* \(#,##0.00\);_(* "-"??_);_(@_)</c:formatCode>
                <c:ptCount val="2"/>
                <c:pt idx="0">
                  <c:v>75.945000000000007</c:v>
                </c:pt>
                <c:pt idx="1">
                  <c:v>77.60499999999999</c:v>
                </c:pt>
              </c:numCache>
            </c:numRef>
          </c:val>
          <c:smooth val="0"/>
          <c:extLst>
            <c:ext xmlns:c16="http://schemas.microsoft.com/office/drawing/2014/chart" uri="{C3380CC4-5D6E-409C-BE32-E72D297353CC}">
              <c16:uniqueId val="{00000000-B798-4967-801E-033F6D8555E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60143"/>
        <c:axId val="85757231"/>
      </c:lineChart>
      <c:catAx>
        <c:axId val="85760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57231"/>
        <c:crosses val="autoZero"/>
        <c:auto val="1"/>
        <c:lblAlgn val="ctr"/>
        <c:lblOffset val="100"/>
        <c:noMultiLvlLbl val="0"/>
      </c:catAx>
      <c:valAx>
        <c:axId val="85757231"/>
        <c:scaling>
          <c:orientation val="minMax"/>
        </c:scaling>
        <c:delete val="1"/>
        <c:axPos val="l"/>
        <c:numFmt formatCode="_(* #,##0.00_);_(* \(#,##0.00\);_(* &quot;-&quot;??_);_(@_)" sourceLinked="1"/>
        <c:majorTickMark val="none"/>
        <c:minorTickMark val="none"/>
        <c:tickLblPos val="nextTo"/>
        <c:crossAx val="8576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4076334208223941E-2"/>
          <c:y val="0"/>
        </c:manualLayout>
      </c:layout>
      <c:overlay val="0"/>
      <c:spPr>
        <a:solidFill>
          <a:schemeClr val="accent2"/>
        </a:solidFill>
        <a:ln>
          <a:noFill/>
        </a:ln>
        <a:effectLst/>
      </c:spPr>
      <c:txPr>
        <a:bodyPr rot="0" spcFirstLastPara="1" vertOverflow="ellipsis" vert="horz" wrap="square" anchor="ctr" anchorCtr="1"/>
        <a:lstStyle/>
        <a:p>
          <a:pPr>
            <a:defRPr sz="1440" b="1" i="0" u="none" strike="noStrike" kern="1200" cap="all" spc="100" normalizeH="0" baseline="0">
              <a:solidFill>
                <a:sysClr val="windowText" lastClr="000000"/>
              </a:solidFill>
              <a:latin typeface="+mn-lt"/>
              <a:ea typeface="+mn-ea"/>
              <a:cs typeface="+mn-cs"/>
            </a:defRPr>
          </a:pPr>
          <a:endParaRPr lang="id-ID"/>
        </a:p>
      </c:txPr>
    </c:title>
    <c:autoTitleDeleted val="0"/>
    <c:plotArea>
      <c:layout/>
      <c:lineChart>
        <c:grouping val="standard"/>
        <c:varyColors val="0"/>
        <c:ser>
          <c:idx val="0"/>
          <c:order val="0"/>
          <c:tx>
            <c:strRef>
              <c:f>Pendidikan!$Y$3</c:f>
              <c:strCache>
                <c:ptCount val="1"/>
                <c:pt idx="0">
                  <c:v>APM SMA</c:v>
                </c:pt>
              </c:strCache>
            </c:strRef>
          </c:tx>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Pendidikan!$Z$2:$AA$2</c:f>
              <c:numCache>
                <c:formatCode>General</c:formatCode>
                <c:ptCount val="2"/>
                <c:pt idx="0">
                  <c:v>2020</c:v>
                </c:pt>
                <c:pt idx="1">
                  <c:v>2021</c:v>
                </c:pt>
              </c:numCache>
            </c:numRef>
          </c:cat>
          <c:val>
            <c:numRef>
              <c:f>Pendidikan!$Z$3:$AA$3</c:f>
              <c:numCache>
                <c:formatCode>_(* #,##0.00_);_(* \(#,##0.00\);_(* "-"??_);_(@_)</c:formatCode>
                <c:ptCount val="2"/>
                <c:pt idx="0">
                  <c:v>66.992499999999993</c:v>
                </c:pt>
                <c:pt idx="1">
                  <c:v>68.827500000000001</c:v>
                </c:pt>
              </c:numCache>
            </c:numRef>
          </c:val>
          <c:smooth val="0"/>
          <c:extLst>
            <c:ext xmlns:c16="http://schemas.microsoft.com/office/drawing/2014/chart" uri="{C3380CC4-5D6E-409C-BE32-E72D297353CC}">
              <c16:uniqueId val="{00000000-7470-497C-8F2B-2A347DC8FFE5}"/>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5757647"/>
        <c:axId val="85758895"/>
      </c:lineChart>
      <c:catAx>
        <c:axId val="857576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id-ID"/>
          </a:p>
        </c:txPr>
        <c:crossAx val="85758895"/>
        <c:crosses val="autoZero"/>
        <c:auto val="1"/>
        <c:lblAlgn val="ctr"/>
        <c:lblOffset val="100"/>
        <c:noMultiLvlLbl val="0"/>
      </c:catAx>
      <c:valAx>
        <c:axId val="85758895"/>
        <c:scaling>
          <c:orientation val="minMax"/>
        </c:scaling>
        <c:delete val="1"/>
        <c:axPos val="l"/>
        <c:numFmt formatCode="_(* #,##0.00_);_(* \(#,##0.00\);_(* &quot;-&quot;??_);_(@_)" sourceLinked="1"/>
        <c:majorTickMark val="none"/>
        <c:minorTickMark val="none"/>
        <c:tickLblPos val="nextTo"/>
        <c:crossAx val="8575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sz="1200"/>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171450</xdr:colOff>
      <xdr:row>0</xdr:row>
      <xdr:rowOff>171450</xdr:rowOff>
    </xdr:from>
    <xdr:to>
      <xdr:col>18</xdr:col>
      <xdr:colOff>552450</xdr:colOff>
      <xdr:row>5</xdr:row>
      <xdr:rowOff>63500</xdr:rowOff>
    </xdr:to>
    <xdr:sp macro="" textlink="">
      <xdr:nvSpPr>
        <xdr:cNvPr id="2" name="Rectangle: Rounded Corners 1">
          <a:extLst>
            <a:ext uri="{FF2B5EF4-FFF2-40B4-BE49-F238E27FC236}">
              <a16:creationId xmlns:a16="http://schemas.microsoft.com/office/drawing/2014/main" id="{345CDE26-5F5A-4DA9-9DF3-664714114F49}"/>
            </a:ext>
          </a:extLst>
        </xdr:cNvPr>
        <xdr:cNvSpPr/>
      </xdr:nvSpPr>
      <xdr:spPr>
        <a:xfrm>
          <a:off x="2609850" y="171450"/>
          <a:ext cx="8915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DAK, DAU, DID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dan Dana Desa 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4</xdr:col>
      <xdr:colOff>171449</xdr:colOff>
      <xdr:row>6</xdr:row>
      <xdr:rowOff>73023</xdr:rowOff>
    </xdr:from>
    <xdr:to>
      <xdr:col>15</xdr:col>
      <xdr:colOff>140969</xdr:colOff>
      <xdr:row>30</xdr:row>
      <xdr:rowOff>73023</xdr:rowOff>
    </xdr:to>
    <xdr:graphicFrame macro="">
      <xdr:nvGraphicFramePr>
        <xdr:cNvPr id="4" name="Chart 3">
          <a:extLst>
            <a:ext uri="{FF2B5EF4-FFF2-40B4-BE49-F238E27FC236}">
              <a16:creationId xmlns:a16="http://schemas.microsoft.com/office/drawing/2014/main" id="{4E5A0AB3-3181-4049-8835-329DC3AD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463550</xdr:colOff>
      <xdr:row>6</xdr:row>
      <xdr:rowOff>73025</xdr:rowOff>
    </xdr:from>
    <xdr:to>
      <xdr:col>26</xdr:col>
      <xdr:colOff>433070</xdr:colOff>
      <xdr:row>30</xdr:row>
      <xdr:rowOff>73025</xdr:rowOff>
    </xdr:to>
    <xdr:graphicFrame macro="">
      <xdr:nvGraphicFramePr>
        <xdr:cNvPr id="5" name="Chart 4">
          <a:extLst>
            <a:ext uri="{FF2B5EF4-FFF2-40B4-BE49-F238E27FC236}">
              <a16:creationId xmlns:a16="http://schemas.microsoft.com/office/drawing/2014/main" id="{78086EA5-CC66-4E5C-BF62-5E44526C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174625</xdr:colOff>
      <xdr:row>31</xdr:row>
      <xdr:rowOff>177800</xdr:rowOff>
    </xdr:from>
    <xdr:to>
      <xdr:col>15</xdr:col>
      <xdr:colOff>144145</xdr:colOff>
      <xdr:row>55</xdr:row>
      <xdr:rowOff>177800</xdr:rowOff>
    </xdr:to>
    <xdr:graphicFrame macro="">
      <xdr:nvGraphicFramePr>
        <xdr:cNvPr id="6" name="Chart 5">
          <a:extLst>
            <a:ext uri="{FF2B5EF4-FFF2-40B4-BE49-F238E27FC236}">
              <a16:creationId xmlns:a16="http://schemas.microsoft.com/office/drawing/2014/main" id="{BF8FF95F-6940-4F55-A164-DE77A784F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9</xdr:row>
      <xdr:rowOff>53976</xdr:rowOff>
    </xdr:from>
    <xdr:to>
      <xdr:col>3</xdr:col>
      <xdr:colOff>523875</xdr:colOff>
      <xdr:row>25</xdr:row>
      <xdr:rowOff>142876</xdr:rowOff>
    </xdr:to>
    <mc:AlternateContent xmlns:mc="http://schemas.openxmlformats.org/markup-compatibility/2006" xmlns:a14="http://schemas.microsoft.com/office/drawing/2010/main">
      <mc:Choice Requires="a14">
        <xdr:graphicFrame macro="">
          <xdr:nvGraphicFramePr>
            <xdr:cNvPr id="7" name="Daerah Pemilihan">
              <a:extLst>
                <a:ext uri="{FF2B5EF4-FFF2-40B4-BE49-F238E27FC236}">
                  <a16:creationId xmlns:a16="http://schemas.microsoft.com/office/drawing/2014/main" id="{A2617A78-A6D4-4D66-8AE4-E6E306DF4547}"/>
                </a:ext>
              </a:extLst>
            </xdr:cNvPr>
            <xdr:cNvGraphicFramePr/>
          </xdr:nvGraphicFramePr>
          <xdr:xfrm>
            <a:off x="0" y="0"/>
            <a:ext cx="0" cy="0"/>
          </xdr:xfrm>
          <a:graphic>
            <a:graphicData uri="http://schemas.microsoft.com/office/drawing/2010/slicer">
              <sle:slicer xmlns:sle="http://schemas.microsoft.com/office/drawing/2010/slicer" name="Daerah Pemilihan"/>
            </a:graphicData>
          </a:graphic>
        </xdr:graphicFrame>
      </mc:Choice>
      <mc:Fallback xmlns="">
        <xdr:sp macro="" textlink="">
          <xdr:nvSpPr>
            <xdr:cNvPr id="0" name=""/>
            <xdr:cNvSpPr>
              <a:spLocks noTextEdit="1"/>
            </xdr:cNvSpPr>
          </xdr:nvSpPr>
          <xdr:spPr>
            <a:xfrm>
              <a:off x="66675" y="1768476"/>
              <a:ext cx="2266950" cy="31369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460375</xdr:colOff>
      <xdr:row>31</xdr:row>
      <xdr:rowOff>187325</xdr:rowOff>
    </xdr:from>
    <xdr:to>
      <xdr:col>26</xdr:col>
      <xdr:colOff>429895</xdr:colOff>
      <xdr:row>55</xdr:row>
      <xdr:rowOff>187325</xdr:rowOff>
    </xdr:to>
    <xdr:graphicFrame macro="">
      <xdr:nvGraphicFramePr>
        <xdr:cNvPr id="8" name="Chart 7">
          <a:extLst>
            <a:ext uri="{FF2B5EF4-FFF2-40B4-BE49-F238E27FC236}">
              <a16:creationId xmlns:a16="http://schemas.microsoft.com/office/drawing/2014/main" id="{BB5F4324-619D-481D-AC6F-6BF8EE6D9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171450</xdr:colOff>
      <xdr:row>57</xdr:row>
      <xdr:rowOff>79375</xdr:rowOff>
    </xdr:from>
    <xdr:to>
      <xdr:col>15</xdr:col>
      <xdr:colOff>140970</xdr:colOff>
      <xdr:row>81</xdr:row>
      <xdr:rowOff>79375</xdr:rowOff>
    </xdr:to>
    <xdr:graphicFrame macro="">
      <xdr:nvGraphicFramePr>
        <xdr:cNvPr id="9" name="Chart 8">
          <a:extLst>
            <a:ext uri="{FF2B5EF4-FFF2-40B4-BE49-F238E27FC236}">
              <a16:creationId xmlns:a16="http://schemas.microsoft.com/office/drawing/2014/main" id="{B14DD209-8E2C-436D-B73E-ED39A6C30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457200</xdr:colOff>
      <xdr:row>57</xdr:row>
      <xdr:rowOff>79375</xdr:rowOff>
    </xdr:from>
    <xdr:to>
      <xdr:col>26</xdr:col>
      <xdr:colOff>426720</xdr:colOff>
      <xdr:row>81</xdr:row>
      <xdr:rowOff>79375</xdr:rowOff>
    </xdr:to>
    <xdr:graphicFrame macro="">
      <xdr:nvGraphicFramePr>
        <xdr:cNvPr id="10" name="Chart 9">
          <a:extLst>
            <a:ext uri="{FF2B5EF4-FFF2-40B4-BE49-F238E27FC236}">
              <a16:creationId xmlns:a16="http://schemas.microsoft.com/office/drawing/2014/main" id="{BEA39341-3DFB-4516-9B78-E3381829B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184150</xdr:colOff>
      <xdr:row>82</xdr:row>
      <xdr:rowOff>187325</xdr:rowOff>
    </xdr:from>
    <xdr:to>
      <xdr:col>15</xdr:col>
      <xdr:colOff>153670</xdr:colOff>
      <xdr:row>106</xdr:row>
      <xdr:rowOff>187325</xdr:rowOff>
    </xdr:to>
    <xdr:graphicFrame macro="">
      <xdr:nvGraphicFramePr>
        <xdr:cNvPr id="11" name="Chart 10">
          <a:extLst>
            <a:ext uri="{FF2B5EF4-FFF2-40B4-BE49-F238E27FC236}">
              <a16:creationId xmlns:a16="http://schemas.microsoft.com/office/drawing/2014/main" id="{C2FB7B38-8C07-4851-B5C9-11946DE16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457200</xdr:colOff>
      <xdr:row>113</xdr:row>
      <xdr:rowOff>149225</xdr:rowOff>
    </xdr:from>
    <xdr:to>
      <xdr:col>26</xdr:col>
      <xdr:colOff>426720</xdr:colOff>
      <xdr:row>137</xdr:row>
      <xdr:rowOff>149225</xdr:rowOff>
    </xdr:to>
    <xdr:graphicFrame macro="">
      <xdr:nvGraphicFramePr>
        <xdr:cNvPr id="19" name="Chart 18">
          <a:extLst>
            <a:ext uri="{FF2B5EF4-FFF2-40B4-BE49-F238E27FC236}">
              <a16:creationId xmlns:a16="http://schemas.microsoft.com/office/drawing/2014/main" id="{0E7B4813-8919-4C91-9774-A2BD9A497A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171450</xdr:colOff>
      <xdr:row>113</xdr:row>
      <xdr:rowOff>155575</xdr:rowOff>
    </xdr:from>
    <xdr:to>
      <xdr:col>15</xdr:col>
      <xdr:colOff>140970</xdr:colOff>
      <xdr:row>137</xdr:row>
      <xdr:rowOff>155575</xdr:rowOff>
    </xdr:to>
    <xdr:graphicFrame macro="">
      <xdr:nvGraphicFramePr>
        <xdr:cNvPr id="22" name="Chart 21">
          <a:extLst>
            <a:ext uri="{FF2B5EF4-FFF2-40B4-BE49-F238E27FC236}">
              <a16:creationId xmlns:a16="http://schemas.microsoft.com/office/drawing/2014/main" id="{CF2EA10B-F723-47FB-A4E1-E5857370D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438150</xdr:colOff>
      <xdr:row>164</xdr:row>
      <xdr:rowOff>101600</xdr:rowOff>
    </xdr:from>
    <xdr:to>
      <xdr:col>26</xdr:col>
      <xdr:colOff>407670</xdr:colOff>
      <xdr:row>188</xdr:row>
      <xdr:rowOff>101600</xdr:rowOff>
    </xdr:to>
    <xdr:graphicFrame macro="">
      <xdr:nvGraphicFramePr>
        <xdr:cNvPr id="24" name="Chart 23">
          <a:extLst>
            <a:ext uri="{FF2B5EF4-FFF2-40B4-BE49-F238E27FC236}">
              <a16:creationId xmlns:a16="http://schemas.microsoft.com/office/drawing/2014/main" id="{128B528C-E666-4667-AE37-2803C6CDF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187325</xdr:colOff>
      <xdr:row>189</xdr:row>
      <xdr:rowOff>158750</xdr:rowOff>
    </xdr:from>
    <xdr:to>
      <xdr:col>15</xdr:col>
      <xdr:colOff>156845</xdr:colOff>
      <xdr:row>213</xdr:row>
      <xdr:rowOff>158750</xdr:rowOff>
    </xdr:to>
    <xdr:graphicFrame macro="">
      <xdr:nvGraphicFramePr>
        <xdr:cNvPr id="26" name="Chart 25">
          <a:extLst>
            <a:ext uri="{FF2B5EF4-FFF2-40B4-BE49-F238E27FC236}">
              <a16:creationId xmlns:a16="http://schemas.microsoft.com/office/drawing/2014/main" id="{091BD320-367E-485D-8AD4-BED50DF88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184150</xdr:colOff>
      <xdr:row>164</xdr:row>
      <xdr:rowOff>101600</xdr:rowOff>
    </xdr:from>
    <xdr:to>
      <xdr:col>15</xdr:col>
      <xdr:colOff>153670</xdr:colOff>
      <xdr:row>188</xdr:row>
      <xdr:rowOff>101600</xdr:rowOff>
    </xdr:to>
    <xdr:graphicFrame macro="">
      <xdr:nvGraphicFramePr>
        <xdr:cNvPr id="27" name="Chart 26">
          <a:extLst>
            <a:ext uri="{FF2B5EF4-FFF2-40B4-BE49-F238E27FC236}">
              <a16:creationId xmlns:a16="http://schemas.microsoft.com/office/drawing/2014/main" id="{0A2C1B7C-B2FD-4A2E-81F3-23347C64E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454025</xdr:colOff>
      <xdr:row>139</xdr:row>
      <xdr:rowOff>47625</xdr:rowOff>
    </xdr:from>
    <xdr:to>
      <xdr:col>26</xdr:col>
      <xdr:colOff>423545</xdr:colOff>
      <xdr:row>163</xdr:row>
      <xdr:rowOff>47625</xdr:rowOff>
    </xdr:to>
    <xdr:graphicFrame macro="">
      <xdr:nvGraphicFramePr>
        <xdr:cNvPr id="28" name="Chart 27">
          <a:extLst>
            <a:ext uri="{FF2B5EF4-FFF2-40B4-BE49-F238E27FC236}">
              <a16:creationId xmlns:a16="http://schemas.microsoft.com/office/drawing/2014/main" id="{65B47E57-F3A8-40C4-9E75-59858E2618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187325</xdr:colOff>
      <xdr:row>139</xdr:row>
      <xdr:rowOff>44450</xdr:rowOff>
    </xdr:from>
    <xdr:to>
      <xdr:col>15</xdr:col>
      <xdr:colOff>156845</xdr:colOff>
      <xdr:row>163</xdr:row>
      <xdr:rowOff>44450</xdr:rowOff>
    </xdr:to>
    <xdr:graphicFrame macro="">
      <xdr:nvGraphicFramePr>
        <xdr:cNvPr id="29" name="Chart 28">
          <a:extLst>
            <a:ext uri="{FF2B5EF4-FFF2-40B4-BE49-F238E27FC236}">
              <a16:creationId xmlns:a16="http://schemas.microsoft.com/office/drawing/2014/main" id="{F23E812C-1B17-4BFD-B98F-098D9D68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57150</xdr:colOff>
      <xdr:row>26</xdr:row>
      <xdr:rowOff>179161</xdr:rowOff>
    </xdr:from>
    <xdr:to>
      <xdr:col>3</xdr:col>
      <xdr:colOff>527050</xdr:colOff>
      <xdr:row>47</xdr:row>
      <xdr:rowOff>110581</xdr:rowOff>
    </xdr:to>
    <mc:AlternateContent xmlns:mc="http://schemas.openxmlformats.org/markup-compatibility/2006" xmlns:a14="http://schemas.microsoft.com/office/drawing/2010/main">
      <mc:Choice Requires="a14">
        <xdr:graphicFrame macro="">
          <xdr:nvGraphicFramePr>
            <xdr:cNvPr id="34" name="Bidang">
              <a:extLst>
                <a:ext uri="{FF2B5EF4-FFF2-40B4-BE49-F238E27FC236}">
                  <a16:creationId xmlns:a16="http://schemas.microsoft.com/office/drawing/2014/main" id="{A5220C24-7B6C-43BB-9191-CA5B15DD43A0}"/>
                </a:ext>
              </a:extLst>
            </xdr:cNvPr>
            <xdr:cNvGraphicFramePr/>
          </xdr:nvGraphicFramePr>
          <xdr:xfrm>
            <a:off x="0" y="0"/>
            <a:ext cx="0" cy="0"/>
          </xdr:xfrm>
          <a:graphic>
            <a:graphicData uri="http://schemas.microsoft.com/office/drawing/2010/slicer">
              <sle:slicer xmlns:sle="http://schemas.microsoft.com/office/drawing/2010/slicer" name="Bidang"/>
            </a:graphicData>
          </a:graphic>
        </xdr:graphicFrame>
      </mc:Choice>
      <mc:Fallback xmlns="">
        <xdr:sp macro="" textlink="">
          <xdr:nvSpPr>
            <xdr:cNvPr id="0" name=""/>
            <xdr:cNvSpPr>
              <a:spLocks noTextEdit="1"/>
            </xdr:cNvSpPr>
          </xdr:nvSpPr>
          <xdr:spPr>
            <a:xfrm>
              <a:off x="57150" y="5132161"/>
              <a:ext cx="2279650" cy="393192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469900</xdr:colOff>
      <xdr:row>82</xdr:row>
      <xdr:rowOff>184150</xdr:rowOff>
    </xdr:from>
    <xdr:to>
      <xdr:col>26</xdr:col>
      <xdr:colOff>439420</xdr:colOff>
      <xdr:row>106</xdr:row>
      <xdr:rowOff>184150</xdr:rowOff>
    </xdr:to>
    <xdr:sp macro="" textlink="">
      <xdr:nvSpPr>
        <xdr:cNvPr id="35" name="TextBox 34">
          <a:extLst>
            <a:ext uri="{FF2B5EF4-FFF2-40B4-BE49-F238E27FC236}">
              <a16:creationId xmlns:a16="http://schemas.microsoft.com/office/drawing/2014/main" id="{7AA155CF-8A43-40E7-A4BB-E04A75D25334}"/>
            </a:ext>
          </a:extLst>
        </xdr:cNvPr>
        <xdr:cNvSpPr txBox="1"/>
      </xdr:nvSpPr>
      <xdr:spPr>
        <a:xfrm>
          <a:off x="9613900" y="15805150"/>
          <a:ext cx="6675120" cy="457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Transfer ke Daerah dan Dana Desa</a:t>
          </a:r>
        </a:p>
        <a:p>
          <a:r>
            <a:rPr lang="en-US" sz="1200"/>
            <a:t>Transfer ke Daerah merupakan bagian dari Belanja Negara dalam rangka mendanai pelaksanaan desentralisasi fiskal berupa Dana Perimbangan, Dana Insentif Daerah (DID), dan dana lainnya. Dana Transfer ke Daerah dialokasikan untuk mengurangi ketimpangan sumber pendanaan antara pusat dan daerah, mengurangi kesenjangan pendanaan urusan pemerintahan antar daerah, mengurangi kesenjangan layanan publik antar daerah.</a:t>
          </a:r>
        </a:p>
        <a:p>
          <a:r>
            <a:rPr lang="en-US" sz="1200"/>
            <a:t>Transfer Dana Perimbangan meliputi </a:t>
          </a:r>
        </a:p>
        <a:p>
          <a:r>
            <a:rPr lang="en-US" sz="1200"/>
            <a:t>1. Transfer Dana Bagi Hasil Pajak,</a:t>
          </a:r>
          <a:r>
            <a:rPr lang="en-US" sz="1200" baseline="0"/>
            <a:t> baik Pajak Penghasilan (PPh) &amp; Pajak Bumi maupun Bangunan (PBB);</a:t>
          </a:r>
          <a:endParaRPr lang="en-US" sz="1200"/>
        </a:p>
        <a:p>
          <a:r>
            <a:rPr lang="en-US" sz="1200"/>
            <a:t>2. Transfer Dana Bagi Hasil Sumber Daya Alam (SDA);</a:t>
          </a:r>
        </a:p>
        <a:p>
          <a:r>
            <a:rPr lang="en-US" sz="1200"/>
            <a:t>3. Transfer Dana Alokasi Umum (DAU);</a:t>
          </a:r>
        </a:p>
        <a:p>
          <a:r>
            <a:rPr lang="en-US" sz="1200"/>
            <a:t>4. Transfer Dana Alokasi Khusus (DAK). </a:t>
          </a:r>
        </a:p>
        <a:p>
          <a:r>
            <a:rPr lang="id-ID" sz="1200"/>
            <a:t>Transfer ke Daerah ditetapkan dalam APBN, Peraturan Presiden, dan Peraturan Menteri Keuangan (PMK) yang selanjutnya dituangkan dalam Daftar Isian Pelaksanaan Anggaran (DIPA) yang ditandatangani oleh Direktur Jenderal Perimbangan Keuangan selaku Kuasa Pengguna Anggaran atas nama Menteri Keuangan selaku Pengguna Anggaran untuk tiap jenis Transfer ke Daerah dengan dilampiri rincian alokasi per daerah. </a:t>
          </a:r>
          <a:endParaRPr lang="en-US" sz="1200"/>
        </a:p>
        <a:p>
          <a:endParaRPr lang="en-US" sz="1200"/>
        </a:p>
        <a:p>
          <a:r>
            <a:rPr lang="id-ID" sz="1200"/>
            <a:t>Dana Desa didefinisikan sebagai dana yang bersumber dari APBN yang diperuntu</a:t>
          </a:r>
          <a:r>
            <a:rPr lang="en-US" sz="1200"/>
            <a:t>k</a:t>
          </a:r>
          <a:r>
            <a:rPr lang="id-ID" sz="1200"/>
            <a:t>kan bagi </a:t>
          </a:r>
          <a:r>
            <a:rPr lang="en-US" sz="1200"/>
            <a:t>d</a:t>
          </a:r>
          <a:r>
            <a:rPr lang="id-ID" sz="1200"/>
            <a:t>esa yang ditransfer melalui APBD </a:t>
          </a:r>
          <a:r>
            <a:rPr lang="en-US" sz="1200"/>
            <a:t>k</a:t>
          </a:r>
          <a:r>
            <a:rPr lang="id-ID" sz="1200"/>
            <a:t>abupaten/kota dan digunakan unuk membiayai penyelenggaraan pemerintahan, pelaksanaan pembangunan, pembinaan, kemasyarakatan dan pemberdayaan masyarakat</a:t>
          </a:r>
          <a:r>
            <a:rPr lang="en-US" sz="1200"/>
            <a:t>. Dana ini dialokasikan secara berkeadilan berdasarkan: alokasi dasar, dan</a:t>
          </a:r>
        </a:p>
        <a:p>
          <a:r>
            <a:rPr lang="en-US" sz="1200"/>
            <a:t>alokasi yang dihitung dengan memperhatikan jumlah penduduk, angka kemiskinan, luas wilayah, dan tingkat kesulitan geografis desa setiap kabupaten/kota.</a:t>
          </a:r>
        </a:p>
        <a:p>
          <a:endParaRPr lang="id-ID" sz="1200"/>
        </a:p>
        <a:p>
          <a:endParaRPr lang="id-ID" sz="1200"/>
        </a:p>
      </xdr:txBody>
    </xdr:sp>
    <xdr:clientData/>
  </xdr:twoCellAnchor>
  <xdr:twoCellAnchor>
    <xdr:from>
      <xdr:col>4</xdr:col>
      <xdr:colOff>152400</xdr:colOff>
      <xdr:row>108</xdr:row>
      <xdr:rowOff>133350</xdr:rowOff>
    </xdr:from>
    <xdr:to>
      <xdr:col>18</xdr:col>
      <xdr:colOff>152400</xdr:colOff>
      <xdr:row>113</xdr:row>
      <xdr:rowOff>25400</xdr:rowOff>
    </xdr:to>
    <xdr:sp macro="" textlink="">
      <xdr:nvSpPr>
        <xdr:cNvPr id="36" name="Rectangle: Rounded Corners 35">
          <a:extLst>
            <a:ext uri="{FF2B5EF4-FFF2-40B4-BE49-F238E27FC236}">
              <a16:creationId xmlns:a16="http://schemas.microsoft.com/office/drawing/2014/main" id="{A1E1E5E4-4898-4AA2-9573-FF52A2911439}"/>
            </a:ext>
          </a:extLst>
        </xdr:cNvPr>
        <xdr:cNvSpPr/>
      </xdr:nvSpPr>
      <xdr:spPr>
        <a:xfrm>
          <a:off x="2590800" y="20707350"/>
          <a:ext cx="8534400" cy="84455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Rincian Transfer ke Daerah</a:t>
          </a:r>
          <a:r>
            <a:rPr lang="en-US" sz="28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 DBH </a:t>
          </a:r>
          <a:r>
            <a:rPr lang="en-US"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28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editAs="oneCell">
    <xdr:from>
      <xdr:col>0</xdr:col>
      <xdr:colOff>76200</xdr:colOff>
      <xdr:row>0</xdr:row>
      <xdr:rowOff>85725</xdr:rowOff>
    </xdr:from>
    <xdr:to>
      <xdr:col>3</xdr:col>
      <xdr:colOff>533400</xdr:colOff>
      <xdr:row>6</xdr:row>
      <xdr:rowOff>95250</xdr:rowOff>
    </xdr:to>
    <mc:AlternateContent xmlns:mc="http://schemas.openxmlformats.org/markup-compatibility/2006" xmlns:a14="http://schemas.microsoft.com/office/drawing/2010/main">
      <mc:Choice Requires="a14">
        <xdr:graphicFrame macro="">
          <xdr:nvGraphicFramePr>
            <xdr:cNvPr id="37" name="Tahun">
              <a:extLst>
                <a:ext uri="{FF2B5EF4-FFF2-40B4-BE49-F238E27FC236}">
                  <a16:creationId xmlns:a16="http://schemas.microsoft.com/office/drawing/2014/main" id="{0B7B76D8-A056-499B-AB10-BF04314395AC}"/>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mlns="">
        <xdr:sp macro="" textlink="">
          <xdr:nvSpPr>
            <xdr:cNvPr id="0" name=""/>
            <xdr:cNvSpPr>
              <a:spLocks noTextEdit="1"/>
            </xdr:cNvSpPr>
          </xdr:nvSpPr>
          <xdr:spPr>
            <a:xfrm>
              <a:off x="76200" y="85725"/>
              <a:ext cx="2298700" cy="1247775"/>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238124</xdr:colOff>
      <xdr:row>232</xdr:row>
      <xdr:rowOff>174625</xdr:rowOff>
    </xdr:from>
    <xdr:to>
      <xdr:col>26</xdr:col>
      <xdr:colOff>412750</xdr:colOff>
      <xdr:row>256</xdr:row>
      <xdr:rowOff>174625</xdr:rowOff>
    </xdr:to>
    <xdr:graphicFrame macro="">
      <xdr:nvGraphicFramePr>
        <xdr:cNvPr id="23" name="Chart 22">
          <a:extLst>
            <a:ext uri="{FF2B5EF4-FFF2-40B4-BE49-F238E27FC236}">
              <a16:creationId xmlns:a16="http://schemas.microsoft.com/office/drawing/2014/main" id="{DC8113BA-7779-48FE-B58D-3F79CB3E6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238125</xdr:colOff>
      <xdr:row>258</xdr:row>
      <xdr:rowOff>111125</xdr:rowOff>
    </xdr:from>
    <xdr:to>
      <xdr:col>15</xdr:col>
      <xdr:colOff>204343</xdr:colOff>
      <xdr:row>282</xdr:row>
      <xdr:rowOff>111125</xdr:rowOff>
    </xdr:to>
    <xdr:graphicFrame macro="">
      <xdr:nvGraphicFramePr>
        <xdr:cNvPr id="25" name="Chart 24">
          <a:extLst>
            <a:ext uri="{FF2B5EF4-FFF2-40B4-BE49-F238E27FC236}">
              <a16:creationId xmlns:a16="http://schemas.microsoft.com/office/drawing/2014/main" id="{A579CFC9-691C-45E5-BF8A-995DB33BD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158749</xdr:colOff>
      <xdr:row>222</xdr:row>
      <xdr:rowOff>47625</xdr:rowOff>
    </xdr:from>
    <xdr:to>
      <xdr:col>8</xdr:col>
      <xdr:colOff>31749</xdr:colOff>
      <xdr:row>231</xdr:row>
      <xdr:rowOff>161925</xdr:rowOff>
    </xdr:to>
    <xdr:graphicFrame macro="">
      <xdr:nvGraphicFramePr>
        <xdr:cNvPr id="31" name="Chart 30">
          <a:extLst>
            <a:ext uri="{FF2B5EF4-FFF2-40B4-BE49-F238E27FC236}">
              <a16:creationId xmlns:a16="http://schemas.microsoft.com/office/drawing/2014/main" id="{AAC76C57-CD34-4C08-BA4A-CB2B25FA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174625</xdr:colOff>
      <xdr:row>220</xdr:row>
      <xdr:rowOff>47625</xdr:rowOff>
    </xdr:from>
    <xdr:to>
      <xdr:col>11</xdr:col>
      <xdr:colOff>432435</xdr:colOff>
      <xdr:row>221</xdr:row>
      <xdr:rowOff>161940</xdr:rowOff>
    </xdr:to>
    <xdr:sp macro="" textlink="">
      <xdr:nvSpPr>
        <xdr:cNvPr id="33" name="TextBox 24">
          <a:extLst>
            <a:ext uri="{FF2B5EF4-FFF2-40B4-BE49-F238E27FC236}">
              <a16:creationId xmlns:a16="http://schemas.microsoft.com/office/drawing/2014/main" id="{4BD72AD9-1920-46B7-8FA6-48832B3F0A4F}"/>
            </a:ext>
          </a:extLst>
        </xdr:cNvPr>
        <xdr:cNvSpPr txBox="1"/>
      </xdr:nvSpPr>
      <xdr:spPr>
        <a:xfrm>
          <a:off x="2587625" y="41576625"/>
          <a:ext cx="4480560" cy="30481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600" b="1"/>
            <a:t>Rata-rata</a:t>
          </a:r>
          <a:r>
            <a:rPr lang="en-US" sz="1600" b="1" baseline="0"/>
            <a:t> </a:t>
          </a:r>
          <a:r>
            <a:rPr lang="en-US" sz="1600" b="1"/>
            <a:t>IPM Daerah Pemilihan dan Indikatornya</a:t>
          </a:r>
          <a:r>
            <a:rPr lang="en-US" sz="1600" b="1" baseline="0"/>
            <a:t>	</a:t>
          </a:r>
        </a:p>
        <a:p>
          <a:endParaRPr lang="id-ID" sz="1600" b="1"/>
        </a:p>
      </xdr:txBody>
    </xdr:sp>
    <xdr:clientData/>
  </xdr:twoCellAnchor>
  <xdr:twoCellAnchor>
    <xdr:from>
      <xdr:col>8</xdr:col>
      <xdr:colOff>380999</xdr:colOff>
      <xdr:row>222</xdr:row>
      <xdr:rowOff>63499</xdr:rowOff>
    </xdr:from>
    <xdr:to>
      <xdr:col>12</xdr:col>
      <xdr:colOff>253999</xdr:colOff>
      <xdr:row>231</xdr:row>
      <xdr:rowOff>177799</xdr:rowOff>
    </xdr:to>
    <xdr:graphicFrame macro="">
      <xdr:nvGraphicFramePr>
        <xdr:cNvPr id="38" name="Chart 37">
          <a:extLst>
            <a:ext uri="{FF2B5EF4-FFF2-40B4-BE49-F238E27FC236}">
              <a16:creationId xmlns:a16="http://schemas.microsoft.com/office/drawing/2014/main" id="{F43CE33F-3B06-40ED-B7A1-952464F2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555625</xdr:colOff>
      <xdr:row>222</xdr:row>
      <xdr:rowOff>63500</xdr:rowOff>
    </xdr:from>
    <xdr:to>
      <xdr:col>16</xdr:col>
      <xdr:colOff>428625</xdr:colOff>
      <xdr:row>231</xdr:row>
      <xdr:rowOff>177800</xdr:rowOff>
    </xdr:to>
    <xdr:graphicFrame macro="">
      <xdr:nvGraphicFramePr>
        <xdr:cNvPr id="39" name="Chart 38">
          <a:extLst>
            <a:ext uri="{FF2B5EF4-FFF2-40B4-BE49-F238E27FC236}">
              <a16:creationId xmlns:a16="http://schemas.microsoft.com/office/drawing/2014/main" id="{0811F0F9-1E0B-42EE-965F-529BF96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95250</xdr:colOff>
      <xdr:row>222</xdr:row>
      <xdr:rowOff>63500</xdr:rowOff>
    </xdr:from>
    <xdr:to>
      <xdr:col>20</xdr:col>
      <xdr:colOff>571500</xdr:colOff>
      <xdr:row>231</xdr:row>
      <xdr:rowOff>177800</xdr:rowOff>
    </xdr:to>
    <xdr:graphicFrame macro="">
      <xdr:nvGraphicFramePr>
        <xdr:cNvPr id="40" name="Chart 39">
          <a:extLst>
            <a:ext uri="{FF2B5EF4-FFF2-40B4-BE49-F238E27FC236}">
              <a16:creationId xmlns:a16="http://schemas.microsoft.com/office/drawing/2014/main" id="{E5726E7A-8849-4C11-89A7-C15142A08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21</xdr:col>
      <xdr:colOff>222250</xdr:colOff>
      <xdr:row>222</xdr:row>
      <xdr:rowOff>63500</xdr:rowOff>
    </xdr:from>
    <xdr:to>
      <xdr:col>26</xdr:col>
      <xdr:colOff>406400</xdr:colOff>
      <xdr:row>231</xdr:row>
      <xdr:rowOff>177800</xdr:rowOff>
    </xdr:to>
    <xdr:graphicFrame macro="">
      <xdr:nvGraphicFramePr>
        <xdr:cNvPr id="41" name="Chart 40">
          <a:extLst>
            <a:ext uri="{FF2B5EF4-FFF2-40B4-BE49-F238E27FC236}">
              <a16:creationId xmlns:a16="http://schemas.microsoft.com/office/drawing/2014/main" id="{6A2BCABD-74A5-4889-A253-FF4B8FC0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15</xdr:col>
      <xdr:colOff>444500</xdr:colOff>
      <xdr:row>258</xdr:row>
      <xdr:rowOff>111125</xdr:rowOff>
    </xdr:from>
    <xdr:to>
      <xdr:col>26</xdr:col>
      <xdr:colOff>410718</xdr:colOff>
      <xdr:row>282</xdr:row>
      <xdr:rowOff>111125</xdr:rowOff>
    </xdr:to>
    <xdr:graphicFrame macro="">
      <xdr:nvGraphicFramePr>
        <xdr:cNvPr id="42" name="Chart 41">
          <a:extLst>
            <a:ext uri="{FF2B5EF4-FFF2-40B4-BE49-F238E27FC236}">
              <a16:creationId xmlns:a16="http://schemas.microsoft.com/office/drawing/2014/main" id="{7EF1E91B-88C2-4C63-AE30-72E1975A4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174625</xdr:colOff>
      <xdr:row>215</xdr:row>
      <xdr:rowOff>127000</xdr:rowOff>
    </xdr:from>
    <xdr:to>
      <xdr:col>18</xdr:col>
      <xdr:colOff>174625</xdr:colOff>
      <xdr:row>219</xdr:row>
      <xdr:rowOff>111126</xdr:rowOff>
    </xdr:to>
    <xdr:sp macro="" textlink="">
      <xdr:nvSpPr>
        <xdr:cNvPr id="43" name="Rectangle: Rounded Corners 42">
          <a:extLst>
            <a:ext uri="{FF2B5EF4-FFF2-40B4-BE49-F238E27FC236}">
              <a16:creationId xmlns:a16="http://schemas.microsoft.com/office/drawing/2014/main" id="{F32EE75F-E2E1-4097-90BA-66FCD7A4D7EA}"/>
            </a:ext>
          </a:extLst>
        </xdr:cNvPr>
        <xdr:cNvSpPr/>
      </xdr:nvSpPr>
      <xdr:spPr>
        <a:xfrm>
          <a:off x="2587625" y="41084500"/>
          <a:ext cx="8445500" cy="746126"/>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Indikator Kinerja</a:t>
          </a:r>
          <a:r>
            <a:rPr lang="en-US" sz="3600" b="0" cap="none" spc="0" baseline="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 </a:t>
          </a:r>
          <a:r>
            <a:rPr lang="en-US"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rPr>
            <a:t>Daerah Pemilihan</a:t>
          </a:r>
          <a:endParaRPr lang="id-ID" sz="3600" b="0" cap="none" spc="0">
            <a:ln w="0"/>
            <a:solidFill>
              <a:schemeClr val="tx1"/>
            </a:solidFill>
            <a:effectLst>
              <a:outerShdw blurRad="38100" dist="19050" dir="2700000" algn="tl" rotWithShape="0">
                <a:schemeClr val="dk1">
                  <a:alpha val="40000"/>
                </a:schemeClr>
              </a:outerShdw>
            </a:effectLst>
            <a:latin typeface="Bahnschrift SemiBold SemiConden" panose="020B0502040204020203" pitchFamily="34" charset="0"/>
          </a:endParaRPr>
        </a:p>
      </xdr:txBody>
    </xdr:sp>
    <xdr:clientData/>
  </xdr:twoCellAnchor>
  <xdr:twoCellAnchor>
    <xdr:from>
      <xdr:col>15</xdr:col>
      <xdr:colOff>444499</xdr:colOff>
      <xdr:row>189</xdr:row>
      <xdr:rowOff>158750</xdr:rowOff>
    </xdr:from>
    <xdr:to>
      <xdr:col>26</xdr:col>
      <xdr:colOff>396875</xdr:colOff>
      <xdr:row>213</xdr:row>
      <xdr:rowOff>158750</xdr:rowOff>
    </xdr:to>
    <xdr:graphicFrame macro="">
      <xdr:nvGraphicFramePr>
        <xdr:cNvPr id="44" name="Chart 43">
          <a:extLst>
            <a:ext uri="{FF2B5EF4-FFF2-40B4-BE49-F238E27FC236}">
              <a16:creationId xmlns:a16="http://schemas.microsoft.com/office/drawing/2014/main" id="{A2CE1EE5-AA68-4195-95AF-CD3BBDB04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11</xdr:col>
      <xdr:colOff>444499</xdr:colOff>
      <xdr:row>283</xdr:row>
      <xdr:rowOff>127000</xdr:rowOff>
    </xdr:from>
    <xdr:to>
      <xdr:col>26</xdr:col>
      <xdr:colOff>430021</xdr:colOff>
      <xdr:row>303</xdr:row>
      <xdr:rowOff>130048</xdr:rowOff>
    </xdr:to>
    <xdr:graphicFrame macro="">
      <xdr:nvGraphicFramePr>
        <xdr:cNvPr id="45" name="Chart 44">
          <a:extLst>
            <a:ext uri="{FF2B5EF4-FFF2-40B4-BE49-F238E27FC236}">
              <a16:creationId xmlns:a16="http://schemas.microsoft.com/office/drawing/2014/main" id="{876913E4-A33D-4289-A388-B50B0EC80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4</xdr:col>
      <xdr:colOff>222250</xdr:colOff>
      <xdr:row>283</xdr:row>
      <xdr:rowOff>111125</xdr:rowOff>
    </xdr:from>
    <xdr:to>
      <xdr:col>11</xdr:col>
      <xdr:colOff>342900</xdr:colOff>
      <xdr:row>293</xdr:row>
      <xdr:rowOff>34925</xdr:rowOff>
    </xdr:to>
    <xdr:graphicFrame macro="">
      <xdr:nvGraphicFramePr>
        <xdr:cNvPr id="46" name="Chart 45">
          <a:extLst>
            <a:ext uri="{FF2B5EF4-FFF2-40B4-BE49-F238E27FC236}">
              <a16:creationId xmlns:a16="http://schemas.microsoft.com/office/drawing/2014/main" id="{A61DD42F-66FB-47E1-ABE2-446E7512B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238125</xdr:colOff>
      <xdr:row>294</xdr:row>
      <xdr:rowOff>15875</xdr:rowOff>
    </xdr:from>
    <xdr:to>
      <xdr:col>11</xdr:col>
      <xdr:colOff>358775</xdr:colOff>
      <xdr:row>303</xdr:row>
      <xdr:rowOff>130175</xdr:rowOff>
    </xdr:to>
    <xdr:graphicFrame macro="">
      <xdr:nvGraphicFramePr>
        <xdr:cNvPr id="47" name="Chart 46">
          <a:extLst>
            <a:ext uri="{FF2B5EF4-FFF2-40B4-BE49-F238E27FC236}">
              <a16:creationId xmlns:a16="http://schemas.microsoft.com/office/drawing/2014/main" id="{89549D6F-0803-4205-8F2C-4B7776DA4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4</xdr:col>
      <xdr:colOff>254000</xdr:colOff>
      <xdr:row>304</xdr:row>
      <xdr:rowOff>111125</xdr:rowOff>
    </xdr:from>
    <xdr:to>
      <xdr:col>9</xdr:col>
      <xdr:colOff>474726</xdr:colOff>
      <xdr:row>314</xdr:row>
      <xdr:rowOff>34925</xdr:rowOff>
    </xdr:to>
    <xdr:graphicFrame macro="">
      <xdr:nvGraphicFramePr>
        <xdr:cNvPr id="48" name="Chart 47">
          <a:extLst>
            <a:ext uri="{FF2B5EF4-FFF2-40B4-BE49-F238E27FC236}">
              <a16:creationId xmlns:a16="http://schemas.microsoft.com/office/drawing/2014/main" id="{EB30E812-CAF9-4341-B0CE-76DF2AAD24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10</xdr:col>
      <xdr:colOff>47625</xdr:colOff>
      <xdr:row>304</xdr:row>
      <xdr:rowOff>127000</xdr:rowOff>
    </xdr:from>
    <xdr:to>
      <xdr:col>15</xdr:col>
      <xdr:colOff>268351</xdr:colOff>
      <xdr:row>314</xdr:row>
      <xdr:rowOff>50800</xdr:rowOff>
    </xdr:to>
    <xdr:graphicFrame macro="">
      <xdr:nvGraphicFramePr>
        <xdr:cNvPr id="49" name="Chart 48">
          <a:extLst>
            <a:ext uri="{FF2B5EF4-FFF2-40B4-BE49-F238E27FC236}">
              <a16:creationId xmlns:a16="http://schemas.microsoft.com/office/drawing/2014/main" id="{428DEE68-5575-459D-890B-F2F8B2092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15</xdr:col>
      <xdr:colOff>428625</xdr:colOff>
      <xdr:row>304</xdr:row>
      <xdr:rowOff>142875</xdr:rowOff>
    </xdr:from>
    <xdr:to>
      <xdr:col>21</xdr:col>
      <xdr:colOff>46101</xdr:colOff>
      <xdr:row>314</xdr:row>
      <xdr:rowOff>66675</xdr:rowOff>
    </xdr:to>
    <xdr:graphicFrame macro="">
      <xdr:nvGraphicFramePr>
        <xdr:cNvPr id="50" name="Chart 49">
          <a:extLst>
            <a:ext uri="{FF2B5EF4-FFF2-40B4-BE49-F238E27FC236}">
              <a16:creationId xmlns:a16="http://schemas.microsoft.com/office/drawing/2014/main" id="{AA661C30-E880-4515-B9AE-E2B56C2C1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21</xdr:col>
      <xdr:colOff>222250</xdr:colOff>
      <xdr:row>304</xdr:row>
      <xdr:rowOff>142875</xdr:rowOff>
    </xdr:from>
    <xdr:to>
      <xdr:col>26</xdr:col>
      <xdr:colOff>442976</xdr:colOff>
      <xdr:row>314</xdr:row>
      <xdr:rowOff>66675</xdr:rowOff>
    </xdr:to>
    <xdr:graphicFrame macro="">
      <xdr:nvGraphicFramePr>
        <xdr:cNvPr id="51" name="Chart 50">
          <a:extLst>
            <a:ext uri="{FF2B5EF4-FFF2-40B4-BE49-F238E27FC236}">
              <a16:creationId xmlns:a16="http://schemas.microsoft.com/office/drawing/2014/main" id="{7220C5E4-85C7-4DA7-8084-7819C92A4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10</xdr:col>
      <xdr:colOff>63500</xdr:colOff>
      <xdr:row>315</xdr:row>
      <xdr:rowOff>31750</xdr:rowOff>
    </xdr:from>
    <xdr:to>
      <xdr:col>15</xdr:col>
      <xdr:colOff>284226</xdr:colOff>
      <xdr:row>324</xdr:row>
      <xdr:rowOff>146050</xdr:rowOff>
    </xdr:to>
    <xdr:graphicFrame macro="">
      <xdr:nvGraphicFramePr>
        <xdr:cNvPr id="52" name="Chart 51">
          <a:extLst>
            <a:ext uri="{FF2B5EF4-FFF2-40B4-BE49-F238E27FC236}">
              <a16:creationId xmlns:a16="http://schemas.microsoft.com/office/drawing/2014/main" id="{811C7152-ABFF-4177-807A-14ECD27A5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269875</xdr:colOff>
      <xdr:row>315</xdr:row>
      <xdr:rowOff>15875</xdr:rowOff>
    </xdr:from>
    <xdr:to>
      <xdr:col>9</xdr:col>
      <xdr:colOff>485775</xdr:colOff>
      <xdr:row>324</xdr:row>
      <xdr:rowOff>130175</xdr:rowOff>
    </xdr:to>
    <xdr:sp macro="" textlink="">
      <xdr:nvSpPr>
        <xdr:cNvPr id="53" name="TextBox 52">
          <a:extLst>
            <a:ext uri="{FF2B5EF4-FFF2-40B4-BE49-F238E27FC236}">
              <a16:creationId xmlns:a16="http://schemas.microsoft.com/office/drawing/2014/main" id="{002923F7-5BA1-4707-B570-6EB8B712EB60}"/>
            </a:ext>
          </a:extLst>
        </xdr:cNvPr>
        <xdr:cNvSpPr txBox="1"/>
      </xdr:nvSpPr>
      <xdr:spPr>
        <a:xfrm>
          <a:off x="2682875" y="60023375"/>
          <a:ext cx="323215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Daftar Singkatan</a:t>
          </a:r>
        </a:p>
        <a:p>
          <a:r>
            <a:rPr lang="en-US" sz="1100"/>
            <a:t>IPM:</a:t>
          </a:r>
          <a:r>
            <a:rPr lang="en-US" sz="1100" baseline="0"/>
            <a:t> Indeks Pembangunan Manusia</a:t>
          </a:r>
        </a:p>
        <a:p>
          <a:r>
            <a:rPr lang="en-US" sz="1100" baseline="0"/>
            <a:t>AHH: Angka Harapan Hidup</a:t>
          </a:r>
        </a:p>
        <a:p>
          <a:r>
            <a:rPr lang="en-US" sz="1100" baseline="0"/>
            <a:t>HLS: Harapan Lama Sekolah</a:t>
          </a:r>
        </a:p>
        <a:p>
          <a:r>
            <a:rPr lang="en-US" sz="1100" baseline="0"/>
            <a:t>RLS: Rata-rata Lama Sekolah</a:t>
          </a:r>
        </a:p>
        <a:p>
          <a:r>
            <a:rPr lang="en-US" sz="1100" baseline="0"/>
            <a:t>APK: Angka Partisipasi Kasar</a:t>
          </a:r>
        </a:p>
        <a:p>
          <a:r>
            <a:rPr lang="en-US" sz="1100" baseline="0"/>
            <a:t>APM: Angka Partisipasi Murni</a:t>
          </a:r>
        </a:p>
        <a:p>
          <a:r>
            <a:rPr lang="en-US" sz="1100" baseline="0"/>
            <a:t>SD: Sekolah Dasar</a:t>
          </a:r>
        </a:p>
        <a:p>
          <a:r>
            <a:rPr lang="en-US" sz="1100" baseline="0"/>
            <a:t>SMP: Sekolah Menengah Pertama</a:t>
          </a:r>
        </a:p>
        <a:p>
          <a:r>
            <a:rPr lang="en-US" sz="1100" baseline="0"/>
            <a:t>SM: Sekolah Menengah</a:t>
          </a:r>
          <a:endParaRPr lang="id-ID" sz="1100"/>
        </a:p>
      </xdr:txBody>
    </xdr:sp>
    <xdr:clientData/>
  </xdr:twoCellAnchor>
  <xdr:twoCellAnchor>
    <xdr:from>
      <xdr:col>15</xdr:col>
      <xdr:colOff>444500</xdr:colOff>
      <xdr:row>315</xdr:row>
      <xdr:rowOff>15875</xdr:rowOff>
    </xdr:from>
    <xdr:to>
      <xdr:col>21</xdr:col>
      <xdr:colOff>61976</xdr:colOff>
      <xdr:row>324</xdr:row>
      <xdr:rowOff>130175</xdr:rowOff>
    </xdr:to>
    <xdr:graphicFrame macro="">
      <xdr:nvGraphicFramePr>
        <xdr:cNvPr id="54" name="Chart 53">
          <a:extLst>
            <a:ext uri="{FF2B5EF4-FFF2-40B4-BE49-F238E27FC236}">
              <a16:creationId xmlns:a16="http://schemas.microsoft.com/office/drawing/2014/main" id="{EC0F3284-D007-413D-B1B8-146A2C2D0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21</xdr:col>
      <xdr:colOff>222250</xdr:colOff>
      <xdr:row>314</xdr:row>
      <xdr:rowOff>174625</xdr:rowOff>
    </xdr:from>
    <xdr:to>
      <xdr:col>26</xdr:col>
      <xdr:colOff>442976</xdr:colOff>
      <xdr:row>324</xdr:row>
      <xdr:rowOff>98425</xdr:rowOff>
    </xdr:to>
    <xdr:graphicFrame macro="">
      <xdr:nvGraphicFramePr>
        <xdr:cNvPr id="55" name="Chart 54">
          <a:extLst>
            <a:ext uri="{FF2B5EF4-FFF2-40B4-BE49-F238E27FC236}">
              <a16:creationId xmlns:a16="http://schemas.microsoft.com/office/drawing/2014/main" id="{4A613051-4C31-479A-9FC0-6F3AF98BF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0.00084</cdr:x>
      <cdr:y>0.00099</cdr:y>
    </cdr:from>
    <cdr:to>
      <cdr:x>0.66358</cdr:x>
      <cdr:y>0.06766</cdr:y>
    </cdr:to>
    <cdr:sp macro="" textlink="">
      <cdr:nvSpPr>
        <cdr:cNvPr id="2" name="TextBox 11">
          <a:extLst xmlns:a="http://schemas.openxmlformats.org/drawingml/2006/main">
            <a:ext uri="{FF2B5EF4-FFF2-40B4-BE49-F238E27FC236}">
              <a16:creationId xmlns:a16="http://schemas.microsoft.com/office/drawing/2014/main" id="{2E74D1CC-0DD2-4F75-B98B-D65B2628332B}"/>
            </a:ext>
          </a:extLst>
        </cdr:cNvPr>
        <cdr:cNvSpPr txBox="1"/>
      </cdr:nvSpPr>
      <cdr:spPr>
        <a:xfrm xmlns:a="http://schemas.openxmlformats.org/drawingml/2006/main">
          <a:off x="3442" y="4082"/>
          <a:ext cx="272706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Reguler (dalam Rp 000)	</a:t>
          </a:r>
        </a:p>
        <a:p xmlns:a="http://schemas.openxmlformats.org/drawingml/2006/main">
          <a:endParaRPr lang="id-ID" sz="1600" b="1"/>
        </a:p>
      </cdr:txBody>
    </cdr:sp>
  </cdr:relSizeAnchor>
</c:userShapes>
</file>

<file path=xl/drawings/drawing3.xml><?xml version="1.0" encoding="utf-8"?>
<c:userShapes xmlns:c="http://schemas.openxmlformats.org/drawingml/2006/chart">
  <cdr:relSizeAnchor xmlns:cdr="http://schemas.openxmlformats.org/drawingml/2006/chartDrawing">
    <cdr:from>
      <cdr:x>0.00084</cdr:x>
      <cdr:y>0.00099</cdr:y>
    </cdr:from>
    <cdr:to>
      <cdr:x>0.71991</cdr:x>
      <cdr:y>0.06766</cdr:y>
    </cdr:to>
    <cdr:sp macro="" textlink="">
      <cdr:nvSpPr>
        <cdr:cNvPr id="2" name="TextBox 15">
          <a:extLst xmlns:a="http://schemas.openxmlformats.org/drawingml/2006/main">
            <a:ext uri="{FF2B5EF4-FFF2-40B4-BE49-F238E27FC236}">
              <a16:creationId xmlns:a16="http://schemas.microsoft.com/office/drawing/2014/main" id="{FE71790B-1CD5-49C5-874A-17A351061DFB}"/>
            </a:ext>
          </a:extLst>
        </cdr:cNvPr>
        <cdr:cNvSpPr txBox="1"/>
      </cdr:nvSpPr>
      <cdr:spPr>
        <a:xfrm xmlns:a="http://schemas.openxmlformats.org/drawingml/2006/main">
          <a:off x="3436" y="4082"/>
          <a:ext cx="2958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Penugasan (dalam Rp 000)	</a:t>
          </a:r>
        </a:p>
        <a:p xmlns:a="http://schemas.openxmlformats.org/drawingml/2006/main">
          <a:endParaRPr lang="id-ID" sz="1600" b="1"/>
        </a:p>
      </cdr:txBody>
    </cdr:sp>
  </cdr:relSizeAnchor>
</c:userShapes>
</file>

<file path=xl/drawings/drawing4.xml><?xml version="1.0" encoding="utf-8"?>
<c:userShapes xmlns:c="http://schemas.openxmlformats.org/drawingml/2006/chart">
  <cdr:relSizeAnchor xmlns:cdr="http://schemas.openxmlformats.org/drawingml/2006/chartDrawing">
    <cdr:from>
      <cdr:x>0.00084</cdr:x>
      <cdr:y>0.00099</cdr:y>
    </cdr:from>
    <cdr:to>
      <cdr:x>0.67901</cdr:x>
      <cdr:y>0.06766</cdr:y>
    </cdr:to>
    <cdr:sp macro="" textlink="">
      <cdr:nvSpPr>
        <cdr:cNvPr id="2" name="TextBox 14">
          <a:extLst xmlns:a="http://schemas.openxmlformats.org/drawingml/2006/main">
            <a:ext uri="{FF2B5EF4-FFF2-40B4-BE49-F238E27FC236}">
              <a16:creationId xmlns:a16="http://schemas.microsoft.com/office/drawing/2014/main" id="{3CFBE47F-F3C9-4237-8412-D6DB10A3C228}"/>
            </a:ext>
          </a:extLst>
        </cdr:cNvPr>
        <cdr:cNvSpPr txBox="1"/>
      </cdr:nvSpPr>
      <cdr:spPr>
        <a:xfrm xmlns:a="http://schemas.openxmlformats.org/drawingml/2006/main">
          <a:off x="3437" y="4082"/>
          <a:ext cx="279056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Fisik</a:t>
          </a:r>
          <a:r>
            <a:rPr lang="en-US" sz="1600" b="1" baseline="0"/>
            <a:t> Afirmasi (dalam Rp 000)	</a:t>
          </a:r>
        </a:p>
        <a:p xmlns:a="http://schemas.openxmlformats.org/drawingml/2006/main">
          <a:endParaRPr lang="id-ID" sz="1600" b="1"/>
        </a:p>
      </cdr:txBody>
    </cdr:sp>
  </cdr:relSizeAnchor>
</c:userShapes>
</file>

<file path=xl/drawings/drawing5.xml><?xml version="1.0" encoding="utf-8"?>
<c:userShapes xmlns:c="http://schemas.openxmlformats.org/drawingml/2006/chart">
  <cdr:relSizeAnchor xmlns:cdr="http://schemas.openxmlformats.org/drawingml/2006/chartDrawing">
    <cdr:from>
      <cdr:x>0.00084</cdr:x>
      <cdr:y>0.00099</cdr:y>
    </cdr:from>
    <cdr:to>
      <cdr:x>0.6142</cdr:x>
      <cdr:y>0.06766</cdr:y>
    </cdr:to>
    <cdr:sp macro="" textlink="">
      <cdr:nvSpPr>
        <cdr:cNvPr id="2" name="TextBox 13">
          <a:extLst xmlns:a="http://schemas.openxmlformats.org/drawingml/2006/main">
            <a:ext uri="{FF2B5EF4-FFF2-40B4-BE49-F238E27FC236}">
              <a16:creationId xmlns:a16="http://schemas.microsoft.com/office/drawing/2014/main" id="{EB2B1D26-9DEF-4396-B0EB-F0791877A650}"/>
            </a:ext>
          </a:extLst>
        </cdr:cNvPr>
        <cdr:cNvSpPr txBox="1"/>
      </cdr:nvSpPr>
      <cdr:spPr>
        <a:xfrm xmlns:a="http://schemas.openxmlformats.org/drawingml/2006/main">
          <a:off x="3441" y="4081"/>
          <a:ext cx="252385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DAK Non Fisik</a:t>
          </a:r>
          <a:r>
            <a:rPr lang="en-US" sz="1600" b="1" baseline="0"/>
            <a:t> (dalam Rp 000)	</a:t>
          </a:r>
        </a:p>
        <a:p xmlns:a="http://schemas.openxmlformats.org/drawingml/2006/main">
          <a:endParaRPr lang="id-ID" sz="1600" b="1"/>
        </a:p>
      </cdr:txBody>
    </cdr:sp>
  </cdr:relSizeAnchor>
</c:userShapes>
</file>

<file path=xl/drawings/drawing6.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2">
          <a:extLst xmlns:a="http://schemas.openxmlformats.org/drawingml/2006/main">
            <a:ext uri="{FF2B5EF4-FFF2-40B4-BE49-F238E27FC236}">
              <a16:creationId xmlns:a16="http://schemas.microsoft.com/office/drawing/2014/main" id="{4C548196-E8BD-453E-ACAE-D8061D69AF69}"/>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DAU</a:t>
          </a:r>
          <a:r>
            <a:rPr lang="en-US" sz="1600" b="1" baseline="0"/>
            <a:t> (dalam Rp 000)	</a:t>
          </a:r>
        </a:p>
        <a:p xmlns:a="http://schemas.openxmlformats.org/drawingml/2006/main">
          <a:endParaRPr lang="id-ID" sz="1600" b="1"/>
        </a:p>
      </cdr:txBody>
    </cdr:sp>
  </cdr:relSizeAnchor>
</c:userShapes>
</file>

<file path=xl/drawings/drawing7.xml><?xml version="1.0" encoding="utf-8"?>
<c:userShapes xmlns:c="http://schemas.openxmlformats.org/drawingml/2006/chart">
  <cdr:relSizeAnchor xmlns:cdr="http://schemas.openxmlformats.org/drawingml/2006/chartDrawing">
    <cdr:from>
      <cdr:x>0.00083</cdr:x>
      <cdr:y>0.00099</cdr:y>
    </cdr:from>
    <cdr:to>
      <cdr:x>0.45718</cdr:x>
      <cdr:y>0.06766</cdr:y>
    </cdr:to>
    <cdr:sp macro="" textlink="">
      <cdr:nvSpPr>
        <cdr:cNvPr id="2" name="TextBox 17">
          <a:extLst xmlns:a="http://schemas.openxmlformats.org/drawingml/2006/main">
            <a:ext uri="{FF2B5EF4-FFF2-40B4-BE49-F238E27FC236}">
              <a16:creationId xmlns:a16="http://schemas.microsoft.com/office/drawing/2014/main" id="{EEF6D932-4879-4CAC-9886-C9C1F95AE8DD}"/>
            </a:ext>
          </a:extLst>
        </cdr:cNvPr>
        <cdr:cNvSpPr txBox="1"/>
      </cdr:nvSpPr>
      <cdr:spPr>
        <a:xfrm xmlns:a="http://schemas.openxmlformats.org/drawingml/2006/main">
          <a:off x="3402" y="4082"/>
          <a:ext cx="1877786"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DID</a:t>
          </a:r>
          <a:r>
            <a:rPr lang="en-US" sz="1600" b="1" baseline="0"/>
            <a:t> (dalam Rp 000)	</a:t>
          </a:r>
        </a:p>
        <a:p xmlns:a="http://schemas.openxmlformats.org/drawingml/2006/main">
          <a:endParaRPr lang="id-ID" sz="1600" b="1"/>
        </a:p>
      </cdr:txBody>
    </cdr:sp>
  </cdr:relSizeAnchor>
</c:userShapes>
</file>

<file path=xl/drawings/drawing8.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16">
          <a:extLst xmlns:a="http://schemas.openxmlformats.org/drawingml/2006/main">
            <a:ext uri="{FF2B5EF4-FFF2-40B4-BE49-F238E27FC236}">
              <a16:creationId xmlns:a16="http://schemas.microsoft.com/office/drawing/2014/main" id="{E8969A4C-6C78-4BC3-9458-5C452DF6544A}"/>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Dana</a:t>
          </a:r>
          <a:r>
            <a:rPr lang="en-US" sz="1600" b="1" baseline="0"/>
            <a:t> Desa (dalam Rp 000)	</a:t>
          </a:r>
        </a:p>
        <a:p xmlns:a="http://schemas.openxmlformats.org/drawingml/2006/main">
          <a:endParaRPr lang="id-ID" sz="1600" b="1"/>
        </a:p>
      </cdr:txBody>
    </cdr:sp>
  </cdr:relSizeAnchor>
</c:userShapes>
</file>

<file path=xl/drawings/drawing9.xml><?xml version="1.0" encoding="utf-8"?>
<c:userShapes xmlns:c="http://schemas.openxmlformats.org/drawingml/2006/chart">
  <cdr:relSizeAnchor xmlns:cdr="http://schemas.openxmlformats.org/drawingml/2006/chartDrawing">
    <cdr:from>
      <cdr:x>0.00083</cdr:x>
      <cdr:y>0.00099</cdr:y>
    </cdr:from>
    <cdr:to>
      <cdr:x>0.5663</cdr:x>
      <cdr:y>0.06766</cdr:y>
    </cdr:to>
    <cdr:sp macro="" textlink="">
      <cdr:nvSpPr>
        <cdr:cNvPr id="2" name="TextBox 20">
          <a:extLst xmlns:a="http://schemas.openxmlformats.org/drawingml/2006/main">
            <a:ext uri="{FF2B5EF4-FFF2-40B4-BE49-F238E27FC236}">
              <a16:creationId xmlns:a16="http://schemas.microsoft.com/office/drawing/2014/main" id="{6831F71F-88A0-4332-AD5A-76063016CF72}"/>
            </a:ext>
          </a:extLst>
        </cdr:cNvPr>
        <cdr:cNvSpPr txBox="1"/>
      </cdr:nvSpPr>
      <cdr:spPr>
        <a:xfrm xmlns:a="http://schemas.openxmlformats.org/drawingml/2006/main">
          <a:off x="3402" y="4082"/>
          <a:ext cx="2326820"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PPh</a:t>
          </a:r>
          <a:r>
            <a:rPr lang="en-US" sz="1600" b="1" baseline="0"/>
            <a:t> (dalam Rp 000)	</a:t>
          </a:r>
        </a:p>
        <a:p xmlns:a="http://schemas.openxmlformats.org/drawingml/2006/main">
          <a:endParaRPr lang="id-ID" sz="1600" b="1"/>
        </a:p>
      </cdr:txBody>
    </cdr:sp>
  </cdr:relSizeAnchor>
</c:userShapes>
</file>

<file path=xl/drawings/drawing10.xml><?xml version="1.0" encoding="utf-8"?>
<c:userShapes xmlns:c="http://schemas.openxmlformats.org/drawingml/2006/chart">
  <cdr:relSizeAnchor xmlns:cdr="http://schemas.openxmlformats.org/drawingml/2006/chartDrawing">
    <cdr:from>
      <cdr:x>0.00083</cdr:x>
      <cdr:y>0.00099</cdr:y>
    </cdr:from>
    <cdr:to>
      <cdr:x>0.54977</cdr:x>
      <cdr:y>0.06766</cdr:y>
    </cdr:to>
    <cdr:sp macro="" textlink="">
      <cdr:nvSpPr>
        <cdr:cNvPr id="2" name="TextBox 22">
          <a:extLst xmlns:a="http://schemas.openxmlformats.org/drawingml/2006/main">
            <a:ext uri="{FF2B5EF4-FFF2-40B4-BE49-F238E27FC236}">
              <a16:creationId xmlns:a16="http://schemas.microsoft.com/office/drawing/2014/main" id="{70E5D57E-E3F6-4E46-91F8-77921938F672}"/>
            </a:ext>
          </a:extLst>
        </cdr:cNvPr>
        <cdr:cNvSpPr txBox="1"/>
      </cdr:nvSpPr>
      <cdr:spPr>
        <a:xfrm xmlns:a="http://schemas.openxmlformats.org/drawingml/2006/main">
          <a:off x="3402" y="4082"/>
          <a:ext cx="2258784"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PBB</a:t>
          </a:r>
          <a:r>
            <a:rPr lang="en-US" sz="1600" b="1" baseline="0"/>
            <a:t> (dalam Rp 000)	</a:t>
          </a:r>
        </a:p>
        <a:p xmlns:a="http://schemas.openxmlformats.org/drawingml/2006/main">
          <a:endParaRPr lang="id-ID" sz="1600" b="1"/>
        </a:p>
      </cdr:txBody>
    </cdr:sp>
  </cdr:relSizeAnchor>
</c:userShapes>
</file>

<file path=xl/drawings/drawing11.xml><?xml version="1.0" encoding="utf-8"?>
<c:userShapes xmlns:c="http://schemas.openxmlformats.org/drawingml/2006/chart">
  <cdr:relSizeAnchor xmlns:cdr="http://schemas.openxmlformats.org/drawingml/2006/chartDrawing">
    <cdr:from>
      <cdr:x>0.00083</cdr:x>
      <cdr:y>0.00099</cdr:y>
    </cdr:from>
    <cdr:to>
      <cdr:x>0.66716</cdr:x>
      <cdr:y>0.06766</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3402" y="4082"/>
          <a:ext cx="2741839"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Migas</a:t>
          </a:r>
          <a:r>
            <a:rPr lang="en-US" sz="1600" b="1" baseline="0"/>
            <a:t> (dalam Rp 000)	</a:t>
          </a:r>
        </a:p>
        <a:p xmlns:a="http://schemas.openxmlformats.org/drawingml/2006/main">
          <a:endParaRPr lang="id-ID" sz="1600" b="1"/>
        </a:p>
      </cdr:txBody>
    </cdr:sp>
  </cdr:relSizeAnchor>
</c:userShapes>
</file>

<file path=xl/drawings/drawing12.xml><?xml version="1.0" encoding="utf-8"?>
<c:userShapes xmlns:c="http://schemas.openxmlformats.org/drawingml/2006/chart">
  <cdr:relSizeAnchor xmlns:cdr="http://schemas.openxmlformats.org/drawingml/2006/chartDrawing">
    <cdr:from>
      <cdr:x>0</cdr:x>
      <cdr:y>0</cdr:y>
    </cdr:from>
    <cdr:to>
      <cdr:x>0.68287</cdr:x>
      <cdr:y>0.06667</cdr:y>
    </cdr:to>
    <cdr:sp macro="" textlink="">
      <cdr:nvSpPr>
        <cdr:cNvPr id="2" name="TextBox 24">
          <a:extLst xmlns:a="http://schemas.openxmlformats.org/drawingml/2006/main">
            <a:ext uri="{FF2B5EF4-FFF2-40B4-BE49-F238E27FC236}">
              <a16:creationId xmlns:a16="http://schemas.microsoft.com/office/drawing/2014/main" id="{3E662B2F-06BE-4CC8-81A6-B71FA0A6C501}"/>
            </a:ext>
          </a:extLst>
        </cdr:cNvPr>
        <cdr:cNvSpPr txBox="1"/>
      </cdr:nvSpPr>
      <cdr:spPr>
        <a:xfrm xmlns:a="http://schemas.openxmlformats.org/drawingml/2006/main">
          <a:off x="0" y="0"/>
          <a:ext cx="2809875"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Minerba</a:t>
          </a:r>
          <a:r>
            <a:rPr lang="en-US" sz="1600" b="1" baseline="0"/>
            <a:t> (dalam Rp 000)	</a:t>
          </a:r>
        </a:p>
        <a:p xmlns:a="http://schemas.openxmlformats.org/drawingml/2006/main">
          <a:endParaRPr lang="id-ID" sz="1600" b="1"/>
        </a:p>
      </cdr:txBody>
    </cdr:sp>
  </cdr:relSizeAnchor>
</c:userShapes>
</file>

<file path=xl/drawings/drawing13.xml><?xml version="1.0" encoding="utf-8"?>
<c:userShapes xmlns:c="http://schemas.openxmlformats.org/drawingml/2006/chart">
  <cdr:relSizeAnchor xmlns:cdr="http://schemas.openxmlformats.org/drawingml/2006/chartDrawing">
    <cdr:from>
      <cdr:x>0.00077</cdr:x>
      <cdr:y>0.00099</cdr:y>
    </cdr:from>
    <cdr:to>
      <cdr:x>0.72917</cdr:x>
      <cdr:y>0.06766</cdr:y>
    </cdr:to>
    <cdr:sp macro="" textlink="">
      <cdr:nvSpPr>
        <cdr:cNvPr id="2" name="TextBox 24">
          <a:extLst xmlns:a="http://schemas.openxmlformats.org/drawingml/2006/main">
            <a:ext uri="{FF2B5EF4-FFF2-40B4-BE49-F238E27FC236}">
              <a16:creationId xmlns:a16="http://schemas.microsoft.com/office/drawing/2014/main" id="{19B69F0C-59AC-4D1F-A6CC-43983EF740E6}"/>
            </a:ext>
          </a:extLst>
        </cdr:cNvPr>
        <cdr:cNvSpPr txBox="1"/>
      </cdr:nvSpPr>
      <cdr:spPr>
        <a:xfrm xmlns:a="http://schemas.openxmlformats.org/drawingml/2006/main">
          <a:off x="3173" y="4081"/>
          <a:ext cx="2997202"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SDA Kehutanan</a:t>
          </a:r>
          <a:r>
            <a:rPr lang="en-US" sz="1600" b="1" baseline="0"/>
            <a:t> (dalam Rp 000)	</a:t>
          </a:r>
        </a:p>
        <a:p xmlns:a="http://schemas.openxmlformats.org/drawingml/2006/main">
          <a:endParaRPr lang="id-ID" sz="1600" b="1"/>
        </a:p>
      </cdr:txBody>
    </cdr:sp>
  </cdr:relSizeAnchor>
</c:userShapes>
</file>

<file path=xl/drawings/drawing14.xml><?xml version="1.0" encoding="utf-8"?>
<c:userShapes xmlns:c="http://schemas.openxmlformats.org/drawingml/2006/chart">
  <cdr:relSizeAnchor xmlns:cdr="http://schemas.openxmlformats.org/drawingml/2006/chartDrawing">
    <cdr:from>
      <cdr:x>0</cdr:x>
      <cdr:y>0</cdr:y>
    </cdr:from>
    <cdr:to>
      <cdr:x>0.66551</cdr:x>
      <cdr:y>0.06667</cdr:y>
    </cdr:to>
    <cdr:sp macro="" textlink="">
      <cdr:nvSpPr>
        <cdr:cNvPr id="2" name="TextBox 22">
          <a:extLst xmlns:a="http://schemas.openxmlformats.org/drawingml/2006/main">
            <a:ext uri="{FF2B5EF4-FFF2-40B4-BE49-F238E27FC236}">
              <a16:creationId xmlns:a16="http://schemas.microsoft.com/office/drawing/2014/main" id="{5CF10E1D-1159-4494-9BB3-63DE8B26D61C}"/>
            </a:ext>
          </a:extLst>
        </cdr:cNvPr>
        <cdr:cNvSpPr txBox="1"/>
      </cdr:nvSpPr>
      <cdr:spPr>
        <a:xfrm xmlns:a="http://schemas.openxmlformats.org/drawingml/2006/main">
          <a:off x="0" y="0"/>
          <a:ext cx="2738438"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Perikanan</a:t>
          </a:r>
          <a:r>
            <a:rPr lang="en-US" sz="1600" b="1" baseline="0"/>
            <a:t> (dalam Rp 000)	</a:t>
          </a:r>
        </a:p>
        <a:p xmlns:a="http://schemas.openxmlformats.org/drawingml/2006/main">
          <a:endParaRPr lang="id-ID" sz="1600" b="1"/>
        </a:p>
      </cdr:txBody>
    </cdr:sp>
  </cdr:relSizeAnchor>
</c:userShapes>
</file>

<file path=xl/drawings/drawing15.xml><?xml version="1.0" encoding="utf-8"?>
<c:userShapes xmlns:c="http://schemas.openxmlformats.org/drawingml/2006/chart">
  <cdr:relSizeAnchor xmlns:cdr="http://schemas.openxmlformats.org/drawingml/2006/chartDrawing">
    <cdr:from>
      <cdr:x>0</cdr:x>
      <cdr:y>0</cdr:y>
    </cdr:from>
    <cdr:to>
      <cdr:x>0.69031</cdr:x>
      <cdr:y>0.06667</cdr:y>
    </cdr:to>
    <cdr:sp macro="" textlink="">
      <cdr:nvSpPr>
        <cdr:cNvPr id="2" name="TextBox 22">
          <a:extLst xmlns:a="http://schemas.openxmlformats.org/drawingml/2006/main">
            <a:ext uri="{FF2B5EF4-FFF2-40B4-BE49-F238E27FC236}">
              <a16:creationId xmlns:a16="http://schemas.microsoft.com/office/drawing/2014/main" id="{63F74C5A-0F2A-4985-B2DB-63953FE543D6}"/>
            </a:ext>
          </a:extLst>
        </cdr:cNvPr>
        <cdr:cNvSpPr txBox="1"/>
      </cdr:nvSpPr>
      <cdr:spPr>
        <a:xfrm xmlns:a="http://schemas.openxmlformats.org/drawingml/2006/main">
          <a:off x="0" y="0"/>
          <a:ext cx="2840491" cy="274320"/>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Panas</a:t>
          </a:r>
          <a:r>
            <a:rPr lang="en-US" sz="1600" b="1" baseline="0"/>
            <a:t> Bumi (dalam Rp 000)	</a:t>
          </a:r>
        </a:p>
        <a:p xmlns:a="http://schemas.openxmlformats.org/drawingml/2006/main">
          <a:endParaRPr lang="id-ID" sz="1600" b="1"/>
        </a:p>
      </cdr:txBody>
    </cdr:sp>
  </cdr:relSizeAnchor>
</c:userShapes>
</file>

<file path=xl/drawings/drawing16.xml><?xml version="1.0" encoding="utf-8"?>
<c:userShapes xmlns:c="http://schemas.openxmlformats.org/drawingml/2006/chart">
  <cdr:relSizeAnchor xmlns:cdr="http://schemas.openxmlformats.org/drawingml/2006/chartDrawing">
    <cdr:from>
      <cdr:x>0</cdr:x>
      <cdr:y>0</cdr:y>
    </cdr:from>
    <cdr:to>
      <cdr:x>0.48476</cdr:x>
      <cdr:y>0.06667</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3200400"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IPM per Kabupaten/Kota (dalam %)</a:t>
          </a:r>
          <a:r>
            <a:rPr lang="en-US" sz="1600" b="1" baseline="0"/>
            <a:t>	</a:t>
          </a:r>
        </a:p>
        <a:p xmlns:a="http://schemas.openxmlformats.org/drawingml/2006/main">
          <a:endParaRPr lang="id-ID" sz="1600" b="1"/>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0.78947</cdr:x>
      <cdr:y>0.066</cdr:y>
    </cdr:to>
    <cdr:sp macro="" textlink="">
      <cdr:nvSpPr>
        <cdr:cNvPr id="2" name="TextBox 24">
          <a:extLst xmlns:a="http://schemas.openxmlformats.org/drawingml/2006/main">
            <a:ext uri="{FF2B5EF4-FFF2-40B4-BE49-F238E27FC236}">
              <a16:creationId xmlns:a16="http://schemas.microsoft.com/office/drawing/2014/main" id="{BCFFAE5E-FDAC-4874-A30D-DFD9293A541A}"/>
            </a:ext>
          </a:extLst>
        </cdr:cNvPr>
        <cdr:cNvSpPr txBox="1"/>
      </cdr:nvSpPr>
      <cdr:spPr>
        <a:xfrm xmlns:a="http://schemas.openxmlformats.org/drawingml/2006/main">
          <a:off x="0" y="0"/>
          <a:ext cx="521208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Partisipasi</a:t>
          </a:r>
          <a:r>
            <a:rPr lang="en-US" sz="1600" b="1" baseline="0"/>
            <a:t> Angkatan Kerja per Kab/Kota (dalam %)	</a:t>
          </a:r>
        </a:p>
        <a:p xmlns:a="http://schemas.openxmlformats.org/drawingml/2006/main">
          <a:endParaRPr lang="id-ID" sz="1600" b="1"/>
        </a:p>
      </cdr:txBody>
    </cdr:sp>
  </cdr:relSizeAnchor>
</c:userShapes>
</file>

<file path=xl/drawings/drawing18.xml><?xml version="1.0" encoding="utf-8"?>
<c:userShapes xmlns:c="http://schemas.openxmlformats.org/drawingml/2006/chart">
  <cdr:relSizeAnchor xmlns:cdr="http://schemas.openxmlformats.org/drawingml/2006/chartDrawing">
    <cdr:from>
      <cdr:x>0</cdr:x>
      <cdr:y>0</cdr:y>
    </cdr:from>
    <cdr:to>
      <cdr:x>0.63712</cdr:x>
      <cdr:y>0.066</cdr:y>
    </cdr:to>
    <cdr:sp macro="" textlink="">
      <cdr:nvSpPr>
        <cdr:cNvPr id="2" name="TextBox 24">
          <a:extLst xmlns:a="http://schemas.openxmlformats.org/drawingml/2006/main">
            <a:ext uri="{FF2B5EF4-FFF2-40B4-BE49-F238E27FC236}">
              <a16:creationId xmlns:a16="http://schemas.microsoft.com/office/drawing/2014/main" id="{06E5634C-FDC7-4AED-A8B4-D74A89B1C713}"/>
            </a:ext>
          </a:extLst>
        </cdr:cNvPr>
        <cdr:cNvSpPr txBox="1"/>
      </cdr:nvSpPr>
      <cdr:spPr>
        <a:xfrm xmlns:a="http://schemas.openxmlformats.org/drawingml/2006/main">
          <a:off x="0" y="0"/>
          <a:ext cx="4206240"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Tingkat Pengangguran </a:t>
          </a:r>
          <a:r>
            <a:rPr lang="en-US" sz="1600" b="1" baseline="0"/>
            <a:t>per Kab/Kota (dalam %)	</a:t>
          </a:r>
        </a:p>
        <a:p xmlns:a="http://schemas.openxmlformats.org/drawingml/2006/main">
          <a:endParaRPr lang="id-ID" sz="1600" b="1"/>
        </a:p>
      </cdr:txBody>
    </cdr:sp>
  </cdr:relSizeAnchor>
</c:userShapes>
</file>

<file path=xl/drawings/drawing19.xml><?xml version="1.0" encoding="utf-8"?>
<c:userShapes xmlns:c="http://schemas.openxmlformats.org/drawingml/2006/chart">
  <cdr:relSizeAnchor xmlns:cdr="http://schemas.openxmlformats.org/drawingml/2006/chartDrawing">
    <cdr:from>
      <cdr:x>0</cdr:x>
      <cdr:y>0</cdr:y>
    </cdr:from>
    <cdr:to>
      <cdr:x>0.69189</cdr:x>
      <cdr:y>0.06667</cdr:y>
    </cdr:to>
    <cdr:sp macro="" textlink="">
      <cdr:nvSpPr>
        <cdr:cNvPr id="2" name="TextBox 24">
          <a:extLst xmlns:a="http://schemas.openxmlformats.org/drawingml/2006/main">
            <a:ext uri="{FF2B5EF4-FFF2-40B4-BE49-F238E27FC236}">
              <a16:creationId xmlns:a16="http://schemas.microsoft.com/office/drawing/2014/main" id="{2D5AD213-3CFC-468C-8BCD-BC193B717832}"/>
            </a:ext>
          </a:extLst>
        </cdr:cNvPr>
        <cdr:cNvSpPr txBox="1"/>
      </cdr:nvSpPr>
      <cdr:spPr>
        <a:xfrm xmlns:a="http://schemas.openxmlformats.org/drawingml/2006/main">
          <a:off x="0" y="0"/>
          <a:ext cx="4558264" cy="304815"/>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DBH Cukai</a:t>
          </a:r>
          <a:r>
            <a:rPr lang="en-US" sz="1600" b="1" baseline="0"/>
            <a:t> Hasil Tembakau (dalam Rp 000)	</a:t>
          </a:r>
        </a:p>
        <a:p xmlns:a="http://schemas.openxmlformats.org/drawingml/2006/main">
          <a:endParaRPr lang="id-ID" sz="1600" b="1"/>
        </a:p>
      </cdr:txBody>
    </cdr:sp>
  </cdr:relSizeAnchor>
</c:userShapes>
</file>

<file path=xl/drawings/drawing20.xml><?xml version="1.0" encoding="utf-8"?>
<c:userShapes xmlns:c="http://schemas.openxmlformats.org/drawingml/2006/chart">
  <cdr:relSizeAnchor xmlns:cdr="http://schemas.openxmlformats.org/drawingml/2006/chartDrawing">
    <cdr:from>
      <cdr:x>0</cdr:x>
      <cdr:y>0</cdr:y>
    </cdr:from>
    <cdr:to>
      <cdr:x>0.67814</cdr:x>
      <cdr:y>0.07914</cdr:y>
    </cdr:to>
    <cdr:sp macro="" textlink="">
      <cdr:nvSpPr>
        <cdr:cNvPr id="2" name="TextBox 24">
          <a:extLst xmlns:a="http://schemas.openxmlformats.org/drawingml/2006/main">
            <a:ext uri="{FF2B5EF4-FFF2-40B4-BE49-F238E27FC236}">
              <a16:creationId xmlns:a16="http://schemas.microsoft.com/office/drawing/2014/main" id="{87632225-E47E-462C-A0AB-27CF0B2F3447}"/>
            </a:ext>
          </a:extLst>
        </cdr:cNvPr>
        <cdr:cNvSpPr txBox="1"/>
      </cdr:nvSpPr>
      <cdr:spPr>
        <a:xfrm xmlns:a="http://schemas.openxmlformats.org/drawingml/2006/main">
          <a:off x="0" y="0"/>
          <a:ext cx="6126457" cy="301752"/>
        </a:xfrm>
        <a:prstGeom xmlns:a="http://schemas.openxmlformats.org/drawingml/2006/main" prst="rect">
          <a:avLst/>
        </a:prstGeom>
        <a:solidFill xmlns:a="http://schemas.openxmlformats.org/drawingml/2006/main">
          <a:schemeClr val="accent6">
            <a:lumMod val="60000"/>
            <a:lumOff val="40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1"/>
            <a:t>Jumlah Penduduk Miskin</a:t>
          </a:r>
          <a:r>
            <a:rPr lang="en-US" sz="1600" b="1" baseline="0"/>
            <a:t> per Kab/Kota (dalam ribu jiwa)	</a:t>
          </a:r>
        </a:p>
        <a:p xmlns:a="http://schemas.openxmlformats.org/drawingml/2006/main">
          <a:endParaRPr lang="id-ID" sz="16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t2" refreshedDate="44841.591935300923" createdVersion="6" refreshedVersion="6" minRefreshableVersion="3" recordCount="1260" xr:uid="{04B3B976-92E0-4976-9A6A-8CEFAF46688B}">
  <cacheSource type="worksheet">
    <worksheetSource name="Jawa_Tengah"/>
  </cacheSource>
  <cacheFields count="36">
    <cacheField name="Tahun" numFmtId="0">
      <sharedItems containsSemiMixedTypes="0" containsString="0" containsNumber="1" containsInteger="1" minValue="2020" maxValue="2022" count="3">
        <n v="2020"/>
        <n v="2021"/>
        <n v="2022"/>
      </sharedItems>
    </cacheField>
    <cacheField name="Daerah Pemilihan" numFmtId="166">
      <sharedItems containsBlank="1" count="22">
        <s v="Jawa Tengah VII"/>
        <s v="Jawa Tengah VIII"/>
        <s v="Jawa Tengah X"/>
        <s v="Jawa Tengah III"/>
        <s v="Jawa Tengah V"/>
        <s v="Jawa Tengah IX"/>
        <s v="Jawa Tengah II"/>
        <s v="Jawa Tengah IV"/>
        <s v="Jawa Tengah I"/>
        <s v="Jawa Tengah VI"/>
        <s v="Jatim IV" u="1"/>
        <m u="1"/>
        <s v="Jatim VI" u="1"/>
        <s v="Jatim XI" u="1"/>
        <s v="Jatim II" u="1"/>
        <s v="Jatim IX" u="1"/>
        <s v="Jatim V" u="1"/>
        <s v="Jatim VII" u="1"/>
        <s v="Jatim X" u="1"/>
        <s v="Jatim VIII" u="1"/>
        <s v="Jatim I" u="1"/>
        <s v="Jatim III" u="1"/>
      </sharedItems>
    </cacheField>
    <cacheField name="Nama Daerah" numFmtId="166">
      <sharedItems containsBlank="1" count="103">
        <s v="Banjarnegara"/>
        <s v="Banyumas"/>
        <s v="Batang"/>
        <s v="Blora"/>
        <s v="Boyolali"/>
        <s v="Brebes"/>
        <s v="Cilacap"/>
        <s v="Demak"/>
        <s v="Grobogan"/>
        <s v="Jepara"/>
        <s v="Karanganyar"/>
        <s v="Kebumen"/>
        <s v="Kendal"/>
        <s v="Klaten"/>
        <s v="Kudus"/>
        <s v="Magelang"/>
        <s v="Pati"/>
        <s v="Pekalongan"/>
        <s v="Pemalang"/>
        <s v="Purbalingga"/>
        <s v="Purworejo"/>
        <s v="Rembang"/>
        <s v="Semarang"/>
        <s v="Sragen"/>
        <s v="Sukoharjo"/>
        <s v="Tegal"/>
        <s v="Temanggung"/>
        <s v="Wonogiri"/>
        <s v="Wonosobo"/>
        <s v="Kota Magelang"/>
        <s v="Kota Pekalongan"/>
        <s v="Kota Salatiga"/>
        <s v="Kota Semarang"/>
        <s v="Kota Surakarta"/>
        <s v="Kota Tegal"/>
        <m u="1"/>
        <s v="Kab. Jepara" u="1"/>
        <s v="Kab. Purbalingga" u="1"/>
        <s v="Kab. Pamekasan" u="1"/>
        <s v="Kota Probolinggo" u="1"/>
        <s v="Kab. Tegal" u="1"/>
        <s v="Kab. Sukoharjo" u="1"/>
        <s v="Kab. Jember" u="1"/>
        <s v="Kab. Nganjuk" u="1"/>
        <s v="Kab. Semarang" u="1"/>
        <s v="Kab. Kebumen" u="1"/>
        <s v="Kab. Karanganyar" u="1"/>
        <s v="Kab. Sampang" u="1"/>
        <s v="Kab. Banyumas" u="1"/>
        <s v="Kota Pasuruan" u="1"/>
        <s v="Kab. Malang" u="1"/>
        <s v="Kab. Lumajang" u="1"/>
        <s v="Kab. Pati" u="1"/>
        <s v="Kab. Magetan" u="1"/>
        <s v="Kab. Tulungagung" u="1"/>
        <s v="Kab. Batang" u="1"/>
        <s v="Kab. Sragen" u="1"/>
        <s v="Kab. Madiun" u="1"/>
        <s v="Kab. Ngawi" u="1"/>
        <s v="Kab. Bondowoso" u="1"/>
        <s v="Kab. Jombang" u="1"/>
        <s v="Kab. Lamongan" u="1"/>
        <s v="Kab. Blitar" u="1"/>
        <s v="Kab. Wonosobo" u="1"/>
        <s v="Kab. Grobogan" u="1"/>
        <s v="Kab. Situbondo" u="1"/>
        <s v="Kab. Bojonegoro" u="1"/>
        <s v="Kab. Klaten" u="1"/>
        <s v="Kab. Sidoarjo" u="1"/>
        <s v="Kab. Boyolali" u="1"/>
        <s v="Kab. Tuban" u="1"/>
        <s v="Kab. Magelang" u="1"/>
        <s v="Kab. Kudus" u="1"/>
        <s v="Kab. Kendal" u="1"/>
        <s v="Kab. Temanggung" u="1"/>
        <s v="Kab. Mojokerto" u="1"/>
        <s v="Kab. Ponorogo" u="1"/>
        <s v="Kab. Banyuwangi" u="1"/>
        <s v="Kota Batu" u="1"/>
        <s v="Kota Malang" u="1"/>
        <s v="Kab. Purworejo" u="1"/>
        <s v="Kota Madiun" u="1"/>
        <s v="Kab. Pekalongan" u="1"/>
        <s v="Kab. Gresik" u="1"/>
        <s v="Kota Blitar" u="1"/>
        <s v="Kab. Wonogiri" u="1"/>
        <s v="Kab. Demak" u="1"/>
        <s v="Kab. Kediri" u="1"/>
        <s v="Kab. Blora" u="1"/>
        <s v="Kab. Pemalang" u="1"/>
        <s v="Kota Surabaya" u="1"/>
        <s v="Kota Mojokerto" u="1"/>
        <s v="Kab. Cilacap" u="1"/>
        <s v="Kab. Sumenep" u="1"/>
        <s v="Kab. Rembang" u="1"/>
        <s v="Kab. Bangkalan" u="1"/>
        <s v="Kab. Probolinggo" u="1"/>
        <s v="Kota Kediri" u="1"/>
        <s v="Kab. Pacitan" u="1"/>
        <s v="Kab. Banjarnegara" u="1"/>
        <s v="Kab. Pasuruan" u="1"/>
        <s v="Kab. Brebes" u="1"/>
        <s v="Kab. Trenggalek" u="1"/>
      </sharedItems>
    </cacheField>
    <cacheField name="Bidang" numFmtId="166">
      <sharedItems containsBlank="1" count="13">
        <s v="Umum"/>
        <s v="Pendidikan"/>
        <s v="Kesehatan"/>
        <s v="Sosial"/>
        <s v="Infrastruktur"/>
        <s v="Pertanian"/>
        <s v="Ekonomi"/>
        <s v="Kelautan dan Perikanan"/>
        <s v="Pariwisata"/>
        <s v="Lingkungan Hidup dan Kehutanan"/>
        <s v="Kebudayaan"/>
        <s v="Kemiskinan"/>
        <m u="1"/>
      </sharedItems>
    </cacheField>
    <cacheField name="DAK Fisik Reguler" numFmtId="166">
      <sharedItems containsString="0" containsBlank="1" containsNumber="1" containsInteger="1" minValue="0" maxValue="88642720"/>
    </cacheField>
    <cacheField name="DAK Fisik Penugasan" numFmtId="166">
      <sharedItems containsBlank="1" containsMixedTypes="1" containsNumber="1" containsInteger="1" minValue="0" maxValue="103510622"/>
    </cacheField>
    <cacheField name="DAK Fisik Afirmasi" numFmtId="166">
      <sharedItems containsString="0" containsBlank="1" containsNumber="1" containsInteger="1" minValue="0" maxValue="0"/>
    </cacheField>
    <cacheField name="DAK Non Fisik" numFmtId="0">
      <sharedItems containsBlank="1" containsMixedTypes="1" containsNumber="1" containsInteger="1" minValue="0" maxValue="490777560"/>
    </cacheField>
    <cacheField name="DAU" numFmtId="166">
      <sharedItems containsString="0" containsBlank="1" containsNumber="1" containsInteger="1" minValue="0" maxValue="1332303777"/>
    </cacheField>
    <cacheField name="DID" numFmtId="166">
      <sharedItems containsString="0" containsBlank="1" containsNumber="1" containsInteger="1" minValue="0" maxValue="91141218"/>
    </cacheField>
    <cacheField name="Dana Desa" numFmtId="166">
      <sharedItems containsString="0" containsBlank="1" containsNumber="1" containsInteger="1" minValue="0" maxValue="492478504"/>
    </cacheField>
    <cacheField name="DBH PPh" numFmtId="166">
      <sharedItems containsString="0" containsBlank="1" containsNumber="1" containsInteger="1" minValue="0" maxValue="144042338"/>
    </cacheField>
    <cacheField name="DBH PBB" numFmtId="166">
      <sharedItems containsString="0" containsBlank="1" containsNumber="1" containsInteger="1" minValue="0" maxValue="78330100"/>
    </cacheField>
    <cacheField name="DBH SDA Migas" numFmtId="166">
      <sharedItems containsString="0" containsBlank="1" containsNumber="1" containsInteger="1" minValue="0" maxValue="7276651"/>
    </cacheField>
    <cacheField name="DBH SDA Minerba" numFmtId="166">
      <sharedItems containsString="0" containsBlank="1" containsNumber="1" containsInteger="1" minValue="0" maxValue="167946"/>
    </cacheField>
    <cacheField name="DBH SDA Kehutanan" numFmtId="166">
      <sharedItems containsString="0" containsBlank="1" containsNumber="1" containsInteger="1" minValue="0" maxValue="4328210"/>
    </cacheField>
    <cacheField name="DBH SDA Perikanan" numFmtId="166">
      <sharedItems containsString="0" containsBlank="1" containsNumber="1" containsInteger="1" minValue="0" maxValue="1958311"/>
    </cacheField>
    <cacheField name="DBH SDA Panas Bumi" numFmtId="166">
      <sharedItems containsString="0" containsBlank="1" containsNumber="1" containsInteger="1" minValue="0" maxValue="520989"/>
    </cacheField>
    <cacheField name="IPM (%)" numFmtId="0">
      <sharedItems containsString="0" containsBlank="1" containsNumber="1" minValue="66.11" maxValue="83.6"/>
    </cacheField>
    <cacheField name="AHH (thn)" numFmtId="0">
      <sharedItems containsString="0" containsBlank="1" containsNumber="1" minValue="69.33" maxValue="77.73"/>
    </cacheField>
    <cacheField name="HLS (thn)" numFmtId="0">
      <sharedItems containsString="0" containsBlank="1" containsNumber="1" minValue="11.46" maxValue="15.53"/>
    </cacheField>
    <cacheField name="RLS (thn)" numFmtId="0">
      <sharedItems containsString="0" containsBlank="1" containsNumber="1" minValue="6.21" maxValue="10.9"/>
    </cacheField>
    <cacheField name="Pengeluaran per Kapita (Rp 000)" numFmtId="43">
      <sharedItems containsString="0" containsBlank="1" containsNumber="1" containsInteger="1" minValue="8461" maxValue="15843"/>
    </cacheField>
    <cacheField name="TPT (%)" numFmtId="0">
      <sharedItems containsString="0" containsBlank="1" containsNumber="1" minValue="2.4300000000000002" maxValue="9.9700000000000006"/>
    </cacheField>
    <cacheField name="TPAK (%)" numFmtId="0">
      <sharedItems containsString="0" containsBlank="1" containsNumber="1" minValue="58.73" maxValue="76.599999999999994"/>
    </cacheField>
    <cacheField name="Jml. Pend. Miskin (juta jiwa)" numFmtId="0">
      <sharedItems containsString="0" containsBlank="1" containsNumber="1" minValue="9.27" maxValue="314.95"/>
    </cacheField>
    <cacheField name="% Pend. Miskin" numFmtId="43">
      <sharedItems containsString="0" containsBlank="1" containsNumber="1" minValue="4.34" maxValue="17.829999999999998"/>
    </cacheField>
    <cacheField name="APK PAUD" numFmtId="0">
      <sharedItems containsString="0" containsBlank="1" containsNumber="1" minValue="25.02" maxValue="82.78"/>
    </cacheField>
    <cacheField name="APK SD" numFmtId="0">
      <sharedItems containsString="0" containsBlank="1" containsNumber="1" minValue="91.45" maxValue="108.25"/>
    </cacheField>
    <cacheField name="APK SMP" numFmtId="0">
      <sharedItems containsString="0" containsBlank="1" containsNumber="1" minValue="92.21" maxValue="112.16"/>
    </cacheField>
    <cacheField name="APK SMA" numFmtId="0">
      <sharedItems containsString="0" containsBlank="1" containsNumber="1" minValue="67.849999999999994" maxValue="111.72"/>
    </cacheField>
    <cacheField name="DBH CHT" numFmtId="0">
      <sharedItems containsString="0" containsBlank="1" containsNumber="1" containsInteger="1" minValue="6290438" maxValue="180534378"/>
    </cacheField>
    <cacheField name="APM SD" numFmtId="43">
      <sharedItems containsString="0" containsBlank="1" containsNumber="1" minValue="84.72" maxValue="96.24"/>
    </cacheField>
    <cacheField name="APM SMP" numFmtId="43">
      <sharedItems containsString="0" containsBlank="1" containsNumber="1" minValue="67.91" maxValue="88.09"/>
    </cacheField>
    <cacheField name="APM SMA" numFmtId="43">
      <sharedItems containsString="0" containsBlank="1" containsNumber="1" minValue="46.82" maxValue="81.040000000000006"/>
    </cacheField>
    <cacheField name="average IPM dapil" numFmtId="0" formula="SUM('IPM (%)')/COUNT('Daerah Pemilihan')" databaseField="0"/>
  </cacheFields>
  <extLst>
    <ext xmlns:x14="http://schemas.microsoft.com/office/spreadsheetml/2009/9/main" uri="{725AE2AE-9491-48be-B2B4-4EB974FC3084}">
      <x14:pivotCacheDefinition pivotCacheId="15088253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0">
  <r>
    <x v="0"/>
    <x v="0"/>
    <x v="0"/>
    <x v="0"/>
    <n v="0"/>
    <n v="0"/>
    <n v="0"/>
    <n v="2072475"/>
    <n v="914958948"/>
    <n v="26668112"/>
    <n v="265128597"/>
    <n v="13800058"/>
    <n v="8707997"/>
    <n v="154934"/>
    <n v="2073"/>
    <n v="346581"/>
    <n v="1418361"/>
    <n v="37721"/>
    <n v="67.45"/>
    <m/>
    <m/>
    <m/>
    <m/>
    <m/>
    <m/>
    <m/>
    <m/>
    <m/>
    <m/>
    <m/>
    <m/>
    <n v="6690700"/>
    <m/>
    <m/>
    <m/>
  </r>
  <r>
    <x v="0"/>
    <x v="1"/>
    <x v="1"/>
    <x v="0"/>
    <n v="0"/>
    <n v="0"/>
    <n v="0"/>
    <n v="5445877"/>
    <n v="1317798068"/>
    <n v="36577682"/>
    <n v="378545183"/>
    <n v="27971431"/>
    <n v="8922517"/>
    <n v="154934"/>
    <n v="603"/>
    <n v="439653"/>
    <n v="1418361"/>
    <n v="233659"/>
    <n v="71.98"/>
    <m/>
    <m/>
    <m/>
    <m/>
    <m/>
    <m/>
    <m/>
    <m/>
    <m/>
    <m/>
    <m/>
    <m/>
    <n v="6382372"/>
    <m/>
    <m/>
    <m/>
  </r>
  <r>
    <x v="0"/>
    <x v="2"/>
    <x v="2"/>
    <x v="0"/>
    <n v="0"/>
    <n v="0"/>
    <n v="0"/>
    <n v="2497967"/>
    <n v="753352485"/>
    <n v="71135416"/>
    <n v="193031345"/>
    <n v="14713995"/>
    <n v="9092608"/>
    <n v="154934"/>
    <n v="603"/>
    <n v="715514"/>
    <n v="1418361"/>
    <n v="37721"/>
    <n v="68.650000000000006"/>
    <m/>
    <m/>
    <m/>
    <m/>
    <m/>
    <m/>
    <m/>
    <m/>
    <m/>
    <m/>
    <m/>
    <m/>
    <n v="7437574"/>
    <m/>
    <m/>
    <m/>
  </r>
  <r>
    <x v="0"/>
    <x v="3"/>
    <x v="3"/>
    <x v="0"/>
    <n v="0"/>
    <n v="0"/>
    <n v="0"/>
    <n v="2855030"/>
    <n v="883338891"/>
    <n v="20263532"/>
    <n v="267071340"/>
    <n v="15574710"/>
    <n v="57631854"/>
    <n v="4926749"/>
    <n v="603"/>
    <n v="4328210"/>
    <n v="1418361"/>
    <n v="37721"/>
    <n v="68.84"/>
    <m/>
    <m/>
    <m/>
    <m/>
    <m/>
    <m/>
    <m/>
    <m/>
    <m/>
    <m/>
    <m/>
    <m/>
    <n v="7492332"/>
    <m/>
    <m/>
    <m/>
  </r>
  <r>
    <x v="0"/>
    <x v="4"/>
    <x v="4"/>
    <x v="0"/>
    <n v="0"/>
    <n v="0"/>
    <n v="0"/>
    <n v="3257051"/>
    <n v="966489944"/>
    <n v="91141218"/>
    <n v="216981458"/>
    <n v="16636262"/>
    <n v="6081903"/>
    <n v="154934"/>
    <n v="603"/>
    <n v="441909"/>
    <n v="1418361"/>
    <n v="41059"/>
    <n v="74.25"/>
    <m/>
    <m/>
    <m/>
    <m/>
    <m/>
    <m/>
    <m/>
    <m/>
    <m/>
    <m/>
    <m/>
    <m/>
    <n v="18514815"/>
    <m/>
    <m/>
    <m/>
  </r>
  <r>
    <x v="0"/>
    <x v="5"/>
    <x v="5"/>
    <x v="0"/>
    <n v="0"/>
    <n v="0"/>
    <n v="0"/>
    <n v="5755425"/>
    <n v="1261293035"/>
    <m/>
    <n v="492478504"/>
    <n v="13697977"/>
    <n v="10671116"/>
    <n v="154934"/>
    <n v="603"/>
    <n v="781715"/>
    <n v="1418361"/>
    <n v="99994"/>
    <n v="66.11"/>
    <m/>
    <m/>
    <m/>
    <m/>
    <m/>
    <m/>
    <m/>
    <m/>
    <m/>
    <m/>
    <m/>
    <m/>
    <n v="6933711"/>
    <m/>
    <m/>
    <m/>
  </r>
  <r>
    <x v="0"/>
    <x v="1"/>
    <x v="6"/>
    <x v="0"/>
    <n v="0"/>
    <n v="0"/>
    <n v="0"/>
    <n v="5833209"/>
    <n v="1295279562"/>
    <n v="58476791"/>
    <n v="293893896"/>
    <n v="42503722"/>
    <n v="13881296"/>
    <n v="154934"/>
    <n v="24757"/>
    <n v="557897"/>
    <n v="1418361"/>
    <n v="37721"/>
    <n v="69.95"/>
    <m/>
    <m/>
    <m/>
    <m/>
    <m/>
    <m/>
    <m/>
    <m/>
    <m/>
    <m/>
    <m/>
    <m/>
    <n v="6489472"/>
    <m/>
    <m/>
    <m/>
  </r>
  <r>
    <x v="0"/>
    <x v="6"/>
    <x v="7"/>
    <x v="0"/>
    <n v="0"/>
    <n v="0"/>
    <n v="0"/>
    <n v="3507703"/>
    <n v="875987653"/>
    <n v="57295016"/>
    <n v="284463387"/>
    <n v="14878584"/>
    <n v="6077668"/>
    <n v="154934"/>
    <n v="603"/>
    <n v="300264"/>
    <n v="1418361"/>
    <n v="37721"/>
    <n v="72.22"/>
    <m/>
    <m/>
    <m/>
    <m/>
    <m/>
    <m/>
    <m/>
    <m/>
    <m/>
    <m/>
    <m/>
    <m/>
    <n v="18179549"/>
    <m/>
    <m/>
    <m/>
  </r>
  <r>
    <x v="0"/>
    <x v="3"/>
    <x v="8"/>
    <x v="0"/>
    <n v="0"/>
    <n v="0"/>
    <n v="0"/>
    <n v="4544678"/>
    <n v="1054010287"/>
    <n v="53133190"/>
    <n v="302039754"/>
    <n v="14109804"/>
    <n v="16366065"/>
    <n v="154934"/>
    <n v="603"/>
    <n v="1152578"/>
    <n v="1418361"/>
    <n v="37721"/>
    <n v="69.87"/>
    <m/>
    <m/>
    <m/>
    <m/>
    <m/>
    <m/>
    <m/>
    <m/>
    <m/>
    <m/>
    <m/>
    <m/>
    <n v="10549509"/>
    <m/>
    <m/>
    <m/>
  </r>
  <r>
    <x v="0"/>
    <x v="6"/>
    <x v="9"/>
    <x v="0"/>
    <n v="0"/>
    <n v="0"/>
    <n v="0"/>
    <n v="3706656"/>
    <n v="948599557"/>
    <n v="53953320"/>
    <n v="247118045"/>
    <n v="19601717"/>
    <n v="8456128"/>
    <n v="154934"/>
    <n v="603"/>
    <n v="396821"/>
    <n v="1418361"/>
    <n v="37721"/>
    <n v="71.989999999999995"/>
    <m/>
    <m/>
    <m/>
    <m/>
    <m/>
    <m/>
    <m/>
    <m/>
    <m/>
    <m/>
    <m/>
    <m/>
    <n v="7639224"/>
    <m/>
    <m/>
    <m/>
  </r>
  <r>
    <x v="0"/>
    <x v="7"/>
    <x v="10"/>
    <x v="0"/>
    <n v="0"/>
    <n v="0"/>
    <n v="0"/>
    <n v="2896127"/>
    <n v="924285617"/>
    <n v="69826124"/>
    <n v="166140456"/>
    <n v="17308359"/>
    <n v="5645394"/>
    <n v="154934"/>
    <n v="603"/>
    <n v="300630"/>
    <n v="1418361"/>
    <n v="201639"/>
    <n v="75.86"/>
    <m/>
    <m/>
    <m/>
    <m/>
    <m/>
    <m/>
    <m/>
    <m/>
    <m/>
    <m/>
    <m/>
    <m/>
    <n v="13442441"/>
    <m/>
    <m/>
    <m/>
  </r>
  <r>
    <x v="0"/>
    <x v="0"/>
    <x v="11"/>
    <x v="0"/>
    <n v="0"/>
    <n v="0"/>
    <n v="0"/>
    <n v="4312502"/>
    <n v="1206245637"/>
    <n v="41243665"/>
    <n v="405025869"/>
    <n v="15611858"/>
    <n v="6597671"/>
    <n v="154934"/>
    <n v="37910"/>
    <n v="363044"/>
    <n v="1418361"/>
    <n v="37721"/>
    <n v="69.81"/>
    <m/>
    <m/>
    <m/>
    <m/>
    <m/>
    <m/>
    <m/>
    <m/>
    <m/>
    <m/>
    <m/>
    <m/>
    <n v="7055900"/>
    <m/>
    <m/>
    <m/>
  </r>
  <r>
    <x v="0"/>
    <x v="8"/>
    <x v="12"/>
    <x v="0"/>
    <n v="0"/>
    <n v="0"/>
    <n v="0"/>
    <n v="3129940"/>
    <n v="921727933"/>
    <n v="32105839"/>
    <n v="248445837"/>
    <n v="14977035"/>
    <n v="10185943"/>
    <n v="154934"/>
    <n v="603"/>
    <n v="807291"/>
    <n v="1418361"/>
    <n v="52025"/>
    <n v="72.290000000000006"/>
    <m/>
    <m/>
    <m/>
    <m/>
    <m/>
    <m/>
    <m/>
    <m/>
    <m/>
    <m/>
    <m/>
    <m/>
    <n v="15387218"/>
    <m/>
    <m/>
    <m/>
  </r>
  <r>
    <x v="0"/>
    <x v="4"/>
    <x v="13"/>
    <x v="0"/>
    <n v="0"/>
    <n v="0"/>
    <n v="0"/>
    <n v="4104239"/>
    <n v="1175695180"/>
    <n v="47728134"/>
    <n v="380846601"/>
    <n v="19401337"/>
    <n v="5240237"/>
    <n v="154934"/>
    <n v="603"/>
    <n v="296875"/>
    <n v="1418361"/>
    <n v="37721"/>
    <n v="75.56"/>
    <m/>
    <m/>
    <m/>
    <m/>
    <m/>
    <m/>
    <m/>
    <m/>
    <m/>
    <m/>
    <m/>
    <m/>
    <n v="14587336"/>
    <m/>
    <m/>
    <m/>
  </r>
  <r>
    <x v="0"/>
    <x v="6"/>
    <x v="14"/>
    <x v="0"/>
    <n v="0"/>
    <n v="0"/>
    <n v="0"/>
    <n v="2700052"/>
    <n v="764591304"/>
    <n v="66020441"/>
    <n v="147823461"/>
    <n v="68423091"/>
    <n v="5057162"/>
    <n v="154934"/>
    <n v="603"/>
    <n v="305633"/>
    <n v="1418361"/>
    <n v="37721"/>
    <n v="75"/>
    <m/>
    <m/>
    <m/>
    <m/>
    <m/>
    <m/>
    <m/>
    <m/>
    <m/>
    <m/>
    <m/>
    <m/>
    <n v="150624520"/>
    <m/>
    <m/>
    <m/>
  </r>
  <r>
    <x v="0"/>
    <x v="9"/>
    <x v="15"/>
    <x v="0"/>
    <n v="0"/>
    <n v="0"/>
    <n v="0"/>
    <n v="4025488"/>
    <n v="997304689"/>
    <n v="46575893"/>
    <n v="391044109"/>
    <n v="14817531"/>
    <n v="5507249"/>
    <n v="154934"/>
    <n v="603"/>
    <n v="306833"/>
    <n v="1418361"/>
    <n v="84897"/>
    <n v="69.87"/>
    <m/>
    <m/>
    <m/>
    <m/>
    <m/>
    <m/>
    <m/>
    <m/>
    <m/>
    <m/>
    <m/>
    <m/>
    <n v="12020592"/>
    <m/>
    <m/>
    <m/>
  </r>
  <r>
    <x v="0"/>
    <x v="3"/>
    <x v="16"/>
    <x v="0"/>
    <n v="0"/>
    <n v="0"/>
    <n v="0"/>
    <n v="4030423"/>
    <n v="1131935623"/>
    <n v="30929298"/>
    <n v="426380834"/>
    <n v="17108763"/>
    <n v="8672149"/>
    <n v="154934"/>
    <n v="603"/>
    <n v="653664"/>
    <n v="1418361"/>
    <n v="37721"/>
    <n v="71.77"/>
    <m/>
    <m/>
    <m/>
    <m/>
    <m/>
    <m/>
    <m/>
    <m/>
    <m/>
    <m/>
    <m/>
    <m/>
    <n v="9300273"/>
    <m/>
    <m/>
    <m/>
  </r>
  <r>
    <x v="0"/>
    <x v="2"/>
    <x v="17"/>
    <x v="0"/>
    <n v="0"/>
    <n v="0"/>
    <n v="0"/>
    <n v="2958841"/>
    <n v="890703494"/>
    <n v="40927086"/>
    <n v="263397106"/>
    <n v="11482253"/>
    <n v="7660798"/>
    <n v="154934"/>
    <n v="603"/>
    <n v="378917"/>
    <n v="1418361"/>
    <n v="37721"/>
    <n v="69.63"/>
    <m/>
    <m/>
    <m/>
    <m/>
    <m/>
    <m/>
    <m/>
    <m/>
    <m/>
    <m/>
    <m/>
    <m/>
    <n v="6368631"/>
    <m/>
    <m/>
    <m/>
  </r>
  <r>
    <x v="0"/>
    <x v="2"/>
    <x v="18"/>
    <x v="0"/>
    <n v="0"/>
    <n v="0"/>
    <n v="0"/>
    <n v="4596792"/>
    <n v="1130573652"/>
    <n v="10639878"/>
    <n v="327255484"/>
    <n v="13291250"/>
    <n v="8371713"/>
    <n v="154934"/>
    <n v="603"/>
    <n v="964182"/>
    <n v="1418361"/>
    <n v="57128"/>
    <n v="66.319999999999993"/>
    <m/>
    <m/>
    <m/>
    <m/>
    <m/>
    <m/>
    <m/>
    <m/>
    <m/>
    <m/>
    <m/>
    <m/>
    <n v="7409998"/>
    <m/>
    <m/>
    <m/>
  </r>
  <r>
    <x v="0"/>
    <x v="0"/>
    <x v="19"/>
    <x v="0"/>
    <n v="0"/>
    <n v="0"/>
    <n v="0"/>
    <n v="3096868"/>
    <n v="847952218"/>
    <n v="30678594"/>
    <n v="245675204"/>
    <n v="13086461"/>
    <n v="5004236"/>
    <n v="154934"/>
    <n v="603"/>
    <n v="314159"/>
    <n v="1418361"/>
    <n v="60579"/>
    <n v="68.97"/>
    <m/>
    <m/>
    <m/>
    <m/>
    <m/>
    <m/>
    <m/>
    <m/>
    <m/>
    <m/>
    <m/>
    <m/>
    <n v="6976183"/>
    <m/>
    <m/>
    <m/>
  </r>
  <r>
    <x v="0"/>
    <x v="9"/>
    <x v="20"/>
    <x v="0"/>
    <n v="0"/>
    <n v="0"/>
    <n v="0"/>
    <n v="2495919"/>
    <n v="934828751"/>
    <n v="53372572"/>
    <n v="363993225"/>
    <n v="13183608"/>
    <n v="5078737"/>
    <n v="154934"/>
    <n v="603"/>
    <n v="344538"/>
    <n v="1418361"/>
    <n v="37721"/>
    <n v="72.680000000000007"/>
    <m/>
    <m/>
    <m/>
    <m/>
    <m/>
    <m/>
    <m/>
    <m/>
    <m/>
    <m/>
    <m/>
    <m/>
    <n v="7746848"/>
    <m/>
    <m/>
    <m/>
  </r>
  <r>
    <x v="0"/>
    <x v="3"/>
    <x v="21"/>
    <x v="0"/>
    <n v="0"/>
    <n v="0"/>
    <n v="0"/>
    <n v="2061415"/>
    <n v="734621624"/>
    <n v="82331494"/>
    <n v="260523814"/>
    <n v="12990193"/>
    <n v="7237420"/>
    <n v="154934"/>
    <n v="603"/>
    <n v="1016175"/>
    <n v="1418361"/>
    <n v="37721"/>
    <n v="70.02"/>
    <m/>
    <m/>
    <m/>
    <m/>
    <m/>
    <m/>
    <m/>
    <m/>
    <m/>
    <m/>
    <m/>
    <m/>
    <n v="29338840"/>
    <m/>
    <m/>
    <m/>
  </r>
  <r>
    <x v="0"/>
    <x v="8"/>
    <x v="22"/>
    <x v="0"/>
    <n v="0"/>
    <n v="0"/>
    <n v="0"/>
    <n v="3240546"/>
    <n v="917605364"/>
    <n v="55446874"/>
    <n v="184666676"/>
    <n v="21849518"/>
    <n v="7578632"/>
    <n v="154934"/>
    <n v="603"/>
    <n v="428301"/>
    <n v="1418361"/>
    <n v="520989"/>
    <n v="74.099999999999994"/>
    <m/>
    <m/>
    <m/>
    <m/>
    <m/>
    <m/>
    <m/>
    <m/>
    <m/>
    <m/>
    <m/>
    <m/>
    <n v="8948947"/>
    <m/>
    <m/>
    <m/>
  </r>
  <r>
    <x v="0"/>
    <x v="7"/>
    <x v="23"/>
    <x v="0"/>
    <n v="0"/>
    <n v="0"/>
    <n v="0"/>
    <n v="3141855"/>
    <n v="1006988298"/>
    <n v="45170016"/>
    <n v="171103129"/>
    <n v="14491770"/>
    <n v="5468185"/>
    <n v="154934"/>
    <n v="603"/>
    <n v="340898"/>
    <n v="1418361"/>
    <n v="65323"/>
    <n v="73.95"/>
    <m/>
    <m/>
    <m/>
    <m/>
    <m/>
    <m/>
    <m/>
    <m/>
    <m/>
    <m/>
    <m/>
    <m/>
    <n v="6793466"/>
    <m/>
    <m/>
    <m/>
  </r>
  <r>
    <x v="0"/>
    <x v="4"/>
    <x v="24"/>
    <x v="0"/>
    <n v="0"/>
    <n v="0"/>
    <n v="0"/>
    <n v="2847684"/>
    <n v="867256150"/>
    <n v="52189671"/>
    <n v="145041437"/>
    <n v="21379453"/>
    <n v="4725343"/>
    <n v="154934"/>
    <n v="603"/>
    <n v="296459"/>
    <n v="1418361"/>
    <n v="37721"/>
    <n v="76.98"/>
    <m/>
    <m/>
    <m/>
    <m/>
    <m/>
    <m/>
    <m/>
    <m/>
    <m/>
    <m/>
    <m/>
    <m/>
    <n v="6805092"/>
    <m/>
    <m/>
    <m/>
  </r>
  <r>
    <x v="0"/>
    <x v="5"/>
    <x v="25"/>
    <x v="0"/>
    <n v="0"/>
    <n v="0"/>
    <n v="0"/>
    <n v="4744007"/>
    <n v="1097564744"/>
    <n v="49821810"/>
    <n v="358311953"/>
    <n v="15445952"/>
    <n v="7582623"/>
    <n v="154934"/>
    <n v="603"/>
    <n v="726137"/>
    <n v="1418361"/>
    <n v="51896"/>
    <n v="68.39"/>
    <m/>
    <m/>
    <m/>
    <m/>
    <m/>
    <m/>
    <m/>
    <m/>
    <m/>
    <m/>
    <m/>
    <m/>
    <n v="7276449"/>
    <m/>
    <m/>
    <m/>
  </r>
  <r>
    <x v="0"/>
    <x v="9"/>
    <x v="26"/>
    <x v="0"/>
    <n v="0"/>
    <n v="0"/>
    <n v="0"/>
    <n v="2526560"/>
    <n v="770269689"/>
    <n v="56311496"/>
    <n v="247881825"/>
    <n v="13106173"/>
    <n v="5380591"/>
    <n v="154934"/>
    <n v="603"/>
    <n v="326857"/>
    <n v="1418361"/>
    <n v="55061"/>
    <n v="69.569999999999993"/>
    <m/>
    <m/>
    <m/>
    <m/>
    <m/>
    <m/>
    <m/>
    <m/>
    <m/>
    <m/>
    <m/>
    <m/>
    <n v="30131917"/>
    <m/>
    <m/>
    <m/>
  </r>
  <r>
    <x v="0"/>
    <x v="7"/>
    <x v="27"/>
    <x v="0"/>
    <n v="0"/>
    <n v="0"/>
    <n v="0"/>
    <n v="3422810"/>
    <n v="1084170043"/>
    <n v="38503148"/>
    <n v="224681357"/>
    <n v="13900566"/>
    <n v="5720987"/>
    <n v="154934"/>
    <n v="14954"/>
    <n v="323555"/>
    <n v="1418361"/>
    <n v="41070"/>
    <n v="70.25"/>
    <m/>
    <m/>
    <m/>
    <m/>
    <m/>
    <m/>
    <m/>
    <m/>
    <m/>
    <m/>
    <m/>
    <m/>
    <n v="8465582"/>
    <m/>
    <m/>
    <m/>
  </r>
  <r>
    <x v="0"/>
    <x v="9"/>
    <x v="28"/>
    <x v="0"/>
    <n v="0"/>
    <n v="0"/>
    <n v="0"/>
    <n v="2758780"/>
    <n v="810365559"/>
    <n v="45074667"/>
    <n v="217226851"/>
    <n v="11697988"/>
    <n v="8274131"/>
    <n v="154934"/>
    <n v="603"/>
    <n v="346389"/>
    <n v="1418361"/>
    <n v="37721"/>
    <n v="68.22"/>
    <m/>
    <m/>
    <m/>
    <m/>
    <m/>
    <m/>
    <m/>
    <m/>
    <m/>
    <m/>
    <m/>
    <m/>
    <n v="12484764"/>
    <m/>
    <m/>
    <m/>
  </r>
  <r>
    <x v="0"/>
    <x v="9"/>
    <x v="29"/>
    <x v="0"/>
    <n v="0"/>
    <n v="0"/>
    <n v="0"/>
    <n v="417834"/>
    <n v="418992998"/>
    <n v="42518239"/>
    <m/>
    <n v="14479227"/>
    <n v="3052498"/>
    <n v="154934"/>
    <n v="603"/>
    <n v="296459"/>
    <n v="1418361"/>
    <n v="37721"/>
    <n v="78.989999999999995"/>
    <m/>
    <m/>
    <m/>
    <m/>
    <m/>
    <m/>
    <m/>
    <m/>
    <m/>
    <m/>
    <m/>
    <m/>
    <n v="6364985"/>
    <m/>
    <m/>
    <m/>
  </r>
  <r>
    <x v="0"/>
    <x v="2"/>
    <x v="30"/>
    <x v="0"/>
    <n v="0"/>
    <n v="0"/>
    <n v="0"/>
    <n v="1078477"/>
    <n v="436146579"/>
    <n v="30908716"/>
    <m/>
    <n v="15059968"/>
    <n v="3446521"/>
    <n v="154934"/>
    <n v="603"/>
    <n v="296459"/>
    <n v="1418361"/>
    <n v="37721"/>
    <n v="74.98"/>
    <m/>
    <m/>
    <m/>
    <m/>
    <m/>
    <m/>
    <m/>
    <m/>
    <m/>
    <m/>
    <m/>
    <m/>
    <n v="6883683"/>
    <m/>
    <m/>
    <m/>
  </r>
  <r>
    <x v="0"/>
    <x v="8"/>
    <x v="31"/>
    <x v="0"/>
    <n v="0"/>
    <n v="0"/>
    <n v="0"/>
    <n v="786695"/>
    <n v="427568712"/>
    <n v="68096041"/>
    <m/>
    <n v="13228642"/>
    <n v="3204260"/>
    <n v="154934"/>
    <n v="603"/>
    <n v="296459"/>
    <n v="1418361"/>
    <n v="39776"/>
    <n v="83.14"/>
    <m/>
    <m/>
    <m/>
    <m/>
    <m/>
    <m/>
    <m/>
    <m/>
    <m/>
    <m/>
    <m/>
    <m/>
    <n v="6510487"/>
    <m/>
    <m/>
    <m/>
  </r>
  <r>
    <x v="0"/>
    <x v="8"/>
    <x v="32"/>
    <x v="0"/>
    <n v="0"/>
    <n v="0"/>
    <n v="0"/>
    <n v="5129343"/>
    <n v="1194313031"/>
    <n v="80807161"/>
    <m/>
    <n v="144042338"/>
    <n v="6942312"/>
    <n v="257431"/>
    <n v="603"/>
    <n v="374805"/>
    <n v="1418361"/>
    <n v="37721"/>
    <n v="83.05"/>
    <m/>
    <m/>
    <m/>
    <m/>
    <m/>
    <m/>
    <m/>
    <m/>
    <m/>
    <m/>
    <m/>
    <m/>
    <n v="8664152"/>
    <m/>
    <m/>
    <m/>
  </r>
  <r>
    <x v="0"/>
    <x v="4"/>
    <x v="33"/>
    <x v="0"/>
    <n v="0"/>
    <n v="0"/>
    <n v="0"/>
    <n v="1851348"/>
    <n v="799696465"/>
    <n v="51987994"/>
    <m/>
    <n v="38633367"/>
    <n v="3758917"/>
    <n v="154934"/>
    <n v="603"/>
    <n v="296459"/>
    <n v="1418361"/>
    <n v="37721"/>
    <n v="82.21"/>
    <m/>
    <m/>
    <m/>
    <m/>
    <m/>
    <m/>
    <m/>
    <m/>
    <m/>
    <m/>
    <m/>
    <m/>
    <n v="6853481"/>
    <m/>
    <m/>
    <m/>
  </r>
  <r>
    <x v="0"/>
    <x v="5"/>
    <x v="34"/>
    <x v="0"/>
    <n v="0"/>
    <n v="0"/>
    <n v="0"/>
    <n v="994598"/>
    <n v="462030024"/>
    <n v="10654291"/>
    <m/>
    <n v="15857444"/>
    <n v="3300280"/>
    <n v="154934"/>
    <n v="603"/>
    <n v="296459"/>
    <n v="1418361"/>
    <n v="37721"/>
    <n v="75.069999999999993"/>
    <m/>
    <m/>
    <m/>
    <m/>
    <m/>
    <m/>
    <m/>
    <m/>
    <m/>
    <m/>
    <m/>
    <m/>
    <n v="6290438"/>
    <m/>
    <m/>
    <m/>
  </r>
  <r>
    <x v="0"/>
    <x v="0"/>
    <x v="0"/>
    <x v="1"/>
    <n v="12292817"/>
    <m/>
    <m/>
    <n v="189026728"/>
    <m/>
    <m/>
    <m/>
    <m/>
    <m/>
    <m/>
    <m/>
    <m/>
    <m/>
    <m/>
    <m/>
    <m/>
    <n v="11.46"/>
    <n v="6.74"/>
    <m/>
    <m/>
    <m/>
    <m/>
    <m/>
    <n v="41.19"/>
    <n v="100.9"/>
    <n v="96.15"/>
    <n v="91.16"/>
    <m/>
    <n v="91.94"/>
    <n v="73.8"/>
    <n v="65.92"/>
  </r>
  <r>
    <x v="0"/>
    <x v="1"/>
    <x v="1"/>
    <x v="1"/>
    <n v="36566955"/>
    <m/>
    <m/>
    <n v="301063778"/>
    <m/>
    <m/>
    <m/>
    <m/>
    <m/>
    <m/>
    <m/>
    <m/>
    <m/>
    <m/>
    <m/>
    <m/>
    <n v="12.85"/>
    <n v="7.52"/>
    <m/>
    <m/>
    <m/>
    <m/>
    <m/>
    <n v="63.13"/>
    <n v="99.48"/>
    <n v="105.71"/>
    <n v="103.75"/>
    <m/>
    <n v="90.05"/>
    <n v="80.56"/>
    <n v="76.959999999999994"/>
  </r>
  <r>
    <x v="0"/>
    <x v="2"/>
    <x v="2"/>
    <x v="1"/>
    <n v="13620743"/>
    <m/>
    <m/>
    <n v="140816254"/>
    <m/>
    <m/>
    <m/>
    <m/>
    <m/>
    <m/>
    <m/>
    <m/>
    <m/>
    <m/>
    <m/>
    <m/>
    <n v="12.01"/>
    <n v="6.87"/>
    <m/>
    <m/>
    <m/>
    <m/>
    <m/>
    <n v="61.66"/>
    <n v="108.25"/>
    <n v="101.74"/>
    <n v="73.650000000000006"/>
    <m/>
    <n v="96.12"/>
    <n v="73.86"/>
    <n v="50.37"/>
  </r>
  <r>
    <x v="0"/>
    <x v="3"/>
    <x v="3"/>
    <x v="1"/>
    <n v="19356064"/>
    <m/>
    <m/>
    <n v="186512510"/>
    <m/>
    <m/>
    <m/>
    <m/>
    <m/>
    <m/>
    <m/>
    <m/>
    <m/>
    <m/>
    <m/>
    <m/>
    <n v="12.2"/>
    <n v="6.83"/>
    <m/>
    <m/>
    <m/>
    <m/>
    <m/>
    <n v="71.209999999999994"/>
    <n v="106.26"/>
    <n v="98.25"/>
    <n v="99.34"/>
    <m/>
    <n v="95.44"/>
    <n v="70.87"/>
    <n v="69.989999999999995"/>
  </r>
  <r>
    <x v="0"/>
    <x v="4"/>
    <x v="4"/>
    <x v="1"/>
    <n v="22790292"/>
    <m/>
    <m/>
    <n v="193792378"/>
    <m/>
    <m/>
    <m/>
    <m/>
    <m/>
    <m/>
    <m/>
    <m/>
    <m/>
    <m/>
    <m/>
    <m/>
    <n v="12.56"/>
    <n v="7.84"/>
    <m/>
    <m/>
    <m/>
    <m/>
    <m/>
    <n v="52.7"/>
    <n v="102.12"/>
    <n v="100.68"/>
    <n v="93.38"/>
    <m/>
    <n v="93.11"/>
    <n v="76.09"/>
    <n v="67.88"/>
  </r>
  <r>
    <x v="0"/>
    <x v="5"/>
    <x v="5"/>
    <x v="1"/>
    <n v="78878522"/>
    <m/>
    <m/>
    <n v="244079032"/>
    <m/>
    <m/>
    <m/>
    <m/>
    <m/>
    <m/>
    <m/>
    <m/>
    <m/>
    <m/>
    <m/>
    <m/>
    <n v="12.04"/>
    <n v="6.21"/>
    <m/>
    <m/>
    <m/>
    <m/>
    <m/>
    <n v="38.04"/>
    <n v="102.98"/>
    <n v="95.54"/>
    <n v="67.849999999999994"/>
    <m/>
    <n v="93.09"/>
    <n v="68.489999999999995"/>
    <n v="46.82"/>
  </r>
  <r>
    <x v="0"/>
    <x v="1"/>
    <x v="6"/>
    <x v="1"/>
    <n v="30465510"/>
    <m/>
    <m/>
    <n v="273912840"/>
    <m/>
    <m/>
    <m/>
    <m/>
    <m/>
    <m/>
    <m/>
    <m/>
    <m/>
    <m/>
    <m/>
    <m/>
    <n v="12.5"/>
    <n v="6.97"/>
    <m/>
    <m/>
    <m/>
    <m/>
    <m/>
    <n v="34.340000000000003"/>
    <n v="95.99"/>
    <n v="98.83"/>
    <n v="88.67"/>
    <m/>
    <n v="86.74"/>
    <n v="72.209999999999994"/>
    <n v="62.84"/>
  </r>
  <r>
    <x v="0"/>
    <x v="6"/>
    <x v="7"/>
    <x v="1"/>
    <n v="14048564"/>
    <m/>
    <m/>
    <n v="181046242"/>
    <m/>
    <m/>
    <m/>
    <m/>
    <m/>
    <m/>
    <m/>
    <m/>
    <m/>
    <m/>
    <m/>
    <m/>
    <n v="13.31"/>
    <n v="7.71"/>
    <m/>
    <m/>
    <m/>
    <m/>
    <m/>
    <n v="81.05"/>
    <n v="98.81"/>
    <n v="100.26"/>
    <n v="83.87"/>
    <m/>
    <n v="87.88"/>
    <n v="72.55"/>
    <n v="59.61"/>
  </r>
  <r>
    <x v="0"/>
    <x v="3"/>
    <x v="8"/>
    <x v="1"/>
    <n v="56258310"/>
    <m/>
    <m/>
    <n v="222064570"/>
    <m/>
    <m/>
    <m/>
    <m/>
    <m/>
    <m/>
    <m/>
    <m/>
    <m/>
    <m/>
    <m/>
    <m/>
    <n v="12.3"/>
    <n v="6.91"/>
    <m/>
    <m/>
    <m/>
    <m/>
    <m/>
    <n v="65.41"/>
    <n v="95.84"/>
    <n v="97.48"/>
    <n v="99.94"/>
    <m/>
    <n v="84.82"/>
    <n v="69.27"/>
    <n v="68.73"/>
  </r>
  <r>
    <x v="0"/>
    <x v="6"/>
    <x v="9"/>
    <x v="1"/>
    <n v="13785531"/>
    <m/>
    <m/>
    <n v="191563007"/>
    <m/>
    <m/>
    <m/>
    <m/>
    <m/>
    <m/>
    <m/>
    <m/>
    <m/>
    <m/>
    <m/>
    <m/>
    <n v="12.75"/>
    <n v="7.68"/>
    <m/>
    <m/>
    <m/>
    <m/>
    <m/>
    <n v="80.53"/>
    <n v="100.07"/>
    <n v="100.61"/>
    <n v="89.48"/>
    <m/>
    <n v="90.73"/>
    <n v="74.94"/>
    <n v="65.040000000000006"/>
  </r>
  <r>
    <x v="0"/>
    <x v="7"/>
    <x v="10"/>
    <x v="1"/>
    <n v="15357741"/>
    <m/>
    <m/>
    <n v="213359917"/>
    <m/>
    <m/>
    <m/>
    <m/>
    <m/>
    <m/>
    <m/>
    <m/>
    <m/>
    <m/>
    <m/>
    <m/>
    <n v="13.68"/>
    <n v="8.56"/>
    <m/>
    <m/>
    <m/>
    <m/>
    <m/>
    <n v="56.34"/>
    <n v="97.79"/>
    <n v="99"/>
    <n v="90.86"/>
    <m/>
    <n v="90.32"/>
    <n v="77.8"/>
    <n v="68.59"/>
  </r>
  <r>
    <x v="0"/>
    <x v="0"/>
    <x v="11"/>
    <x v="1"/>
    <n v="6642213"/>
    <m/>
    <m/>
    <n v="263153334"/>
    <m/>
    <m/>
    <m/>
    <m/>
    <m/>
    <m/>
    <m/>
    <m/>
    <m/>
    <m/>
    <m/>
    <m/>
    <n v="13.34"/>
    <n v="7.54"/>
    <m/>
    <m/>
    <m/>
    <m/>
    <m/>
    <n v="40.74"/>
    <n v="95.74"/>
    <n v="95.48"/>
    <n v="91.04"/>
    <m/>
    <n v="87.19"/>
    <n v="72.67"/>
    <n v="69.069999999999993"/>
  </r>
  <r>
    <x v="0"/>
    <x v="8"/>
    <x v="12"/>
    <x v="1"/>
    <n v="11854863"/>
    <m/>
    <m/>
    <n v="194452409"/>
    <m/>
    <m/>
    <m/>
    <m/>
    <m/>
    <m/>
    <m/>
    <m/>
    <m/>
    <m/>
    <m/>
    <m/>
    <n v="12.95"/>
    <n v="7.45"/>
    <m/>
    <m/>
    <m/>
    <m/>
    <m/>
    <n v="71.98"/>
    <n v="103.43"/>
    <n v="101.68"/>
    <n v="99.09"/>
    <m/>
    <n v="92.3"/>
    <n v="72.69"/>
    <n v="67.45"/>
  </r>
  <r>
    <x v="0"/>
    <x v="4"/>
    <x v="13"/>
    <x v="1"/>
    <n v="11138266"/>
    <m/>
    <m/>
    <n v="227343091"/>
    <m/>
    <m/>
    <m/>
    <m/>
    <m/>
    <m/>
    <m/>
    <m/>
    <m/>
    <m/>
    <m/>
    <m/>
    <n v="13.25"/>
    <n v="8.58"/>
    <m/>
    <m/>
    <m/>
    <m/>
    <m/>
    <n v="48.64"/>
    <n v="103.2"/>
    <n v="100.13"/>
    <n v="98.8"/>
    <m/>
    <n v="95.34"/>
    <n v="77.010000000000005"/>
    <n v="73.489999999999995"/>
  </r>
  <r>
    <x v="0"/>
    <x v="6"/>
    <x v="14"/>
    <x v="1"/>
    <n v="17041513"/>
    <m/>
    <m/>
    <n v="156317921"/>
    <m/>
    <m/>
    <m/>
    <m/>
    <m/>
    <m/>
    <m/>
    <m/>
    <m/>
    <m/>
    <m/>
    <m/>
    <n v="13.23"/>
    <n v="8.75"/>
    <m/>
    <m/>
    <m/>
    <m/>
    <m/>
    <n v="55.98"/>
    <n v="102.89"/>
    <n v="102.32"/>
    <n v="101.22"/>
    <m/>
    <n v="91.47"/>
    <n v="72.86"/>
    <n v="71.81"/>
  </r>
  <r>
    <x v="0"/>
    <x v="9"/>
    <x v="15"/>
    <x v="1"/>
    <n v="27646506"/>
    <m/>
    <m/>
    <n v="199150008"/>
    <m/>
    <m/>
    <m/>
    <m/>
    <m/>
    <m/>
    <m/>
    <m/>
    <m/>
    <m/>
    <m/>
    <m/>
    <n v="12.54"/>
    <n v="7.78"/>
    <m/>
    <m/>
    <m/>
    <m/>
    <m/>
    <n v="75.34"/>
    <n v="94.55"/>
    <n v="95.54"/>
    <n v="76.25"/>
    <m/>
    <n v="86.82"/>
    <n v="74.78"/>
    <n v="56.87"/>
  </r>
  <r>
    <x v="0"/>
    <x v="3"/>
    <x v="16"/>
    <x v="1"/>
    <n v="23834552"/>
    <m/>
    <m/>
    <n v="228814320"/>
    <m/>
    <m/>
    <m/>
    <m/>
    <m/>
    <m/>
    <m/>
    <m/>
    <m/>
    <m/>
    <m/>
    <m/>
    <n v="12.65"/>
    <n v="7.44"/>
    <m/>
    <m/>
    <m/>
    <m/>
    <m/>
    <n v="64.569999999999993"/>
    <n v="100.73"/>
    <n v="103.97"/>
    <n v="99.6"/>
    <m/>
    <n v="91.67"/>
    <n v="78.55"/>
    <n v="74.849999999999994"/>
  </r>
  <r>
    <x v="0"/>
    <x v="2"/>
    <x v="17"/>
    <x v="1"/>
    <n v="32441410"/>
    <m/>
    <m/>
    <n v="176467106"/>
    <m/>
    <m/>
    <m/>
    <m/>
    <m/>
    <m/>
    <m/>
    <m/>
    <m/>
    <m/>
    <m/>
    <m/>
    <n v="12.41"/>
    <n v="6.91"/>
    <m/>
    <m/>
    <m/>
    <m/>
    <m/>
    <n v="62.3"/>
    <n v="100.36"/>
    <n v="101.23"/>
    <n v="82.37"/>
    <m/>
    <n v="90.14"/>
    <n v="75.33"/>
    <n v="58.5"/>
  </r>
  <r>
    <x v="0"/>
    <x v="2"/>
    <x v="18"/>
    <x v="1"/>
    <n v="15136465"/>
    <m/>
    <m/>
    <n v="232731184"/>
    <m/>
    <m/>
    <m/>
    <m/>
    <m/>
    <m/>
    <m/>
    <m/>
    <m/>
    <m/>
    <m/>
    <m/>
    <n v="11.95"/>
    <n v="6.42"/>
    <m/>
    <m/>
    <m/>
    <m/>
    <m/>
    <n v="43.07"/>
    <n v="99.93"/>
    <n v="96.18"/>
    <n v="72.55"/>
    <m/>
    <n v="90.45"/>
    <n v="70.67"/>
    <n v="51.95"/>
  </r>
  <r>
    <x v="0"/>
    <x v="0"/>
    <x v="19"/>
    <x v="1"/>
    <n v="26011204"/>
    <m/>
    <m/>
    <n v="173534957"/>
    <m/>
    <m/>
    <m/>
    <m/>
    <m/>
    <m/>
    <m/>
    <m/>
    <m/>
    <m/>
    <m/>
    <m/>
    <n v="11.99"/>
    <n v="7.24"/>
    <m/>
    <m/>
    <m/>
    <m/>
    <m/>
    <n v="44.43"/>
    <n v="102.83"/>
    <n v="99.64"/>
    <n v="88.49"/>
    <m/>
    <n v="92.01"/>
    <n v="72.73"/>
    <n v="63.04"/>
  </r>
  <r>
    <x v="0"/>
    <x v="9"/>
    <x v="20"/>
    <x v="1"/>
    <n v="10582652"/>
    <m/>
    <m/>
    <n v="178466779"/>
    <m/>
    <m/>
    <m/>
    <m/>
    <m/>
    <m/>
    <m/>
    <m/>
    <m/>
    <m/>
    <m/>
    <m/>
    <n v="13.5"/>
    <n v="8.1199999999999992"/>
    <m/>
    <m/>
    <m/>
    <m/>
    <m/>
    <n v="51.64"/>
    <n v="97.97"/>
    <n v="101.68"/>
    <n v="94.95"/>
    <m/>
    <n v="89.55"/>
    <n v="76.89"/>
    <n v="70.94"/>
  </r>
  <r>
    <x v="0"/>
    <x v="3"/>
    <x v="21"/>
    <x v="1"/>
    <n v="29399348"/>
    <m/>
    <m/>
    <n v="138939801"/>
    <m/>
    <m/>
    <m/>
    <m/>
    <m/>
    <m/>
    <m/>
    <m/>
    <m/>
    <m/>
    <m/>
    <m/>
    <n v="12.11"/>
    <n v="7.16"/>
    <m/>
    <m/>
    <m/>
    <m/>
    <m/>
    <n v="76.48"/>
    <n v="95.95"/>
    <n v="102.46"/>
    <n v="101.51"/>
    <m/>
    <n v="87.15"/>
    <n v="77.17"/>
    <n v="73.94"/>
  </r>
  <r>
    <x v="0"/>
    <x v="8"/>
    <x v="22"/>
    <x v="1"/>
    <n v="28202814"/>
    <m/>
    <m/>
    <n v="187463352"/>
    <m/>
    <m/>
    <m/>
    <m/>
    <m/>
    <m/>
    <m/>
    <m/>
    <m/>
    <m/>
    <m/>
    <m/>
    <n v="12.97"/>
    <n v="8.02"/>
    <m/>
    <m/>
    <m/>
    <m/>
    <m/>
    <n v="74.81"/>
    <n v="101.52"/>
    <n v="103.58"/>
    <n v="89.14"/>
    <m/>
    <n v="92.43"/>
    <n v="76.739999999999995"/>
    <n v="63.46"/>
  </r>
  <r>
    <x v="0"/>
    <x v="7"/>
    <x v="23"/>
    <x v="1"/>
    <n v="13526343"/>
    <m/>
    <m/>
    <n v="186723163"/>
    <m/>
    <m/>
    <m/>
    <m/>
    <m/>
    <m/>
    <m/>
    <m/>
    <m/>
    <m/>
    <m/>
    <m/>
    <n v="12.83"/>
    <n v="7.65"/>
    <m/>
    <m/>
    <m/>
    <m/>
    <m/>
    <n v="52.26"/>
    <n v="102.36"/>
    <n v="97.22"/>
    <n v="99.8"/>
    <m/>
    <n v="94.91"/>
    <n v="74.180000000000007"/>
    <n v="73.41"/>
  </r>
  <r>
    <x v="0"/>
    <x v="4"/>
    <x v="24"/>
    <x v="1"/>
    <n v="11294034"/>
    <m/>
    <m/>
    <n v="177413927"/>
    <m/>
    <m/>
    <m/>
    <m/>
    <m/>
    <m/>
    <m/>
    <m/>
    <m/>
    <m/>
    <m/>
    <m/>
    <n v="13.83"/>
    <n v="9.34"/>
    <m/>
    <m/>
    <m/>
    <m/>
    <m/>
    <n v="63.07"/>
    <n v="97.51"/>
    <n v="108.5"/>
    <n v="86.84"/>
    <m/>
    <n v="89.63"/>
    <n v="84.43"/>
    <n v="65.98"/>
  </r>
  <r>
    <x v="0"/>
    <x v="5"/>
    <x v="25"/>
    <x v="1"/>
    <n v="18198671"/>
    <m/>
    <m/>
    <n v="234143321"/>
    <m/>
    <m/>
    <m/>
    <m/>
    <m/>
    <m/>
    <m/>
    <m/>
    <m/>
    <m/>
    <m/>
    <m/>
    <n v="12.67"/>
    <n v="6.98"/>
    <m/>
    <m/>
    <m/>
    <m/>
    <m/>
    <n v="44.49"/>
    <n v="101.42"/>
    <n v="100.55"/>
    <n v="81.19"/>
    <m/>
    <n v="91.92"/>
    <n v="75.02"/>
    <n v="58.36"/>
  </r>
  <r>
    <x v="0"/>
    <x v="9"/>
    <x v="26"/>
    <x v="1"/>
    <n v="19248711"/>
    <m/>
    <m/>
    <n v="145544017"/>
    <m/>
    <m/>
    <m/>
    <m/>
    <m/>
    <m/>
    <m/>
    <m/>
    <m/>
    <m/>
    <m/>
    <m/>
    <n v="12.14"/>
    <n v="7.24"/>
    <m/>
    <m/>
    <m/>
    <m/>
    <m/>
    <n v="69.73"/>
    <n v="103.5"/>
    <n v="97.62"/>
    <n v="89.97"/>
    <m/>
    <n v="95.31"/>
    <n v="77.64"/>
    <n v="67.39"/>
  </r>
  <r>
    <x v="0"/>
    <x v="7"/>
    <x v="27"/>
    <x v="1"/>
    <n v="24972379"/>
    <m/>
    <m/>
    <n v="230515059"/>
    <m/>
    <m/>
    <m/>
    <m/>
    <m/>
    <m/>
    <m/>
    <m/>
    <m/>
    <m/>
    <m/>
    <m/>
    <n v="12.49"/>
    <n v="7.33"/>
    <m/>
    <m/>
    <m/>
    <m/>
    <m/>
    <n v="38.799999999999997"/>
    <n v="92.69"/>
    <n v="95.49"/>
    <n v="96.53"/>
    <m/>
    <n v="85.9"/>
    <n v="73.27"/>
    <n v="71.930000000000007"/>
  </r>
  <r>
    <x v="0"/>
    <x v="9"/>
    <x v="28"/>
    <x v="1"/>
    <n v="10882448"/>
    <m/>
    <m/>
    <n v="169331412"/>
    <m/>
    <m/>
    <m/>
    <m/>
    <m/>
    <m/>
    <m/>
    <m/>
    <m/>
    <m/>
    <m/>
    <m/>
    <n v="11.75"/>
    <n v="6.81"/>
    <m/>
    <m/>
    <m/>
    <m/>
    <m/>
    <n v="47.48"/>
    <n v="100.94"/>
    <n v="104.19"/>
    <n v="92.8"/>
    <m/>
    <n v="92.33"/>
    <n v="81.42"/>
    <n v="67.680000000000007"/>
  </r>
  <r>
    <x v="0"/>
    <x v="9"/>
    <x v="29"/>
    <x v="1"/>
    <n v="3520946"/>
    <m/>
    <m/>
    <n v="36534885"/>
    <m/>
    <m/>
    <m/>
    <m/>
    <m/>
    <m/>
    <m/>
    <m/>
    <m/>
    <m/>
    <m/>
    <m/>
    <n v="14.14"/>
    <n v="10.39"/>
    <m/>
    <m/>
    <m/>
    <m/>
    <m/>
    <n v="27.77"/>
    <n v="98.18"/>
    <n v="92.21"/>
    <n v="96.62"/>
    <m/>
    <n v="91.46"/>
    <n v="72.849999999999994"/>
    <n v="75.05"/>
  </r>
  <r>
    <x v="0"/>
    <x v="2"/>
    <x v="30"/>
    <x v="1"/>
    <n v="6611803"/>
    <m/>
    <m/>
    <n v="56632286"/>
    <m/>
    <m/>
    <m/>
    <m/>
    <m/>
    <m/>
    <m/>
    <m/>
    <m/>
    <m/>
    <m/>
    <m/>
    <n v="12.84"/>
    <n v="8.9600000000000009"/>
    <m/>
    <m/>
    <m/>
    <m/>
    <m/>
    <n v="38.74"/>
    <n v="102.91"/>
    <n v="102.9"/>
    <n v="98.01"/>
    <m/>
    <n v="92.05"/>
    <n v="74.959999999999994"/>
    <n v="69.81"/>
  </r>
  <r>
    <x v="0"/>
    <x v="8"/>
    <x v="31"/>
    <x v="1"/>
    <m/>
    <m/>
    <m/>
    <n v="44345268"/>
    <m/>
    <m/>
    <m/>
    <m/>
    <m/>
    <m/>
    <m/>
    <m/>
    <m/>
    <m/>
    <m/>
    <m/>
    <n v="15.41"/>
    <n v="10.42"/>
    <m/>
    <m/>
    <m/>
    <m/>
    <m/>
    <n v="41.32"/>
    <n v="104.19"/>
    <n v="103.97"/>
    <n v="91.69"/>
    <m/>
    <n v="95.72"/>
    <n v="79.84"/>
    <n v="67.489999999999995"/>
  </r>
  <r>
    <x v="0"/>
    <x v="8"/>
    <x v="32"/>
    <x v="1"/>
    <n v="9714662"/>
    <m/>
    <m/>
    <n v="200225686"/>
    <m/>
    <m/>
    <m/>
    <m/>
    <m/>
    <m/>
    <m/>
    <m/>
    <m/>
    <m/>
    <m/>
    <m/>
    <n v="15.52"/>
    <n v="10.53"/>
    <m/>
    <m/>
    <m/>
    <m/>
    <m/>
    <n v="75.91"/>
    <n v="101.13"/>
    <n v="96.18"/>
    <n v="92.75"/>
    <m/>
    <n v="94.04"/>
    <n v="74.510000000000005"/>
    <n v="69.569999999999993"/>
  </r>
  <r>
    <x v="0"/>
    <x v="4"/>
    <x v="33"/>
    <x v="1"/>
    <n v="7720326"/>
    <m/>
    <m/>
    <n v="121574532"/>
    <m/>
    <m/>
    <m/>
    <m/>
    <m/>
    <m/>
    <m/>
    <m/>
    <m/>
    <m/>
    <m/>
    <m/>
    <n v="14.87"/>
    <n v="10.69"/>
    <m/>
    <m/>
    <m/>
    <m/>
    <m/>
    <n v="59.14"/>
    <n v="102.75"/>
    <n v="98.24"/>
    <n v="106.84"/>
    <m/>
    <n v="94.44"/>
    <n v="76.5"/>
    <n v="80.45"/>
  </r>
  <r>
    <x v="0"/>
    <x v="5"/>
    <x v="34"/>
    <x v="1"/>
    <n v="8314382"/>
    <m/>
    <m/>
    <n v="57835823"/>
    <m/>
    <m/>
    <m/>
    <m/>
    <m/>
    <m/>
    <m/>
    <m/>
    <m/>
    <m/>
    <m/>
    <m/>
    <n v="13.05"/>
    <n v="8.51"/>
    <m/>
    <m/>
    <m/>
    <m/>
    <m/>
    <n v="29.47"/>
    <n v="103.27"/>
    <n v="104.57"/>
    <n v="100.39"/>
    <m/>
    <n v="94.17"/>
    <n v="78.680000000000007"/>
    <n v="73.849999999999994"/>
  </r>
  <r>
    <x v="0"/>
    <x v="0"/>
    <x v="0"/>
    <x v="2"/>
    <n v="33094453"/>
    <n v="5349830"/>
    <n v="0"/>
    <n v="35920253"/>
    <m/>
    <m/>
    <m/>
    <m/>
    <m/>
    <m/>
    <m/>
    <m/>
    <m/>
    <m/>
    <m/>
    <n v="74.180000000000007"/>
    <m/>
    <m/>
    <m/>
    <m/>
    <m/>
    <m/>
    <m/>
    <m/>
    <m/>
    <m/>
    <m/>
    <m/>
    <m/>
    <m/>
    <m/>
  </r>
  <r>
    <x v="0"/>
    <x v="1"/>
    <x v="1"/>
    <x v="2"/>
    <n v="47522966"/>
    <n v="12754109"/>
    <n v="0"/>
    <n v="44950571"/>
    <m/>
    <m/>
    <m/>
    <m/>
    <m/>
    <m/>
    <m/>
    <m/>
    <m/>
    <m/>
    <m/>
    <n v="73.72"/>
    <m/>
    <m/>
    <m/>
    <m/>
    <m/>
    <m/>
    <m/>
    <m/>
    <m/>
    <m/>
    <m/>
    <m/>
    <m/>
    <m/>
    <m/>
  </r>
  <r>
    <x v="0"/>
    <x v="2"/>
    <x v="2"/>
    <x v="2"/>
    <n v="29582544"/>
    <n v="3356950"/>
    <n v="0"/>
    <n v="22435205"/>
    <m/>
    <m/>
    <m/>
    <m/>
    <m/>
    <m/>
    <m/>
    <m/>
    <m/>
    <m/>
    <m/>
    <n v="74.69"/>
    <m/>
    <m/>
    <m/>
    <m/>
    <m/>
    <m/>
    <m/>
    <m/>
    <m/>
    <m/>
    <m/>
    <m/>
    <m/>
    <m/>
    <m/>
  </r>
  <r>
    <x v="0"/>
    <x v="3"/>
    <x v="3"/>
    <x v="2"/>
    <n v="23684855"/>
    <n v="6899754"/>
    <n v="0"/>
    <n v="30305269"/>
    <m/>
    <m/>
    <m/>
    <m/>
    <m/>
    <m/>
    <m/>
    <m/>
    <m/>
    <m/>
    <m/>
    <n v="74.41"/>
    <m/>
    <m/>
    <m/>
    <m/>
    <m/>
    <m/>
    <m/>
    <m/>
    <m/>
    <m/>
    <m/>
    <m/>
    <m/>
    <m/>
    <m/>
  </r>
  <r>
    <x v="0"/>
    <x v="4"/>
    <x v="4"/>
    <x v="2"/>
    <n v="52519363"/>
    <n v="4617175"/>
    <n v="0"/>
    <n v="28891759"/>
    <m/>
    <m/>
    <m/>
    <m/>
    <m/>
    <m/>
    <m/>
    <m/>
    <m/>
    <m/>
    <m/>
    <n v="75.95"/>
    <m/>
    <m/>
    <m/>
    <m/>
    <m/>
    <m/>
    <m/>
    <m/>
    <m/>
    <m/>
    <m/>
    <m/>
    <m/>
    <m/>
    <m/>
  </r>
  <r>
    <x v="0"/>
    <x v="5"/>
    <x v="5"/>
    <x v="2"/>
    <n v="32427558"/>
    <n v="4331104"/>
    <n v="0"/>
    <n v="40484013"/>
    <m/>
    <m/>
    <m/>
    <m/>
    <m/>
    <m/>
    <m/>
    <m/>
    <m/>
    <m/>
    <m/>
    <n v="69.33"/>
    <m/>
    <m/>
    <m/>
    <m/>
    <m/>
    <m/>
    <m/>
    <m/>
    <m/>
    <m/>
    <m/>
    <m/>
    <m/>
    <m/>
    <m/>
  </r>
  <r>
    <x v="0"/>
    <x v="1"/>
    <x v="6"/>
    <x v="2"/>
    <n v="23094435"/>
    <n v="8039497"/>
    <n v="0"/>
    <n v="46689578"/>
    <m/>
    <m/>
    <m/>
    <m/>
    <m/>
    <m/>
    <m/>
    <m/>
    <m/>
    <m/>
    <m/>
    <n v="73.73"/>
    <m/>
    <m/>
    <m/>
    <m/>
    <m/>
    <m/>
    <m/>
    <m/>
    <m/>
    <m/>
    <m/>
    <m/>
    <m/>
    <m/>
    <m/>
  </r>
  <r>
    <x v="0"/>
    <x v="6"/>
    <x v="7"/>
    <x v="2"/>
    <n v="19877998"/>
    <n v="2742725"/>
    <n v="0"/>
    <n v="28699086"/>
    <m/>
    <m/>
    <m/>
    <m/>
    <m/>
    <m/>
    <m/>
    <m/>
    <m/>
    <m/>
    <m/>
    <n v="75.400000000000006"/>
    <m/>
    <m/>
    <m/>
    <m/>
    <m/>
    <m/>
    <m/>
    <m/>
    <m/>
    <m/>
    <m/>
    <m/>
    <m/>
    <m/>
    <m/>
  </r>
  <r>
    <x v="0"/>
    <x v="3"/>
    <x v="8"/>
    <x v="2"/>
    <n v="24269074"/>
    <n v="5113311"/>
    <n v="0"/>
    <n v="31846439"/>
    <m/>
    <m/>
    <m/>
    <m/>
    <m/>
    <m/>
    <m/>
    <m/>
    <m/>
    <m/>
    <m/>
    <n v="74.75"/>
    <m/>
    <m/>
    <m/>
    <m/>
    <m/>
    <m/>
    <m/>
    <m/>
    <m/>
    <m/>
    <m/>
    <m/>
    <m/>
    <m/>
    <m/>
  </r>
  <r>
    <x v="0"/>
    <x v="6"/>
    <x v="9"/>
    <x v="2"/>
    <n v="21153404"/>
    <n v="4979641"/>
    <n v="0"/>
    <n v="23943670"/>
    <m/>
    <m/>
    <m/>
    <m/>
    <m/>
    <m/>
    <m/>
    <m/>
    <m/>
    <m/>
    <m/>
    <n v="75.84"/>
    <m/>
    <m/>
    <m/>
    <m/>
    <m/>
    <m/>
    <m/>
    <m/>
    <m/>
    <m/>
    <m/>
    <m/>
    <m/>
    <m/>
    <m/>
  </r>
  <r>
    <x v="0"/>
    <x v="7"/>
    <x v="10"/>
    <x v="2"/>
    <n v="15961858"/>
    <n v="1802876"/>
    <n v="0"/>
    <n v="24447675"/>
    <m/>
    <m/>
    <m/>
    <m/>
    <m/>
    <m/>
    <m/>
    <m/>
    <m/>
    <m/>
    <m/>
    <n v="77.47"/>
    <m/>
    <m/>
    <m/>
    <m/>
    <m/>
    <m/>
    <m/>
    <m/>
    <m/>
    <m/>
    <m/>
    <m/>
    <m/>
    <m/>
    <m/>
  </r>
  <r>
    <x v="0"/>
    <x v="0"/>
    <x v="11"/>
    <x v="2"/>
    <n v="20604101"/>
    <n v="3982080"/>
    <n v="0"/>
    <n v="40243160"/>
    <m/>
    <m/>
    <m/>
    <m/>
    <m/>
    <m/>
    <m/>
    <m/>
    <m/>
    <m/>
    <m/>
    <n v="73.400000000000006"/>
    <m/>
    <m/>
    <m/>
    <m/>
    <m/>
    <m/>
    <m/>
    <m/>
    <m/>
    <m/>
    <m/>
    <m/>
    <m/>
    <m/>
    <m/>
  </r>
  <r>
    <x v="0"/>
    <x v="8"/>
    <x v="12"/>
    <x v="2"/>
    <n v="19413957"/>
    <n v="5749075"/>
    <n v="0"/>
    <n v="31064488"/>
    <m/>
    <m/>
    <m/>
    <m/>
    <m/>
    <m/>
    <m/>
    <m/>
    <m/>
    <m/>
    <m/>
    <n v="74.430000000000007"/>
    <m/>
    <m/>
    <m/>
    <m/>
    <m/>
    <m/>
    <m/>
    <m/>
    <m/>
    <m/>
    <m/>
    <m/>
    <m/>
    <m/>
    <m/>
  </r>
  <r>
    <x v="0"/>
    <x v="4"/>
    <x v="13"/>
    <x v="2"/>
    <n v="9416531"/>
    <n v="5989927"/>
    <n v="0"/>
    <n v="36597534"/>
    <m/>
    <m/>
    <m/>
    <m/>
    <m/>
    <m/>
    <m/>
    <m/>
    <m/>
    <m/>
    <m/>
    <n v="76.78"/>
    <m/>
    <m/>
    <m/>
    <m/>
    <m/>
    <m/>
    <m/>
    <m/>
    <m/>
    <m/>
    <m/>
    <m/>
    <m/>
    <m/>
    <m/>
  </r>
  <r>
    <x v="0"/>
    <x v="6"/>
    <x v="14"/>
    <x v="2"/>
    <n v="8290868"/>
    <n v="3364207"/>
    <n v="0"/>
    <n v="17441412"/>
    <m/>
    <m/>
    <m/>
    <m/>
    <m/>
    <m/>
    <m/>
    <m/>
    <m/>
    <m/>
    <m/>
    <n v="76.599999999999994"/>
    <m/>
    <m/>
    <m/>
    <m/>
    <m/>
    <m/>
    <m/>
    <m/>
    <m/>
    <m/>
    <m/>
    <m/>
    <m/>
    <m/>
    <m/>
  </r>
  <r>
    <x v="0"/>
    <x v="9"/>
    <x v="15"/>
    <x v="2"/>
    <n v="14757075"/>
    <n v="25226040"/>
    <n v="0"/>
    <n v="32915914"/>
    <m/>
    <m/>
    <m/>
    <m/>
    <m/>
    <m/>
    <m/>
    <m/>
    <m/>
    <m/>
    <m/>
    <n v="73.72"/>
    <m/>
    <m/>
    <m/>
    <m/>
    <m/>
    <m/>
    <m/>
    <m/>
    <m/>
    <m/>
    <m/>
    <m/>
    <m/>
    <m/>
    <m/>
  </r>
  <r>
    <x v="0"/>
    <x v="3"/>
    <x v="16"/>
    <x v="2"/>
    <n v="31406972"/>
    <n v="3093853"/>
    <n v="0"/>
    <n v="25394018"/>
    <m/>
    <m/>
    <m/>
    <m/>
    <m/>
    <m/>
    <m/>
    <m/>
    <m/>
    <m/>
    <m/>
    <n v="76.22"/>
    <m/>
    <m/>
    <m/>
    <m/>
    <m/>
    <m/>
    <m/>
    <m/>
    <m/>
    <m/>
    <m/>
    <m/>
    <m/>
    <m/>
    <m/>
  </r>
  <r>
    <x v="0"/>
    <x v="2"/>
    <x v="17"/>
    <x v="2"/>
    <n v="29368103"/>
    <n v="1270010"/>
    <n v="0"/>
    <n v="30221496"/>
    <m/>
    <m/>
    <m/>
    <m/>
    <m/>
    <m/>
    <m/>
    <m/>
    <m/>
    <m/>
    <m/>
    <n v="73.69"/>
    <m/>
    <m/>
    <m/>
    <m/>
    <m/>
    <m/>
    <m/>
    <m/>
    <m/>
    <m/>
    <m/>
    <m/>
    <m/>
    <m/>
    <m/>
  </r>
  <r>
    <x v="0"/>
    <x v="2"/>
    <x v="18"/>
    <x v="2"/>
    <n v="20699743"/>
    <n v="8303797"/>
    <n v="0"/>
    <n v="29120278"/>
    <m/>
    <m/>
    <m/>
    <m/>
    <m/>
    <m/>
    <m/>
    <m/>
    <m/>
    <m/>
    <m/>
    <n v="73.400000000000006"/>
    <m/>
    <m/>
    <m/>
    <m/>
    <m/>
    <m/>
    <m/>
    <m/>
    <m/>
    <m/>
    <m/>
    <m/>
    <m/>
    <m/>
    <m/>
  </r>
  <r>
    <x v="0"/>
    <x v="0"/>
    <x v="19"/>
    <x v="2"/>
    <n v="27149360"/>
    <n v="3423796"/>
    <n v="0"/>
    <n v="26068953"/>
    <m/>
    <m/>
    <m/>
    <m/>
    <m/>
    <m/>
    <m/>
    <m/>
    <m/>
    <m/>
    <m/>
    <n v="73.14"/>
    <m/>
    <m/>
    <m/>
    <m/>
    <m/>
    <m/>
    <m/>
    <m/>
    <m/>
    <m/>
    <m/>
    <m/>
    <m/>
    <m/>
    <m/>
  </r>
  <r>
    <x v="0"/>
    <x v="9"/>
    <x v="20"/>
    <x v="2"/>
    <n v="22677907"/>
    <n v="985673"/>
    <n v="0"/>
    <n v="28452281"/>
    <m/>
    <m/>
    <m/>
    <m/>
    <m/>
    <m/>
    <m/>
    <m/>
    <m/>
    <m/>
    <m/>
    <n v="74.72"/>
    <m/>
    <m/>
    <m/>
    <m/>
    <m/>
    <m/>
    <m/>
    <m/>
    <m/>
    <m/>
    <m/>
    <m/>
    <m/>
    <m/>
    <m/>
  </r>
  <r>
    <x v="0"/>
    <x v="3"/>
    <x v="21"/>
    <x v="2"/>
    <n v="25613490"/>
    <n v="2313172"/>
    <n v="0"/>
    <n v="19225199"/>
    <m/>
    <m/>
    <m/>
    <m/>
    <m/>
    <m/>
    <m/>
    <m/>
    <m/>
    <m/>
    <m/>
    <n v="74.55"/>
    <m/>
    <m/>
    <m/>
    <m/>
    <m/>
    <m/>
    <m/>
    <m/>
    <m/>
    <m/>
    <m/>
    <m/>
    <m/>
    <m/>
    <m/>
  </r>
  <r>
    <x v="0"/>
    <x v="8"/>
    <x v="22"/>
    <x v="2"/>
    <n v="22124452"/>
    <n v="2691818"/>
    <n v="0"/>
    <n v="27245957"/>
    <m/>
    <m/>
    <m/>
    <m/>
    <m/>
    <m/>
    <m/>
    <m/>
    <m/>
    <m/>
    <m/>
    <n v="75.73"/>
    <m/>
    <m/>
    <m/>
    <m/>
    <m/>
    <m/>
    <m/>
    <m/>
    <m/>
    <m/>
    <m/>
    <m/>
    <m/>
    <m/>
    <m/>
  </r>
  <r>
    <x v="0"/>
    <x v="7"/>
    <x v="23"/>
    <x v="2"/>
    <n v="49803733"/>
    <n v="3746669"/>
    <n v="0"/>
    <n v="29379803"/>
    <m/>
    <m/>
    <m/>
    <m/>
    <m/>
    <m/>
    <m/>
    <m/>
    <m/>
    <m/>
    <m/>
    <n v="75.709999999999994"/>
    <m/>
    <m/>
    <m/>
    <m/>
    <m/>
    <m/>
    <m/>
    <m/>
    <m/>
    <m/>
    <m/>
    <m/>
    <m/>
    <m/>
    <m/>
  </r>
  <r>
    <x v="0"/>
    <x v="4"/>
    <x v="24"/>
    <x v="2"/>
    <n v="40138811"/>
    <n v="1596064"/>
    <n v="0"/>
    <n v="14222059"/>
    <m/>
    <m/>
    <m/>
    <m/>
    <m/>
    <m/>
    <m/>
    <m/>
    <m/>
    <m/>
    <m/>
    <n v="77.650000000000006"/>
    <m/>
    <m/>
    <m/>
    <m/>
    <m/>
    <m/>
    <m/>
    <m/>
    <m/>
    <m/>
    <m/>
    <m/>
    <m/>
    <m/>
    <m/>
  </r>
  <r>
    <x v="0"/>
    <x v="5"/>
    <x v="25"/>
    <x v="2"/>
    <n v="42916672"/>
    <n v="4373383"/>
    <n v="0"/>
    <n v="32754814"/>
    <m/>
    <m/>
    <m/>
    <m/>
    <m/>
    <m/>
    <m/>
    <m/>
    <m/>
    <m/>
    <m/>
    <n v="71.599999999999994"/>
    <m/>
    <m/>
    <m/>
    <m/>
    <m/>
    <m/>
    <m/>
    <m/>
    <m/>
    <m/>
    <m/>
    <m/>
    <m/>
    <m/>
    <m/>
  </r>
  <r>
    <x v="0"/>
    <x v="9"/>
    <x v="26"/>
    <x v="2"/>
    <n v="17300703"/>
    <n v="2286292"/>
    <n v="0"/>
    <n v="27890700"/>
    <m/>
    <m/>
    <m/>
    <m/>
    <m/>
    <m/>
    <m/>
    <m/>
    <m/>
    <m/>
    <m/>
    <n v="75.58"/>
    <m/>
    <m/>
    <m/>
    <m/>
    <m/>
    <m/>
    <m/>
    <m/>
    <m/>
    <m/>
    <m/>
    <m/>
    <m/>
    <m/>
    <m/>
  </r>
  <r>
    <x v="0"/>
    <x v="7"/>
    <x v="27"/>
    <x v="2"/>
    <n v="15293936"/>
    <n v="2029839"/>
    <n v="0"/>
    <n v="33923119"/>
    <m/>
    <m/>
    <m/>
    <m/>
    <m/>
    <m/>
    <m/>
    <m/>
    <m/>
    <m/>
    <m/>
    <n v="76.16"/>
    <m/>
    <m/>
    <m/>
    <m/>
    <m/>
    <m/>
    <m/>
    <m/>
    <m/>
    <m/>
    <m/>
    <m/>
    <m/>
    <m/>
    <m/>
  </r>
  <r>
    <x v="0"/>
    <x v="9"/>
    <x v="28"/>
    <x v="2"/>
    <n v="18011297"/>
    <n v="2002637"/>
    <n v="0"/>
    <n v="27242547"/>
    <m/>
    <m/>
    <m/>
    <m/>
    <m/>
    <m/>
    <m/>
    <m/>
    <m/>
    <m/>
    <m/>
    <n v="71.819999999999993"/>
    <m/>
    <m/>
    <m/>
    <m/>
    <m/>
    <m/>
    <m/>
    <m/>
    <m/>
    <m/>
    <m/>
    <m/>
    <m/>
    <m/>
    <m/>
  </r>
  <r>
    <x v="0"/>
    <x v="9"/>
    <x v="29"/>
    <x v="2"/>
    <n v="12956089"/>
    <n v="1363573"/>
    <n v="0"/>
    <n v="4639483"/>
    <m/>
    <m/>
    <m/>
    <m/>
    <m/>
    <m/>
    <m/>
    <m/>
    <m/>
    <m/>
    <m/>
    <n v="76.849999999999994"/>
    <m/>
    <m/>
    <m/>
    <m/>
    <m/>
    <m/>
    <m/>
    <m/>
    <m/>
    <m/>
    <m/>
    <m/>
    <m/>
    <m/>
    <m/>
  </r>
  <r>
    <x v="0"/>
    <x v="2"/>
    <x v="30"/>
    <x v="2"/>
    <n v="22154925"/>
    <n v="2852558"/>
    <n v="0"/>
    <n v="11015806"/>
    <m/>
    <m/>
    <m/>
    <m/>
    <m/>
    <m/>
    <m/>
    <m/>
    <m/>
    <m/>
    <m/>
    <n v="74.38"/>
    <m/>
    <m/>
    <m/>
    <m/>
    <m/>
    <m/>
    <m/>
    <m/>
    <m/>
    <m/>
    <m/>
    <m/>
    <m/>
    <m/>
    <m/>
  </r>
  <r>
    <x v="0"/>
    <x v="8"/>
    <x v="31"/>
    <x v="2"/>
    <n v="8634340"/>
    <n v="779530"/>
    <n v="0"/>
    <n v="5490812"/>
    <m/>
    <m/>
    <m/>
    <m/>
    <m/>
    <m/>
    <m/>
    <m/>
    <m/>
    <m/>
    <m/>
    <n v="77.400000000000006"/>
    <m/>
    <m/>
    <m/>
    <m/>
    <m/>
    <m/>
    <m/>
    <m/>
    <m/>
    <m/>
    <m/>
    <m/>
    <m/>
    <m/>
    <m/>
  </r>
  <r>
    <x v="0"/>
    <x v="8"/>
    <x v="32"/>
    <x v="2"/>
    <n v="55156493"/>
    <n v="5892520"/>
    <n v="0"/>
    <n v="26470463"/>
    <m/>
    <m/>
    <m/>
    <m/>
    <m/>
    <m/>
    <m/>
    <m/>
    <m/>
    <m/>
    <m/>
    <n v="77.34"/>
    <m/>
    <m/>
    <m/>
    <m/>
    <m/>
    <m/>
    <m/>
    <m/>
    <m/>
    <m/>
    <m/>
    <m/>
    <m/>
    <m/>
    <m/>
  </r>
  <r>
    <x v="0"/>
    <x v="4"/>
    <x v="33"/>
    <x v="2"/>
    <n v="10740243"/>
    <n v="3046360"/>
    <n v="0"/>
    <n v="11775279"/>
    <m/>
    <m/>
    <m/>
    <m/>
    <m/>
    <m/>
    <m/>
    <m/>
    <m/>
    <m/>
    <m/>
    <n v="77.22"/>
    <m/>
    <m/>
    <m/>
    <m/>
    <m/>
    <m/>
    <m/>
    <m/>
    <m/>
    <m/>
    <m/>
    <m/>
    <m/>
    <m/>
    <m/>
  </r>
  <r>
    <x v="0"/>
    <x v="5"/>
    <x v="34"/>
    <x v="2"/>
    <n v="50592666"/>
    <n v="1763630"/>
    <n v="0"/>
    <n v="6218780"/>
    <m/>
    <m/>
    <m/>
    <m/>
    <m/>
    <m/>
    <m/>
    <m/>
    <m/>
    <m/>
    <m/>
    <n v="74.459999999999994"/>
    <m/>
    <m/>
    <m/>
    <m/>
    <m/>
    <m/>
    <m/>
    <m/>
    <m/>
    <m/>
    <m/>
    <m/>
    <m/>
    <m/>
    <m/>
  </r>
  <r>
    <x v="0"/>
    <x v="0"/>
    <x v="0"/>
    <x v="3"/>
    <n v="952000"/>
    <n v="0"/>
    <n v="0"/>
    <n v="0"/>
    <m/>
    <m/>
    <m/>
    <m/>
    <m/>
    <m/>
    <m/>
    <m/>
    <m/>
    <m/>
    <m/>
    <m/>
    <m/>
    <m/>
    <m/>
    <m/>
    <m/>
    <m/>
    <m/>
    <m/>
    <m/>
    <m/>
    <m/>
    <m/>
    <m/>
    <m/>
    <m/>
  </r>
  <r>
    <x v="0"/>
    <x v="1"/>
    <x v="1"/>
    <x v="3"/>
    <m/>
    <n v="0"/>
    <n v="0"/>
    <n v="0"/>
    <m/>
    <m/>
    <m/>
    <m/>
    <m/>
    <m/>
    <m/>
    <m/>
    <m/>
    <m/>
    <m/>
    <m/>
    <m/>
    <m/>
    <m/>
    <m/>
    <m/>
    <m/>
    <m/>
    <m/>
    <m/>
    <m/>
    <m/>
    <m/>
    <m/>
    <m/>
    <m/>
  </r>
  <r>
    <x v="0"/>
    <x v="2"/>
    <x v="2"/>
    <x v="3"/>
    <m/>
    <n v="0"/>
    <n v="0"/>
    <n v="0"/>
    <m/>
    <m/>
    <m/>
    <m/>
    <m/>
    <m/>
    <m/>
    <m/>
    <m/>
    <m/>
    <m/>
    <m/>
    <m/>
    <m/>
    <m/>
    <m/>
    <m/>
    <m/>
    <m/>
    <m/>
    <m/>
    <m/>
    <m/>
    <m/>
    <m/>
    <m/>
    <m/>
  </r>
  <r>
    <x v="0"/>
    <x v="3"/>
    <x v="3"/>
    <x v="3"/>
    <n v="82230"/>
    <n v="0"/>
    <n v="0"/>
    <n v="0"/>
    <m/>
    <m/>
    <m/>
    <m/>
    <m/>
    <m/>
    <m/>
    <m/>
    <m/>
    <m/>
    <m/>
    <m/>
    <m/>
    <m/>
    <m/>
    <m/>
    <m/>
    <m/>
    <m/>
    <m/>
    <m/>
    <m/>
    <m/>
    <m/>
    <m/>
    <m/>
    <m/>
  </r>
  <r>
    <x v="0"/>
    <x v="4"/>
    <x v="4"/>
    <x v="3"/>
    <m/>
    <n v="0"/>
    <n v="0"/>
    <n v="0"/>
    <m/>
    <m/>
    <m/>
    <m/>
    <m/>
    <m/>
    <m/>
    <m/>
    <m/>
    <m/>
    <m/>
    <m/>
    <m/>
    <m/>
    <m/>
    <m/>
    <m/>
    <m/>
    <m/>
    <m/>
    <m/>
    <m/>
    <m/>
    <m/>
    <m/>
    <m/>
    <m/>
  </r>
  <r>
    <x v="0"/>
    <x v="5"/>
    <x v="5"/>
    <x v="3"/>
    <m/>
    <n v="0"/>
    <n v="0"/>
    <n v="0"/>
    <m/>
    <m/>
    <m/>
    <m/>
    <m/>
    <m/>
    <m/>
    <m/>
    <m/>
    <m/>
    <m/>
    <m/>
    <m/>
    <m/>
    <m/>
    <m/>
    <m/>
    <m/>
    <m/>
    <m/>
    <m/>
    <m/>
    <m/>
    <m/>
    <m/>
    <m/>
    <m/>
  </r>
  <r>
    <x v="0"/>
    <x v="1"/>
    <x v="6"/>
    <x v="3"/>
    <m/>
    <n v="0"/>
    <n v="0"/>
    <n v="0"/>
    <m/>
    <m/>
    <m/>
    <m/>
    <m/>
    <m/>
    <m/>
    <m/>
    <m/>
    <m/>
    <m/>
    <m/>
    <m/>
    <m/>
    <m/>
    <m/>
    <m/>
    <m/>
    <m/>
    <m/>
    <m/>
    <m/>
    <m/>
    <m/>
    <m/>
    <m/>
    <m/>
  </r>
  <r>
    <x v="0"/>
    <x v="6"/>
    <x v="7"/>
    <x v="3"/>
    <m/>
    <n v="0"/>
    <n v="0"/>
    <n v="0"/>
    <m/>
    <m/>
    <m/>
    <m/>
    <m/>
    <m/>
    <m/>
    <m/>
    <m/>
    <m/>
    <m/>
    <m/>
    <m/>
    <m/>
    <m/>
    <m/>
    <m/>
    <m/>
    <m/>
    <m/>
    <m/>
    <m/>
    <m/>
    <m/>
    <m/>
    <m/>
    <m/>
  </r>
  <r>
    <x v="0"/>
    <x v="3"/>
    <x v="8"/>
    <x v="3"/>
    <m/>
    <n v="0"/>
    <n v="0"/>
    <n v="0"/>
    <m/>
    <m/>
    <m/>
    <m/>
    <m/>
    <m/>
    <m/>
    <m/>
    <m/>
    <m/>
    <m/>
    <m/>
    <m/>
    <m/>
    <m/>
    <m/>
    <m/>
    <m/>
    <m/>
    <m/>
    <m/>
    <m/>
    <m/>
    <m/>
    <m/>
    <m/>
    <m/>
  </r>
  <r>
    <x v="0"/>
    <x v="6"/>
    <x v="9"/>
    <x v="3"/>
    <m/>
    <n v="0"/>
    <n v="0"/>
    <n v="0"/>
    <m/>
    <m/>
    <m/>
    <m/>
    <m/>
    <m/>
    <m/>
    <m/>
    <m/>
    <m/>
    <m/>
    <m/>
    <m/>
    <m/>
    <m/>
    <m/>
    <m/>
    <m/>
    <m/>
    <m/>
    <m/>
    <m/>
    <m/>
    <m/>
    <m/>
    <m/>
    <m/>
  </r>
  <r>
    <x v="0"/>
    <x v="7"/>
    <x v="10"/>
    <x v="3"/>
    <m/>
    <n v="0"/>
    <n v="0"/>
    <n v="0"/>
    <m/>
    <m/>
    <m/>
    <m/>
    <m/>
    <m/>
    <m/>
    <m/>
    <m/>
    <m/>
    <m/>
    <m/>
    <m/>
    <m/>
    <m/>
    <m/>
    <m/>
    <m/>
    <m/>
    <m/>
    <m/>
    <m/>
    <m/>
    <m/>
    <m/>
    <m/>
    <m/>
  </r>
  <r>
    <x v="0"/>
    <x v="0"/>
    <x v="11"/>
    <x v="3"/>
    <m/>
    <n v="0"/>
    <n v="0"/>
    <n v="0"/>
    <m/>
    <m/>
    <m/>
    <m/>
    <m/>
    <m/>
    <m/>
    <m/>
    <m/>
    <m/>
    <m/>
    <m/>
    <m/>
    <m/>
    <m/>
    <m/>
    <m/>
    <m/>
    <m/>
    <m/>
    <m/>
    <m/>
    <m/>
    <m/>
    <m/>
    <m/>
    <m/>
  </r>
  <r>
    <x v="0"/>
    <x v="8"/>
    <x v="12"/>
    <x v="3"/>
    <m/>
    <n v="0"/>
    <n v="0"/>
    <n v="0"/>
    <m/>
    <m/>
    <m/>
    <m/>
    <m/>
    <m/>
    <m/>
    <m/>
    <m/>
    <m/>
    <m/>
    <m/>
    <m/>
    <m/>
    <m/>
    <m/>
    <m/>
    <m/>
    <m/>
    <m/>
    <m/>
    <m/>
    <m/>
    <m/>
    <m/>
    <m/>
    <m/>
  </r>
  <r>
    <x v="0"/>
    <x v="4"/>
    <x v="13"/>
    <x v="3"/>
    <m/>
    <n v="0"/>
    <n v="0"/>
    <n v="0"/>
    <m/>
    <m/>
    <m/>
    <m/>
    <m/>
    <m/>
    <m/>
    <m/>
    <m/>
    <m/>
    <m/>
    <m/>
    <m/>
    <m/>
    <m/>
    <m/>
    <m/>
    <m/>
    <m/>
    <m/>
    <m/>
    <m/>
    <m/>
    <m/>
    <m/>
    <m/>
    <m/>
  </r>
  <r>
    <x v="0"/>
    <x v="6"/>
    <x v="14"/>
    <x v="3"/>
    <m/>
    <n v="0"/>
    <n v="0"/>
    <n v="0"/>
    <m/>
    <m/>
    <m/>
    <m/>
    <m/>
    <m/>
    <m/>
    <m/>
    <m/>
    <m/>
    <m/>
    <m/>
    <m/>
    <m/>
    <m/>
    <m/>
    <m/>
    <m/>
    <m/>
    <m/>
    <m/>
    <m/>
    <m/>
    <m/>
    <m/>
    <m/>
    <m/>
  </r>
  <r>
    <x v="0"/>
    <x v="9"/>
    <x v="15"/>
    <x v="3"/>
    <m/>
    <n v="0"/>
    <n v="0"/>
    <n v="0"/>
    <m/>
    <m/>
    <m/>
    <m/>
    <m/>
    <m/>
    <m/>
    <m/>
    <m/>
    <m/>
    <m/>
    <m/>
    <m/>
    <m/>
    <m/>
    <m/>
    <m/>
    <m/>
    <m/>
    <m/>
    <m/>
    <m/>
    <m/>
    <m/>
    <m/>
    <m/>
    <m/>
  </r>
  <r>
    <x v="0"/>
    <x v="3"/>
    <x v="16"/>
    <x v="3"/>
    <m/>
    <n v="0"/>
    <n v="0"/>
    <n v="0"/>
    <m/>
    <m/>
    <m/>
    <m/>
    <m/>
    <m/>
    <m/>
    <m/>
    <m/>
    <m/>
    <m/>
    <m/>
    <m/>
    <m/>
    <m/>
    <m/>
    <m/>
    <m/>
    <m/>
    <m/>
    <m/>
    <m/>
    <m/>
    <m/>
    <m/>
    <m/>
    <m/>
  </r>
  <r>
    <x v="0"/>
    <x v="2"/>
    <x v="17"/>
    <x v="3"/>
    <n v="73134"/>
    <n v="0"/>
    <n v="0"/>
    <n v="0"/>
    <m/>
    <m/>
    <m/>
    <m/>
    <m/>
    <m/>
    <m/>
    <m/>
    <m/>
    <m/>
    <m/>
    <m/>
    <m/>
    <m/>
    <m/>
    <m/>
    <m/>
    <m/>
    <m/>
    <m/>
    <m/>
    <m/>
    <m/>
    <m/>
    <m/>
    <m/>
    <m/>
  </r>
  <r>
    <x v="0"/>
    <x v="2"/>
    <x v="18"/>
    <x v="3"/>
    <m/>
    <n v="0"/>
    <n v="0"/>
    <n v="0"/>
    <m/>
    <m/>
    <m/>
    <m/>
    <m/>
    <m/>
    <m/>
    <m/>
    <m/>
    <m/>
    <m/>
    <m/>
    <m/>
    <m/>
    <m/>
    <m/>
    <m/>
    <m/>
    <m/>
    <m/>
    <m/>
    <m/>
    <m/>
    <m/>
    <m/>
    <m/>
    <m/>
  </r>
  <r>
    <x v="0"/>
    <x v="0"/>
    <x v="19"/>
    <x v="3"/>
    <m/>
    <n v="0"/>
    <n v="0"/>
    <n v="0"/>
    <m/>
    <m/>
    <m/>
    <m/>
    <m/>
    <m/>
    <m/>
    <m/>
    <m/>
    <m/>
    <m/>
    <m/>
    <m/>
    <m/>
    <m/>
    <m/>
    <m/>
    <m/>
    <m/>
    <m/>
    <m/>
    <m/>
    <m/>
    <m/>
    <m/>
    <m/>
    <m/>
  </r>
  <r>
    <x v="0"/>
    <x v="9"/>
    <x v="20"/>
    <x v="3"/>
    <m/>
    <n v="0"/>
    <n v="0"/>
    <n v="0"/>
    <m/>
    <m/>
    <m/>
    <m/>
    <m/>
    <m/>
    <m/>
    <m/>
    <m/>
    <m/>
    <m/>
    <m/>
    <m/>
    <m/>
    <m/>
    <m/>
    <m/>
    <m/>
    <m/>
    <m/>
    <m/>
    <m/>
    <m/>
    <m/>
    <m/>
    <m/>
    <m/>
  </r>
  <r>
    <x v="0"/>
    <x v="3"/>
    <x v="21"/>
    <x v="3"/>
    <m/>
    <n v="0"/>
    <n v="0"/>
    <n v="0"/>
    <m/>
    <m/>
    <m/>
    <m/>
    <m/>
    <m/>
    <m/>
    <m/>
    <m/>
    <m/>
    <m/>
    <m/>
    <m/>
    <m/>
    <m/>
    <m/>
    <m/>
    <m/>
    <m/>
    <m/>
    <m/>
    <m/>
    <m/>
    <m/>
    <m/>
    <m/>
    <m/>
  </r>
  <r>
    <x v="0"/>
    <x v="8"/>
    <x v="22"/>
    <x v="3"/>
    <m/>
    <n v="0"/>
    <n v="0"/>
    <n v="0"/>
    <m/>
    <m/>
    <m/>
    <m/>
    <m/>
    <m/>
    <m/>
    <m/>
    <m/>
    <m/>
    <m/>
    <m/>
    <m/>
    <m/>
    <m/>
    <m/>
    <m/>
    <m/>
    <m/>
    <m/>
    <m/>
    <m/>
    <m/>
    <m/>
    <m/>
    <m/>
    <m/>
  </r>
  <r>
    <x v="0"/>
    <x v="7"/>
    <x v="23"/>
    <x v="3"/>
    <m/>
    <n v="0"/>
    <n v="0"/>
    <n v="0"/>
    <m/>
    <m/>
    <m/>
    <m/>
    <m/>
    <m/>
    <m/>
    <m/>
    <m/>
    <m/>
    <m/>
    <m/>
    <m/>
    <m/>
    <m/>
    <m/>
    <m/>
    <m/>
    <m/>
    <m/>
    <m/>
    <m/>
    <m/>
    <m/>
    <m/>
    <m/>
    <m/>
  </r>
  <r>
    <x v="0"/>
    <x v="4"/>
    <x v="24"/>
    <x v="3"/>
    <m/>
    <n v="0"/>
    <n v="0"/>
    <n v="0"/>
    <m/>
    <m/>
    <m/>
    <m/>
    <m/>
    <m/>
    <m/>
    <m/>
    <m/>
    <m/>
    <m/>
    <m/>
    <m/>
    <m/>
    <m/>
    <m/>
    <m/>
    <m/>
    <m/>
    <m/>
    <m/>
    <m/>
    <m/>
    <m/>
    <m/>
    <m/>
    <m/>
  </r>
  <r>
    <x v="0"/>
    <x v="5"/>
    <x v="25"/>
    <x v="3"/>
    <n v="4599"/>
    <n v="0"/>
    <n v="0"/>
    <n v="0"/>
    <m/>
    <m/>
    <m/>
    <m/>
    <m/>
    <m/>
    <m/>
    <m/>
    <m/>
    <m/>
    <m/>
    <m/>
    <m/>
    <m/>
    <m/>
    <m/>
    <m/>
    <m/>
    <m/>
    <m/>
    <m/>
    <m/>
    <m/>
    <m/>
    <m/>
    <m/>
    <m/>
  </r>
  <r>
    <x v="0"/>
    <x v="9"/>
    <x v="26"/>
    <x v="3"/>
    <m/>
    <n v="0"/>
    <n v="0"/>
    <n v="0"/>
    <m/>
    <m/>
    <m/>
    <m/>
    <m/>
    <m/>
    <m/>
    <m/>
    <m/>
    <m/>
    <m/>
    <m/>
    <m/>
    <m/>
    <m/>
    <m/>
    <m/>
    <m/>
    <m/>
    <m/>
    <m/>
    <m/>
    <m/>
    <m/>
    <m/>
    <m/>
    <m/>
  </r>
  <r>
    <x v="0"/>
    <x v="7"/>
    <x v="27"/>
    <x v="3"/>
    <m/>
    <n v="0"/>
    <n v="0"/>
    <n v="0"/>
    <m/>
    <m/>
    <m/>
    <m/>
    <m/>
    <m/>
    <m/>
    <m/>
    <m/>
    <m/>
    <m/>
    <m/>
    <m/>
    <m/>
    <m/>
    <m/>
    <m/>
    <m/>
    <m/>
    <m/>
    <m/>
    <m/>
    <m/>
    <m/>
    <m/>
    <m/>
    <m/>
  </r>
  <r>
    <x v="0"/>
    <x v="9"/>
    <x v="28"/>
    <x v="3"/>
    <m/>
    <n v="0"/>
    <n v="0"/>
    <n v="0"/>
    <m/>
    <m/>
    <m/>
    <m/>
    <m/>
    <m/>
    <m/>
    <m/>
    <m/>
    <m/>
    <m/>
    <m/>
    <m/>
    <m/>
    <m/>
    <m/>
    <m/>
    <m/>
    <m/>
    <m/>
    <m/>
    <m/>
    <m/>
    <m/>
    <m/>
    <m/>
    <m/>
  </r>
  <r>
    <x v="0"/>
    <x v="9"/>
    <x v="29"/>
    <x v="3"/>
    <m/>
    <n v="0"/>
    <n v="0"/>
    <n v="0"/>
    <m/>
    <m/>
    <m/>
    <m/>
    <m/>
    <m/>
    <m/>
    <m/>
    <m/>
    <m/>
    <m/>
    <m/>
    <m/>
    <m/>
    <m/>
    <m/>
    <m/>
    <m/>
    <m/>
    <m/>
    <m/>
    <m/>
    <m/>
    <m/>
    <m/>
    <m/>
    <m/>
  </r>
  <r>
    <x v="0"/>
    <x v="2"/>
    <x v="30"/>
    <x v="3"/>
    <m/>
    <n v="0"/>
    <n v="0"/>
    <n v="0"/>
    <m/>
    <m/>
    <m/>
    <m/>
    <m/>
    <m/>
    <m/>
    <m/>
    <m/>
    <m/>
    <m/>
    <m/>
    <m/>
    <m/>
    <m/>
    <m/>
    <m/>
    <m/>
    <m/>
    <m/>
    <m/>
    <m/>
    <m/>
    <m/>
    <m/>
    <m/>
    <m/>
  </r>
  <r>
    <x v="0"/>
    <x v="8"/>
    <x v="31"/>
    <x v="3"/>
    <m/>
    <n v="0"/>
    <n v="0"/>
    <n v="0"/>
    <m/>
    <m/>
    <m/>
    <m/>
    <m/>
    <m/>
    <m/>
    <m/>
    <m/>
    <m/>
    <m/>
    <m/>
    <m/>
    <m/>
    <m/>
    <m/>
    <m/>
    <m/>
    <m/>
    <m/>
    <m/>
    <m/>
    <m/>
    <m/>
    <m/>
    <m/>
    <m/>
  </r>
  <r>
    <x v="0"/>
    <x v="8"/>
    <x v="32"/>
    <x v="3"/>
    <m/>
    <n v="0"/>
    <n v="0"/>
    <n v="0"/>
    <m/>
    <m/>
    <m/>
    <m/>
    <m/>
    <m/>
    <m/>
    <m/>
    <m/>
    <m/>
    <m/>
    <m/>
    <m/>
    <m/>
    <m/>
    <m/>
    <m/>
    <m/>
    <m/>
    <m/>
    <m/>
    <m/>
    <m/>
    <m/>
    <m/>
    <m/>
    <m/>
  </r>
  <r>
    <x v="0"/>
    <x v="4"/>
    <x v="33"/>
    <x v="3"/>
    <m/>
    <n v="0"/>
    <n v="0"/>
    <n v="0"/>
    <m/>
    <m/>
    <m/>
    <m/>
    <m/>
    <m/>
    <m/>
    <m/>
    <m/>
    <m/>
    <m/>
    <m/>
    <m/>
    <m/>
    <m/>
    <m/>
    <m/>
    <m/>
    <m/>
    <m/>
    <m/>
    <m/>
    <m/>
    <m/>
    <m/>
    <m/>
    <m/>
  </r>
  <r>
    <x v="0"/>
    <x v="5"/>
    <x v="34"/>
    <x v="3"/>
    <m/>
    <n v="0"/>
    <n v="0"/>
    <n v="0"/>
    <m/>
    <m/>
    <m/>
    <m/>
    <m/>
    <m/>
    <m/>
    <m/>
    <m/>
    <m/>
    <m/>
    <m/>
    <m/>
    <m/>
    <m/>
    <m/>
    <m/>
    <m/>
    <m/>
    <m/>
    <m/>
    <m/>
    <m/>
    <m/>
    <m/>
    <m/>
    <m/>
  </r>
  <r>
    <x v="0"/>
    <x v="0"/>
    <x v="0"/>
    <x v="4"/>
    <m/>
    <n v="0"/>
    <n v="0"/>
    <n v="0"/>
    <m/>
    <m/>
    <m/>
    <m/>
    <m/>
    <m/>
    <m/>
    <m/>
    <m/>
    <m/>
    <m/>
    <m/>
    <m/>
    <m/>
    <m/>
    <m/>
    <m/>
    <m/>
    <m/>
    <m/>
    <m/>
    <m/>
    <m/>
    <m/>
    <m/>
    <m/>
    <m/>
  </r>
  <r>
    <x v="0"/>
    <x v="1"/>
    <x v="1"/>
    <x v="4"/>
    <m/>
    <n v="0"/>
    <n v="0"/>
    <n v="0"/>
    <m/>
    <m/>
    <m/>
    <m/>
    <m/>
    <m/>
    <m/>
    <m/>
    <m/>
    <m/>
    <m/>
    <m/>
    <m/>
    <m/>
    <m/>
    <m/>
    <m/>
    <m/>
    <m/>
    <m/>
    <m/>
    <m/>
    <m/>
    <m/>
    <m/>
    <m/>
    <m/>
  </r>
  <r>
    <x v="0"/>
    <x v="2"/>
    <x v="2"/>
    <x v="4"/>
    <m/>
    <n v="0"/>
    <n v="0"/>
    <n v="0"/>
    <m/>
    <m/>
    <m/>
    <m/>
    <m/>
    <m/>
    <m/>
    <m/>
    <m/>
    <m/>
    <m/>
    <m/>
    <m/>
    <m/>
    <m/>
    <m/>
    <m/>
    <m/>
    <m/>
    <m/>
    <m/>
    <m/>
    <m/>
    <m/>
    <m/>
    <m/>
    <m/>
  </r>
  <r>
    <x v="0"/>
    <x v="3"/>
    <x v="3"/>
    <x v="4"/>
    <m/>
    <n v="0"/>
    <n v="0"/>
    <n v="0"/>
    <m/>
    <m/>
    <m/>
    <m/>
    <m/>
    <m/>
    <m/>
    <m/>
    <m/>
    <m/>
    <m/>
    <m/>
    <m/>
    <m/>
    <m/>
    <m/>
    <m/>
    <m/>
    <m/>
    <m/>
    <m/>
    <m/>
    <m/>
    <m/>
    <m/>
    <m/>
    <m/>
  </r>
  <r>
    <x v="0"/>
    <x v="4"/>
    <x v="4"/>
    <x v="4"/>
    <n v="17585404"/>
    <n v="0"/>
    <n v="0"/>
    <n v="0"/>
    <m/>
    <m/>
    <m/>
    <m/>
    <m/>
    <m/>
    <m/>
    <m/>
    <m/>
    <m/>
    <m/>
    <m/>
    <m/>
    <m/>
    <m/>
    <m/>
    <m/>
    <m/>
    <m/>
    <m/>
    <m/>
    <m/>
    <m/>
    <m/>
    <m/>
    <m/>
    <m/>
  </r>
  <r>
    <x v="0"/>
    <x v="5"/>
    <x v="5"/>
    <x v="4"/>
    <m/>
    <n v="0"/>
    <n v="0"/>
    <n v="0"/>
    <m/>
    <m/>
    <m/>
    <m/>
    <m/>
    <m/>
    <m/>
    <m/>
    <m/>
    <m/>
    <m/>
    <m/>
    <m/>
    <m/>
    <m/>
    <m/>
    <m/>
    <m/>
    <m/>
    <m/>
    <m/>
    <m/>
    <m/>
    <m/>
    <m/>
    <m/>
    <m/>
  </r>
  <r>
    <x v="0"/>
    <x v="1"/>
    <x v="6"/>
    <x v="4"/>
    <m/>
    <n v="0"/>
    <n v="0"/>
    <n v="0"/>
    <m/>
    <m/>
    <m/>
    <m/>
    <m/>
    <m/>
    <m/>
    <m/>
    <m/>
    <m/>
    <m/>
    <m/>
    <m/>
    <m/>
    <m/>
    <m/>
    <m/>
    <m/>
    <m/>
    <m/>
    <m/>
    <m/>
    <m/>
    <m/>
    <m/>
    <m/>
    <m/>
  </r>
  <r>
    <x v="0"/>
    <x v="6"/>
    <x v="7"/>
    <x v="4"/>
    <m/>
    <n v="0"/>
    <n v="0"/>
    <n v="0"/>
    <m/>
    <m/>
    <m/>
    <m/>
    <m/>
    <m/>
    <m/>
    <m/>
    <m/>
    <m/>
    <m/>
    <m/>
    <m/>
    <m/>
    <m/>
    <m/>
    <m/>
    <m/>
    <m/>
    <m/>
    <m/>
    <m/>
    <m/>
    <m/>
    <m/>
    <m/>
    <m/>
  </r>
  <r>
    <x v="0"/>
    <x v="3"/>
    <x v="8"/>
    <x v="4"/>
    <m/>
    <n v="0"/>
    <n v="0"/>
    <n v="0"/>
    <m/>
    <m/>
    <m/>
    <m/>
    <m/>
    <m/>
    <m/>
    <m/>
    <m/>
    <m/>
    <m/>
    <m/>
    <m/>
    <m/>
    <m/>
    <m/>
    <m/>
    <m/>
    <m/>
    <m/>
    <m/>
    <m/>
    <m/>
    <m/>
    <m/>
    <m/>
    <m/>
  </r>
  <r>
    <x v="0"/>
    <x v="6"/>
    <x v="9"/>
    <x v="4"/>
    <m/>
    <n v="0"/>
    <n v="0"/>
    <n v="0"/>
    <m/>
    <m/>
    <m/>
    <m/>
    <m/>
    <m/>
    <m/>
    <m/>
    <m/>
    <m/>
    <m/>
    <m/>
    <m/>
    <m/>
    <m/>
    <m/>
    <m/>
    <m/>
    <m/>
    <m/>
    <m/>
    <m/>
    <m/>
    <m/>
    <m/>
    <m/>
    <m/>
  </r>
  <r>
    <x v="0"/>
    <x v="7"/>
    <x v="10"/>
    <x v="4"/>
    <m/>
    <n v="0"/>
    <n v="0"/>
    <n v="0"/>
    <m/>
    <m/>
    <m/>
    <m/>
    <m/>
    <m/>
    <m/>
    <m/>
    <m/>
    <m/>
    <m/>
    <m/>
    <m/>
    <m/>
    <m/>
    <m/>
    <m/>
    <m/>
    <m/>
    <m/>
    <m/>
    <m/>
    <m/>
    <m/>
    <m/>
    <m/>
    <m/>
  </r>
  <r>
    <x v="0"/>
    <x v="0"/>
    <x v="11"/>
    <x v="4"/>
    <n v="15859500"/>
    <n v="0"/>
    <n v="0"/>
    <n v="0"/>
    <m/>
    <m/>
    <m/>
    <m/>
    <m/>
    <m/>
    <m/>
    <m/>
    <m/>
    <m/>
    <m/>
    <m/>
    <m/>
    <m/>
    <m/>
    <m/>
    <m/>
    <m/>
    <m/>
    <m/>
    <m/>
    <m/>
    <m/>
    <m/>
    <m/>
    <m/>
    <m/>
  </r>
  <r>
    <x v="0"/>
    <x v="8"/>
    <x v="12"/>
    <x v="4"/>
    <m/>
    <n v="0"/>
    <n v="0"/>
    <n v="0"/>
    <m/>
    <m/>
    <m/>
    <m/>
    <m/>
    <m/>
    <m/>
    <m/>
    <m/>
    <m/>
    <m/>
    <m/>
    <m/>
    <m/>
    <m/>
    <m/>
    <m/>
    <m/>
    <m/>
    <m/>
    <m/>
    <m/>
    <m/>
    <m/>
    <m/>
    <m/>
    <m/>
  </r>
  <r>
    <x v="0"/>
    <x v="4"/>
    <x v="13"/>
    <x v="4"/>
    <m/>
    <n v="0"/>
    <n v="0"/>
    <n v="0"/>
    <m/>
    <m/>
    <m/>
    <m/>
    <m/>
    <m/>
    <m/>
    <m/>
    <m/>
    <m/>
    <m/>
    <m/>
    <m/>
    <m/>
    <m/>
    <m/>
    <m/>
    <m/>
    <m/>
    <m/>
    <m/>
    <m/>
    <m/>
    <m/>
    <m/>
    <m/>
    <m/>
  </r>
  <r>
    <x v="0"/>
    <x v="6"/>
    <x v="14"/>
    <x v="4"/>
    <m/>
    <n v="0"/>
    <n v="0"/>
    <n v="0"/>
    <m/>
    <m/>
    <m/>
    <m/>
    <m/>
    <m/>
    <m/>
    <m/>
    <m/>
    <m/>
    <m/>
    <m/>
    <m/>
    <m/>
    <m/>
    <m/>
    <m/>
    <m/>
    <m/>
    <m/>
    <m/>
    <m/>
    <m/>
    <m/>
    <m/>
    <m/>
    <m/>
  </r>
  <r>
    <x v="0"/>
    <x v="9"/>
    <x v="15"/>
    <x v="4"/>
    <m/>
    <n v="0"/>
    <n v="0"/>
    <n v="0"/>
    <m/>
    <m/>
    <m/>
    <m/>
    <m/>
    <m/>
    <m/>
    <m/>
    <m/>
    <m/>
    <m/>
    <m/>
    <m/>
    <m/>
    <m/>
    <m/>
    <m/>
    <m/>
    <m/>
    <m/>
    <m/>
    <m/>
    <m/>
    <m/>
    <m/>
    <m/>
    <m/>
  </r>
  <r>
    <x v="0"/>
    <x v="3"/>
    <x v="16"/>
    <x v="4"/>
    <m/>
    <n v="0"/>
    <n v="0"/>
    <n v="0"/>
    <m/>
    <m/>
    <m/>
    <m/>
    <m/>
    <m/>
    <m/>
    <m/>
    <m/>
    <m/>
    <m/>
    <m/>
    <m/>
    <m/>
    <m/>
    <m/>
    <m/>
    <m/>
    <m/>
    <m/>
    <m/>
    <m/>
    <m/>
    <m/>
    <m/>
    <m/>
    <m/>
  </r>
  <r>
    <x v="0"/>
    <x v="2"/>
    <x v="17"/>
    <x v="4"/>
    <m/>
    <n v="0"/>
    <n v="0"/>
    <n v="0"/>
    <m/>
    <m/>
    <m/>
    <m/>
    <m/>
    <m/>
    <m/>
    <m/>
    <m/>
    <m/>
    <m/>
    <m/>
    <m/>
    <m/>
    <m/>
    <m/>
    <m/>
    <m/>
    <m/>
    <m/>
    <m/>
    <m/>
    <m/>
    <m/>
    <m/>
    <m/>
    <m/>
  </r>
  <r>
    <x v="0"/>
    <x v="2"/>
    <x v="18"/>
    <x v="4"/>
    <m/>
    <n v="0"/>
    <n v="0"/>
    <n v="0"/>
    <m/>
    <m/>
    <m/>
    <m/>
    <m/>
    <m/>
    <m/>
    <m/>
    <m/>
    <m/>
    <m/>
    <m/>
    <m/>
    <m/>
    <m/>
    <m/>
    <m/>
    <m/>
    <m/>
    <m/>
    <m/>
    <m/>
    <m/>
    <m/>
    <m/>
    <m/>
    <m/>
  </r>
  <r>
    <x v="0"/>
    <x v="0"/>
    <x v="19"/>
    <x v="4"/>
    <m/>
    <n v="0"/>
    <n v="0"/>
    <n v="0"/>
    <m/>
    <m/>
    <m/>
    <m/>
    <m/>
    <m/>
    <m/>
    <m/>
    <m/>
    <m/>
    <m/>
    <m/>
    <m/>
    <m/>
    <m/>
    <m/>
    <m/>
    <m/>
    <m/>
    <m/>
    <m/>
    <m/>
    <m/>
    <m/>
    <m/>
    <m/>
    <m/>
  </r>
  <r>
    <x v="0"/>
    <x v="9"/>
    <x v="20"/>
    <x v="4"/>
    <n v="1380732"/>
    <n v="103880"/>
    <n v="0"/>
    <n v="0"/>
    <m/>
    <m/>
    <m/>
    <m/>
    <m/>
    <m/>
    <m/>
    <m/>
    <m/>
    <m/>
    <m/>
    <m/>
    <m/>
    <m/>
    <m/>
    <m/>
    <m/>
    <m/>
    <m/>
    <m/>
    <m/>
    <m/>
    <m/>
    <m/>
    <m/>
    <m/>
    <m/>
  </r>
  <r>
    <x v="0"/>
    <x v="3"/>
    <x v="21"/>
    <x v="4"/>
    <m/>
    <n v="0"/>
    <n v="0"/>
    <n v="0"/>
    <m/>
    <m/>
    <m/>
    <m/>
    <m/>
    <m/>
    <m/>
    <m/>
    <m/>
    <m/>
    <m/>
    <m/>
    <m/>
    <m/>
    <m/>
    <m/>
    <m/>
    <m/>
    <m/>
    <m/>
    <m/>
    <m/>
    <m/>
    <m/>
    <m/>
    <m/>
    <m/>
  </r>
  <r>
    <x v="0"/>
    <x v="8"/>
    <x v="22"/>
    <x v="4"/>
    <m/>
    <n v="0"/>
    <n v="0"/>
    <n v="0"/>
    <m/>
    <m/>
    <m/>
    <m/>
    <m/>
    <m/>
    <m/>
    <m/>
    <m/>
    <m/>
    <m/>
    <m/>
    <m/>
    <m/>
    <m/>
    <m/>
    <m/>
    <m/>
    <m/>
    <m/>
    <m/>
    <m/>
    <m/>
    <m/>
    <m/>
    <m/>
    <m/>
  </r>
  <r>
    <x v="0"/>
    <x v="7"/>
    <x v="23"/>
    <x v="4"/>
    <n v="15421022"/>
    <n v="109736"/>
    <n v="0"/>
    <n v="0"/>
    <m/>
    <m/>
    <m/>
    <m/>
    <m/>
    <m/>
    <m/>
    <m/>
    <m/>
    <m/>
    <m/>
    <m/>
    <m/>
    <m/>
    <m/>
    <m/>
    <m/>
    <m/>
    <m/>
    <m/>
    <m/>
    <m/>
    <m/>
    <m/>
    <m/>
    <m/>
    <m/>
  </r>
  <r>
    <x v="0"/>
    <x v="4"/>
    <x v="24"/>
    <x v="4"/>
    <n v="8509000"/>
    <n v="183017"/>
    <n v="0"/>
    <n v="0"/>
    <m/>
    <m/>
    <m/>
    <m/>
    <m/>
    <m/>
    <m/>
    <m/>
    <m/>
    <m/>
    <m/>
    <m/>
    <m/>
    <m/>
    <m/>
    <m/>
    <m/>
    <m/>
    <m/>
    <m/>
    <m/>
    <m/>
    <m/>
    <m/>
    <m/>
    <m/>
    <m/>
  </r>
  <r>
    <x v="0"/>
    <x v="5"/>
    <x v="25"/>
    <x v="4"/>
    <m/>
    <n v="0"/>
    <n v="0"/>
    <n v="0"/>
    <m/>
    <m/>
    <m/>
    <m/>
    <m/>
    <m/>
    <m/>
    <m/>
    <m/>
    <m/>
    <m/>
    <m/>
    <m/>
    <m/>
    <m/>
    <m/>
    <m/>
    <m/>
    <m/>
    <m/>
    <m/>
    <m/>
    <m/>
    <m/>
    <m/>
    <m/>
    <m/>
  </r>
  <r>
    <x v="0"/>
    <x v="9"/>
    <x v="26"/>
    <x v="4"/>
    <m/>
    <n v="0"/>
    <n v="0"/>
    <n v="0"/>
    <m/>
    <m/>
    <m/>
    <m/>
    <m/>
    <m/>
    <m/>
    <m/>
    <m/>
    <m/>
    <m/>
    <m/>
    <m/>
    <m/>
    <m/>
    <m/>
    <m/>
    <m/>
    <m/>
    <m/>
    <m/>
    <m/>
    <m/>
    <m/>
    <m/>
    <m/>
    <m/>
  </r>
  <r>
    <x v="0"/>
    <x v="7"/>
    <x v="27"/>
    <x v="4"/>
    <n v="8412035"/>
    <n v="0"/>
    <n v="0"/>
    <n v="0"/>
    <m/>
    <m/>
    <m/>
    <m/>
    <m/>
    <m/>
    <m/>
    <m/>
    <m/>
    <m/>
    <m/>
    <m/>
    <m/>
    <m/>
    <m/>
    <m/>
    <m/>
    <m/>
    <m/>
    <m/>
    <m/>
    <m/>
    <m/>
    <m/>
    <m/>
    <m/>
    <m/>
  </r>
  <r>
    <x v="0"/>
    <x v="9"/>
    <x v="28"/>
    <x v="4"/>
    <m/>
    <n v="0"/>
    <n v="0"/>
    <n v="0"/>
    <m/>
    <m/>
    <m/>
    <m/>
    <m/>
    <m/>
    <m/>
    <m/>
    <m/>
    <m/>
    <m/>
    <m/>
    <m/>
    <m/>
    <m/>
    <m/>
    <m/>
    <m/>
    <m/>
    <m/>
    <m/>
    <m/>
    <m/>
    <m/>
    <m/>
    <m/>
    <m/>
  </r>
  <r>
    <x v="0"/>
    <x v="9"/>
    <x v="29"/>
    <x v="4"/>
    <n v="7600000"/>
    <n v="0"/>
    <n v="0"/>
    <n v="0"/>
    <m/>
    <m/>
    <m/>
    <m/>
    <m/>
    <m/>
    <m/>
    <m/>
    <m/>
    <m/>
    <m/>
    <m/>
    <m/>
    <m/>
    <m/>
    <m/>
    <m/>
    <m/>
    <m/>
    <m/>
    <m/>
    <m/>
    <m/>
    <m/>
    <m/>
    <m/>
    <m/>
  </r>
  <r>
    <x v="0"/>
    <x v="2"/>
    <x v="30"/>
    <x v="4"/>
    <m/>
    <n v="0"/>
    <n v="0"/>
    <n v="0"/>
    <m/>
    <m/>
    <m/>
    <m/>
    <m/>
    <m/>
    <m/>
    <m/>
    <m/>
    <m/>
    <m/>
    <m/>
    <m/>
    <m/>
    <m/>
    <m/>
    <m/>
    <m/>
    <m/>
    <m/>
    <m/>
    <m/>
    <m/>
    <m/>
    <m/>
    <m/>
    <m/>
  </r>
  <r>
    <x v="0"/>
    <x v="8"/>
    <x v="31"/>
    <x v="4"/>
    <n v="6510028"/>
    <n v="0"/>
    <n v="0"/>
    <n v="0"/>
    <m/>
    <m/>
    <m/>
    <m/>
    <m/>
    <m/>
    <m/>
    <m/>
    <m/>
    <m/>
    <m/>
    <m/>
    <m/>
    <m/>
    <m/>
    <m/>
    <m/>
    <m/>
    <m/>
    <m/>
    <m/>
    <m/>
    <m/>
    <m/>
    <m/>
    <m/>
    <m/>
  </r>
  <r>
    <x v="0"/>
    <x v="8"/>
    <x v="32"/>
    <x v="4"/>
    <m/>
    <n v="346271"/>
    <n v="0"/>
    <n v="0"/>
    <m/>
    <m/>
    <m/>
    <m/>
    <m/>
    <m/>
    <m/>
    <m/>
    <m/>
    <m/>
    <m/>
    <m/>
    <m/>
    <m/>
    <m/>
    <m/>
    <m/>
    <m/>
    <m/>
    <m/>
    <m/>
    <m/>
    <m/>
    <m/>
    <m/>
    <m/>
    <m/>
  </r>
  <r>
    <x v="0"/>
    <x v="4"/>
    <x v="33"/>
    <x v="4"/>
    <n v="10552907"/>
    <n v="0"/>
    <n v="0"/>
    <n v="0"/>
    <m/>
    <m/>
    <m/>
    <m/>
    <m/>
    <m/>
    <m/>
    <m/>
    <m/>
    <m/>
    <m/>
    <m/>
    <m/>
    <m/>
    <m/>
    <m/>
    <m/>
    <m/>
    <m/>
    <m/>
    <m/>
    <m/>
    <m/>
    <m/>
    <m/>
    <m/>
    <m/>
  </r>
  <r>
    <x v="0"/>
    <x v="5"/>
    <x v="34"/>
    <x v="4"/>
    <n v="4069092"/>
    <n v="0"/>
    <n v="0"/>
    <n v="0"/>
    <m/>
    <m/>
    <m/>
    <m/>
    <m/>
    <m/>
    <m/>
    <m/>
    <m/>
    <m/>
    <m/>
    <m/>
    <m/>
    <m/>
    <m/>
    <m/>
    <m/>
    <m/>
    <m/>
    <m/>
    <m/>
    <m/>
    <m/>
    <m/>
    <m/>
    <m/>
    <m/>
  </r>
  <r>
    <x v="0"/>
    <x v="0"/>
    <x v="0"/>
    <x v="5"/>
    <n v="0"/>
    <n v="5097801"/>
    <n v="0"/>
    <n v="0"/>
    <m/>
    <m/>
    <m/>
    <m/>
    <m/>
    <m/>
    <m/>
    <m/>
    <m/>
    <m/>
    <m/>
    <m/>
    <m/>
    <m/>
    <m/>
    <m/>
    <m/>
    <m/>
    <m/>
    <m/>
    <m/>
    <m/>
    <m/>
    <m/>
    <m/>
    <m/>
    <m/>
  </r>
  <r>
    <x v="0"/>
    <x v="1"/>
    <x v="1"/>
    <x v="5"/>
    <n v="0"/>
    <n v="7889492"/>
    <n v="0"/>
    <n v="0"/>
    <m/>
    <m/>
    <m/>
    <m/>
    <m/>
    <m/>
    <m/>
    <m/>
    <m/>
    <m/>
    <m/>
    <m/>
    <m/>
    <m/>
    <m/>
    <m/>
    <m/>
    <m/>
    <m/>
    <m/>
    <m/>
    <m/>
    <m/>
    <m/>
    <m/>
    <m/>
    <m/>
  </r>
  <r>
    <x v="0"/>
    <x v="2"/>
    <x v="2"/>
    <x v="5"/>
    <n v="0"/>
    <n v="1402116"/>
    <n v="0"/>
    <n v="0"/>
    <m/>
    <m/>
    <m/>
    <m/>
    <m/>
    <m/>
    <m/>
    <m/>
    <m/>
    <m/>
    <m/>
    <m/>
    <m/>
    <m/>
    <m/>
    <m/>
    <m/>
    <m/>
    <m/>
    <m/>
    <m/>
    <m/>
    <m/>
    <m/>
    <m/>
    <m/>
    <m/>
  </r>
  <r>
    <x v="0"/>
    <x v="3"/>
    <x v="3"/>
    <x v="5"/>
    <n v="0"/>
    <n v="8677302"/>
    <n v="0"/>
    <n v="0"/>
    <m/>
    <m/>
    <m/>
    <m/>
    <m/>
    <m/>
    <m/>
    <m/>
    <m/>
    <m/>
    <m/>
    <m/>
    <m/>
    <m/>
    <m/>
    <m/>
    <m/>
    <m/>
    <m/>
    <m/>
    <m/>
    <m/>
    <m/>
    <m/>
    <m/>
    <m/>
    <m/>
  </r>
  <r>
    <x v="0"/>
    <x v="4"/>
    <x v="4"/>
    <x v="5"/>
    <n v="0"/>
    <n v="6739742"/>
    <n v="0"/>
    <n v="0"/>
    <m/>
    <m/>
    <m/>
    <m/>
    <m/>
    <m/>
    <m/>
    <m/>
    <m/>
    <m/>
    <m/>
    <m/>
    <m/>
    <m/>
    <m/>
    <m/>
    <m/>
    <m/>
    <m/>
    <m/>
    <m/>
    <m/>
    <m/>
    <m/>
    <m/>
    <m/>
    <m/>
  </r>
  <r>
    <x v="0"/>
    <x v="5"/>
    <x v="5"/>
    <x v="5"/>
    <n v="0"/>
    <n v="4347000"/>
    <n v="0"/>
    <n v="0"/>
    <m/>
    <m/>
    <m/>
    <m/>
    <m/>
    <m/>
    <m/>
    <m/>
    <m/>
    <m/>
    <m/>
    <m/>
    <m/>
    <m/>
    <m/>
    <m/>
    <m/>
    <m/>
    <m/>
    <m/>
    <m/>
    <m/>
    <m/>
    <m/>
    <m/>
    <m/>
    <m/>
  </r>
  <r>
    <x v="0"/>
    <x v="1"/>
    <x v="6"/>
    <x v="5"/>
    <n v="0"/>
    <n v="6580625"/>
    <n v="0"/>
    <n v="0"/>
    <m/>
    <m/>
    <m/>
    <m/>
    <m/>
    <m/>
    <m/>
    <m/>
    <m/>
    <m/>
    <m/>
    <m/>
    <m/>
    <m/>
    <m/>
    <m/>
    <m/>
    <m/>
    <m/>
    <m/>
    <m/>
    <m/>
    <m/>
    <m/>
    <m/>
    <m/>
    <m/>
  </r>
  <r>
    <x v="0"/>
    <x v="6"/>
    <x v="7"/>
    <x v="5"/>
    <n v="0"/>
    <n v="6804783"/>
    <n v="0"/>
    <n v="0"/>
    <m/>
    <m/>
    <m/>
    <m/>
    <m/>
    <m/>
    <m/>
    <m/>
    <m/>
    <m/>
    <m/>
    <m/>
    <m/>
    <m/>
    <m/>
    <m/>
    <m/>
    <m/>
    <m/>
    <m/>
    <m/>
    <m/>
    <m/>
    <m/>
    <m/>
    <m/>
    <m/>
  </r>
  <r>
    <x v="0"/>
    <x v="3"/>
    <x v="8"/>
    <x v="5"/>
    <n v="0"/>
    <n v="8496343"/>
    <n v="0"/>
    <n v="0"/>
    <m/>
    <m/>
    <m/>
    <m/>
    <m/>
    <m/>
    <m/>
    <m/>
    <m/>
    <m/>
    <m/>
    <m/>
    <m/>
    <m/>
    <m/>
    <m/>
    <m/>
    <m/>
    <m/>
    <m/>
    <m/>
    <m/>
    <m/>
    <m/>
    <m/>
    <m/>
    <m/>
  </r>
  <r>
    <x v="0"/>
    <x v="6"/>
    <x v="9"/>
    <x v="5"/>
    <n v="0"/>
    <n v="9671997"/>
    <n v="0"/>
    <n v="0"/>
    <m/>
    <m/>
    <m/>
    <m/>
    <m/>
    <m/>
    <m/>
    <m/>
    <m/>
    <m/>
    <m/>
    <m/>
    <m/>
    <m/>
    <m/>
    <m/>
    <m/>
    <m/>
    <m/>
    <m/>
    <m/>
    <m/>
    <m/>
    <m/>
    <m/>
    <m/>
    <m/>
  </r>
  <r>
    <x v="0"/>
    <x v="7"/>
    <x v="10"/>
    <x v="5"/>
    <n v="0"/>
    <n v="7263346"/>
    <n v="0"/>
    <n v="0"/>
    <m/>
    <m/>
    <m/>
    <m/>
    <m/>
    <m/>
    <m/>
    <m/>
    <m/>
    <m/>
    <m/>
    <m/>
    <m/>
    <m/>
    <m/>
    <m/>
    <m/>
    <m/>
    <m/>
    <m/>
    <m/>
    <m/>
    <m/>
    <m/>
    <m/>
    <m/>
    <m/>
  </r>
  <r>
    <x v="0"/>
    <x v="0"/>
    <x v="11"/>
    <x v="5"/>
    <n v="0"/>
    <n v="4292714"/>
    <n v="0"/>
    <n v="0"/>
    <m/>
    <m/>
    <m/>
    <m/>
    <m/>
    <m/>
    <m/>
    <m/>
    <m/>
    <m/>
    <m/>
    <m/>
    <m/>
    <m/>
    <m/>
    <m/>
    <m/>
    <m/>
    <m/>
    <m/>
    <m/>
    <m/>
    <m/>
    <m/>
    <m/>
    <m/>
    <m/>
  </r>
  <r>
    <x v="0"/>
    <x v="8"/>
    <x v="12"/>
    <x v="5"/>
    <n v="0"/>
    <n v="2631250"/>
    <n v="0"/>
    <n v="0"/>
    <m/>
    <m/>
    <m/>
    <m/>
    <m/>
    <m/>
    <m/>
    <m/>
    <m/>
    <m/>
    <m/>
    <m/>
    <m/>
    <m/>
    <m/>
    <m/>
    <m/>
    <m/>
    <m/>
    <m/>
    <m/>
    <m/>
    <m/>
    <m/>
    <m/>
    <m/>
    <m/>
  </r>
  <r>
    <x v="0"/>
    <x v="4"/>
    <x v="13"/>
    <x v="5"/>
    <n v="0"/>
    <n v="7149574"/>
    <n v="0"/>
    <n v="0"/>
    <m/>
    <m/>
    <m/>
    <m/>
    <m/>
    <m/>
    <m/>
    <m/>
    <m/>
    <m/>
    <m/>
    <m/>
    <m/>
    <m/>
    <m/>
    <m/>
    <m/>
    <m/>
    <m/>
    <m/>
    <m/>
    <m/>
    <m/>
    <m/>
    <m/>
    <m/>
    <m/>
  </r>
  <r>
    <x v="0"/>
    <x v="6"/>
    <x v="14"/>
    <x v="5"/>
    <n v="0"/>
    <n v="2360000"/>
    <n v="0"/>
    <n v="0"/>
    <m/>
    <m/>
    <m/>
    <m/>
    <m/>
    <m/>
    <m/>
    <m/>
    <m/>
    <m/>
    <m/>
    <m/>
    <m/>
    <m/>
    <m/>
    <m/>
    <m/>
    <m/>
    <m/>
    <m/>
    <m/>
    <m/>
    <m/>
    <m/>
    <m/>
    <m/>
    <m/>
  </r>
  <r>
    <x v="0"/>
    <x v="9"/>
    <x v="15"/>
    <x v="5"/>
    <n v="0"/>
    <n v="5420005"/>
    <n v="0"/>
    <n v="0"/>
    <m/>
    <m/>
    <m/>
    <m/>
    <m/>
    <m/>
    <m/>
    <m/>
    <m/>
    <m/>
    <m/>
    <m/>
    <m/>
    <m/>
    <m/>
    <m/>
    <m/>
    <m/>
    <m/>
    <m/>
    <m/>
    <m/>
    <m/>
    <m/>
    <m/>
    <m/>
    <m/>
  </r>
  <r>
    <x v="0"/>
    <x v="3"/>
    <x v="16"/>
    <x v="5"/>
    <n v="0"/>
    <n v="7546738"/>
    <n v="0"/>
    <n v="0"/>
    <m/>
    <m/>
    <m/>
    <m/>
    <m/>
    <m/>
    <m/>
    <m/>
    <m/>
    <m/>
    <m/>
    <m/>
    <m/>
    <m/>
    <m/>
    <m/>
    <m/>
    <m/>
    <m/>
    <m/>
    <m/>
    <m/>
    <m/>
    <m/>
    <m/>
    <m/>
    <m/>
  </r>
  <r>
    <x v="0"/>
    <x v="2"/>
    <x v="17"/>
    <x v="5"/>
    <n v="0"/>
    <n v="4153118"/>
    <n v="0"/>
    <n v="0"/>
    <m/>
    <m/>
    <m/>
    <m/>
    <m/>
    <m/>
    <m/>
    <m/>
    <m/>
    <m/>
    <m/>
    <m/>
    <m/>
    <m/>
    <m/>
    <m/>
    <m/>
    <m/>
    <m/>
    <m/>
    <m/>
    <m/>
    <m/>
    <m/>
    <m/>
    <m/>
    <m/>
  </r>
  <r>
    <x v="0"/>
    <x v="2"/>
    <x v="18"/>
    <x v="5"/>
    <n v="0"/>
    <n v="4780289"/>
    <n v="0"/>
    <n v="0"/>
    <m/>
    <m/>
    <m/>
    <m/>
    <m/>
    <m/>
    <m/>
    <m/>
    <m/>
    <m/>
    <m/>
    <m/>
    <m/>
    <m/>
    <m/>
    <m/>
    <m/>
    <m/>
    <m/>
    <m/>
    <m/>
    <m/>
    <m/>
    <m/>
    <m/>
    <m/>
    <m/>
  </r>
  <r>
    <x v="0"/>
    <x v="0"/>
    <x v="19"/>
    <x v="5"/>
    <n v="0"/>
    <n v="5639345"/>
    <n v="0"/>
    <n v="0"/>
    <m/>
    <m/>
    <m/>
    <m/>
    <m/>
    <m/>
    <m/>
    <m/>
    <m/>
    <m/>
    <m/>
    <m/>
    <m/>
    <m/>
    <m/>
    <m/>
    <m/>
    <m/>
    <m/>
    <m/>
    <m/>
    <m/>
    <m/>
    <m/>
    <m/>
    <m/>
    <m/>
  </r>
  <r>
    <x v="0"/>
    <x v="9"/>
    <x v="20"/>
    <x v="5"/>
    <n v="0"/>
    <n v="4829436"/>
    <n v="0"/>
    <n v="0"/>
    <m/>
    <m/>
    <m/>
    <m/>
    <m/>
    <m/>
    <m/>
    <m/>
    <m/>
    <m/>
    <m/>
    <m/>
    <m/>
    <m/>
    <m/>
    <m/>
    <m/>
    <m/>
    <m/>
    <m/>
    <m/>
    <m/>
    <m/>
    <m/>
    <m/>
    <m/>
    <m/>
  </r>
  <r>
    <x v="0"/>
    <x v="3"/>
    <x v="21"/>
    <x v="5"/>
    <n v="0"/>
    <n v="7073704"/>
    <n v="0"/>
    <n v="0"/>
    <m/>
    <m/>
    <m/>
    <m/>
    <m/>
    <m/>
    <m/>
    <m/>
    <m/>
    <m/>
    <m/>
    <m/>
    <m/>
    <m/>
    <m/>
    <m/>
    <m/>
    <m/>
    <m/>
    <m/>
    <m/>
    <m/>
    <m/>
    <m/>
    <m/>
    <m/>
    <m/>
  </r>
  <r>
    <x v="0"/>
    <x v="8"/>
    <x v="22"/>
    <x v="5"/>
    <n v="0"/>
    <n v="7169915"/>
    <n v="0"/>
    <n v="0"/>
    <m/>
    <m/>
    <m/>
    <m/>
    <m/>
    <m/>
    <m/>
    <m/>
    <m/>
    <m/>
    <m/>
    <m/>
    <m/>
    <m/>
    <m/>
    <m/>
    <m/>
    <m/>
    <m/>
    <m/>
    <m/>
    <m/>
    <m/>
    <m/>
    <m/>
    <m/>
    <m/>
  </r>
  <r>
    <x v="0"/>
    <x v="7"/>
    <x v="23"/>
    <x v="5"/>
    <n v="0"/>
    <n v="3612225"/>
    <n v="0"/>
    <n v="0"/>
    <m/>
    <m/>
    <m/>
    <m/>
    <m/>
    <m/>
    <m/>
    <m/>
    <m/>
    <m/>
    <m/>
    <m/>
    <m/>
    <m/>
    <m/>
    <m/>
    <m/>
    <m/>
    <m/>
    <m/>
    <m/>
    <m/>
    <m/>
    <m/>
    <m/>
    <m/>
    <m/>
  </r>
  <r>
    <x v="0"/>
    <x v="4"/>
    <x v="24"/>
    <x v="5"/>
    <n v="0"/>
    <n v="5686756"/>
    <n v="0"/>
    <n v="0"/>
    <m/>
    <m/>
    <m/>
    <m/>
    <m/>
    <m/>
    <m/>
    <m/>
    <m/>
    <m/>
    <m/>
    <m/>
    <m/>
    <m/>
    <m/>
    <m/>
    <m/>
    <m/>
    <m/>
    <m/>
    <m/>
    <m/>
    <m/>
    <m/>
    <m/>
    <m/>
    <m/>
  </r>
  <r>
    <x v="0"/>
    <x v="5"/>
    <x v="25"/>
    <x v="5"/>
    <n v="0"/>
    <n v="2364584"/>
    <n v="0"/>
    <n v="0"/>
    <m/>
    <m/>
    <m/>
    <m/>
    <m/>
    <m/>
    <m/>
    <m/>
    <m/>
    <m/>
    <m/>
    <m/>
    <m/>
    <m/>
    <m/>
    <m/>
    <m/>
    <m/>
    <m/>
    <m/>
    <m/>
    <m/>
    <m/>
    <m/>
    <m/>
    <m/>
    <m/>
  </r>
  <r>
    <x v="0"/>
    <x v="9"/>
    <x v="26"/>
    <x v="5"/>
    <n v="0"/>
    <n v="6090606"/>
    <n v="0"/>
    <n v="0"/>
    <m/>
    <m/>
    <m/>
    <m/>
    <m/>
    <m/>
    <m/>
    <m/>
    <m/>
    <m/>
    <m/>
    <m/>
    <m/>
    <m/>
    <m/>
    <m/>
    <m/>
    <m/>
    <m/>
    <m/>
    <m/>
    <m/>
    <m/>
    <m/>
    <m/>
    <m/>
    <m/>
  </r>
  <r>
    <x v="0"/>
    <x v="7"/>
    <x v="27"/>
    <x v="5"/>
    <n v="0"/>
    <n v="6404517"/>
    <n v="0"/>
    <n v="0"/>
    <m/>
    <m/>
    <m/>
    <m/>
    <m/>
    <m/>
    <m/>
    <m/>
    <m/>
    <m/>
    <m/>
    <m/>
    <m/>
    <m/>
    <m/>
    <m/>
    <m/>
    <m/>
    <m/>
    <m/>
    <m/>
    <m/>
    <m/>
    <m/>
    <m/>
    <m/>
    <m/>
  </r>
  <r>
    <x v="0"/>
    <x v="9"/>
    <x v="28"/>
    <x v="5"/>
    <n v="0"/>
    <n v="5740872"/>
    <n v="0"/>
    <n v="0"/>
    <m/>
    <m/>
    <m/>
    <m/>
    <m/>
    <m/>
    <m/>
    <m/>
    <m/>
    <m/>
    <m/>
    <m/>
    <m/>
    <m/>
    <m/>
    <m/>
    <m/>
    <m/>
    <m/>
    <m/>
    <m/>
    <m/>
    <m/>
    <m/>
    <m/>
    <m/>
    <m/>
  </r>
  <r>
    <x v="0"/>
    <x v="9"/>
    <x v="29"/>
    <x v="5"/>
    <n v="0"/>
    <s v="  -   "/>
    <n v="0"/>
    <n v="0"/>
    <m/>
    <m/>
    <m/>
    <m/>
    <m/>
    <m/>
    <m/>
    <m/>
    <m/>
    <m/>
    <m/>
    <m/>
    <m/>
    <m/>
    <m/>
    <m/>
    <m/>
    <m/>
    <m/>
    <m/>
    <m/>
    <m/>
    <m/>
    <m/>
    <m/>
    <m/>
    <m/>
  </r>
  <r>
    <x v="0"/>
    <x v="2"/>
    <x v="30"/>
    <x v="5"/>
    <n v="0"/>
    <s v="  -   "/>
    <n v="0"/>
    <n v="0"/>
    <m/>
    <m/>
    <m/>
    <m/>
    <m/>
    <m/>
    <m/>
    <m/>
    <m/>
    <m/>
    <m/>
    <m/>
    <m/>
    <m/>
    <m/>
    <m/>
    <m/>
    <m/>
    <m/>
    <m/>
    <m/>
    <m/>
    <m/>
    <m/>
    <m/>
    <m/>
    <m/>
  </r>
  <r>
    <x v="0"/>
    <x v="8"/>
    <x v="31"/>
    <x v="5"/>
    <n v="0"/>
    <n v="1232404"/>
    <n v="0"/>
    <n v="0"/>
    <m/>
    <m/>
    <m/>
    <m/>
    <m/>
    <m/>
    <m/>
    <m/>
    <m/>
    <m/>
    <m/>
    <m/>
    <m/>
    <m/>
    <m/>
    <m/>
    <m/>
    <m/>
    <m/>
    <m/>
    <m/>
    <m/>
    <m/>
    <m/>
    <m/>
    <m/>
    <m/>
  </r>
  <r>
    <x v="0"/>
    <x v="8"/>
    <x v="32"/>
    <x v="5"/>
    <n v="0"/>
    <n v="820350"/>
    <n v="0"/>
    <n v="0"/>
    <m/>
    <m/>
    <m/>
    <m/>
    <m/>
    <m/>
    <m/>
    <m/>
    <m/>
    <m/>
    <m/>
    <m/>
    <m/>
    <m/>
    <m/>
    <m/>
    <m/>
    <m/>
    <m/>
    <m/>
    <m/>
    <m/>
    <m/>
    <m/>
    <m/>
    <m/>
    <m/>
  </r>
  <r>
    <x v="0"/>
    <x v="4"/>
    <x v="33"/>
    <x v="5"/>
    <n v="0"/>
    <s v="  -   "/>
    <n v="0"/>
    <n v="0"/>
    <m/>
    <m/>
    <m/>
    <m/>
    <m/>
    <m/>
    <m/>
    <m/>
    <m/>
    <m/>
    <m/>
    <m/>
    <m/>
    <m/>
    <m/>
    <m/>
    <m/>
    <m/>
    <m/>
    <m/>
    <m/>
    <m/>
    <m/>
    <m/>
    <m/>
    <m/>
    <m/>
  </r>
  <r>
    <x v="0"/>
    <x v="5"/>
    <x v="34"/>
    <x v="5"/>
    <n v="0"/>
    <s v="  -   "/>
    <n v="0"/>
    <n v="0"/>
    <m/>
    <m/>
    <m/>
    <m/>
    <m/>
    <m/>
    <m/>
    <m/>
    <m/>
    <m/>
    <m/>
    <m/>
    <m/>
    <m/>
    <m/>
    <m/>
    <m/>
    <m/>
    <m/>
    <m/>
    <m/>
    <m/>
    <m/>
    <m/>
    <m/>
    <m/>
    <m/>
  </r>
  <r>
    <x v="0"/>
    <x v="0"/>
    <x v="0"/>
    <x v="6"/>
    <n v="0"/>
    <m/>
    <n v="0"/>
    <s v="-"/>
    <m/>
    <m/>
    <m/>
    <m/>
    <m/>
    <m/>
    <m/>
    <m/>
    <m/>
    <m/>
    <m/>
    <m/>
    <m/>
    <m/>
    <n v="9263"/>
    <n v="5.86"/>
    <n v="69.69"/>
    <m/>
    <m/>
    <m/>
    <m/>
    <m/>
    <m/>
    <m/>
    <m/>
    <m/>
    <m/>
  </r>
  <r>
    <x v="0"/>
    <x v="1"/>
    <x v="1"/>
    <x v="6"/>
    <n v="0"/>
    <m/>
    <n v="0"/>
    <s v="-"/>
    <m/>
    <m/>
    <m/>
    <m/>
    <m/>
    <m/>
    <m/>
    <m/>
    <m/>
    <m/>
    <m/>
    <m/>
    <m/>
    <m/>
    <n v="11448"/>
    <n v="6"/>
    <n v="66.66"/>
    <m/>
    <m/>
    <m/>
    <m/>
    <m/>
    <m/>
    <m/>
    <m/>
    <m/>
    <m/>
  </r>
  <r>
    <x v="0"/>
    <x v="2"/>
    <x v="2"/>
    <x v="6"/>
    <n v="0"/>
    <m/>
    <n v="0"/>
    <n v="417358"/>
    <m/>
    <m/>
    <m/>
    <m/>
    <m/>
    <m/>
    <m/>
    <m/>
    <m/>
    <m/>
    <m/>
    <m/>
    <m/>
    <m/>
    <n v="9431"/>
    <n v="6.92"/>
    <n v="69.78"/>
    <m/>
    <m/>
    <m/>
    <m/>
    <m/>
    <m/>
    <m/>
    <m/>
    <m/>
    <m/>
  </r>
  <r>
    <x v="0"/>
    <x v="3"/>
    <x v="3"/>
    <x v="6"/>
    <n v="0"/>
    <n v="475443"/>
    <n v="0"/>
    <n v="417358"/>
    <m/>
    <m/>
    <m/>
    <m/>
    <m/>
    <m/>
    <m/>
    <m/>
    <m/>
    <m/>
    <m/>
    <m/>
    <m/>
    <m/>
    <n v="9571"/>
    <n v="4.8899999999999997"/>
    <n v="71.900000000000006"/>
    <m/>
    <m/>
    <m/>
    <m/>
    <m/>
    <m/>
    <m/>
    <m/>
    <m/>
    <m/>
  </r>
  <r>
    <x v="0"/>
    <x v="4"/>
    <x v="4"/>
    <x v="6"/>
    <n v="0"/>
    <n v="16216496"/>
    <n v="0"/>
    <n v="417358"/>
    <m/>
    <m/>
    <m/>
    <m/>
    <m/>
    <m/>
    <m/>
    <m/>
    <m/>
    <m/>
    <m/>
    <m/>
    <m/>
    <m/>
    <n v="12910"/>
    <n v="5.28"/>
    <n v="75.11"/>
    <m/>
    <m/>
    <m/>
    <m/>
    <m/>
    <m/>
    <m/>
    <m/>
    <m/>
    <m/>
  </r>
  <r>
    <x v="0"/>
    <x v="5"/>
    <x v="5"/>
    <x v="6"/>
    <n v="0"/>
    <m/>
    <n v="0"/>
    <n v="0"/>
    <m/>
    <m/>
    <m/>
    <m/>
    <m/>
    <m/>
    <m/>
    <m/>
    <m/>
    <m/>
    <m/>
    <m/>
    <m/>
    <m/>
    <n v="10058"/>
    <n v="9.83"/>
    <n v="66.650000000000006"/>
    <m/>
    <m/>
    <m/>
    <m/>
    <m/>
    <m/>
    <m/>
    <m/>
    <m/>
    <m/>
  </r>
  <r>
    <x v="0"/>
    <x v="1"/>
    <x v="6"/>
    <x v="6"/>
    <n v="0"/>
    <m/>
    <n v="0"/>
    <n v="417358"/>
    <m/>
    <m/>
    <m/>
    <m/>
    <m/>
    <m/>
    <m/>
    <m/>
    <m/>
    <m/>
    <m/>
    <m/>
    <m/>
    <m/>
    <n v="10440"/>
    <n v="9.1"/>
    <n v="67.790000000000006"/>
    <m/>
    <m/>
    <m/>
    <m/>
    <m/>
    <m/>
    <m/>
    <m/>
    <m/>
    <m/>
  </r>
  <r>
    <x v="0"/>
    <x v="6"/>
    <x v="7"/>
    <x v="6"/>
    <n v="0"/>
    <m/>
    <n v="0"/>
    <n v="417358"/>
    <m/>
    <m/>
    <m/>
    <m/>
    <m/>
    <m/>
    <m/>
    <m/>
    <m/>
    <m/>
    <m/>
    <m/>
    <m/>
    <m/>
    <n v="10128"/>
    <n v="7.31"/>
    <n v="69.790000000000006"/>
    <m/>
    <m/>
    <m/>
    <m/>
    <m/>
    <m/>
    <m/>
    <m/>
    <m/>
    <m/>
  </r>
  <r>
    <x v="0"/>
    <x v="3"/>
    <x v="8"/>
    <x v="6"/>
    <n v="0"/>
    <n v="200000"/>
    <n v="0"/>
    <n v="417358"/>
    <m/>
    <m/>
    <m/>
    <m/>
    <m/>
    <m/>
    <m/>
    <m/>
    <m/>
    <m/>
    <m/>
    <m/>
    <m/>
    <m/>
    <n v="10221"/>
    <n v="4.5"/>
    <n v="69.77"/>
    <m/>
    <m/>
    <m/>
    <m/>
    <m/>
    <m/>
    <m/>
    <m/>
    <m/>
    <m/>
  </r>
  <r>
    <x v="0"/>
    <x v="6"/>
    <x v="9"/>
    <x v="6"/>
    <n v="0"/>
    <m/>
    <n v="0"/>
    <n v="417358"/>
    <m/>
    <m/>
    <m/>
    <m/>
    <m/>
    <m/>
    <m/>
    <m/>
    <m/>
    <m/>
    <m/>
    <m/>
    <m/>
    <m/>
    <n v="10343"/>
    <n v="6.7"/>
    <n v="69.92"/>
    <m/>
    <m/>
    <m/>
    <m/>
    <m/>
    <m/>
    <m/>
    <m/>
    <m/>
    <m/>
  </r>
  <r>
    <x v="0"/>
    <x v="7"/>
    <x v="10"/>
    <x v="6"/>
    <n v="0"/>
    <m/>
    <n v="0"/>
    <n v="0"/>
    <m/>
    <m/>
    <m/>
    <m/>
    <m/>
    <m/>
    <m/>
    <m/>
    <m/>
    <m/>
    <m/>
    <m/>
    <m/>
    <m/>
    <n v="11428"/>
    <n v="5.96"/>
    <n v="73.55"/>
    <m/>
    <m/>
    <m/>
    <m/>
    <m/>
    <m/>
    <m/>
    <m/>
    <m/>
    <m/>
  </r>
  <r>
    <x v="0"/>
    <x v="0"/>
    <x v="11"/>
    <x v="6"/>
    <n v="0"/>
    <n v="1360266"/>
    <n v="0"/>
    <n v="417358"/>
    <m/>
    <m/>
    <m/>
    <m/>
    <m/>
    <m/>
    <m/>
    <m/>
    <m/>
    <m/>
    <m/>
    <m/>
    <m/>
    <m/>
    <n v="8901"/>
    <n v="6.07"/>
    <n v="69.63"/>
    <m/>
    <m/>
    <m/>
    <m/>
    <m/>
    <m/>
    <m/>
    <m/>
    <m/>
    <m/>
  </r>
  <r>
    <x v="0"/>
    <x v="8"/>
    <x v="12"/>
    <x v="6"/>
    <n v="0"/>
    <m/>
    <n v="0"/>
    <n v="417358"/>
    <m/>
    <m/>
    <m/>
    <m/>
    <m/>
    <m/>
    <m/>
    <m/>
    <m/>
    <m/>
    <m/>
    <m/>
    <m/>
    <m/>
    <n v="11425"/>
    <n v="7.56"/>
    <n v="70.5"/>
    <m/>
    <m/>
    <m/>
    <m/>
    <m/>
    <m/>
    <m/>
    <m/>
    <m/>
    <m/>
  </r>
  <r>
    <x v="0"/>
    <x v="4"/>
    <x v="13"/>
    <x v="6"/>
    <n v="0"/>
    <m/>
    <n v="0"/>
    <n v="0"/>
    <m/>
    <m/>
    <m/>
    <m/>
    <m/>
    <m/>
    <m/>
    <m/>
    <m/>
    <m/>
    <m/>
    <m/>
    <m/>
    <m/>
    <n v="11921"/>
    <n v="5.46"/>
    <n v="68.33"/>
    <m/>
    <m/>
    <m/>
    <m/>
    <m/>
    <m/>
    <m/>
    <m/>
    <m/>
    <m/>
  </r>
  <r>
    <x v="0"/>
    <x v="6"/>
    <x v="14"/>
    <x v="6"/>
    <n v="0"/>
    <m/>
    <n v="0"/>
    <n v="417358"/>
    <m/>
    <m/>
    <m/>
    <m/>
    <m/>
    <m/>
    <m/>
    <m/>
    <m/>
    <m/>
    <m/>
    <m/>
    <m/>
    <m/>
    <n v="11160"/>
    <n v="5.53"/>
    <n v="74.5"/>
    <m/>
    <m/>
    <m/>
    <m/>
    <m/>
    <m/>
    <m/>
    <m/>
    <m/>
    <m/>
  </r>
  <r>
    <x v="0"/>
    <x v="9"/>
    <x v="15"/>
    <x v="6"/>
    <n v="0"/>
    <m/>
    <n v="0"/>
    <n v="0"/>
    <m/>
    <m/>
    <m/>
    <m/>
    <m/>
    <m/>
    <m/>
    <m/>
    <m/>
    <m/>
    <m/>
    <m/>
    <m/>
    <m/>
    <n v="9301"/>
    <n v="4.2699999999999996"/>
    <n v="76.599999999999994"/>
    <m/>
    <m/>
    <m/>
    <m/>
    <m/>
    <m/>
    <m/>
    <m/>
    <m/>
    <m/>
  </r>
  <r>
    <x v="0"/>
    <x v="3"/>
    <x v="16"/>
    <x v="6"/>
    <n v="0"/>
    <m/>
    <n v="0"/>
    <n v="638313"/>
    <m/>
    <m/>
    <m/>
    <m/>
    <m/>
    <m/>
    <m/>
    <m/>
    <m/>
    <m/>
    <m/>
    <m/>
    <m/>
    <m/>
    <n v="10390"/>
    <n v="4.74"/>
    <n v="63.85"/>
    <m/>
    <m/>
    <m/>
    <m/>
    <m/>
    <m/>
    <m/>
    <m/>
    <m/>
    <m/>
  </r>
  <r>
    <x v="0"/>
    <x v="2"/>
    <x v="17"/>
    <x v="6"/>
    <n v="0"/>
    <m/>
    <n v="0"/>
    <n v="417358"/>
    <m/>
    <m/>
    <m/>
    <m/>
    <m/>
    <m/>
    <m/>
    <m/>
    <m/>
    <m/>
    <m/>
    <m/>
    <m/>
    <m/>
    <n v="10312"/>
    <n v="6.97"/>
    <n v="71.23"/>
    <m/>
    <m/>
    <m/>
    <m/>
    <m/>
    <m/>
    <m/>
    <m/>
    <m/>
    <m/>
  </r>
  <r>
    <x v="0"/>
    <x v="2"/>
    <x v="18"/>
    <x v="6"/>
    <n v="0"/>
    <m/>
    <n v="0"/>
    <n v="0"/>
    <m/>
    <m/>
    <m/>
    <m/>
    <m/>
    <m/>
    <m/>
    <m/>
    <m/>
    <m/>
    <m/>
    <m/>
    <m/>
    <m/>
    <n v="8461"/>
    <n v="7.64"/>
    <n v="65.569999999999993"/>
    <m/>
    <m/>
    <m/>
    <m/>
    <m/>
    <m/>
    <m/>
    <m/>
    <m/>
    <m/>
  </r>
  <r>
    <x v="0"/>
    <x v="0"/>
    <x v="19"/>
    <x v="6"/>
    <n v="0"/>
    <n v="2614936"/>
    <n v="0"/>
    <n v="0"/>
    <m/>
    <m/>
    <m/>
    <m/>
    <m/>
    <m/>
    <m/>
    <m/>
    <m/>
    <m/>
    <m/>
    <m/>
    <m/>
    <m/>
    <n v="9914"/>
    <n v="6.1"/>
    <n v="69.89"/>
    <m/>
    <m/>
    <m/>
    <m/>
    <m/>
    <m/>
    <m/>
    <m/>
    <m/>
    <m/>
  </r>
  <r>
    <x v="0"/>
    <x v="9"/>
    <x v="20"/>
    <x v="6"/>
    <n v="0"/>
    <m/>
    <n v="0"/>
    <n v="417358"/>
    <m/>
    <m/>
    <m/>
    <m/>
    <m/>
    <m/>
    <m/>
    <m/>
    <m/>
    <m/>
    <m/>
    <m/>
    <m/>
    <m/>
    <n v="10163"/>
    <n v="4.04"/>
    <n v="70.05"/>
    <m/>
    <m/>
    <m/>
    <m/>
    <m/>
    <m/>
    <m/>
    <m/>
    <m/>
    <m/>
  </r>
  <r>
    <x v="0"/>
    <x v="3"/>
    <x v="21"/>
    <x v="6"/>
    <n v="0"/>
    <n v="1567710"/>
    <n v="0"/>
    <n v="0"/>
    <m/>
    <m/>
    <m/>
    <m/>
    <m/>
    <m/>
    <m/>
    <m/>
    <m/>
    <m/>
    <m/>
    <m/>
    <m/>
    <m/>
    <n v="10328"/>
    <n v="4.83"/>
    <n v="65.17"/>
    <m/>
    <m/>
    <m/>
    <m/>
    <m/>
    <m/>
    <m/>
    <m/>
    <m/>
    <m/>
  </r>
  <r>
    <x v="0"/>
    <x v="8"/>
    <x v="22"/>
    <x v="6"/>
    <n v="0"/>
    <n v="444000"/>
    <n v="0"/>
    <n v="491010"/>
    <m/>
    <m/>
    <m/>
    <m/>
    <m/>
    <m/>
    <m/>
    <m/>
    <m/>
    <m/>
    <m/>
    <m/>
    <m/>
    <m/>
    <n v="11966"/>
    <n v="4.57"/>
    <n v="75.069999999999993"/>
    <m/>
    <m/>
    <m/>
    <m/>
    <m/>
    <m/>
    <m/>
    <m/>
    <m/>
    <m/>
  </r>
  <r>
    <x v="0"/>
    <x v="7"/>
    <x v="23"/>
    <x v="6"/>
    <n v="0"/>
    <m/>
    <n v="0"/>
    <n v="0"/>
    <m/>
    <m/>
    <m/>
    <m/>
    <m/>
    <m/>
    <m/>
    <m/>
    <m/>
    <m/>
    <m/>
    <m/>
    <m/>
    <m/>
    <n v="12589"/>
    <n v="4.75"/>
    <n v="68.44"/>
    <m/>
    <m/>
    <m/>
    <m/>
    <m/>
    <m/>
    <m/>
    <m/>
    <m/>
    <m/>
  </r>
  <r>
    <x v="0"/>
    <x v="4"/>
    <x v="24"/>
    <x v="6"/>
    <n v="0"/>
    <m/>
    <n v="0"/>
    <n v="417358"/>
    <m/>
    <m/>
    <m/>
    <m/>
    <m/>
    <m/>
    <m/>
    <m/>
    <m/>
    <m/>
    <m/>
    <m/>
    <m/>
    <m/>
    <n v="11325"/>
    <n v="6.93"/>
    <n v="68.739999999999995"/>
    <m/>
    <m/>
    <m/>
    <m/>
    <m/>
    <m/>
    <m/>
    <m/>
    <m/>
    <m/>
  </r>
  <r>
    <x v="0"/>
    <x v="5"/>
    <x v="25"/>
    <x v="6"/>
    <n v="0"/>
    <n v="1897671"/>
    <n v="0"/>
    <n v="417358"/>
    <m/>
    <m/>
    <m/>
    <m/>
    <m/>
    <m/>
    <m/>
    <m/>
    <m/>
    <m/>
    <m/>
    <m/>
    <m/>
    <m/>
    <n v="9612"/>
    <n v="9.82"/>
    <n v="66.52"/>
    <m/>
    <m/>
    <m/>
    <m/>
    <m/>
    <m/>
    <m/>
    <m/>
    <m/>
    <m/>
  </r>
  <r>
    <x v="0"/>
    <x v="9"/>
    <x v="26"/>
    <x v="6"/>
    <n v="0"/>
    <m/>
    <n v="0"/>
    <n v="417358"/>
    <m/>
    <m/>
    <m/>
    <m/>
    <m/>
    <m/>
    <m/>
    <m/>
    <m/>
    <m/>
    <m/>
    <m/>
    <m/>
    <m/>
    <n v="9343"/>
    <n v="3.85"/>
    <n v="58.73"/>
    <m/>
    <m/>
    <m/>
    <m/>
    <m/>
    <m/>
    <m/>
    <m/>
    <m/>
    <m/>
  </r>
  <r>
    <x v="0"/>
    <x v="7"/>
    <x v="27"/>
    <x v="6"/>
    <n v="0"/>
    <m/>
    <n v="0"/>
    <n v="417358"/>
    <m/>
    <m/>
    <m/>
    <m/>
    <m/>
    <m/>
    <m/>
    <m/>
    <m/>
    <m/>
    <m/>
    <m/>
    <m/>
    <m/>
    <n v="9286"/>
    <n v="4.2699999999999996"/>
    <n v="74.69"/>
    <m/>
    <m/>
    <m/>
    <m/>
    <m/>
    <m/>
    <m/>
    <m/>
    <m/>
    <m/>
  </r>
  <r>
    <x v="0"/>
    <x v="9"/>
    <x v="28"/>
    <x v="6"/>
    <n v="0"/>
    <m/>
    <n v="0"/>
    <n v="417358"/>
    <m/>
    <m/>
    <m/>
    <m/>
    <m/>
    <m/>
    <m/>
    <m/>
    <m/>
    <m/>
    <m/>
    <m/>
    <m/>
    <m/>
    <n v="10621"/>
    <n v="5.37"/>
    <n v="71.260000000000005"/>
    <m/>
    <m/>
    <m/>
    <m/>
    <m/>
    <m/>
    <m/>
    <m/>
    <m/>
    <m/>
  </r>
  <r>
    <x v="0"/>
    <x v="9"/>
    <x v="29"/>
    <x v="6"/>
    <n v="0"/>
    <m/>
    <n v="0"/>
    <n v="491010"/>
    <m/>
    <m/>
    <m/>
    <m/>
    <m/>
    <m/>
    <m/>
    <m/>
    <m/>
    <m/>
    <m/>
    <m/>
    <m/>
    <m/>
    <n v="12210"/>
    <n v="8.59"/>
    <n v="67.61"/>
    <m/>
    <m/>
    <m/>
    <m/>
    <m/>
    <m/>
    <m/>
    <m/>
    <m/>
    <m/>
  </r>
  <r>
    <x v="0"/>
    <x v="2"/>
    <x v="30"/>
    <x v="6"/>
    <n v="0"/>
    <m/>
    <n v="0"/>
    <n v="491010"/>
    <m/>
    <m/>
    <m/>
    <m/>
    <m/>
    <m/>
    <m/>
    <m/>
    <m/>
    <m/>
    <m/>
    <m/>
    <m/>
    <m/>
    <n v="12467"/>
    <n v="7.02"/>
    <n v="66.45"/>
    <m/>
    <m/>
    <m/>
    <m/>
    <m/>
    <m/>
    <m/>
    <m/>
    <m/>
    <m/>
  </r>
  <r>
    <x v="0"/>
    <x v="8"/>
    <x v="31"/>
    <x v="6"/>
    <n v="0"/>
    <m/>
    <n v="0"/>
    <n v="417358"/>
    <m/>
    <m/>
    <m/>
    <m/>
    <m/>
    <m/>
    <m/>
    <m/>
    <m/>
    <m/>
    <m/>
    <m/>
    <m/>
    <m/>
    <n v="15699"/>
    <n v="7.44"/>
    <n v="70.23"/>
    <m/>
    <m/>
    <m/>
    <m/>
    <m/>
    <m/>
    <m/>
    <m/>
    <m/>
    <m/>
  </r>
  <r>
    <x v="0"/>
    <x v="8"/>
    <x v="32"/>
    <x v="6"/>
    <n v="0"/>
    <n v="8000000"/>
    <n v="0"/>
    <n v="491010"/>
    <m/>
    <m/>
    <m/>
    <m/>
    <m/>
    <m/>
    <m/>
    <m/>
    <m/>
    <m/>
    <m/>
    <m/>
    <m/>
    <m/>
    <n v="15243"/>
    <n v="9.57"/>
    <n v="69.89"/>
    <m/>
    <m/>
    <m/>
    <m/>
    <m/>
    <m/>
    <m/>
    <m/>
    <m/>
    <m/>
  </r>
  <r>
    <x v="0"/>
    <x v="4"/>
    <x v="33"/>
    <x v="6"/>
    <n v="0"/>
    <m/>
    <n v="0"/>
    <n v="491010"/>
    <m/>
    <m/>
    <m/>
    <m/>
    <m/>
    <m/>
    <m/>
    <m/>
    <m/>
    <m/>
    <m/>
    <m/>
    <m/>
    <m/>
    <n v="14761"/>
    <n v="7.92"/>
    <n v="68.84"/>
    <m/>
    <m/>
    <m/>
    <m/>
    <m/>
    <m/>
    <m/>
    <m/>
    <m/>
    <m/>
  </r>
  <r>
    <x v="0"/>
    <x v="5"/>
    <x v="34"/>
    <x v="6"/>
    <n v="0"/>
    <n v="1073000"/>
    <n v="0"/>
    <n v="417358"/>
    <m/>
    <m/>
    <m/>
    <m/>
    <m/>
    <m/>
    <m/>
    <m/>
    <m/>
    <m/>
    <m/>
    <m/>
    <m/>
    <m/>
    <n v="12999"/>
    <n v="8.4"/>
    <n v="64.569999999999993"/>
    <m/>
    <m/>
    <m/>
    <m/>
    <m/>
    <m/>
    <m/>
    <m/>
    <m/>
    <m/>
  </r>
  <r>
    <x v="0"/>
    <x v="0"/>
    <x v="0"/>
    <x v="7"/>
    <n v="0"/>
    <n v="908897"/>
    <n v="0"/>
    <n v="0"/>
    <m/>
    <m/>
    <m/>
    <m/>
    <m/>
    <m/>
    <m/>
    <m/>
    <m/>
    <m/>
    <m/>
    <m/>
    <m/>
    <m/>
    <m/>
    <m/>
    <m/>
    <m/>
    <m/>
    <m/>
    <m/>
    <m/>
    <m/>
    <m/>
    <m/>
    <m/>
    <m/>
  </r>
  <r>
    <x v="0"/>
    <x v="1"/>
    <x v="1"/>
    <x v="7"/>
    <n v="0"/>
    <n v="534612"/>
    <n v="0"/>
    <n v="0"/>
    <m/>
    <m/>
    <m/>
    <m/>
    <m/>
    <m/>
    <m/>
    <m/>
    <m/>
    <m/>
    <m/>
    <m/>
    <m/>
    <m/>
    <m/>
    <m/>
    <m/>
    <m/>
    <m/>
    <m/>
    <m/>
    <m/>
    <m/>
    <m/>
    <m/>
    <m/>
    <m/>
  </r>
  <r>
    <x v="0"/>
    <x v="2"/>
    <x v="2"/>
    <x v="7"/>
    <n v="0"/>
    <n v="414983"/>
    <n v="0"/>
    <n v="0"/>
    <m/>
    <m/>
    <m/>
    <m/>
    <m/>
    <m/>
    <m/>
    <m/>
    <m/>
    <m/>
    <m/>
    <m/>
    <m/>
    <m/>
    <m/>
    <m/>
    <m/>
    <m/>
    <m/>
    <m/>
    <m/>
    <m/>
    <m/>
    <m/>
    <m/>
    <m/>
    <m/>
  </r>
  <r>
    <x v="0"/>
    <x v="3"/>
    <x v="3"/>
    <x v="7"/>
    <n v="0"/>
    <n v="1143515"/>
    <n v="0"/>
    <n v="0"/>
    <m/>
    <m/>
    <m/>
    <m/>
    <m/>
    <m/>
    <m/>
    <m/>
    <m/>
    <m/>
    <m/>
    <m/>
    <m/>
    <m/>
    <m/>
    <m/>
    <m/>
    <m/>
    <m/>
    <m/>
    <m/>
    <m/>
    <m/>
    <m/>
    <m/>
    <m/>
    <m/>
  </r>
  <r>
    <x v="0"/>
    <x v="4"/>
    <x v="4"/>
    <x v="7"/>
    <n v="0"/>
    <n v="1494320"/>
    <n v="0"/>
    <n v="0"/>
    <m/>
    <m/>
    <m/>
    <m/>
    <m/>
    <m/>
    <m/>
    <m/>
    <m/>
    <m/>
    <m/>
    <m/>
    <m/>
    <m/>
    <m/>
    <m/>
    <m/>
    <m/>
    <m/>
    <m/>
    <m/>
    <m/>
    <m/>
    <m/>
    <m/>
    <m/>
    <m/>
  </r>
  <r>
    <x v="0"/>
    <x v="5"/>
    <x v="5"/>
    <x v="7"/>
    <n v="0"/>
    <n v="829920"/>
    <n v="0"/>
    <n v="0"/>
    <m/>
    <m/>
    <m/>
    <m/>
    <m/>
    <m/>
    <m/>
    <m/>
    <m/>
    <m/>
    <m/>
    <m/>
    <m/>
    <m/>
    <m/>
    <m/>
    <m/>
    <m/>
    <m/>
    <m/>
    <m/>
    <m/>
    <m/>
    <m/>
    <m/>
    <m/>
    <m/>
  </r>
  <r>
    <x v="0"/>
    <x v="1"/>
    <x v="6"/>
    <x v="7"/>
    <n v="0"/>
    <n v="762343"/>
    <n v="0"/>
    <n v="0"/>
    <m/>
    <m/>
    <m/>
    <m/>
    <m/>
    <m/>
    <m/>
    <m/>
    <m/>
    <m/>
    <m/>
    <m/>
    <m/>
    <m/>
    <m/>
    <m/>
    <m/>
    <m/>
    <m/>
    <m/>
    <m/>
    <m/>
    <m/>
    <m/>
    <m/>
    <m/>
    <m/>
  </r>
  <r>
    <x v="0"/>
    <x v="6"/>
    <x v="7"/>
    <x v="7"/>
    <n v="0"/>
    <n v="526469"/>
    <n v="0"/>
    <n v="0"/>
    <m/>
    <m/>
    <m/>
    <m/>
    <m/>
    <m/>
    <m/>
    <m/>
    <m/>
    <m/>
    <m/>
    <m/>
    <m/>
    <m/>
    <m/>
    <m/>
    <m/>
    <m/>
    <m/>
    <m/>
    <m/>
    <m/>
    <m/>
    <m/>
    <m/>
    <m/>
    <m/>
  </r>
  <r>
    <x v="0"/>
    <x v="3"/>
    <x v="8"/>
    <x v="7"/>
    <n v="0"/>
    <n v="94578"/>
    <n v="0"/>
    <n v="0"/>
    <m/>
    <m/>
    <m/>
    <m/>
    <m/>
    <m/>
    <m/>
    <m/>
    <m/>
    <m/>
    <m/>
    <m/>
    <m/>
    <m/>
    <m/>
    <m/>
    <m/>
    <m/>
    <m/>
    <m/>
    <m/>
    <m/>
    <m/>
    <m/>
    <m/>
    <m/>
    <m/>
  </r>
  <r>
    <x v="0"/>
    <x v="6"/>
    <x v="9"/>
    <x v="7"/>
    <n v="0"/>
    <n v="949974"/>
    <n v="0"/>
    <n v="0"/>
    <m/>
    <m/>
    <m/>
    <m/>
    <m/>
    <m/>
    <m/>
    <m/>
    <m/>
    <m/>
    <m/>
    <m/>
    <m/>
    <m/>
    <m/>
    <m/>
    <m/>
    <m/>
    <m/>
    <m/>
    <m/>
    <m/>
    <m/>
    <m/>
    <m/>
    <m/>
    <m/>
  </r>
  <r>
    <x v="0"/>
    <x v="7"/>
    <x v="10"/>
    <x v="7"/>
    <n v="0"/>
    <n v="578905"/>
    <n v="0"/>
    <n v="0"/>
    <m/>
    <m/>
    <m/>
    <m/>
    <m/>
    <m/>
    <m/>
    <m/>
    <m/>
    <m/>
    <m/>
    <m/>
    <m/>
    <m/>
    <m/>
    <m/>
    <m/>
    <m/>
    <m/>
    <m/>
    <m/>
    <m/>
    <m/>
    <m/>
    <m/>
    <m/>
    <m/>
  </r>
  <r>
    <x v="0"/>
    <x v="0"/>
    <x v="11"/>
    <x v="7"/>
    <n v="0"/>
    <n v="1275495"/>
    <n v="0"/>
    <n v="0"/>
    <m/>
    <m/>
    <m/>
    <m/>
    <m/>
    <m/>
    <m/>
    <m/>
    <m/>
    <m/>
    <m/>
    <m/>
    <m/>
    <m/>
    <m/>
    <m/>
    <m/>
    <m/>
    <m/>
    <m/>
    <m/>
    <m/>
    <m/>
    <m/>
    <m/>
    <m/>
    <m/>
  </r>
  <r>
    <x v="0"/>
    <x v="8"/>
    <x v="12"/>
    <x v="7"/>
    <n v="0"/>
    <n v="878394"/>
    <n v="0"/>
    <n v="0"/>
    <m/>
    <m/>
    <m/>
    <m/>
    <m/>
    <m/>
    <m/>
    <m/>
    <m/>
    <m/>
    <m/>
    <m/>
    <m/>
    <m/>
    <m/>
    <m/>
    <m/>
    <m/>
    <m/>
    <m/>
    <m/>
    <m/>
    <m/>
    <m/>
    <m/>
    <m/>
    <m/>
  </r>
  <r>
    <x v="0"/>
    <x v="4"/>
    <x v="13"/>
    <x v="7"/>
    <n v="0"/>
    <n v="1373500"/>
    <n v="0"/>
    <n v="0"/>
    <m/>
    <m/>
    <m/>
    <m/>
    <m/>
    <m/>
    <m/>
    <m/>
    <m/>
    <m/>
    <m/>
    <m/>
    <m/>
    <m/>
    <m/>
    <m/>
    <m/>
    <m/>
    <m/>
    <m/>
    <m/>
    <m/>
    <m/>
    <m/>
    <m/>
    <m/>
    <m/>
  </r>
  <r>
    <x v="0"/>
    <x v="6"/>
    <x v="14"/>
    <x v="7"/>
    <n v="0"/>
    <m/>
    <n v="0"/>
    <n v="0"/>
    <m/>
    <m/>
    <m/>
    <m/>
    <m/>
    <m/>
    <m/>
    <m/>
    <m/>
    <m/>
    <m/>
    <m/>
    <m/>
    <m/>
    <m/>
    <m/>
    <m/>
    <m/>
    <m/>
    <m/>
    <m/>
    <m/>
    <m/>
    <m/>
    <m/>
    <m/>
    <m/>
  </r>
  <r>
    <x v="0"/>
    <x v="9"/>
    <x v="15"/>
    <x v="7"/>
    <n v="0"/>
    <n v="366794"/>
    <n v="0"/>
    <n v="0"/>
    <m/>
    <m/>
    <m/>
    <m/>
    <m/>
    <m/>
    <m/>
    <m/>
    <m/>
    <m/>
    <m/>
    <m/>
    <m/>
    <m/>
    <m/>
    <m/>
    <m/>
    <m/>
    <m/>
    <m/>
    <m/>
    <m/>
    <m/>
    <m/>
    <m/>
    <m/>
    <m/>
  </r>
  <r>
    <x v="0"/>
    <x v="3"/>
    <x v="16"/>
    <x v="7"/>
    <n v="0"/>
    <n v="603008"/>
    <n v="0"/>
    <n v="0"/>
    <m/>
    <m/>
    <m/>
    <m/>
    <m/>
    <m/>
    <m/>
    <m/>
    <m/>
    <m/>
    <m/>
    <m/>
    <m/>
    <m/>
    <m/>
    <m/>
    <m/>
    <m/>
    <m/>
    <m/>
    <m/>
    <m/>
    <m/>
    <m/>
    <m/>
    <m/>
    <m/>
  </r>
  <r>
    <x v="0"/>
    <x v="2"/>
    <x v="17"/>
    <x v="7"/>
    <n v="0"/>
    <n v="454335"/>
    <n v="0"/>
    <n v="0"/>
    <m/>
    <m/>
    <m/>
    <m/>
    <m/>
    <m/>
    <m/>
    <m/>
    <m/>
    <m/>
    <m/>
    <m/>
    <m/>
    <m/>
    <m/>
    <m/>
    <m/>
    <m/>
    <m/>
    <m/>
    <m/>
    <m/>
    <m/>
    <m/>
    <m/>
    <m/>
    <m/>
  </r>
  <r>
    <x v="0"/>
    <x v="2"/>
    <x v="18"/>
    <x v="7"/>
    <n v="0"/>
    <n v="1295893"/>
    <n v="0"/>
    <n v="0"/>
    <m/>
    <m/>
    <m/>
    <m/>
    <m/>
    <m/>
    <m/>
    <m/>
    <m/>
    <m/>
    <m/>
    <m/>
    <m/>
    <m/>
    <m/>
    <m/>
    <m/>
    <m/>
    <m/>
    <m/>
    <m/>
    <m/>
    <m/>
    <m/>
    <m/>
    <m/>
    <m/>
  </r>
  <r>
    <x v="0"/>
    <x v="0"/>
    <x v="19"/>
    <x v="7"/>
    <n v="0"/>
    <n v="1041144"/>
    <n v="0"/>
    <n v="0"/>
    <m/>
    <m/>
    <m/>
    <m/>
    <m/>
    <m/>
    <m/>
    <m/>
    <m/>
    <m/>
    <m/>
    <m/>
    <m/>
    <m/>
    <m/>
    <m/>
    <m/>
    <m/>
    <m/>
    <m/>
    <m/>
    <m/>
    <m/>
    <m/>
    <m/>
    <m/>
    <m/>
  </r>
  <r>
    <x v="0"/>
    <x v="9"/>
    <x v="20"/>
    <x v="7"/>
    <n v="0"/>
    <n v="1031267"/>
    <n v="0"/>
    <n v="0"/>
    <m/>
    <m/>
    <m/>
    <m/>
    <m/>
    <m/>
    <m/>
    <m/>
    <m/>
    <m/>
    <m/>
    <m/>
    <m/>
    <m/>
    <m/>
    <m/>
    <m/>
    <m/>
    <m/>
    <m/>
    <m/>
    <m/>
    <m/>
    <m/>
    <m/>
    <m/>
    <m/>
  </r>
  <r>
    <x v="0"/>
    <x v="3"/>
    <x v="21"/>
    <x v="7"/>
    <n v="0"/>
    <n v="396418"/>
    <n v="0"/>
    <n v="0"/>
    <m/>
    <m/>
    <m/>
    <m/>
    <m/>
    <m/>
    <m/>
    <m/>
    <m/>
    <m/>
    <m/>
    <m/>
    <m/>
    <m/>
    <m/>
    <m/>
    <m/>
    <m/>
    <m/>
    <m/>
    <m/>
    <m/>
    <m/>
    <m/>
    <m/>
    <m/>
    <m/>
  </r>
  <r>
    <x v="0"/>
    <x v="8"/>
    <x v="22"/>
    <x v="7"/>
    <n v="0"/>
    <n v="1550177"/>
    <n v="0"/>
    <n v="0"/>
    <m/>
    <m/>
    <m/>
    <m/>
    <m/>
    <m/>
    <m/>
    <m/>
    <m/>
    <m/>
    <m/>
    <m/>
    <m/>
    <m/>
    <m/>
    <m/>
    <m/>
    <m/>
    <m/>
    <m/>
    <m/>
    <m/>
    <m/>
    <m/>
    <m/>
    <m/>
    <m/>
  </r>
  <r>
    <x v="0"/>
    <x v="7"/>
    <x v="23"/>
    <x v="7"/>
    <n v="0"/>
    <n v="1030146"/>
    <n v="0"/>
    <n v="0"/>
    <m/>
    <m/>
    <m/>
    <m/>
    <m/>
    <m/>
    <m/>
    <m/>
    <m/>
    <m/>
    <m/>
    <m/>
    <m/>
    <m/>
    <m/>
    <m/>
    <m/>
    <m/>
    <m/>
    <m/>
    <m/>
    <m/>
    <m/>
    <m/>
    <m/>
    <m/>
    <m/>
  </r>
  <r>
    <x v="0"/>
    <x v="4"/>
    <x v="24"/>
    <x v="7"/>
    <n v="0"/>
    <n v="1450258"/>
    <n v="0"/>
    <n v="0"/>
    <m/>
    <m/>
    <m/>
    <m/>
    <m/>
    <m/>
    <m/>
    <m/>
    <m/>
    <m/>
    <m/>
    <m/>
    <m/>
    <m/>
    <m/>
    <m/>
    <m/>
    <m/>
    <m/>
    <m/>
    <m/>
    <m/>
    <m/>
    <m/>
    <m/>
    <m/>
    <m/>
  </r>
  <r>
    <x v="0"/>
    <x v="5"/>
    <x v="25"/>
    <x v="7"/>
    <n v="0"/>
    <n v="999373"/>
    <n v="0"/>
    <n v="0"/>
    <m/>
    <m/>
    <m/>
    <m/>
    <m/>
    <m/>
    <m/>
    <m/>
    <m/>
    <m/>
    <m/>
    <m/>
    <m/>
    <m/>
    <m/>
    <m/>
    <m/>
    <m/>
    <m/>
    <m/>
    <m/>
    <m/>
    <m/>
    <m/>
    <m/>
    <m/>
    <m/>
  </r>
  <r>
    <x v="0"/>
    <x v="9"/>
    <x v="26"/>
    <x v="7"/>
    <n v="0"/>
    <n v="834290"/>
    <n v="0"/>
    <n v="0"/>
    <m/>
    <m/>
    <m/>
    <m/>
    <m/>
    <m/>
    <m/>
    <m/>
    <m/>
    <m/>
    <m/>
    <m/>
    <m/>
    <m/>
    <m/>
    <m/>
    <m/>
    <m/>
    <m/>
    <m/>
    <m/>
    <m/>
    <m/>
    <m/>
    <m/>
    <m/>
    <m/>
  </r>
  <r>
    <x v="0"/>
    <x v="7"/>
    <x v="27"/>
    <x v="7"/>
    <n v="0"/>
    <n v="365990"/>
    <n v="0"/>
    <n v="0"/>
    <m/>
    <m/>
    <m/>
    <m/>
    <m/>
    <m/>
    <m/>
    <m/>
    <m/>
    <m/>
    <m/>
    <m/>
    <m/>
    <m/>
    <m/>
    <m/>
    <m/>
    <m/>
    <m/>
    <m/>
    <m/>
    <m/>
    <m/>
    <m/>
    <m/>
    <m/>
    <m/>
  </r>
  <r>
    <x v="0"/>
    <x v="9"/>
    <x v="28"/>
    <x v="7"/>
    <n v="0"/>
    <n v="859542"/>
    <n v="0"/>
    <n v="0"/>
    <m/>
    <m/>
    <m/>
    <m/>
    <m/>
    <m/>
    <m/>
    <m/>
    <m/>
    <m/>
    <m/>
    <m/>
    <m/>
    <m/>
    <m/>
    <m/>
    <m/>
    <m/>
    <m/>
    <m/>
    <m/>
    <m/>
    <m/>
    <m/>
    <m/>
    <m/>
    <m/>
  </r>
  <r>
    <x v="0"/>
    <x v="9"/>
    <x v="29"/>
    <x v="7"/>
    <n v="0"/>
    <m/>
    <n v="0"/>
    <n v="0"/>
    <m/>
    <m/>
    <m/>
    <m/>
    <m/>
    <m/>
    <m/>
    <m/>
    <m/>
    <m/>
    <m/>
    <m/>
    <m/>
    <m/>
    <m/>
    <m/>
    <m/>
    <m/>
    <m/>
    <m/>
    <m/>
    <m/>
    <m/>
    <m/>
    <m/>
    <m/>
    <m/>
  </r>
  <r>
    <x v="0"/>
    <x v="2"/>
    <x v="30"/>
    <x v="7"/>
    <n v="0"/>
    <m/>
    <n v="0"/>
    <n v="0"/>
    <m/>
    <m/>
    <m/>
    <m/>
    <m/>
    <m/>
    <m/>
    <m/>
    <m/>
    <m/>
    <m/>
    <m/>
    <m/>
    <m/>
    <m/>
    <m/>
    <m/>
    <m/>
    <m/>
    <m/>
    <m/>
    <m/>
    <m/>
    <m/>
    <m/>
    <m/>
    <m/>
  </r>
  <r>
    <x v="0"/>
    <x v="8"/>
    <x v="31"/>
    <x v="7"/>
    <n v="0"/>
    <m/>
    <n v="0"/>
    <n v="0"/>
    <m/>
    <m/>
    <m/>
    <m/>
    <m/>
    <m/>
    <m/>
    <m/>
    <m/>
    <m/>
    <m/>
    <m/>
    <m/>
    <m/>
    <m/>
    <m/>
    <m/>
    <m/>
    <m/>
    <m/>
    <m/>
    <m/>
    <m/>
    <m/>
    <m/>
    <m/>
    <m/>
  </r>
  <r>
    <x v="0"/>
    <x v="8"/>
    <x v="32"/>
    <x v="7"/>
    <n v="0"/>
    <n v="528304"/>
    <n v="0"/>
    <n v="0"/>
    <m/>
    <m/>
    <m/>
    <m/>
    <m/>
    <m/>
    <m/>
    <m/>
    <m/>
    <m/>
    <m/>
    <m/>
    <m/>
    <m/>
    <m/>
    <m/>
    <m/>
    <m/>
    <m/>
    <m/>
    <m/>
    <m/>
    <m/>
    <m/>
    <m/>
    <m/>
    <m/>
  </r>
  <r>
    <x v="0"/>
    <x v="4"/>
    <x v="33"/>
    <x v="7"/>
    <n v="0"/>
    <m/>
    <n v="0"/>
    <n v="0"/>
    <m/>
    <m/>
    <m/>
    <m/>
    <m/>
    <m/>
    <m/>
    <m/>
    <m/>
    <m/>
    <m/>
    <m/>
    <m/>
    <m/>
    <m/>
    <m/>
    <m/>
    <m/>
    <m/>
    <m/>
    <m/>
    <m/>
    <m/>
    <m/>
    <m/>
    <m/>
    <m/>
  </r>
  <r>
    <x v="0"/>
    <x v="5"/>
    <x v="34"/>
    <x v="7"/>
    <n v="0"/>
    <n v="1120057"/>
    <n v="0"/>
    <n v="0"/>
    <m/>
    <m/>
    <m/>
    <m/>
    <m/>
    <m/>
    <m/>
    <m/>
    <m/>
    <m/>
    <m/>
    <m/>
    <m/>
    <m/>
    <m/>
    <m/>
    <m/>
    <m/>
    <m/>
    <m/>
    <m/>
    <m/>
    <m/>
    <m/>
    <m/>
    <m/>
    <m/>
  </r>
  <r>
    <x v="0"/>
    <x v="0"/>
    <x v="0"/>
    <x v="8"/>
    <n v="0"/>
    <n v="5368480"/>
    <n v="0"/>
    <n v="344050"/>
    <m/>
    <m/>
    <m/>
    <m/>
    <m/>
    <m/>
    <m/>
    <m/>
    <m/>
    <m/>
    <m/>
    <m/>
    <m/>
    <m/>
    <m/>
    <m/>
    <m/>
    <m/>
    <m/>
    <m/>
    <m/>
    <m/>
    <m/>
    <m/>
    <m/>
    <m/>
    <m/>
  </r>
  <r>
    <x v="0"/>
    <x v="1"/>
    <x v="1"/>
    <x v="8"/>
    <n v="0"/>
    <n v="945358"/>
    <n v="0"/>
    <n v="255870"/>
    <m/>
    <m/>
    <m/>
    <m/>
    <m/>
    <m/>
    <m/>
    <m/>
    <m/>
    <m/>
    <m/>
    <m/>
    <m/>
    <m/>
    <m/>
    <m/>
    <m/>
    <m/>
    <m/>
    <m/>
    <m/>
    <m/>
    <m/>
    <m/>
    <m/>
    <m/>
    <m/>
  </r>
  <r>
    <x v="0"/>
    <x v="2"/>
    <x v="2"/>
    <x v="8"/>
    <n v="0"/>
    <n v="3444963"/>
    <n v="0"/>
    <n v="664050"/>
    <m/>
    <m/>
    <m/>
    <m/>
    <m/>
    <m/>
    <m/>
    <m/>
    <m/>
    <m/>
    <m/>
    <m/>
    <m/>
    <m/>
    <m/>
    <m/>
    <m/>
    <m/>
    <m/>
    <m/>
    <m/>
    <m/>
    <m/>
    <m/>
    <m/>
    <m/>
    <m/>
  </r>
  <r>
    <x v="0"/>
    <x v="3"/>
    <x v="3"/>
    <x v="8"/>
    <n v="0"/>
    <m/>
    <n v="0"/>
    <n v="0"/>
    <m/>
    <m/>
    <m/>
    <m/>
    <m/>
    <m/>
    <m/>
    <m/>
    <m/>
    <m/>
    <m/>
    <m/>
    <m/>
    <m/>
    <m/>
    <m/>
    <m/>
    <m/>
    <m/>
    <m/>
    <m/>
    <m/>
    <m/>
    <m/>
    <m/>
    <m/>
    <m/>
  </r>
  <r>
    <x v="0"/>
    <x v="4"/>
    <x v="4"/>
    <x v="8"/>
    <n v="0"/>
    <n v="1289102"/>
    <n v="0"/>
    <n v="344050"/>
    <m/>
    <m/>
    <m/>
    <m/>
    <m/>
    <m/>
    <m/>
    <m/>
    <m/>
    <m/>
    <m/>
    <m/>
    <m/>
    <m/>
    <m/>
    <m/>
    <m/>
    <m/>
    <m/>
    <m/>
    <m/>
    <m/>
    <m/>
    <m/>
    <m/>
    <m/>
    <m/>
  </r>
  <r>
    <x v="0"/>
    <x v="5"/>
    <x v="5"/>
    <x v="8"/>
    <n v="0"/>
    <n v="2268301"/>
    <n v="0"/>
    <n v="444050"/>
    <m/>
    <m/>
    <m/>
    <m/>
    <m/>
    <m/>
    <m/>
    <m/>
    <m/>
    <m/>
    <m/>
    <m/>
    <m/>
    <m/>
    <m/>
    <m/>
    <m/>
    <m/>
    <m/>
    <m/>
    <m/>
    <m/>
    <m/>
    <m/>
    <m/>
    <m/>
    <m/>
  </r>
  <r>
    <x v="0"/>
    <x v="1"/>
    <x v="6"/>
    <x v="8"/>
    <n v="0"/>
    <n v="909295"/>
    <n v="0"/>
    <n v="344050"/>
    <m/>
    <m/>
    <m/>
    <m/>
    <m/>
    <m/>
    <m/>
    <m/>
    <m/>
    <m/>
    <m/>
    <m/>
    <m/>
    <m/>
    <m/>
    <m/>
    <m/>
    <m/>
    <m/>
    <m/>
    <m/>
    <m/>
    <m/>
    <m/>
    <m/>
    <m/>
    <m/>
  </r>
  <r>
    <x v="0"/>
    <x v="6"/>
    <x v="7"/>
    <x v="8"/>
    <n v="0"/>
    <n v="2377310"/>
    <n v="0"/>
    <n v="344050"/>
    <m/>
    <m/>
    <m/>
    <m/>
    <m/>
    <m/>
    <m/>
    <m/>
    <m/>
    <m/>
    <m/>
    <m/>
    <m/>
    <m/>
    <m/>
    <m/>
    <m/>
    <m/>
    <m/>
    <m/>
    <m/>
    <m/>
    <m/>
    <m/>
    <m/>
    <m/>
    <m/>
  </r>
  <r>
    <x v="0"/>
    <x v="3"/>
    <x v="8"/>
    <x v="8"/>
    <n v="0"/>
    <m/>
    <n v="0"/>
    <n v="0"/>
    <m/>
    <m/>
    <m/>
    <m/>
    <m/>
    <m/>
    <m/>
    <m/>
    <m/>
    <m/>
    <m/>
    <m/>
    <m/>
    <m/>
    <m/>
    <m/>
    <m/>
    <m/>
    <m/>
    <m/>
    <m/>
    <m/>
    <m/>
    <m/>
    <m/>
    <m/>
    <m/>
  </r>
  <r>
    <x v="0"/>
    <x v="6"/>
    <x v="9"/>
    <x v="8"/>
    <n v="0"/>
    <n v="3358000"/>
    <n v="0"/>
    <n v="664050"/>
    <m/>
    <m/>
    <m/>
    <m/>
    <m/>
    <m/>
    <m/>
    <m/>
    <m/>
    <m/>
    <m/>
    <m/>
    <m/>
    <m/>
    <m/>
    <m/>
    <m/>
    <m/>
    <m/>
    <m/>
    <m/>
    <m/>
    <m/>
    <m/>
    <m/>
    <m/>
    <m/>
  </r>
  <r>
    <x v="0"/>
    <x v="7"/>
    <x v="10"/>
    <x v="8"/>
    <n v="0"/>
    <n v="3245279"/>
    <n v="0"/>
    <n v="664050"/>
    <m/>
    <m/>
    <m/>
    <m/>
    <m/>
    <m/>
    <m/>
    <m/>
    <m/>
    <m/>
    <m/>
    <m/>
    <m/>
    <m/>
    <m/>
    <m/>
    <m/>
    <m/>
    <m/>
    <m/>
    <m/>
    <m/>
    <m/>
    <m/>
    <m/>
    <m/>
    <m/>
  </r>
  <r>
    <x v="0"/>
    <x v="0"/>
    <x v="11"/>
    <x v="8"/>
    <n v="0"/>
    <n v="3219160"/>
    <n v="0"/>
    <n v="255870"/>
    <m/>
    <m/>
    <m/>
    <m/>
    <m/>
    <m/>
    <m/>
    <m/>
    <m/>
    <m/>
    <m/>
    <m/>
    <m/>
    <m/>
    <m/>
    <m/>
    <m/>
    <m/>
    <m/>
    <m/>
    <m/>
    <m/>
    <m/>
    <m/>
    <m/>
    <m/>
    <m/>
  </r>
  <r>
    <x v="0"/>
    <x v="8"/>
    <x v="12"/>
    <x v="8"/>
    <n v="0"/>
    <n v="3093200"/>
    <n v="0"/>
    <n v="344050"/>
    <m/>
    <m/>
    <m/>
    <m/>
    <m/>
    <m/>
    <m/>
    <m/>
    <m/>
    <m/>
    <m/>
    <m/>
    <m/>
    <m/>
    <m/>
    <m/>
    <m/>
    <m/>
    <m/>
    <m/>
    <m/>
    <m/>
    <m/>
    <m/>
    <m/>
    <m/>
    <m/>
  </r>
  <r>
    <x v="0"/>
    <x v="4"/>
    <x v="13"/>
    <x v="8"/>
    <n v="0"/>
    <n v="1721778"/>
    <n v="0"/>
    <n v="344050"/>
    <m/>
    <m/>
    <m/>
    <m/>
    <m/>
    <m/>
    <m/>
    <m/>
    <m/>
    <m/>
    <m/>
    <m/>
    <m/>
    <m/>
    <m/>
    <m/>
    <m/>
    <m/>
    <m/>
    <m/>
    <m/>
    <m/>
    <m/>
    <m/>
    <m/>
    <m/>
    <m/>
  </r>
  <r>
    <x v="0"/>
    <x v="6"/>
    <x v="14"/>
    <x v="8"/>
    <n v="0"/>
    <m/>
    <n v="0"/>
    <n v="344050"/>
    <m/>
    <m/>
    <m/>
    <m/>
    <m/>
    <m/>
    <m/>
    <m/>
    <m/>
    <m/>
    <m/>
    <m/>
    <m/>
    <m/>
    <m/>
    <m/>
    <m/>
    <m/>
    <m/>
    <m/>
    <m/>
    <m/>
    <m/>
    <m/>
    <m/>
    <m/>
    <m/>
  </r>
  <r>
    <x v="0"/>
    <x v="9"/>
    <x v="15"/>
    <x v="8"/>
    <n v="0"/>
    <n v="3199935"/>
    <n v="0"/>
    <n v="664050"/>
    <m/>
    <m/>
    <m/>
    <m/>
    <m/>
    <m/>
    <m/>
    <m/>
    <m/>
    <m/>
    <m/>
    <m/>
    <m/>
    <m/>
    <m/>
    <m/>
    <m/>
    <m/>
    <m/>
    <m/>
    <m/>
    <m/>
    <m/>
    <m/>
    <m/>
    <m/>
    <m/>
  </r>
  <r>
    <x v="0"/>
    <x v="3"/>
    <x v="16"/>
    <x v="8"/>
    <n v="0"/>
    <m/>
    <n v="0"/>
    <n v="0"/>
    <m/>
    <m/>
    <m/>
    <m/>
    <m/>
    <m/>
    <m/>
    <m/>
    <m/>
    <m/>
    <m/>
    <m/>
    <m/>
    <m/>
    <m/>
    <m/>
    <m/>
    <m/>
    <m/>
    <m/>
    <m/>
    <m/>
    <m/>
    <m/>
    <m/>
    <m/>
    <m/>
  </r>
  <r>
    <x v="0"/>
    <x v="2"/>
    <x v="17"/>
    <x v="8"/>
    <n v="0"/>
    <n v="1373707"/>
    <n v="0"/>
    <n v="344050"/>
    <m/>
    <m/>
    <m/>
    <m/>
    <m/>
    <m/>
    <m/>
    <m/>
    <m/>
    <m/>
    <m/>
    <m/>
    <m/>
    <m/>
    <m/>
    <m/>
    <m/>
    <m/>
    <m/>
    <m/>
    <m/>
    <m/>
    <m/>
    <m/>
    <m/>
    <m/>
    <m/>
  </r>
  <r>
    <x v="0"/>
    <x v="2"/>
    <x v="18"/>
    <x v="8"/>
    <n v="0"/>
    <n v="1395783"/>
    <n v="0"/>
    <n v="255870"/>
    <m/>
    <m/>
    <m/>
    <m/>
    <m/>
    <m/>
    <m/>
    <m/>
    <m/>
    <m/>
    <m/>
    <m/>
    <m/>
    <m/>
    <m/>
    <m/>
    <m/>
    <m/>
    <m/>
    <m/>
    <m/>
    <m/>
    <m/>
    <m/>
    <m/>
    <m/>
    <m/>
  </r>
  <r>
    <x v="0"/>
    <x v="0"/>
    <x v="19"/>
    <x v="8"/>
    <n v="0"/>
    <n v="1031898"/>
    <n v="0"/>
    <n v="255870"/>
    <m/>
    <m/>
    <m/>
    <m/>
    <m/>
    <m/>
    <m/>
    <m/>
    <m/>
    <m/>
    <m/>
    <m/>
    <m/>
    <m/>
    <m/>
    <m/>
    <m/>
    <m/>
    <m/>
    <m/>
    <m/>
    <m/>
    <m/>
    <m/>
    <m/>
    <m/>
    <m/>
  </r>
  <r>
    <x v="0"/>
    <x v="9"/>
    <x v="20"/>
    <x v="8"/>
    <n v="0"/>
    <n v="3009766"/>
    <n v="0"/>
    <n v="344050"/>
    <m/>
    <m/>
    <m/>
    <m/>
    <m/>
    <m/>
    <m/>
    <m/>
    <m/>
    <m/>
    <m/>
    <m/>
    <m/>
    <m/>
    <m/>
    <m/>
    <m/>
    <m/>
    <m/>
    <m/>
    <m/>
    <m/>
    <m/>
    <m/>
    <m/>
    <m/>
    <m/>
  </r>
  <r>
    <x v="0"/>
    <x v="3"/>
    <x v="21"/>
    <x v="8"/>
    <n v="0"/>
    <m/>
    <n v="0"/>
    <n v="0"/>
    <m/>
    <m/>
    <m/>
    <m/>
    <m/>
    <m/>
    <m/>
    <m/>
    <m/>
    <m/>
    <m/>
    <m/>
    <m/>
    <m/>
    <m/>
    <m/>
    <m/>
    <m/>
    <m/>
    <m/>
    <m/>
    <m/>
    <m/>
    <m/>
    <m/>
    <m/>
    <m/>
  </r>
  <r>
    <x v="0"/>
    <x v="8"/>
    <x v="22"/>
    <x v="8"/>
    <n v="0"/>
    <n v="5487027"/>
    <n v="0"/>
    <n v="664050"/>
    <m/>
    <m/>
    <m/>
    <m/>
    <m/>
    <m/>
    <m/>
    <m/>
    <m/>
    <m/>
    <m/>
    <m/>
    <m/>
    <m/>
    <m/>
    <m/>
    <m/>
    <m/>
    <m/>
    <m/>
    <m/>
    <m/>
    <m/>
    <m/>
    <m/>
    <m/>
    <m/>
  </r>
  <r>
    <x v="0"/>
    <x v="7"/>
    <x v="23"/>
    <x v="8"/>
    <n v="0"/>
    <n v="4541220"/>
    <n v="0"/>
    <n v="344050"/>
    <m/>
    <m/>
    <m/>
    <m/>
    <m/>
    <m/>
    <m/>
    <m/>
    <m/>
    <m/>
    <m/>
    <m/>
    <m/>
    <m/>
    <m/>
    <m/>
    <m/>
    <m/>
    <m/>
    <m/>
    <m/>
    <m/>
    <m/>
    <m/>
    <m/>
    <m/>
    <m/>
  </r>
  <r>
    <x v="0"/>
    <x v="4"/>
    <x v="24"/>
    <x v="8"/>
    <n v="0"/>
    <m/>
    <n v="0"/>
    <n v="0"/>
    <m/>
    <m/>
    <m/>
    <m/>
    <m/>
    <m/>
    <m/>
    <m/>
    <m/>
    <m/>
    <m/>
    <m/>
    <m/>
    <m/>
    <m/>
    <m/>
    <m/>
    <m/>
    <m/>
    <m/>
    <m/>
    <m/>
    <m/>
    <m/>
    <m/>
    <m/>
    <m/>
  </r>
  <r>
    <x v="0"/>
    <x v="5"/>
    <x v="25"/>
    <x v="8"/>
    <n v="0"/>
    <m/>
    <n v="0"/>
    <n v="255870"/>
    <m/>
    <m/>
    <m/>
    <m/>
    <m/>
    <m/>
    <m/>
    <m/>
    <m/>
    <m/>
    <m/>
    <m/>
    <m/>
    <m/>
    <m/>
    <m/>
    <m/>
    <m/>
    <m/>
    <m/>
    <m/>
    <m/>
    <m/>
    <m/>
    <m/>
    <m/>
    <m/>
  </r>
  <r>
    <x v="0"/>
    <x v="9"/>
    <x v="26"/>
    <x v="8"/>
    <n v="0"/>
    <n v="6746467"/>
    <n v="0"/>
    <n v="664050"/>
    <m/>
    <m/>
    <m/>
    <m/>
    <m/>
    <m/>
    <m/>
    <m/>
    <m/>
    <m/>
    <m/>
    <m/>
    <m/>
    <m/>
    <m/>
    <m/>
    <m/>
    <m/>
    <m/>
    <m/>
    <m/>
    <m/>
    <m/>
    <m/>
    <m/>
    <m/>
    <m/>
  </r>
  <r>
    <x v="0"/>
    <x v="7"/>
    <x v="27"/>
    <x v="8"/>
    <n v="0"/>
    <n v="3032361"/>
    <n v="0"/>
    <n v="664050"/>
    <m/>
    <m/>
    <m/>
    <m/>
    <m/>
    <m/>
    <m/>
    <m/>
    <m/>
    <m/>
    <m/>
    <m/>
    <m/>
    <m/>
    <m/>
    <m/>
    <m/>
    <m/>
    <m/>
    <m/>
    <m/>
    <m/>
    <m/>
    <m/>
    <m/>
    <m/>
    <m/>
  </r>
  <r>
    <x v="0"/>
    <x v="9"/>
    <x v="28"/>
    <x v="8"/>
    <n v="0"/>
    <n v="6685378"/>
    <n v="0"/>
    <n v="664050"/>
    <m/>
    <m/>
    <m/>
    <m/>
    <m/>
    <m/>
    <m/>
    <m/>
    <m/>
    <m/>
    <m/>
    <m/>
    <m/>
    <m/>
    <m/>
    <m/>
    <m/>
    <m/>
    <m/>
    <m/>
    <m/>
    <m/>
    <m/>
    <m/>
    <m/>
    <m/>
    <m/>
  </r>
  <r>
    <x v="0"/>
    <x v="9"/>
    <x v="29"/>
    <x v="8"/>
    <n v="0"/>
    <m/>
    <n v="0"/>
    <n v="344050"/>
    <m/>
    <m/>
    <m/>
    <m/>
    <m/>
    <m/>
    <m/>
    <m/>
    <m/>
    <m/>
    <m/>
    <m/>
    <m/>
    <m/>
    <m/>
    <m/>
    <m/>
    <m/>
    <m/>
    <m/>
    <m/>
    <m/>
    <m/>
    <m/>
    <m/>
    <m/>
    <m/>
  </r>
  <r>
    <x v="0"/>
    <x v="2"/>
    <x v="30"/>
    <x v="8"/>
    <n v="0"/>
    <n v="2209041"/>
    <n v="0"/>
    <n v="344050"/>
    <m/>
    <m/>
    <m/>
    <m/>
    <m/>
    <m/>
    <m/>
    <m/>
    <m/>
    <m/>
    <m/>
    <m/>
    <m/>
    <m/>
    <m/>
    <m/>
    <m/>
    <m/>
    <m/>
    <m/>
    <m/>
    <m/>
    <m/>
    <m/>
    <m/>
    <m/>
    <m/>
  </r>
  <r>
    <x v="0"/>
    <x v="8"/>
    <x v="31"/>
    <x v="8"/>
    <n v="0"/>
    <m/>
    <n v="0"/>
    <n v="0"/>
    <m/>
    <m/>
    <m/>
    <m/>
    <m/>
    <m/>
    <m/>
    <m/>
    <m/>
    <m/>
    <m/>
    <m/>
    <m/>
    <m/>
    <m/>
    <m/>
    <m/>
    <m/>
    <m/>
    <m/>
    <m/>
    <m/>
    <m/>
    <m/>
    <m/>
    <m/>
    <m/>
  </r>
  <r>
    <x v="0"/>
    <x v="8"/>
    <x v="32"/>
    <x v="8"/>
    <n v="0"/>
    <n v="5559001"/>
    <n v="0"/>
    <n v="344050"/>
    <m/>
    <m/>
    <m/>
    <m/>
    <m/>
    <m/>
    <m/>
    <m/>
    <m/>
    <m/>
    <m/>
    <m/>
    <m/>
    <m/>
    <m/>
    <m/>
    <m/>
    <m/>
    <m/>
    <m/>
    <m/>
    <m/>
    <m/>
    <m/>
    <m/>
    <m/>
    <m/>
  </r>
  <r>
    <x v="0"/>
    <x v="4"/>
    <x v="33"/>
    <x v="8"/>
    <n v="0"/>
    <n v="1859332"/>
    <n v="0"/>
    <n v="344050"/>
    <m/>
    <m/>
    <m/>
    <m/>
    <m/>
    <m/>
    <m/>
    <m/>
    <m/>
    <m/>
    <m/>
    <m/>
    <m/>
    <m/>
    <m/>
    <m/>
    <m/>
    <m/>
    <m/>
    <m/>
    <m/>
    <m/>
    <m/>
    <m/>
    <m/>
    <m/>
    <m/>
  </r>
  <r>
    <x v="0"/>
    <x v="5"/>
    <x v="34"/>
    <x v="8"/>
    <n v="0"/>
    <n v="1692550"/>
    <n v="0"/>
    <n v="255870"/>
    <m/>
    <m/>
    <m/>
    <m/>
    <m/>
    <m/>
    <m/>
    <m/>
    <m/>
    <m/>
    <m/>
    <m/>
    <m/>
    <m/>
    <m/>
    <m/>
    <m/>
    <m/>
    <m/>
    <m/>
    <m/>
    <m/>
    <m/>
    <m/>
    <m/>
    <m/>
    <m/>
  </r>
  <r>
    <x v="0"/>
    <x v="0"/>
    <x v="0"/>
    <x v="9"/>
    <n v="2545382"/>
    <n v="3674635"/>
    <n v="0"/>
    <n v="0"/>
    <m/>
    <m/>
    <m/>
    <m/>
    <m/>
    <m/>
    <m/>
    <m/>
    <m/>
    <m/>
    <m/>
    <m/>
    <m/>
    <m/>
    <m/>
    <m/>
    <m/>
    <m/>
    <m/>
    <m/>
    <m/>
    <m/>
    <m/>
    <m/>
    <m/>
    <m/>
    <m/>
  </r>
  <r>
    <x v="0"/>
    <x v="1"/>
    <x v="1"/>
    <x v="9"/>
    <n v="12300000"/>
    <n v="16552893"/>
    <n v="0"/>
    <n v="0"/>
    <m/>
    <m/>
    <m/>
    <m/>
    <m/>
    <m/>
    <m/>
    <m/>
    <m/>
    <m/>
    <m/>
    <m/>
    <m/>
    <m/>
    <m/>
    <m/>
    <m/>
    <m/>
    <m/>
    <m/>
    <m/>
    <m/>
    <m/>
    <m/>
    <m/>
    <m/>
    <m/>
  </r>
  <r>
    <x v="0"/>
    <x v="2"/>
    <x v="2"/>
    <x v="9"/>
    <n v="4822290"/>
    <n v="5130000"/>
    <n v="0"/>
    <n v="0"/>
    <m/>
    <m/>
    <m/>
    <m/>
    <m/>
    <m/>
    <m/>
    <m/>
    <m/>
    <m/>
    <m/>
    <m/>
    <m/>
    <m/>
    <m/>
    <m/>
    <m/>
    <m/>
    <m/>
    <m/>
    <m/>
    <m/>
    <m/>
    <m/>
    <m/>
    <m/>
    <m/>
  </r>
  <r>
    <x v="0"/>
    <x v="3"/>
    <x v="3"/>
    <x v="9"/>
    <n v="2962390"/>
    <n v="5120282"/>
    <n v="0"/>
    <n v="0"/>
    <m/>
    <m/>
    <m/>
    <m/>
    <m/>
    <m/>
    <m/>
    <m/>
    <m/>
    <m/>
    <m/>
    <m/>
    <m/>
    <m/>
    <m/>
    <m/>
    <m/>
    <m/>
    <m/>
    <m/>
    <m/>
    <m/>
    <m/>
    <m/>
    <m/>
    <m/>
    <m/>
  </r>
  <r>
    <x v="0"/>
    <x v="4"/>
    <x v="4"/>
    <x v="9"/>
    <n v="5861017"/>
    <n v="1888403"/>
    <n v="0"/>
    <n v="0"/>
    <m/>
    <m/>
    <m/>
    <m/>
    <m/>
    <m/>
    <m/>
    <m/>
    <m/>
    <m/>
    <m/>
    <m/>
    <m/>
    <m/>
    <m/>
    <m/>
    <m/>
    <m/>
    <m/>
    <m/>
    <m/>
    <m/>
    <m/>
    <m/>
    <m/>
    <m/>
    <m/>
  </r>
  <r>
    <x v="0"/>
    <x v="5"/>
    <x v="5"/>
    <x v="9"/>
    <n v="4336592"/>
    <n v="664047"/>
    <n v="0"/>
    <n v="0"/>
    <m/>
    <m/>
    <m/>
    <m/>
    <m/>
    <m/>
    <m/>
    <m/>
    <m/>
    <m/>
    <m/>
    <m/>
    <m/>
    <m/>
    <m/>
    <m/>
    <m/>
    <m/>
    <m/>
    <m/>
    <m/>
    <m/>
    <m/>
    <m/>
    <m/>
    <m/>
    <m/>
  </r>
  <r>
    <x v="0"/>
    <x v="1"/>
    <x v="6"/>
    <x v="9"/>
    <n v="7064048"/>
    <n v="11568704"/>
    <n v="0"/>
    <n v="0"/>
    <m/>
    <m/>
    <m/>
    <m/>
    <m/>
    <m/>
    <m/>
    <m/>
    <m/>
    <m/>
    <m/>
    <m/>
    <m/>
    <m/>
    <m/>
    <m/>
    <m/>
    <m/>
    <m/>
    <m/>
    <m/>
    <m/>
    <m/>
    <m/>
    <m/>
    <m/>
    <m/>
  </r>
  <r>
    <x v="0"/>
    <x v="6"/>
    <x v="7"/>
    <x v="9"/>
    <n v="8078592"/>
    <n v="2522372"/>
    <n v="0"/>
    <n v="0"/>
    <m/>
    <m/>
    <m/>
    <m/>
    <m/>
    <m/>
    <m/>
    <m/>
    <m/>
    <m/>
    <m/>
    <m/>
    <m/>
    <m/>
    <m/>
    <m/>
    <m/>
    <m/>
    <m/>
    <m/>
    <m/>
    <m/>
    <m/>
    <m/>
    <m/>
    <m/>
    <m/>
  </r>
  <r>
    <x v="0"/>
    <x v="3"/>
    <x v="8"/>
    <x v="9"/>
    <n v="3299240"/>
    <n v="477723"/>
    <n v="0"/>
    <n v="0"/>
    <m/>
    <m/>
    <m/>
    <m/>
    <m/>
    <m/>
    <m/>
    <m/>
    <m/>
    <m/>
    <m/>
    <m/>
    <m/>
    <m/>
    <m/>
    <m/>
    <m/>
    <m/>
    <m/>
    <m/>
    <m/>
    <m/>
    <m/>
    <m/>
    <m/>
    <m/>
    <m/>
  </r>
  <r>
    <x v="0"/>
    <x v="6"/>
    <x v="9"/>
    <x v="9"/>
    <n v="10771852"/>
    <n v="3475000"/>
    <n v="0"/>
    <n v="0"/>
    <m/>
    <m/>
    <m/>
    <m/>
    <m/>
    <m/>
    <m/>
    <m/>
    <m/>
    <m/>
    <m/>
    <m/>
    <m/>
    <m/>
    <m/>
    <m/>
    <m/>
    <m/>
    <m/>
    <m/>
    <m/>
    <m/>
    <m/>
    <m/>
    <m/>
    <m/>
    <m/>
  </r>
  <r>
    <x v="0"/>
    <x v="7"/>
    <x v="10"/>
    <x v="9"/>
    <n v="6325307"/>
    <n v="710900"/>
    <n v="0"/>
    <n v="0"/>
    <m/>
    <m/>
    <m/>
    <m/>
    <m/>
    <m/>
    <m/>
    <m/>
    <m/>
    <m/>
    <m/>
    <m/>
    <m/>
    <m/>
    <m/>
    <m/>
    <m/>
    <m/>
    <m/>
    <m/>
    <m/>
    <m/>
    <m/>
    <m/>
    <m/>
    <m/>
    <m/>
  </r>
  <r>
    <x v="0"/>
    <x v="0"/>
    <x v="11"/>
    <x v="9"/>
    <n v="3551396"/>
    <n v="11551439"/>
    <n v="0"/>
    <n v="0"/>
    <m/>
    <m/>
    <m/>
    <m/>
    <m/>
    <m/>
    <m/>
    <m/>
    <m/>
    <m/>
    <m/>
    <m/>
    <m/>
    <m/>
    <m/>
    <m/>
    <m/>
    <m/>
    <m/>
    <m/>
    <m/>
    <m/>
    <m/>
    <m/>
    <m/>
    <m/>
    <m/>
  </r>
  <r>
    <x v="0"/>
    <x v="8"/>
    <x v="12"/>
    <x v="9"/>
    <n v="3813697"/>
    <n v="416870"/>
    <n v="0"/>
    <n v="0"/>
    <m/>
    <m/>
    <m/>
    <m/>
    <m/>
    <m/>
    <m/>
    <m/>
    <m/>
    <m/>
    <m/>
    <m/>
    <m/>
    <m/>
    <m/>
    <m/>
    <m/>
    <m/>
    <m/>
    <m/>
    <m/>
    <m/>
    <m/>
    <m/>
    <m/>
    <m/>
    <m/>
  </r>
  <r>
    <x v="0"/>
    <x v="4"/>
    <x v="13"/>
    <x v="9"/>
    <n v="1303349"/>
    <n v="2586005"/>
    <n v="0"/>
    <n v="0"/>
    <m/>
    <m/>
    <m/>
    <m/>
    <m/>
    <m/>
    <m/>
    <m/>
    <m/>
    <m/>
    <m/>
    <m/>
    <m/>
    <m/>
    <m/>
    <m/>
    <m/>
    <m/>
    <m/>
    <m/>
    <m/>
    <m/>
    <m/>
    <m/>
    <m/>
    <m/>
    <m/>
  </r>
  <r>
    <x v="0"/>
    <x v="6"/>
    <x v="14"/>
    <x v="9"/>
    <n v="2344244"/>
    <n v="0"/>
    <n v="0"/>
    <n v="0"/>
    <m/>
    <m/>
    <m/>
    <m/>
    <m/>
    <m/>
    <m/>
    <m/>
    <m/>
    <m/>
    <m/>
    <m/>
    <m/>
    <m/>
    <m/>
    <m/>
    <m/>
    <m/>
    <m/>
    <m/>
    <m/>
    <m/>
    <m/>
    <m/>
    <m/>
    <m/>
    <m/>
  </r>
  <r>
    <x v="0"/>
    <x v="9"/>
    <x v="15"/>
    <x v="9"/>
    <n v="5817217"/>
    <n v="1243000"/>
    <n v="0"/>
    <n v="0"/>
    <m/>
    <m/>
    <m/>
    <m/>
    <m/>
    <m/>
    <m/>
    <m/>
    <m/>
    <m/>
    <m/>
    <m/>
    <m/>
    <m/>
    <m/>
    <m/>
    <m/>
    <m/>
    <m/>
    <m/>
    <m/>
    <m/>
    <m/>
    <m/>
    <m/>
    <m/>
    <m/>
  </r>
  <r>
    <x v="0"/>
    <x v="3"/>
    <x v="16"/>
    <x v="9"/>
    <n v="15430435"/>
    <n v="2509978"/>
    <n v="0"/>
    <n v="0"/>
    <m/>
    <m/>
    <m/>
    <m/>
    <m/>
    <m/>
    <m/>
    <m/>
    <m/>
    <m/>
    <m/>
    <m/>
    <m/>
    <m/>
    <m/>
    <m/>
    <m/>
    <m/>
    <m/>
    <m/>
    <m/>
    <m/>
    <m/>
    <m/>
    <m/>
    <m/>
    <m/>
  </r>
  <r>
    <x v="0"/>
    <x v="2"/>
    <x v="17"/>
    <x v="9"/>
    <n v="2638389"/>
    <n v="9252472"/>
    <n v="0"/>
    <n v="0"/>
    <m/>
    <m/>
    <m/>
    <m/>
    <m/>
    <m/>
    <m/>
    <m/>
    <m/>
    <m/>
    <m/>
    <m/>
    <m/>
    <m/>
    <m/>
    <m/>
    <m/>
    <m/>
    <m/>
    <m/>
    <m/>
    <m/>
    <m/>
    <m/>
    <m/>
    <m/>
    <m/>
  </r>
  <r>
    <x v="0"/>
    <x v="2"/>
    <x v="18"/>
    <x v="9"/>
    <n v="3504011"/>
    <n v="3914033"/>
    <n v="0"/>
    <n v="0"/>
    <m/>
    <m/>
    <m/>
    <m/>
    <m/>
    <m/>
    <m/>
    <m/>
    <m/>
    <m/>
    <m/>
    <m/>
    <m/>
    <m/>
    <m/>
    <m/>
    <m/>
    <m/>
    <m/>
    <m/>
    <m/>
    <m/>
    <m/>
    <m/>
    <m/>
    <m/>
    <m/>
  </r>
  <r>
    <x v="0"/>
    <x v="0"/>
    <x v="19"/>
    <x v="9"/>
    <n v="2296875"/>
    <n v="1359287"/>
    <n v="0"/>
    <n v="0"/>
    <m/>
    <m/>
    <m/>
    <m/>
    <m/>
    <m/>
    <m/>
    <m/>
    <m/>
    <m/>
    <m/>
    <m/>
    <m/>
    <m/>
    <m/>
    <m/>
    <m/>
    <m/>
    <m/>
    <m/>
    <m/>
    <m/>
    <m/>
    <m/>
    <m/>
    <m/>
    <m/>
  </r>
  <r>
    <x v="0"/>
    <x v="9"/>
    <x v="20"/>
    <x v="9"/>
    <n v="2119716"/>
    <n v="0"/>
    <n v="0"/>
    <n v="0"/>
    <m/>
    <m/>
    <m/>
    <m/>
    <m/>
    <m/>
    <m/>
    <m/>
    <m/>
    <m/>
    <m/>
    <m/>
    <m/>
    <m/>
    <m/>
    <m/>
    <m/>
    <m/>
    <m/>
    <m/>
    <m/>
    <m/>
    <m/>
    <m/>
    <m/>
    <m/>
    <m/>
  </r>
  <r>
    <x v="0"/>
    <x v="3"/>
    <x v="21"/>
    <x v="9"/>
    <n v="3142125"/>
    <n v="0"/>
    <n v="0"/>
    <n v="0"/>
    <m/>
    <m/>
    <m/>
    <m/>
    <m/>
    <m/>
    <m/>
    <m/>
    <m/>
    <m/>
    <m/>
    <m/>
    <m/>
    <m/>
    <m/>
    <m/>
    <m/>
    <m/>
    <m/>
    <m/>
    <m/>
    <m/>
    <m/>
    <m/>
    <m/>
    <m/>
    <m/>
  </r>
  <r>
    <x v="0"/>
    <x v="8"/>
    <x v="22"/>
    <x v="9"/>
    <n v="3847480"/>
    <n v="0"/>
    <n v="0"/>
    <n v="0"/>
    <m/>
    <m/>
    <m/>
    <m/>
    <m/>
    <m/>
    <m/>
    <m/>
    <m/>
    <m/>
    <m/>
    <m/>
    <m/>
    <m/>
    <m/>
    <m/>
    <m/>
    <m/>
    <m/>
    <m/>
    <m/>
    <m/>
    <m/>
    <m/>
    <m/>
    <m/>
    <m/>
  </r>
  <r>
    <x v="0"/>
    <x v="7"/>
    <x v="23"/>
    <x v="9"/>
    <n v="5987946"/>
    <n v="0"/>
    <n v="0"/>
    <n v="0"/>
    <m/>
    <m/>
    <m/>
    <m/>
    <m/>
    <m/>
    <m/>
    <m/>
    <m/>
    <m/>
    <m/>
    <m/>
    <m/>
    <m/>
    <m/>
    <m/>
    <m/>
    <m/>
    <m/>
    <m/>
    <m/>
    <m/>
    <m/>
    <m/>
    <m/>
    <m/>
    <m/>
  </r>
  <r>
    <x v="0"/>
    <x v="4"/>
    <x v="24"/>
    <x v="9"/>
    <n v="3265277"/>
    <n v="0"/>
    <n v="0"/>
    <n v="0"/>
    <m/>
    <m/>
    <m/>
    <m/>
    <m/>
    <m/>
    <m/>
    <m/>
    <m/>
    <m/>
    <m/>
    <m/>
    <m/>
    <m/>
    <m/>
    <m/>
    <m/>
    <m/>
    <m/>
    <m/>
    <m/>
    <m/>
    <m/>
    <m/>
    <m/>
    <m/>
    <m/>
  </r>
  <r>
    <x v="0"/>
    <x v="5"/>
    <x v="25"/>
    <x v="9"/>
    <n v="1358698"/>
    <n v="0"/>
    <n v="0"/>
    <n v="0"/>
    <m/>
    <m/>
    <m/>
    <m/>
    <m/>
    <m/>
    <m/>
    <m/>
    <m/>
    <m/>
    <m/>
    <m/>
    <m/>
    <m/>
    <m/>
    <m/>
    <m/>
    <m/>
    <m/>
    <m/>
    <m/>
    <m/>
    <m/>
    <m/>
    <m/>
    <m/>
    <m/>
  </r>
  <r>
    <x v="0"/>
    <x v="9"/>
    <x v="26"/>
    <x v="9"/>
    <n v="3071261"/>
    <n v="0"/>
    <n v="0"/>
    <n v="0"/>
    <m/>
    <m/>
    <m/>
    <m/>
    <m/>
    <m/>
    <m/>
    <m/>
    <m/>
    <m/>
    <m/>
    <m/>
    <m/>
    <m/>
    <m/>
    <m/>
    <m/>
    <m/>
    <m/>
    <m/>
    <m/>
    <m/>
    <m/>
    <m/>
    <m/>
    <m/>
    <m/>
  </r>
  <r>
    <x v="0"/>
    <x v="7"/>
    <x v="27"/>
    <x v="9"/>
    <n v="5421640"/>
    <n v="2043533"/>
    <n v="0"/>
    <n v="0"/>
    <m/>
    <m/>
    <m/>
    <m/>
    <m/>
    <m/>
    <m/>
    <m/>
    <m/>
    <m/>
    <m/>
    <m/>
    <m/>
    <m/>
    <m/>
    <m/>
    <m/>
    <m/>
    <m/>
    <m/>
    <m/>
    <m/>
    <m/>
    <m/>
    <m/>
    <m/>
    <m/>
  </r>
  <r>
    <x v="0"/>
    <x v="9"/>
    <x v="28"/>
    <x v="9"/>
    <n v="8694071"/>
    <n v="30966876"/>
    <n v="0"/>
    <n v="0"/>
    <m/>
    <m/>
    <m/>
    <m/>
    <m/>
    <m/>
    <m/>
    <m/>
    <m/>
    <m/>
    <m/>
    <m/>
    <m/>
    <m/>
    <m/>
    <m/>
    <m/>
    <m/>
    <m/>
    <m/>
    <m/>
    <m/>
    <m/>
    <m/>
    <m/>
    <m/>
    <m/>
  </r>
  <r>
    <x v="0"/>
    <x v="9"/>
    <x v="29"/>
    <x v="9"/>
    <n v="3099954"/>
    <n v="0"/>
    <n v="0"/>
    <n v="0"/>
    <m/>
    <m/>
    <m/>
    <m/>
    <m/>
    <m/>
    <m/>
    <m/>
    <m/>
    <m/>
    <m/>
    <m/>
    <m/>
    <m/>
    <m/>
    <m/>
    <m/>
    <m/>
    <m/>
    <m/>
    <m/>
    <m/>
    <m/>
    <m/>
    <m/>
    <m/>
    <m/>
  </r>
  <r>
    <x v="0"/>
    <x v="2"/>
    <x v="30"/>
    <x v="9"/>
    <n v="2480625"/>
    <n v="1610000"/>
    <n v="0"/>
    <n v="0"/>
    <m/>
    <m/>
    <m/>
    <m/>
    <m/>
    <m/>
    <m/>
    <m/>
    <m/>
    <m/>
    <m/>
    <m/>
    <m/>
    <m/>
    <m/>
    <m/>
    <m/>
    <m/>
    <m/>
    <m/>
    <m/>
    <m/>
    <m/>
    <m/>
    <m/>
    <m/>
    <m/>
  </r>
  <r>
    <x v="0"/>
    <x v="8"/>
    <x v="31"/>
    <x v="9"/>
    <n v="1286747"/>
    <n v="1260000"/>
    <n v="0"/>
    <n v="0"/>
    <m/>
    <m/>
    <m/>
    <m/>
    <m/>
    <m/>
    <m/>
    <m/>
    <m/>
    <m/>
    <m/>
    <m/>
    <m/>
    <m/>
    <m/>
    <m/>
    <m/>
    <m/>
    <m/>
    <m/>
    <m/>
    <m/>
    <m/>
    <m/>
    <m/>
    <m/>
    <m/>
  </r>
  <r>
    <x v="0"/>
    <x v="8"/>
    <x v="32"/>
    <x v="9"/>
    <n v="4311189"/>
    <n v="0"/>
    <n v="0"/>
    <n v="0"/>
    <m/>
    <m/>
    <m/>
    <m/>
    <m/>
    <m/>
    <m/>
    <m/>
    <m/>
    <m/>
    <m/>
    <m/>
    <m/>
    <m/>
    <m/>
    <m/>
    <m/>
    <m/>
    <m/>
    <m/>
    <m/>
    <m/>
    <m/>
    <m/>
    <m/>
    <m/>
    <m/>
  </r>
  <r>
    <x v="0"/>
    <x v="4"/>
    <x v="33"/>
    <x v="9"/>
    <n v="6657800"/>
    <n v="0"/>
    <n v="0"/>
    <n v="0"/>
    <m/>
    <m/>
    <m/>
    <m/>
    <m/>
    <m/>
    <m/>
    <m/>
    <m/>
    <m/>
    <m/>
    <m/>
    <m/>
    <m/>
    <m/>
    <m/>
    <m/>
    <m/>
    <m/>
    <m/>
    <m/>
    <m/>
    <m/>
    <m/>
    <m/>
    <m/>
    <m/>
  </r>
  <r>
    <x v="0"/>
    <x v="5"/>
    <x v="34"/>
    <x v="9"/>
    <n v="2138835"/>
    <n v="975191"/>
    <n v="0"/>
    <n v="0"/>
    <m/>
    <m/>
    <m/>
    <m/>
    <m/>
    <m/>
    <m/>
    <m/>
    <m/>
    <m/>
    <m/>
    <m/>
    <m/>
    <m/>
    <m/>
    <m/>
    <m/>
    <m/>
    <m/>
    <m/>
    <m/>
    <m/>
    <m/>
    <m/>
    <m/>
    <m/>
    <m/>
  </r>
  <r>
    <x v="0"/>
    <x v="0"/>
    <x v="0"/>
    <x v="10"/>
    <n v="0"/>
    <n v="0"/>
    <n v="0"/>
    <n v="0"/>
    <m/>
    <m/>
    <m/>
    <m/>
    <m/>
    <m/>
    <m/>
    <m/>
    <m/>
    <m/>
    <m/>
    <m/>
    <m/>
    <m/>
    <m/>
    <m/>
    <m/>
    <m/>
    <m/>
    <m/>
    <m/>
    <m/>
    <m/>
    <m/>
    <m/>
    <m/>
    <m/>
  </r>
  <r>
    <x v="0"/>
    <x v="1"/>
    <x v="1"/>
    <x v="10"/>
    <n v="0"/>
    <n v="0"/>
    <n v="0"/>
    <n v="600000"/>
    <m/>
    <m/>
    <m/>
    <m/>
    <m/>
    <m/>
    <m/>
    <m/>
    <m/>
    <m/>
    <m/>
    <m/>
    <m/>
    <m/>
    <m/>
    <m/>
    <m/>
    <m/>
    <m/>
    <m/>
    <m/>
    <m/>
    <m/>
    <m/>
    <m/>
    <m/>
    <m/>
  </r>
  <r>
    <x v="0"/>
    <x v="2"/>
    <x v="2"/>
    <x v="10"/>
    <n v="0"/>
    <n v="0"/>
    <n v="0"/>
    <n v="0"/>
    <m/>
    <m/>
    <m/>
    <m/>
    <m/>
    <m/>
    <m/>
    <m/>
    <m/>
    <m/>
    <m/>
    <m/>
    <m/>
    <m/>
    <m/>
    <m/>
    <m/>
    <m/>
    <m/>
    <m/>
    <m/>
    <m/>
    <m/>
    <m/>
    <m/>
    <m/>
    <m/>
  </r>
  <r>
    <x v="0"/>
    <x v="3"/>
    <x v="3"/>
    <x v="10"/>
    <n v="0"/>
    <n v="0"/>
    <n v="0"/>
    <n v="0"/>
    <m/>
    <m/>
    <m/>
    <m/>
    <m/>
    <m/>
    <m/>
    <m/>
    <m/>
    <m/>
    <m/>
    <m/>
    <m/>
    <m/>
    <m/>
    <m/>
    <m/>
    <m/>
    <m/>
    <m/>
    <m/>
    <m/>
    <m/>
    <m/>
    <m/>
    <m/>
    <m/>
  </r>
  <r>
    <x v="0"/>
    <x v="4"/>
    <x v="4"/>
    <x v="10"/>
    <n v="0"/>
    <n v="0"/>
    <n v="0"/>
    <n v="600000"/>
    <m/>
    <m/>
    <m/>
    <m/>
    <m/>
    <m/>
    <m/>
    <m/>
    <m/>
    <m/>
    <m/>
    <m/>
    <m/>
    <m/>
    <m/>
    <m/>
    <m/>
    <m/>
    <m/>
    <m/>
    <m/>
    <m/>
    <m/>
    <m/>
    <m/>
    <m/>
    <m/>
  </r>
  <r>
    <x v="0"/>
    <x v="5"/>
    <x v="5"/>
    <x v="10"/>
    <n v="0"/>
    <n v="0"/>
    <n v="0"/>
    <n v="0"/>
    <m/>
    <m/>
    <m/>
    <m/>
    <m/>
    <m/>
    <m/>
    <m/>
    <m/>
    <m/>
    <m/>
    <m/>
    <m/>
    <m/>
    <m/>
    <m/>
    <m/>
    <m/>
    <m/>
    <m/>
    <m/>
    <m/>
    <m/>
    <m/>
    <m/>
    <m/>
    <m/>
  </r>
  <r>
    <x v="0"/>
    <x v="1"/>
    <x v="6"/>
    <x v="10"/>
    <n v="0"/>
    <n v="0"/>
    <n v="0"/>
    <n v="0"/>
    <m/>
    <m/>
    <m/>
    <m/>
    <m/>
    <m/>
    <m/>
    <m/>
    <m/>
    <m/>
    <m/>
    <m/>
    <m/>
    <m/>
    <m/>
    <m/>
    <m/>
    <m/>
    <m/>
    <m/>
    <m/>
    <m/>
    <m/>
    <m/>
    <m/>
    <m/>
    <m/>
  </r>
  <r>
    <x v="0"/>
    <x v="6"/>
    <x v="7"/>
    <x v="10"/>
    <n v="0"/>
    <n v="0"/>
    <n v="0"/>
    <n v="600000"/>
    <m/>
    <m/>
    <m/>
    <m/>
    <m/>
    <m/>
    <m/>
    <m/>
    <m/>
    <m/>
    <m/>
    <m/>
    <m/>
    <m/>
    <m/>
    <m/>
    <m/>
    <m/>
    <m/>
    <m/>
    <m/>
    <m/>
    <m/>
    <m/>
    <m/>
    <m/>
    <m/>
  </r>
  <r>
    <x v="0"/>
    <x v="3"/>
    <x v="8"/>
    <x v="10"/>
    <n v="0"/>
    <n v="0"/>
    <n v="0"/>
    <n v="600000"/>
    <m/>
    <m/>
    <m/>
    <m/>
    <m/>
    <m/>
    <m/>
    <m/>
    <m/>
    <m/>
    <m/>
    <m/>
    <m/>
    <m/>
    <m/>
    <m/>
    <m/>
    <m/>
    <m/>
    <m/>
    <m/>
    <m/>
    <m/>
    <m/>
    <m/>
    <m/>
    <m/>
  </r>
  <r>
    <x v="0"/>
    <x v="6"/>
    <x v="9"/>
    <x v="10"/>
    <n v="0"/>
    <n v="0"/>
    <n v="0"/>
    <n v="600000"/>
    <m/>
    <m/>
    <m/>
    <m/>
    <m/>
    <m/>
    <m/>
    <m/>
    <m/>
    <m/>
    <m/>
    <m/>
    <m/>
    <m/>
    <m/>
    <m/>
    <m/>
    <m/>
    <m/>
    <m/>
    <m/>
    <m/>
    <m/>
    <m/>
    <m/>
    <m/>
    <m/>
  </r>
  <r>
    <x v="0"/>
    <x v="7"/>
    <x v="10"/>
    <x v="10"/>
    <n v="0"/>
    <n v="0"/>
    <n v="0"/>
    <n v="0"/>
    <m/>
    <m/>
    <m/>
    <m/>
    <m/>
    <m/>
    <m/>
    <m/>
    <m/>
    <m/>
    <m/>
    <m/>
    <m/>
    <m/>
    <m/>
    <m/>
    <m/>
    <m/>
    <m/>
    <m/>
    <m/>
    <m/>
    <m/>
    <m/>
    <m/>
    <m/>
    <m/>
  </r>
  <r>
    <x v="0"/>
    <x v="0"/>
    <x v="11"/>
    <x v="10"/>
    <n v="0"/>
    <n v="0"/>
    <n v="0"/>
    <n v="0"/>
    <m/>
    <m/>
    <m/>
    <m/>
    <m/>
    <m/>
    <m/>
    <m/>
    <m/>
    <m/>
    <m/>
    <m/>
    <m/>
    <m/>
    <m/>
    <m/>
    <m/>
    <m/>
    <m/>
    <m/>
    <m/>
    <m/>
    <m/>
    <m/>
    <m/>
    <m/>
    <m/>
  </r>
  <r>
    <x v="0"/>
    <x v="8"/>
    <x v="12"/>
    <x v="10"/>
    <n v="0"/>
    <n v="0"/>
    <n v="0"/>
    <n v="0"/>
    <m/>
    <m/>
    <m/>
    <m/>
    <m/>
    <m/>
    <m/>
    <m/>
    <m/>
    <m/>
    <m/>
    <m/>
    <m/>
    <m/>
    <m/>
    <m/>
    <m/>
    <m/>
    <m/>
    <m/>
    <m/>
    <m/>
    <m/>
    <m/>
    <m/>
    <m/>
    <m/>
  </r>
  <r>
    <x v="0"/>
    <x v="4"/>
    <x v="13"/>
    <x v="10"/>
    <n v="0"/>
    <n v="0"/>
    <n v="0"/>
    <n v="0"/>
    <m/>
    <m/>
    <m/>
    <m/>
    <m/>
    <m/>
    <m/>
    <m/>
    <m/>
    <m/>
    <m/>
    <m/>
    <m/>
    <m/>
    <m/>
    <m/>
    <m/>
    <m/>
    <m/>
    <m/>
    <m/>
    <m/>
    <m/>
    <m/>
    <m/>
    <m/>
    <m/>
  </r>
  <r>
    <x v="0"/>
    <x v="6"/>
    <x v="14"/>
    <x v="10"/>
    <n v="0"/>
    <n v="0"/>
    <n v="0"/>
    <n v="1200000"/>
    <m/>
    <m/>
    <m/>
    <m/>
    <m/>
    <m/>
    <m/>
    <m/>
    <m/>
    <m/>
    <m/>
    <m/>
    <m/>
    <m/>
    <m/>
    <m/>
    <m/>
    <m/>
    <m/>
    <m/>
    <m/>
    <m/>
    <m/>
    <m/>
    <m/>
    <m/>
    <m/>
  </r>
  <r>
    <x v="0"/>
    <x v="9"/>
    <x v="15"/>
    <x v="10"/>
    <n v="0"/>
    <n v="0"/>
    <n v="0"/>
    <n v="0"/>
    <m/>
    <m/>
    <m/>
    <m/>
    <m/>
    <m/>
    <m/>
    <m/>
    <m/>
    <m/>
    <m/>
    <m/>
    <m/>
    <m/>
    <m/>
    <m/>
    <m/>
    <m/>
    <m/>
    <m/>
    <m/>
    <m/>
    <m/>
    <m/>
    <m/>
    <m/>
    <m/>
  </r>
  <r>
    <x v="0"/>
    <x v="3"/>
    <x v="16"/>
    <x v="10"/>
    <n v="0"/>
    <n v="0"/>
    <n v="0"/>
    <n v="0"/>
    <m/>
    <m/>
    <m/>
    <m/>
    <m/>
    <m/>
    <m/>
    <m/>
    <m/>
    <m/>
    <m/>
    <m/>
    <m/>
    <m/>
    <m/>
    <m/>
    <m/>
    <m/>
    <m/>
    <m/>
    <m/>
    <m/>
    <m/>
    <m/>
    <m/>
    <m/>
    <m/>
  </r>
  <r>
    <x v="0"/>
    <x v="2"/>
    <x v="17"/>
    <x v="10"/>
    <n v="0"/>
    <n v="0"/>
    <n v="0"/>
    <n v="0"/>
    <m/>
    <m/>
    <m/>
    <m/>
    <m/>
    <m/>
    <m/>
    <m/>
    <m/>
    <m/>
    <m/>
    <m/>
    <m/>
    <m/>
    <m/>
    <m/>
    <m/>
    <m/>
    <m/>
    <m/>
    <m/>
    <m/>
    <m/>
    <m/>
    <m/>
    <m/>
    <m/>
  </r>
  <r>
    <x v="0"/>
    <x v="2"/>
    <x v="18"/>
    <x v="10"/>
    <n v="0"/>
    <n v="0"/>
    <n v="0"/>
    <n v="0"/>
    <m/>
    <m/>
    <m/>
    <m/>
    <m/>
    <m/>
    <m/>
    <m/>
    <m/>
    <m/>
    <m/>
    <m/>
    <m/>
    <m/>
    <m/>
    <m/>
    <m/>
    <m/>
    <m/>
    <m/>
    <m/>
    <m/>
    <m/>
    <m/>
    <m/>
    <m/>
    <m/>
  </r>
  <r>
    <x v="0"/>
    <x v="0"/>
    <x v="19"/>
    <x v="10"/>
    <n v="0"/>
    <n v="0"/>
    <n v="0"/>
    <n v="600000"/>
    <m/>
    <m/>
    <m/>
    <m/>
    <m/>
    <m/>
    <m/>
    <m/>
    <m/>
    <m/>
    <m/>
    <m/>
    <m/>
    <m/>
    <m/>
    <m/>
    <m/>
    <m/>
    <m/>
    <m/>
    <m/>
    <m/>
    <m/>
    <m/>
    <m/>
    <m/>
    <m/>
  </r>
  <r>
    <x v="0"/>
    <x v="9"/>
    <x v="20"/>
    <x v="10"/>
    <n v="0"/>
    <n v="0"/>
    <n v="0"/>
    <n v="600000"/>
    <m/>
    <m/>
    <m/>
    <m/>
    <m/>
    <m/>
    <m/>
    <m/>
    <m/>
    <m/>
    <m/>
    <m/>
    <m/>
    <m/>
    <m/>
    <m/>
    <m/>
    <m/>
    <m/>
    <m/>
    <m/>
    <m/>
    <m/>
    <m/>
    <m/>
    <m/>
    <m/>
  </r>
  <r>
    <x v="0"/>
    <x v="3"/>
    <x v="21"/>
    <x v="10"/>
    <n v="0"/>
    <n v="0"/>
    <n v="0"/>
    <n v="600000"/>
    <m/>
    <m/>
    <m/>
    <m/>
    <m/>
    <m/>
    <m/>
    <m/>
    <m/>
    <m/>
    <m/>
    <m/>
    <m/>
    <m/>
    <m/>
    <m/>
    <m/>
    <m/>
    <m/>
    <m/>
    <m/>
    <m/>
    <m/>
    <m/>
    <m/>
    <m/>
    <m/>
  </r>
  <r>
    <x v="0"/>
    <x v="8"/>
    <x v="22"/>
    <x v="10"/>
    <n v="0"/>
    <n v="0"/>
    <n v="0"/>
    <n v="0"/>
    <m/>
    <m/>
    <m/>
    <m/>
    <m/>
    <m/>
    <m/>
    <m/>
    <m/>
    <m/>
    <m/>
    <m/>
    <m/>
    <m/>
    <m/>
    <m/>
    <m/>
    <m/>
    <m/>
    <m/>
    <m/>
    <m/>
    <m/>
    <m/>
    <m/>
    <m/>
    <m/>
  </r>
  <r>
    <x v="0"/>
    <x v="7"/>
    <x v="23"/>
    <x v="10"/>
    <n v="0"/>
    <n v="0"/>
    <n v="0"/>
    <n v="0"/>
    <m/>
    <m/>
    <m/>
    <m/>
    <m/>
    <m/>
    <m/>
    <m/>
    <m/>
    <m/>
    <m/>
    <m/>
    <m/>
    <m/>
    <m/>
    <m/>
    <m/>
    <m/>
    <m/>
    <m/>
    <m/>
    <m/>
    <m/>
    <m/>
    <m/>
    <m/>
    <m/>
  </r>
  <r>
    <x v="0"/>
    <x v="4"/>
    <x v="24"/>
    <x v="10"/>
    <n v="0"/>
    <n v="0"/>
    <n v="0"/>
    <n v="0"/>
    <m/>
    <m/>
    <m/>
    <m/>
    <m/>
    <m/>
    <m/>
    <m/>
    <m/>
    <m/>
    <m/>
    <m/>
    <m/>
    <m/>
    <m/>
    <m/>
    <m/>
    <m/>
    <m/>
    <m/>
    <m/>
    <m/>
    <m/>
    <m/>
    <m/>
    <m/>
    <m/>
  </r>
  <r>
    <x v="0"/>
    <x v="5"/>
    <x v="25"/>
    <x v="10"/>
    <n v="0"/>
    <n v="0"/>
    <n v="0"/>
    <n v="0"/>
    <m/>
    <m/>
    <m/>
    <m/>
    <m/>
    <m/>
    <m/>
    <m/>
    <m/>
    <m/>
    <m/>
    <m/>
    <m/>
    <m/>
    <m/>
    <m/>
    <m/>
    <m/>
    <m/>
    <m/>
    <m/>
    <m/>
    <m/>
    <m/>
    <m/>
    <m/>
    <m/>
  </r>
  <r>
    <x v="0"/>
    <x v="9"/>
    <x v="26"/>
    <x v="10"/>
    <n v="0"/>
    <n v="0"/>
    <n v="0"/>
    <n v="0"/>
    <m/>
    <m/>
    <m/>
    <m/>
    <m/>
    <m/>
    <m/>
    <m/>
    <m/>
    <m/>
    <m/>
    <m/>
    <m/>
    <m/>
    <m/>
    <m/>
    <m/>
    <m/>
    <m/>
    <m/>
    <m/>
    <m/>
    <m/>
    <m/>
    <m/>
    <m/>
    <m/>
  </r>
  <r>
    <x v="0"/>
    <x v="7"/>
    <x v="27"/>
    <x v="10"/>
    <n v="0"/>
    <n v="0"/>
    <n v="0"/>
    <n v="0"/>
    <m/>
    <m/>
    <m/>
    <m/>
    <m/>
    <m/>
    <m/>
    <m/>
    <m/>
    <m/>
    <m/>
    <m/>
    <m/>
    <m/>
    <m/>
    <m/>
    <m/>
    <m/>
    <m/>
    <m/>
    <m/>
    <m/>
    <m/>
    <m/>
    <m/>
    <m/>
    <m/>
  </r>
  <r>
    <x v="0"/>
    <x v="9"/>
    <x v="28"/>
    <x v="10"/>
    <n v="0"/>
    <n v="0"/>
    <n v="0"/>
    <n v="0"/>
    <m/>
    <m/>
    <m/>
    <m/>
    <m/>
    <m/>
    <m/>
    <m/>
    <m/>
    <m/>
    <m/>
    <m/>
    <m/>
    <m/>
    <m/>
    <m/>
    <m/>
    <m/>
    <m/>
    <m/>
    <m/>
    <m/>
    <m/>
    <m/>
    <m/>
    <m/>
    <m/>
  </r>
  <r>
    <x v="0"/>
    <x v="9"/>
    <x v="29"/>
    <x v="10"/>
    <n v="0"/>
    <n v="0"/>
    <n v="0"/>
    <n v="600000"/>
    <m/>
    <m/>
    <m/>
    <m/>
    <m/>
    <m/>
    <m/>
    <m/>
    <m/>
    <m/>
    <m/>
    <m/>
    <m/>
    <m/>
    <m/>
    <m/>
    <m/>
    <m/>
    <m/>
    <m/>
    <m/>
    <m/>
    <m/>
    <m/>
    <m/>
    <m/>
    <m/>
  </r>
  <r>
    <x v="0"/>
    <x v="2"/>
    <x v="30"/>
    <x v="10"/>
    <n v="0"/>
    <n v="0"/>
    <n v="0"/>
    <n v="700000"/>
    <m/>
    <m/>
    <m/>
    <m/>
    <m/>
    <m/>
    <m/>
    <m/>
    <m/>
    <m/>
    <m/>
    <m/>
    <m/>
    <m/>
    <m/>
    <m/>
    <m/>
    <m/>
    <m/>
    <m/>
    <m/>
    <m/>
    <m/>
    <m/>
    <m/>
    <m/>
    <m/>
  </r>
  <r>
    <x v="0"/>
    <x v="8"/>
    <x v="31"/>
    <x v="10"/>
    <n v="0"/>
    <n v="0"/>
    <n v="0"/>
    <n v="0"/>
    <m/>
    <m/>
    <m/>
    <m/>
    <m/>
    <m/>
    <m/>
    <m/>
    <m/>
    <m/>
    <m/>
    <m/>
    <m/>
    <m/>
    <m/>
    <m/>
    <m/>
    <m/>
    <m/>
    <m/>
    <m/>
    <m/>
    <m/>
    <m/>
    <m/>
    <m/>
    <m/>
  </r>
  <r>
    <x v="0"/>
    <x v="8"/>
    <x v="32"/>
    <x v="10"/>
    <n v="0"/>
    <n v="0"/>
    <n v="0"/>
    <n v="0"/>
    <m/>
    <m/>
    <m/>
    <m/>
    <m/>
    <m/>
    <m/>
    <m/>
    <m/>
    <m/>
    <m/>
    <m/>
    <m/>
    <m/>
    <m/>
    <m/>
    <m/>
    <m/>
    <m/>
    <m/>
    <m/>
    <m/>
    <m/>
    <m/>
    <m/>
    <m/>
    <m/>
  </r>
  <r>
    <x v="0"/>
    <x v="4"/>
    <x v="33"/>
    <x v="10"/>
    <n v="0"/>
    <n v="0"/>
    <n v="0"/>
    <n v="700000"/>
    <m/>
    <m/>
    <m/>
    <m/>
    <m/>
    <m/>
    <m/>
    <m/>
    <m/>
    <m/>
    <m/>
    <m/>
    <m/>
    <m/>
    <m/>
    <m/>
    <m/>
    <m/>
    <m/>
    <m/>
    <m/>
    <m/>
    <m/>
    <m/>
    <m/>
    <m/>
    <m/>
  </r>
  <r>
    <x v="0"/>
    <x v="5"/>
    <x v="34"/>
    <x v="10"/>
    <n v="0"/>
    <n v="0"/>
    <n v="0"/>
    <n v="0"/>
    <m/>
    <m/>
    <m/>
    <m/>
    <m/>
    <m/>
    <m/>
    <m/>
    <m/>
    <m/>
    <m/>
    <m/>
    <m/>
    <m/>
    <m/>
    <m/>
    <m/>
    <m/>
    <m/>
    <m/>
    <m/>
    <m/>
    <m/>
    <m/>
    <m/>
    <m/>
    <m/>
  </r>
  <r>
    <x v="1"/>
    <x v="0"/>
    <x v="0"/>
    <x v="0"/>
    <n v="0"/>
    <n v="0"/>
    <n v="0"/>
    <n v="2184693"/>
    <n v="925606228"/>
    <n v="17199334"/>
    <n v="265745328"/>
    <n v="12311434"/>
    <n v="8475420"/>
    <n v="70404"/>
    <n v="3959"/>
    <n v="293412"/>
    <n v="1128319"/>
    <n v="472586"/>
    <n v="67.86"/>
    <m/>
    <m/>
    <m/>
    <m/>
    <m/>
    <m/>
    <m/>
    <m/>
    <m/>
    <m/>
    <m/>
    <m/>
    <n v="6981121"/>
    <m/>
    <m/>
    <m/>
  </r>
  <r>
    <x v="1"/>
    <x v="1"/>
    <x v="1"/>
    <x v="0"/>
    <n v="0"/>
    <n v="0"/>
    <n v="0"/>
    <n v="3327578"/>
    <n v="1332303777"/>
    <n v="19361734"/>
    <n v="381247099"/>
    <n v="24642419"/>
    <n v="8296763"/>
    <n v="70404"/>
    <n v="26282"/>
    <n v="385556"/>
    <n v="1128319"/>
    <n v="187970"/>
    <n v="72.44"/>
    <m/>
    <m/>
    <m/>
    <m/>
    <m/>
    <m/>
    <m/>
    <m/>
    <m/>
    <m/>
    <m/>
    <m/>
    <n v="6707603"/>
    <m/>
    <m/>
    <m/>
  </r>
  <r>
    <x v="1"/>
    <x v="2"/>
    <x v="2"/>
    <x v="0"/>
    <n v="0"/>
    <n v="0"/>
    <n v="0"/>
    <n v="1839791"/>
    <n v="762093504"/>
    <n v="26237653"/>
    <n v="195721522"/>
    <n v="18067162"/>
    <n v="8772381"/>
    <n v="70404"/>
    <n v="2051"/>
    <n v="672529"/>
    <n v="1128319"/>
    <n v="66578"/>
    <n v="68.92"/>
    <m/>
    <m/>
    <m/>
    <m/>
    <m/>
    <m/>
    <m/>
    <m/>
    <m/>
    <m/>
    <m/>
    <m/>
    <n v="7350175"/>
    <m/>
    <m/>
    <m/>
  </r>
  <r>
    <x v="1"/>
    <x v="3"/>
    <x v="3"/>
    <x v="0"/>
    <n v="0"/>
    <n v="0"/>
    <n v="0"/>
    <n v="2003781"/>
    <n v="892172280"/>
    <m/>
    <n v="267071340"/>
    <n v="12486963"/>
    <n v="70164740"/>
    <n v="1898835"/>
    <n v="2125"/>
    <n v="3360776"/>
    <n v="1128319"/>
    <n v="53648"/>
    <n v="69.37"/>
    <m/>
    <m/>
    <m/>
    <m/>
    <m/>
    <m/>
    <m/>
    <m/>
    <m/>
    <m/>
    <m/>
    <m/>
    <n v="10001162"/>
    <m/>
    <m/>
    <m/>
  </r>
  <r>
    <x v="1"/>
    <x v="4"/>
    <x v="4"/>
    <x v="0"/>
    <n v="0"/>
    <n v="0"/>
    <n v="0"/>
    <n v="2236346"/>
    <n v="976154843"/>
    <n v="36015506"/>
    <n v="216981458"/>
    <n v="14861508"/>
    <n v="6060659"/>
    <n v="70404"/>
    <n v="2717"/>
    <n v="424579"/>
    <n v="1128319"/>
    <n v="61436"/>
    <n v="74.400000000000006"/>
    <m/>
    <m/>
    <m/>
    <m/>
    <m/>
    <m/>
    <m/>
    <m/>
    <m/>
    <m/>
    <m/>
    <m/>
    <n v="19799760"/>
    <m/>
    <m/>
    <m/>
  </r>
  <r>
    <x v="1"/>
    <x v="5"/>
    <x v="5"/>
    <x v="0"/>
    <n v="0"/>
    <n v="0"/>
    <n v="0"/>
    <n v="3477201"/>
    <n v="1279570502"/>
    <n v="23291740"/>
    <n v="492478504"/>
    <n v="12097838"/>
    <n v="9844869"/>
    <n v="70404"/>
    <n v="3357"/>
    <n v="790090"/>
    <n v="1128319"/>
    <n v="103854"/>
    <n v="66.319999999999993"/>
    <m/>
    <m/>
    <m/>
    <m/>
    <m/>
    <m/>
    <m/>
    <m/>
    <m/>
    <m/>
    <m/>
    <m/>
    <n v="7046325"/>
    <m/>
    <m/>
    <m/>
  </r>
  <r>
    <x v="1"/>
    <x v="1"/>
    <x v="6"/>
    <x v="0"/>
    <n v="0"/>
    <n v="0"/>
    <n v="0"/>
    <n v="3505410"/>
    <n v="1314981159"/>
    <n v="50399460"/>
    <n v="299567198"/>
    <n v="26749063"/>
    <n v="12535828"/>
    <n v="70404"/>
    <n v="73697"/>
    <n v="524168"/>
    <n v="1128319"/>
    <n v="53648"/>
    <n v="70.42"/>
    <m/>
    <m/>
    <m/>
    <m/>
    <m/>
    <m/>
    <m/>
    <m/>
    <m/>
    <m/>
    <m/>
    <m/>
    <n v="6723773"/>
    <m/>
    <m/>
    <m/>
  </r>
  <r>
    <x v="1"/>
    <x v="6"/>
    <x v="7"/>
    <x v="0"/>
    <n v="0"/>
    <n v="0"/>
    <n v="0"/>
    <n v="2321411"/>
    <n v="884747530"/>
    <n v="55119926"/>
    <n v="284463387"/>
    <n v="13332193"/>
    <n v="5572976"/>
    <n v="70404"/>
    <n v="1429"/>
    <n v="251838"/>
    <n v="1128319"/>
    <n v="53648"/>
    <n v="72.569999999999993"/>
    <m/>
    <m/>
    <m/>
    <m/>
    <m/>
    <m/>
    <m/>
    <m/>
    <m/>
    <m/>
    <m/>
    <m/>
    <n v="19298745"/>
    <m/>
    <m/>
    <m/>
  </r>
  <r>
    <x v="1"/>
    <x v="3"/>
    <x v="8"/>
    <x v="0"/>
    <n v="0"/>
    <n v="0"/>
    <n v="0"/>
    <n v="2846882"/>
    <n v="1068435263"/>
    <n v="34342200"/>
    <n v="303339252"/>
    <n v="12729034"/>
    <n v="15431463"/>
    <n v="70404"/>
    <n v="5163"/>
    <n v="948195"/>
    <n v="1128319"/>
    <n v="53648"/>
    <n v="70.41"/>
    <m/>
    <m/>
    <m/>
    <m/>
    <m/>
    <m/>
    <m/>
    <m/>
    <m/>
    <m/>
    <m/>
    <m/>
    <n v="14873745"/>
    <m/>
    <m/>
    <m/>
  </r>
  <r>
    <x v="1"/>
    <x v="6"/>
    <x v="9"/>
    <x v="0"/>
    <n v="0"/>
    <n v="0"/>
    <n v="0"/>
    <n v="2429269"/>
    <n v="959599852"/>
    <n v="28872945"/>
    <n v="250171633"/>
    <n v="22127247"/>
    <n v="7641484"/>
    <n v="70404"/>
    <n v="3465"/>
    <n v="338617"/>
    <n v="1128319"/>
    <n v="53648"/>
    <n v="72.36"/>
    <m/>
    <m/>
    <m/>
    <m/>
    <m/>
    <m/>
    <m/>
    <m/>
    <m/>
    <m/>
    <m/>
    <m/>
    <n v="7509595"/>
    <m/>
    <m/>
    <m/>
  </r>
  <r>
    <x v="1"/>
    <x v="7"/>
    <x v="10"/>
    <x v="0"/>
    <n v="0"/>
    <n v="0"/>
    <n v="0"/>
    <n v="2032097"/>
    <n v="933528473"/>
    <n v="42634697"/>
    <n v="169314064"/>
    <n v="15328797"/>
    <n v="5650429"/>
    <n v="70404"/>
    <n v="2007"/>
    <n v="253016"/>
    <n v="1128319"/>
    <n v="289565"/>
    <n v="75.989999999999995"/>
    <m/>
    <m/>
    <m/>
    <m/>
    <m/>
    <m/>
    <m/>
    <m/>
    <m/>
    <m/>
    <m/>
    <m/>
    <n v="14157256"/>
    <m/>
    <m/>
    <m/>
  </r>
  <r>
    <x v="1"/>
    <x v="0"/>
    <x v="11"/>
    <x v="0"/>
    <n v="0"/>
    <n v="0"/>
    <n v="0"/>
    <n v="2749437"/>
    <n v="1218308093"/>
    <n v="46433860"/>
    <n v="405260453"/>
    <n v="13643480"/>
    <n v="6447972"/>
    <n v="70404"/>
    <n v="2857"/>
    <n v="330590"/>
    <n v="1128319"/>
    <n v="53648"/>
    <n v="70.05"/>
    <m/>
    <m/>
    <m/>
    <m/>
    <m/>
    <m/>
    <m/>
    <m/>
    <m/>
    <m/>
    <m/>
    <m/>
    <n v="8190396"/>
    <m/>
    <m/>
    <m/>
  </r>
  <r>
    <x v="1"/>
    <x v="8"/>
    <x v="12"/>
    <x v="0"/>
    <n v="0"/>
    <n v="0"/>
    <n v="0"/>
    <n v="2158322"/>
    <n v="931382224"/>
    <n v="36634400"/>
    <n v="251060030"/>
    <n v="13511891"/>
    <n v="9565134"/>
    <n v="70404"/>
    <n v="4336"/>
    <n v="715271"/>
    <n v="1128319"/>
    <n v="84803"/>
    <n v="72.5"/>
    <m/>
    <m/>
    <m/>
    <m/>
    <m/>
    <m/>
    <m/>
    <m/>
    <m/>
    <m/>
    <m/>
    <m/>
    <n v="12901630"/>
    <m/>
    <m/>
    <m/>
  </r>
  <r>
    <x v="1"/>
    <x v="4"/>
    <x v="13"/>
    <x v="0"/>
    <n v="0"/>
    <n v="0"/>
    <n v="0"/>
    <n v="2627279"/>
    <n v="1187452132"/>
    <n v="10729894"/>
    <n v="380846601"/>
    <n v="17134276"/>
    <n v="5085639"/>
    <n v="70404"/>
    <n v="1863"/>
    <n v="251244"/>
    <n v="1128319"/>
    <n v="53648"/>
    <n v="76.12"/>
    <m/>
    <m/>
    <m/>
    <m/>
    <m/>
    <m/>
    <m/>
    <m/>
    <m/>
    <m/>
    <m/>
    <m/>
    <n v="14620464"/>
    <m/>
    <m/>
    <m/>
  </r>
  <r>
    <x v="1"/>
    <x v="6"/>
    <x v="14"/>
    <x v="0"/>
    <n v="0"/>
    <n v="0"/>
    <n v="0"/>
    <n v="1920388"/>
    <n v="772237217"/>
    <n v="24112366"/>
    <n v="151169588"/>
    <n v="59525265"/>
    <n v="4797107"/>
    <n v="70404"/>
    <n v="1226"/>
    <n v="251446"/>
    <n v="1128319"/>
    <n v="53648"/>
    <n v="75.16"/>
    <m/>
    <m/>
    <m/>
    <m/>
    <m/>
    <m/>
    <m/>
    <m/>
    <m/>
    <m/>
    <m/>
    <m/>
    <n v="155532486"/>
    <m/>
    <m/>
    <m/>
  </r>
  <r>
    <x v="1"/>
    <x v="9"/>
    <x v="15"/>
    <x v="0"/>
    <n v="0"/>
    <n v="0"/>
    <n v="0"/>
    <n v="2524031"/>
    <n v="1007277736"/>
    <n v="27942576"/>
    <n v="391044109"/>
    <n v="13149517"/>
    <n v="5390257"/>
    <n v="70404"/>
    <n v="2374"/>
    <n v="265034"/>
    <n v="1128319"/>
    <n v="127482"/>
    <n v="70.12"/>
    <m/>
    <m/>
    <m/>
    <m/>
    <m/>
    <m/>
    <m/>
    <m/>
    <m/>
    <m/>
    <m/>
    <m/>
    <n v="14421301"/>
    <m/>
    <m/>
    <m/>
  </r>
  <r>
    <x v="1"/>
    <x v="3"/>
    <x v="16"/>
    <x v="0"/>
    <n v="0"/>
    <n v="0"/>
    <n v="0"/>
    <n v="3035150"/>
    <n v="1143753995"/>
    <n v="43847328"/>
    <n v="426380834"/>
    <n v="15399617"/>
    <n v="7925529"/>
    <n v="70404"/>
    <n v="2317"/>
    <n v="545700"/>
    <n v="1128319"/>
    <n v="53648"/>
    <n v="72.28"/>
    <m/>
    <m/>
    <m/>
    <m/>
    <m/>
    <m/>
    <m/>
    <m/>
    <m/>
    <m/>
    <m/>
    <m/>
    <n v="11470980"/>
    <m/>
    <m/>
    <m/>
  </r>
  <r>
    <x v="1"/>
    <x v="2"/>
    <x v="17"/>
    <x v="0"/>
    <n v="0"/>
    <n v="0"/>
    <n v="0"/>
    <n v="819381"/>
    <n v="899888446"/>
    <n v="33289185"/>
    <n v="263397106"/>
    <n v="10377339"/>
    <n v="6455099"/>
    <n v="70404"/>
    <n v="4057"/>
    <n v="340871"/>
    <n v="1128319"/>
    <n v="73475"/>
    <n v="70.11"/>
    <m/>
    <m/>
    <m/>
    <m/>
    <m/>
    <m/>
    <m/>
    <m/>
    <m/>
    <m/>
    <m/>
    <m/>
    <n v="6611446"/>
    <m/>
    <m/>
    <m/>
  </r>
  <r>
    <x v="1"/>
    <x v="2"/>
    <x v="18"/>
    <x v="0"/>
    <n v="0"/>
    <n v="0"/>
    <n v="0"/>
    <n v="1784275"/>
    <n v="1144446416"/>
    <n v="27895120"/>
    <n v="328015879"/>
    <n v="11991375"/>
    <n v="7886668"/>
    <n v="70404"/>
    <n v="3309"/>
    <n v="848774"/>
    <n v="1128319"/>
    <n v="62235"/>
    <n v="66.56"/>
    <m/>
    <m/>
    <m/>
    <m/>
    <m/>
    <m/>
    <m/>
    <m/>
    <m/>
    <m/>
    <m/>
    <m/>
    <n v="7254105"/>
    <m/>
    <m/>
    <m/>
  </r>
  <r>
    <x v="1"/>
    <x v="0"/>
    <x v="19"/>
    <x v="0"/>
    <n v="0"/>
    <n v="0"/>
    <n v="0"/>
    <n v="2150657"/>
    <n v="857514520"/>
    <n v="16385091"/>
    <n v="246883340"/>
    <n v="11725905"/>
    <n v="4859127"/>
    <n v="70404"/>
    <n v="1696"/>
    <n v="275579"/>
    <n v="1128319"/>
    <n v="64867"/>
    <n v="69.150000000000006"/>
    <m/>
    <m/>
    <m/>
    <m/>
    <m/>
    <m/>
    <m/>
    <m/>
    <m/>
    <m/>
    <m/>
    <m/>
    <n v="7167576"/>
    <m/>
    <m/>
    <m/>
  </r>
  <r>
    <x v="1"/>
    <x v="9"/>
    <x v="20"/>
    <x v="0"/>
    <n v="0"/>
    <n v="0"/>
    <n v="0"/>
    <n v="1840250"/>
    <n v="944177039"/>
    <n v="20734044"/>
    <n v="363993225"/>
    <n v="11347675"/>
    <n v="5106309"/>
    <n v="70404"/>
    <n v="5518"/>
    <n v="780659"/>
    <n v="1128319"/>
    <n v="53648"/>
    <n v="72.98"/>
    <m/>
    <m/>
    <m/>
    <m/>
    <m/>
    <m/>
    <m/>
    <m/>
    <m/>
    <m/>
    <m/>
    <m/>
    <n v="7894221"/>
    <m/>
    <m/>
    <m/>
  </r>
  <r>
    <x v="1"/>
    <x v="3"/>
    <x v="21"/>
    <x v="0"/>
    <n v="0"/>
    <n v="0"/>
    <n v="0"/>
    <n v="1752971"/>
    <n v="741967840"/>
    <n v="7369788"/>
    <n v="260523814"/>
    <n v="11703420"/>
    <n v="6403950"/>
    <n v="426760"/>
    <n v="5177"/>
    <n v="870054"/>
    <n v="1128319"/>
    <n v="53648"/>
    <n v="70.430000000000007"/>
    <m/>
    <m/>
    <m/>
    <m/>
    <m/>
    <m/>
    <m/>
    <m/>
    <m/>
    <m/>
    <m/>
    <m/>
    <n v="25269511"/>
    <m/>
    <m/>
    <m/>
  </r>
  <r>
    <x v="1"/>
    <x v="8"/>
    <x v="22"/>
    <x v="0"/>
    <n v="0"/>
    <n v="0"/>
    <n v="0"/>
    <n v="2196019"/>
    <n v="926781418"/>
    <n v="42194747"/>
    <n v="188339520"/>
    <n v="19784513"/>
    <n v="7373755"/>
    <n v="70404"/>
    <n v="2508"/>
    <n v="484052"/>
    <n v="1128319"/>
    <n v="422395"/>
    <n v="74.239999999999995"/>
    <m/>
    <m/>
    <m/>
    <m/>
    <m/>
    <m/>
    <m/>
    <m/>
    <m/>
    <m/>
    <m/>
    <m/>
    <n v="8505179"/>
    <m/>
    <m/>
    <m/>
  </r>
  <r>
    <x v="1"/>
    <x v="7"/>
    <x v="23"/>
    <x v="0"/>
    <n v="0"/>
    <n v="0"/>
    <n v="0"/>
    <n v="2152327"/>
    <n v="1017058181"/>
    <n v="28073662"/>
    <n v="175365649"/>
    <n v="12846523"/>
    <n v="5482474"/>
    <n v="70404"/>
    <n v="2542"/>
    <n v="303582"/>
    <n v="1128319"/>
    <n v="90935"/>
    <n v="74.08"/>
    <m/>
    <m/>
    <m/>
    <m/>
    <m/>
    <m/>
    <m/>
    <m/>
    <m/>
    <m/>
    <m/>
    <m/>
    <n v="6702569"/>
    <m/>
    <m/>
    <m/>
  </r>
  <r>
    <x v="1"/>
    <x v="4"/>
    <x v="24"/>
    <x v="0"/>
    <n v="0"/>
    <n v="0"/>
    <n v="0"/>
    <n v="1990005"/>
    <n v="875928712"/>
    <n v="46509519"/>
    <n v="148043106"/>
    <n v="19468997"/>
    <n v="4676868"/>
    <n v="70404"/>
    <n v="2200"/>
    <n v="251244"/>
    <n v="1128319"/>
    <n v="53648"/>
    <n v="77.13"/>
    <m/>
    <m/>
    <m/>
    <m/>
    <m/>
    <m/>
    <m/>
    <m/>
    <m/>
    <m/>
    <m/>
    <m/>
    <n v="6975049"/>
    <m/>
    <m/>
    <m/>
  </r>
  <r>
    <x v="1"/>
    <x v="5"/>
    <x v="25"/>
    <x v="0"/>
    <n v="0"/>
    <n v="0"/>
    <n v="0"/>
    <n v="2913977"/>
    <n v="1112675840"/>
    <n v="18742708"/>
    <n v="359453876"/>
    <n v="13741900"/>
    <n v="6963251"/>
    <n v="70404"/>
    <n v="5261"/>
    <n v="859187"/>
    <n v="1128319"/>
    <n v="58244"/>
    <n v="68.790000000000006"/>
    <m/>
    <m/>
    <m/>
    <m/>
    <m/>
    <m/>
    <m/>
    <m/>
    <m/>
    <m/>
    <m/>
    <m/>
    <n v="7284405"/>
    <m/>
    <m/>
    <m/>
  </r>
  <r>
    <x v="1"/>
    <x v="9"/>
    <x v="26"/>
    <x v="0"/>
    <n v="0"/>
    <n v="0"/>
    <n v="0"/>
    <n v="1846110"/>
    <n v="778059299"/>
    <n v="17149213"/>
    <n v="247881825"/>
    <n v="11724274"/>
    <n v="5270667"/>
    <n v="70404"/>
    <n v="1226"/>
    <n v="292664"/>
    <n v="1128319"/>
    <n v="82271"/>
    <n v="69.88"/>
    <m/>
    <m/>
    <m/>
    <m/>
    <m/>
    <m/>
    <m/>
    <m/>
    <m/>
    <m/>
    <m/>
    <m/>
    <n v="32243677"/>
    <m/>
    <m/>
    <m/>
  </r>
  <r>
    <x v="1"/>
    <x v="7"/>
    <x v="27"/>
    <x v="0"/>
    <n v="0"/>
    <n v="0"/>
    <n v="0"/>
    <n v="2286754"/>
    <n v="1095011743"/>
    <n v="43823239"/>
    <n v="224681357"/>
    <n v="12518105"/>
    <n v="5646883"/>
    <n v="70404"/>
    <n v="6074"/>
    <n v="271166"/>
    <n v="1128319"/>
    <n v="60310"/>
    <n v="70.489999999999995"/>
    <m/>
    <m/>
    <m/>
    <m/>
    <m/>
    <m/>
    <m/>
    <m/>
    <m/>
    <m/>
    <m/>
    <m/>
    <n v="11460396"/>
    <m/>
    <m/>
    <m/>
  </r>
  <r>
    <x v="1"/>
    <x v="9"/>
    <x v="28"/>
    <x v="0"/>
    <n v="0"/>
    <n v="0"/>
    <n v="0"/>
    <n v="1975037"/>
    <n v="818599153"/>
    <n v="10459270"/>
    <n v="218728665"/>
    <n v="10451778"/>
    <n v="7537405"/>
    <n v="70404"/>
    <n v="1226"/>
    <n v="294897"/>
    <n v="1128319"/>
    <n v="209857"/>
    <n v="68.430000000000007"/>
    <m/>
    <m/>
    <m/>
    <m/>
    <m/>
    <m/>
    <m/>
    <m/>
    <m/>
    <m/>
    <m/>
    <m/>
    <n v="12126569"/>
    <m/>
    <m/>
    <m/>
  </r>
  <r>
    <x v="1"/>
    <x v="9"/>
    <x v="29"/>
    <x v="0"/>
    <n v="0"/>
    <n v="0"/>
    <n v="0"/>
    <n v="743731"/>
    <n v="423182928"/>
    <n v="63685699"/>
    <m/>
    <n v="12706062"/>
    <n v="3261387"/>
    <n v="70404"/>
    <n v="1226"/>
    <n v="251244"/>
    <n v="1128319"/>
    <n v="53648"/>
    <n v="79.430000000000007"/>
    <m/>
    <m/>
    <m/>
    <m/>
    <m/>
    <m/>
    <m/>
    <m/>
    <m/>
    <m/>
    <m/>
    <m/>
    <n v="6625806"/>
    <m/>
    <m/>
    <m/>
  </r>
  <r>
    <x v="1"/>
    <x v="2"/>
    <x v="30"/>
    <x v="0"/>
    <n v="0"/>
    <n v="0"/>
    <n v="0"/>
    <n v="1160560"/>
    <n v="440508045"/>
    <n v="21529525"/>
    <m/>
    <n v="12878121"/>
    <n v="3596942"/>
    <n v="70404"/>
    <n v="1226"/>
    <n v="251244"/>
    <n v="1128319"/>
    <n v="53648"/>
    <n v="75.400000000000006"/>
    <m/>
    <m/>
    <m/>
    <m/>
    <m/>
    <m/>
    <m/>
    <m/>
    <m/>
    <m/>
    <m/>
    <m/>
    <n v="7108120"/>
    <m/>
    <m/>
    <m/>
  </r>
  <r>
    <x v="1"/>
    <x v="8"/>
    <x v="31"/>
    <x v="0"/>
    <n v="0"/>
    <n v="0"/>
    <n v="0"/>
    <n v="800000"/>
    <n v="431844399"/>
    <n v="47151521"/>
    <m/>
    <n v="12363058"/>
    <n v="3412761"/>
    <n v="70404"/>
    <n v="1226"/>
    <n v="251244"/>
    <n v="1128319"/>
    <n v="58443"/>
    <n v="83.6"/>
    <m/>
    <m/>
    <m/>
    <m/>
    <m/>
    <m/>
    <m/>
    <m/>
    <m/>
    <m/>
    <m/>
    <m/>
    <n v="7113878"/>
    <m/>
    <m/>
    <m/>
  </r>
  <r>
    <x v="1"/>
    <x v="8"/>
    <x v="32"/>
    <x v="0"/>
    <n v="0"/>
    <n v="0"/>
    <n v="0"/>
    <n v="3126168"/>
    <n v="1206256161"/>
    <n v="64614342"/>
    <m/>
    <n v="130724743"/>
    <n v="6703887"/>
    <n v="70404"/>
    <n v="1226"/>
    <n v="405587"/>
    <n v="1128319"/>
    <n v="53648"/>
    <n v="83.55"/>
    <m/>
    <m/>
    <m/>
    <m/>
    <m/>
    <m/>
    <m/>
    <m/>
    <m/>
    <m/>
    <m/>
    <m/>
    <n v="8727067"/>
    <m/>
    <m/>
    <m/>
  </r>
  <r>
    <x v="1"/>
    <x v="4"/>
    <x v="33"/>
    <x v="0"/>
    <n v="0"/>
    <n v="0"/>
    <n v="0"/>
    <n v="1491896"/>
    <n v="807693430"/>
    <n v="78136398"/>
    <m/>
    <n v="36945629"/>
    <n v="3856084"/>
    <n v="70404"/>
    <n v="1226"/>
    <n v="251244"/>
    <n v="1128319"/>
    <n v="53648"/>
    <n v="82.62"/>
    <m/>
    <m/>
    <m/>
    <m/>
    <m/>
    <m/>
    <m/>
    <m/>
    <m/>
    <m/>
    <m/>
    <m/>
    <n v="7206196"/>
    <m/>
    <m/>
    <m/>
  </r>
  <r>
    <x v="1"/>
    <x v="5"/>
    <x v="34"/>
    <x v="0"/>
    <n v="0"/>
    <n v="0"/>
    <n v="0"/>
    <n v="1071325"/>
    <n v="466650324"/>
    <n v="19587765"/>
    <m/>
    <n v="13987799"/>
    <n v="3472096"/>
    <n v="70404"/>
    <n v="1226"/>
    <n v="251244"/>
    <n v="1128319"/>
    <n v="53648"/>
    <n v="75.52"/>
    <m/>
    <m/>
    <m/>
    <m/>
    <m/>
    <m/>
    <m/>
    <m/>
    <m/>
    <m/>
    <m/>
    <m/>
    <n v="6559945"/>
    <m/>
    <m/>
    <m/>
  </r>
  <r>
    <x v="1"/>
    <x v="0"/>
    <x v="0"/>
    <x v="1"/>
    <n v="25842743"/>
    <n v="0"/>
    <n v="0"/>
    <n v="202938751"/>
    <m/>
    <m/>
    <m/>
    <m/>
    <m/>
    <m/>
    <m/>
    <m/>
    <m/>
    <m/>
    <m/>
    <m/>
    <n v="11.63"/>
    <n v="6.75"/>
    <m/>
    <m/>
    <m/>
    <m/>
    <m/>
    <n v="40.68"/>
    <n v="98.79"/>
    <n v="97.98"/>
    <n v="95.86"/>
    <m/>
    <n v="91.44"/>
    <n v="75.569999999999993"/>
    <n v="68.42"/>
  </r>
  <r>
    <x v="1"/>
    <x v="1"/>
    <x v="1"/>
    <x v="1"/>
    <n v="34535037"/>
    <n v="0"/>
    <n v="0"/>
    <n v="318591151"/>
    <m/>
    <m/>
    <m/>
    <m/>
    <m/>
    <m/>
    <m/>
    <m/>
    <m/>
    <m/>
    <m/>
    <m/>
    <n v="13.03"/>
    <n v="7.63"/>
    <m/>
    <m/>
    <m/>
    <m/>
    <m/>
    <n v="61.79"/>
    <n v="97.47"/>
    <n v="106.03"/>
    <n v="108.97"/>
    <m/>
    <n v="89.86"/>
    <n v="80.64"/>
    <n v="78.739999999999995"/>
  </r>
  <r>
    <x v="1"/>
    <x v="2"/>
    <x v="2"/>
    <x v="1"/>
    <n v="31231487"/>
    <n v="0"/>
    <n v="0"/>
    <n v="150091061"/>
    <m/>
    <m/>
    <m/>
    <m/>
    <m/>
    <m/>
    <m/>
    <m/>
    <m/>
    <m/>
    <m/>
    <m/>
    <n v="12.13"/>
    <n v="6.88"/>
    <m/>
    <m/>
    <m/>
    <m/>
    <m/>
    <n v="60.13"/>
    <n v="106.3"/>
    <n v="104.19"/>
    <n v="77.23"/>
    <m/>
    <n v="95.93"/>
    <n v="74.48"/>
    <n v="50.98"/>
  </r>
  <r>
    <x v="1"/>
    <x v="3"/>
    <x v="3"/>
    <x v="1"/>
    <n v="33894526"/>
    <n v="0"/>
    <n v="0"/>
    <n v="191521758"/>
    <m/>
    <m/>
    <m/>
    <m/>
    <m/>
    <m/>
    <m/>
    <m/>
    <m/>
    <m/>
    <m/>
    <m/>
    <n v="12.35"/>
    <n v="6.99"/>
    <m/>
    <m/>
    <m/>
    <m/>
    <m/>
    <n v="71.290000000000006"/>
    <n v="105.21"/>
    <n v="97.95"/>
    <n v="102.85"/>
    <m/>
    <n v="95.62"/>
    <n v="69.56"/>
    <n v="69.02"/>
  </r>
  <r>
    <x v="1"/>
    <x v="4"/>
    <x v="4"/>
    <x v="1"/>
    <n v="40062974"/>
    <n v="0"/>
    <n v="0"/>
    <n v="210474251"/>
    <m/>
    <m/>
    <m/>
    <m/>
    <m/>
    <m/>
    <m/>
    <m/>
    <m/>
    <m/>
    <m/>
    <m/>
    <n v="12.57"/>
    <n v="7.85"/>
    <m/>
    <m/>
    <m/>
    <m/>
    <m/>
    <n v="51.37"/>
    <n v="99.87"/>
    <n v="102.33"/>
    <n v="99.53"/>
    <m/>
    <n v="92.52"/>
    <n v="77.540000000000006"/>
    <n v="70.48"/>
  </r>
  <r>
    <x v="1"/>
    <x v="5"/>
    <x v="5"/>
    <x v="1"/>
    <n v="44465970"/>
    <n v="0"/>
    <n v="0"/>
    <n v="259612320"/>
    <m/>
    <m/>
    <m/>
    <m/>
    <m/>
    <m/>
    <m/>
    <m/>
    <m/>
    <m/>
    <m/>
    <m/>
    <n v="12.05"/>
    <n v="6.22"/>
    <m/>
    <m/>
    <m/>
    <m/>
    <m/>
    <n v="38.82"/>
    <n v="102.67"/>
    <n v="97.74"/>
    <n v="72.05"/>
    <m/>
    <n v="93.87"/>
    <n v="68.3"/>
    <n v="47.7"/>
  </r>
  <r>
    <x v="1"/>
    <x v="1"/>
    <x v="6"/>
    <x v="1"/>
    <n v="32941004"/>
    <n v="0"/>
    <n v="0"/>
    <n v="293327895"/>
    <m/>
    <m/>
    <m/>
    <m/>
    <m/>
    <m/>
    <m/>
    <m/>
    <m/>
    <m/>
    <m/>
    <m/>
    <n v="12.63"/>
    <n v="7.09"/>
    <m/>
    <m/>
    <m/>
    <m/>
    <m/>
    <n v="35"/>
    <n v="94.52"/>
    <n v="98.74"/>
    <n v="91.83"/>
    <m/>
    <n v="86.5"/>
    <n v="71.75"/>
    <n v="63.42"/>
  </r>
  <r>
    <x v="1"/>
    <x v="6"/>
    <x v="7"/>
    <x v="1"/>
    <n v="29900148"/>
    <n v="0"/>
    <n v="0"/>
    <n v="189045122"/>
    <m/>
    <m/>
    <m/>
    <m/>
    <m/>
    <m/>
    <m/>
    <m/>
    <m/>
    <m/>
    <m/>
    <m/>
    <n v="13.32"/>
    <n v="7.86"/>
    <m/>
    <m/>
    <m/>
    <m/>
    <m/>
    <n v="82.78"/>
    <n v="97.75"/>
    <n v="101.07"/>
    <n v="88.04"/>
    <m/>
    <n v="87.52"/>
    <n v="71.2"/>
    <n v="58.48"/>
  </r>
  <r>
    <x v="1"/>
    <x v="3"/>
    <x v="8"/>
    <x v="1"/>
    <n v="52564649"/>
    <n v="0"/>
    <n v="0"/>
    <n v="233941053"/>
    <m/>
    <m/>
    <m/>
    <m/>
    <m/>
    <m/>
    <m/>
    <m/>
    <m/>
    <m/>
    <m/>
    <m/>
    <n v="12.44"/>
    <n v="7.11"/>
    <m/>
    <m/>
    <m/>
    <m/>
    <m/>
    <n v="65.55"/>
    <n v="94.67"/>
    <n v="98.31"/>
    <n v="106.06"/>
    <m/>
    <n v="84.72"/>
    <n v="67.91"/>
    <n v="68.14"/>
  </r>
  <r>
    <x v="1"/>
    <x v="6"/>
    <x v="9"/>
    <x v="1"/>
    <n v="23448099"/>
    <n v="0"/>
    <n v="0"/>
    <n v="205885465"/>
    <m/>
    <m/>
    <m/>
    <m/>
    <m/>
    <m/>
    <m/>
    <m/>
    <m/>
    <m/>
    <m/>
    <m/>
    <n v="12.76"/>
    <n v="7.79"/>
    <m/>
    <m/>
    <m/>
    <m/>
    <m/>
    <n v="81.010000000000005"/>
    <n v="97.99"/>
    <n v="102.31"/>
    <n v="90.98"/>
    <m/>
    <n v="90.44"/>
    <n v="76.33"/>
    <n v="64.400000000000006"/>
  </r>
  <r>
    <x v="1"/>
    <x v="7"/>
    <x v="10"/>
    <x v="1"/>
    <n v="10652454"/>
    <n v="0"/>
    <n v="0"/>
    <n v="229403301"/>
    <m/>
    <m/>
    <m/>
    <m/>
    <m/>
    <m/>
    <m/>
    <m/>
    <m/>
    <m/>
    <m/>
    <m/>
    <n v="13.69"/>
    <n v="8.57"/>
    <m/>
    <m/>
    <m/>
    <m/>
    <m/>
    <n v="55.23"/>
    <n v="95.91"/>
    <n v="99.4"/>
    <n v="92.66"/>
    <m/>
    <n v="89.9"/>
    <n v="78.319999999999993"/>
    <n v="69.8"/>
  </r>
  <r>
    <x v="1"/>
    <x v="0"/>
    <x v="11"/>
    <x v="1"/>
    <n v="14109875"/>
    <n v="0"/>
    <n v="0"/>
    <n v="278911918"/>
    <m/>
    <m/>
    <m/>
    <m/>
    <m/>
    <m/>
    <m/>
    <m/>
    <m/>
    <m/>
    <m/>
    <m/>
    <n v="13.35"/>
    <n v="7.55"/>
    <m/>
    <m/>
    <m/>
    <m/>
    <m/>
    <n v="41.34"/>
    <n v="94.36"/>
    <n v="96.8"/>
    <n v="94.11"/>
    <m/>
    <n v="86.69"/>
    <n v="73.78"/>
    <n v="69.709999999999994"/>
  </r>
  <r>
    <x v="1"/>
    <x v="8"/>
    <x v="12"/>
    <x v="1"/>
    <n v="24501329"/>
    <n v="0"/>
    <n v="0"/>
    <n v="208063843"/>
    <m/>
    <m/>
    <m/>
    <m/>
    <m/>
    <m/>
    <m/>
    <m/>
    <m/>
    <m/>
    <m/>
    <m/>
    <n v="12.96"/>
    <n v="7.46"/>
    <m/>
    <m/>
    <m/>
    <m/>
    <m/>
    <n v="70.010000000000005"/>
    <n v="101.64"/>
    <n v="103.09"/>
    <n v="102.87"/>
    <m/>
    <n v="92.03"/>
    <n v="72.39"/>
    <n v="67.23"/>
  </r>
  <r>
    <x v="1"/>
    <x v="4"/>
    <x v="13"/>
    <x v="1"/>
    <n v="13035526"/>
    <n v="0"/>
    <n v="0"/>
    <n v="239643995"/>
    <m/>
    <m/>
    <m/>
    <m/>
    <m/>
    <m/>
    <m/>
    <m/>
    <m/>
    <m/>
    <m/>
    <m/>
    <n v="13.39"/>
    <n v="8.81"/>
    <m/>
    <m/>
    <m/>
    <m/>
    <m/>
    <n v="47.48"/>
    <n v="101.56"/>
    <n v="101.88"/>
    <n v="100.81"/>
    <m/>
    <n v="95.34"/>
    <n v="78.44"/>
    <n v="74.260000000000005"/>
  </r>
  <r>
    <x v="1"/>
    <x v="6"/>
    <x v="14"/>
    <x v="1"/>
    <n v="19302451"/>
    <n v="0"/>
    <n v="0"/>
    <n v="167258148"/>
    <m/>
    <m/>
    <m/>
    <m/>
    <m/>
    <m/>
    <m/>
    <m/>
    <m/>
    <m/>
    <m/>
    <m/>
    <n v="13.24"/>
    <n v="8.76"/>
    <m/>
    <m/>
    <m/>
    <m/>
    <m/>
    <n v="54.92"/>
    <n v="102.64"/>
    <n v="108.04"/>
    <n v="106.75"/>
    <m/>
    <n v="91.56"/>
    <n v="74.31"/>
    <n v="69.709999999999994"/>
  </r>
  <r>
    <x v="1"/>
    <x v="9"/>
    <x v="15"/>
    <x v="1"/>
    <n v="25982449"/>
    <n v="0"/>
    <n v="0"/>
    <n v="211094969"/>
    <m/>
    <m/>
    <m/>
    <m/>
    <m/>
    <m/>
    <m/>
    <m/>
    <m/>
    <m/>
    <m/>
    <m/>
    <n v="12.55"/>
    <n v="7.79"/>
    <m/>
    <m/>
    <m/>
    <m/>
    <m/>
    <n v="74.19"/>
    <n v="93.09"/>
    <n v="98.78"/>
    <n v="81.62"/>
    <m/>
    <n v="86.52"/>
    <n v="77.52"/>
    <n v="59.82"/>
  </r>
  <r>
    <x v="1"/>
    <x v="3"/>
    <x v="16"/>
    <x v="1"/>
    <n v="37298016"/>
    <n v="0"/>
    <n v="0"/>
    <n v="242108504"/>
    <m/>
    <m/>
    <m/>
    <m/>
    <m/>
    <m/>
    <m/>
    <m/>
    <m/>
    <m/>
    <m/>
    <m/>
    <n v="12.94"/>
    <n v="7.48"/>
    <m/>
    <m/>
    <m/>
    <m/>
    <m/>
    <n v="63.36"/>
    <n v="99.92"/>
    <n v="106.41"/>
    <n v="100.35"/>
    <m/>
    <n v="91.91"/>
    <n v="77.8"/>
    <n v="71.06"/>
  </r>
  <r>
    <x v="1"/>
    <x v="2"/>
    <x v="17"/>
    <x v="1"/>
    <n v="34939691"/>
    <n v="0"/>
    <n v="0"/>
    <n v="189776776"/>
    <m/>
    <m/>
    <m/>
    <m/>
    <m/>
    <m/>
    <m/>
    <m/>
    <m/>
    <m/>
    <m/>
    <m/>
    <n v="12.42"/>
    <n v="7.17"/>
    <m/>
    <m/>
    <m/>
    <m/>
    <m/>
    <n v="64.16"/>
    <n v="98.84"/>
    <n v="103.29"/>
    <n v="84.45"/>
    <m/>
    <n v="89.72"/>
    <n v="75.45"/>
    <n v="58.95"/>
  </r>
  <r>
    <x v="1"/>
    <x v="2"/>
    <x v="18"/>
    <x v="1"/>
    <n v="42187548"/>
    <n v="0"/>
    <n v="0"/>
    <n v="248517512"/>
    <m/>
    <m/>
    <m/>
    <m/>
    <m/>
    <m/>
    <m/>
    <m/>
    <m/>
    <m/>
    <m/>
    <m/>
    <n v="11.96"/>
    <n v="6.45"/>
    <m/>
    <m/>
    <m/>
    <m/>
    <m/>
    <n v="42.81"/>
    <n v="99.05"/>
    <n v="97.61"/>
    <n v="76.989999999999995"/>
    <m/>
    <n v="90.84"/>
    <n v="71.8"/>
    <n v="53.06"/>
  </r>
  <r>
    <x v="1"/>
    <x v="0"/>
    <x v="19"/>
    <x v="1"/>
    <n v="33956878"/>
    <n v="0"/>
    <n v="0"/>
    <n v="187217474"/>
    <m/>
    <m/>
    <m/>
    <m/>
    <m/>
    <m/>
    <m/>
    <m/>
    <m/>
    <m/>
    <m/>
    <m/>
    <n v="12"/>
    <n v="7.25"/>
    <m/>
    <m/>
    <m/>
    <m/>
    <m/>
    <n v="45.18"/>
    <n v="101.01"/>
    <n v="100.17"/>
    <n v="91.73"/>
    <m/>
    <n v="91.7"/>
    <n v="72.61"/>
    <n v="64.709999999999994"/>
  </r>
  <r>
    <x v="1"/>
    <x v="9"/>
    <x v="20"/>
    <x v="1"/>
    <n v="26072344"/>
    <n v="0"/>
    <n v="0"/>
    <n v="189246917"/>
    <m/>
    <m/>
    <m/>
    <m/>
    <m/>
    <m/>
    <m/>
    <m/>
    <m/>
    <m/>
    <m/>
    <m/>
    <n v="13.51"/>
    <n v="8.2100000000000009"/>
    <m/>
    <m/>
    <m/>
    <m/>
    <m/>
    <n v="49.95"/>
    <n v="96.75"/>
    <n v="102.4"/>
    <n v="94.5"/>
    <m/>
    <n v="89.07"/>
    <n v="78.459999999999994"/>
    <n v="70.290000000000006"/>
  </r>
  <r>
    <x v="1"/>
    <x v="3"/>
    <x v="21"/>
    <x v="1"/>
    <n v="32052836"/>
    <n v="0"/>
    <n v="0"/>
    <n v="147092166"/>
    <m/>
    <m/>
    <m/>
    <m/>
    <m/>
    <m/>
    <m/>
    <m/>
    <m/>
    <m/>
    <m/>
    <m/>
    <n v="12.12"/>
    <n v="7.3"/>
    <m/>
    <m/>
    <m/>
    <m/>
    <m/>
    <n v="78.34"/>
    <n v="94.62"/>
    <n v="103.62"/>
    <n v="109.31"/>
    <m/>
    <n v="86.97"/>
    <n v="76.8"/>
    <n v="76.569999999999993"/>
  </r>
  <r>
    <x v="1"/>
    <x v="8"/>
    <x v="22"/>
    <x v="1"/>
    <n v="24525914"/>
    <n v="0"/>
    <n v="0"/>
    <n v="200601705"/>
    <m/>
    <m/>
    <m/>
    <m/>
    <m/>
    <m/>
    <m/>
    <m/>
    <m/>
    <m/>
    <m/>
    <m/>
    <n v="12.98"/>
    <n v="8.0299999999999994"/>
    <m/>
    <m/>
    <m/>
    <m/>
    <m/>
    <n v="72.7"/>
    <n v="100.43"/>
    <n v="105.7"/>
    <n v="98.06"/>
    <m/>
    <n v="92.35"/>
    <n v="79.28"/>
    <n v="67.819999999999993"/>
  </r>
  <r>
    <x v="1"/>
    <x v="7"/>
    <x v="23"/>
    <x v="1"/>
    <n v="18013607"/>
    <n v="0"/>
    <n v="0"/>
    <n v="196042209"/>
    <m/>
    <m/>
    <m/>
    <m/>
    <m/>
    <m/>
    <m/>
    <m/>
    <m/>
    <m/>
    <m/>
    <m/>
    <n v="12.84"/>
    <n v="7.66"/>
    <m/>
    <m/>
    <m/>
    <m/>
    <m/>
    <n v="52.63"/>
    <n v="101.64"/>
    <n v="97.3"/>
    <n v="103.83"/>
    <m/>
    <n v="95.14"/>
    <n v="73.78"/>
    <n v="75.14"/>
  </r>
  <r>
    <x v="1"/>
    <x v="4"/>
    <x v="24"/>
    <x v="1"/>
    <n v="13381701"/>
    <n v="0"/>
    <n v="0"/>
    <n v="192804080"/>
    <m/>
    <m/>
    <m/>
    <m/>
    <m/>
    <m/>
    <m/>
    <m/>
    <m/>
    <m/>
    <m/>
    <m/>
    <n v="13.84"/>
    <n v="9.35"/>
    <m/>
    <m/>
    <m/>
    <m/>
    <m/>
    <n v="60.06"/>
    <n v="95.55"/>
    <n v="112.16"/>
    <n v="90.25"/>
    <m/>
    <n v="89.52"/>
    <n v="88.09"/>
    <n v="67.709999999999994"/>
  </r>
  <r>
    <x v="1"/>
    <x v="5"/>
    <x v="25"/>
    <x v="1"/>
    <n v="50173687"/>
    <n v="0"/>
    <n v="0"/>
    <n v="254278250"/>
    <m/>
    <m/>
    <m/>
    <m/>
    <m/>
    <m/>
    <m/>
    <m/>
    <m/>
    <m/>
    <m/>
    <m/>
    <n v="12.89"/>
    <n v="6.99"/>
    <m/>
    <m/>
    <m/>
    <m/>
    <m/>
    <n v="44.89"/>
    <n v="100.01"/>
    <n v="103.58"/>
    <n v="85.62"/>
    <m/>
    <n v="91.83"/>
    <n v="75.510000000000005"/>
    <n v="60.2"/>
  </r>
  <r>
    <x v="1"/>
    <x v="9"/>
    <x v="26"/>
    <x v="1"/>
    <n v="35156795"/>
    <n v="0"/>
    <n v="0"/>
    <n v="154531855"/>
    <m/>
    <m/>
    <m/>
    <m/>
    <m/>
    <m/>
    <m/>
    <m/>
    <m/>
    <m/>
    <m/>
    <m/>
    <n v="12.32"/>
    <n v="7.25"/>
    <m/>
    <m/>
    <m/>
    <m/>
    <m/>
    <n v="70.209999999999994"/>
    <n v="102.28"/>
    <n v="105.22"/>
    <n v="94.71"/>
    <m/>
    <n v="95.08"/>
    <n v="80.930000000000007"/>
    <n v="68.17"/>
  </r>
  <r>
    <x v="1"/>
    <x v="7"/>
    <x v="27"/>
    <x v="1"/>
    <n v="39072193"/>
    <n v="0"/>
    <n v="0"/>
    <n v="242407637"/>
    <m/>
    <m/>
    <m/>
    <m/>
    <m/>
    <m/>
    <m/>
    <m/>
    <m/>
    <m/>
    <m/>
    <m/>
    <n v="12.5"/>
    <n v="7.34"/>
    <m/>
    <m/>
    <m/>
    <m/>
    <m/>
    <n v="38.659999999999997"/>
    <n v="91.45"/>
    <n v="96.64"/>
    <n v="99.57"/>
    <m/>
    <n v="85.94"/>
    <n v="75.239999999999995"/>
    <n v="72.16"/>
  </r>
  <r>
    <x v="1"/>
    <x v="9"/>
    <x v="28"/>
    <x v="1"/>
    <n v="28627714"/>
    <n v="0"/>
    <n v="0"/>
    <n v="183919731"/>
    <m/>
    <m/>
    <m/>
    <m/>
    <m/>
    <m/>
    <m/>
    <m/>
    <m/>
    <m/>
    <m/>
    <m/>
    <n v="11.76"/>
    <n v="6.82"/>
    <m/>
    <m/>
    <m/>
    <m/>
    <m/>
    <n v="47.26"/>
    <n v="99.42"/>
    <n v="107.96"/>
    <n v="101.67"/>
    <m/>
    <n v="92.61"/>
    <n v="83.14"/>
    <n v="70.53"/>
  </r>
  <r>
    <x v="1"/>
    <x v="9"/>
    <x v="29"/>
    <x v="1"/>
    <n v="1042528"/>
    <n v="0"/>
    <n v="0"/>
    <n v="39182377"/>
    <m/>
    <m/>
    <m/>
    <m/>
    <m/>
    <m/>
    <m/>
    <m/>
    <m/>
    <m/>
    <m/>
    <m/>
    <n v="14.15"/>
    <n v="10.62"/>
    <m/>
    <m/>
    <m/>
    <m/>
    <m/>
    <n v="25.02"/>
    <n v="96.78"/>
    <n v="95.17"/>
    <n v="101.89"/>
    <m/>
    <n v="90.67"/>
    <n v="75.819999999999993"/>
    <n v="78.430000000000007"/>
  </r>
  <r>
    <x v="1"/>
    <x v="2"/>
    <x v="30"/>
    <x v="1"/>
    <n v="31106443"/>
    <n v="0"/>
    <n v="0"/>
    <n v="60272509"/>
    <m/>
    <m/>
    <m/>
    <m/>
    <m/>
    <m/>
    <m/>
    <m/>
    <m/>
    <m/>
    <m/>
    <m/>
    <n v="12.85"/>
    <n v="9.18"/>
    <m/>
    <m/>
    <m/>
    <m/>
    <m/>
    <n v="39.39"/>
    <n v="100.87"/>
    <n v="99.84"/>
    <n v="104.45"/>
    <m/>
    <n v="91.83"/>
    <n v="72.540000000000006"/>
    <n v="73.94"/>
  </r>
  <r>
    <x v="1"/>
    <x v="8"/>
    <x v="31"/>
    <x v="1"/>
    <m/>
    <n v="0"/>
    <n v="0"/>
    <n v="46482919"/>
    <m/>
    <m/>
    <m/>
    <m/>
    <m/>
    <m/>
    <m/>
    <m/>
    <m/>
    <m/>
    <m/>
    <m/>
    <n v="15.42"/>
    <n v="10.66"/>
    <m/>
    <m/>
    <m/>
    <m/>
    <m/>
    <n v="38.53"/>
    <n v="103.18"/>
    <n v="105.12"/>
    <n v="97.8"/>
    <m/>
    <n v="96.24"/>
    <n v="81.62"/>
    <n v="70.69"/>
  </r>
  <r>
    <x v="1"/>
    <x v="8"/>
    <x v="32"/>
    <x v="1"/>
    <n v="14830803"/>
    <n v="0"/>
    <n v="0"/>
    <n v="213596088"/>
    <m/>
    <m/>
    <m/>
    <m/>
    <m/>
    <m/>
    <m/>
    <m/>
    <m/>
    <m/>
    <m/>
    <m/>
    <n v="15.53"/>
    <n v="10.78"/>
    <m/>
    <m/>
    <m/>
    <m/>
    <m/>
    <n v="71.11"/>
    <n v="99.03"/>
    <n v="97.07"/>
    <n v="94.11"/>
    <m/>
    <n v="93.44"/>
    <n v="77.13"/>
    <n v="69.569999999999993"/>
  </r>
  <r>
    <x v="1"/>
    <x v="4"/>
    <x v="33"/>
    <x v="1"/>
    <n v="17353131"/>
    <n v="0"/>
    <n v="0"/>
    <n v="131493286"/>
    <m/>
    <m/>
    <m/>
    <m/>
    <m/>
    <m/>
    <m/>
    <m/>
    <m/>
    <m/>
    <m/>
    <m/>
    <n v="14.88"/>
    <n v="10.9"/>
    <m/>
    <m/>
    <m/>
    <m/>
    <m/>
    <n v="52.72"/>
    <n v="100.45"/>
    <n v="99.27"/>
    <n v="111.72"/>
    <m/>
    <n v="93.94"/>
    <n v="76.12"/>
    <n v="81.040000000000006"/>
  </r>
  <r>
    <x v="1"/>
    <x v="5"/>
    <x v="34"/>
    <x v="1"/>
    <n v="11909280"/>
    <n v="0"/>
    <n v="0"/>
    <n v="63092778"/>
    <m/>
    <m/>
    <m/>
    <m/>
    <m/>
    <m/>
    <m/>
    <m/>
    <m/>
    <m/>
    <m/>
    <m/>
    <n v="13.07"/>
    <n v="8.73"/>
    <m/>
    <m/>
    <m/>
    <m/>
    <m/>
    <n v="28.37"/>
    <n v="100.44"/>
    <n v="105.11"/>
    <n v="102.03"/>
    <m/>
    <n v="93.4"/>
    <n v="80.02"/>
    <n v="74.06"/>
  </r>
  <r>
    <x v="1"/>
    <x v="0"/>
    <x v="0"/>
    <x v="10"/>
    <n v="0"/>
    <n v="0"/>
    <n v="0"/>
    <n v="0"/>
    <m/>
    <m/>
    <m/>
    <m/>
    <m/>
    <m/>
    <m/>
    <m/>
    <m/>
    <m/>
    <m/>
    <m/>
    <m/>
    <m/>
    <m/>
    <m/>
    <m/>
    <m/>
    <m/>
    <m/>
    <m/>
    <m/>
    <m/>
    <m/>
    <m/>
    <m/>
    <m/>
  </r>
  <r>
    <x v="1"/>
    <x v="1"/>
    <x v="1"/>
    <x v="10"/>
    <n v="0"/>
    <n v="0"/>
    <n v="0"/>
    <n v="600000"/>
    <m/>
    <m/>
    <m/>
    <m/>
    <m/>
    <m/>
    <m/>
    <m/>
    <m/>
    <m/>
    <m/>
    <m/>
    <m/>
    <m/>
    <m/>
    <m/>
    <m/>
    <m/>
    <m/>
    <m/>
    <m/>
    <m/>
    <m/>
    <m/>
    <m/>
    <m/>
    <m/>
  </r>
  <r>
    <x v="1"/>
    <x v="2"/>
    <x v="2"/>
    <x v="10"/>
    <n v="0"/>
    <n v="0"/>
    <n v="0"/>
    <n v="0"/>
    <m/>
    <m/>
    <m/>
    <m/>
    <m/>
    <m/>
    <m/>
    <m/>
    <m/>
    <m/>
    <m/>
    <m/>
    <m/>
    <m/>
    <m/>
    <m/>
    <m/>
    <m/>
    <m/>
    <m/>
    <m/>
    <m/>
    <m/>
    <m/>
    <m/>
    <m/>
    <m/>
  </r>
  <r>
    <x v="1"/>
    <x v="3"/>
    <x v="3"/>
    <x v="10"/>
    <n v="0"/>
    <n v="0"/>
    <n v="0"/>
    <n v="0"/>
    <m/>
    <m/>
    <m/>
    <m/>
    <m/>
    <m/>
    <m/>
    <m/>
    <m/>
    <m/>
    <m/>
    <m/>
    <m/>
    <m/>
    <m/>
    <m/>
    <m/>
    <m/>
    <m/>
    <m/>
    <m/>
    <m/>
    <m/>
    <m/>
    <m/>
    <m/>
    <m/>
  </r>
  <r>
    <x v="1"/>
    <x v="4"/>
    <x v="4"/>
    <x v="10"/>
    <n v="0"/>
    <n v="0"/>
    <n v="0"/>
    <n v="600000"/>
    <m/>
    <m/>
    <m/>
    <m/>
    <m/>
    <m/>
    <m/>
    <m/>
    <m/>
    <m/>
    <m/>
    <m/>
    <m/>
    <m/>
    <m/>
    <m/>
    <m/>
    <m/>
    <m/>
    <m/>
    <m/>
    <m/>
    <m/>
    <m/>
    <m/>
    <m/>
    <m/>
  </r>
  <r>
    <x v="1"/>
    <x v="5"/>
    <x v="5"/>
    <x v="10"/>
    <n v="0"/>
    <n v="0"/>
    <n v="0"/>
    <n v="0"/>
    <m/>
    <m/>
    <m/>
    <m/>
    <m/>
    <m/>
    <m/>
    <m/>
    <m/>
    <m/>
    <m/>
    <m/>
    <m/>
    <m/>
    <m/>
    <m/>
    <m/>
    <m/>
    <m/>
    <m/>
    <m/>
    <m/>
    <m/>
    <m/>
    <m/>
    <m/>
    <m/>
  </r>
  <r>
    <x v="1"/>
    <x v="1"/>
    <x v="6"/>
    <x v="10"/>
    <n v="0"/>
    <n v="0"/>
    <n v="0"/>
    <n v="0"/>
    <m/>
    <m/>
    <m/>
    <m/>
    <m/>
    <m/>
    <m/>
    <m/>
    <m/>
    <m/>
    <m/>
    <m/>
    <m/>
    <m/>
    <m/>
    <m/>
    <m/>
    <m/>
    <m/>
    <m/>
    <m/>
    <m/>
    <m/>
    <m/>
    <m/>
    <m/>
    <m/>
  </r>
  <r>
    <x v="1"/>
    <x v="6"/>
    <x v="7"/>
    <x v="10"/>
    <n v="0"/>
    <n v="0"/>
    <n v="0"/>
    <n v="600000"/>
    <m/>
    <m/>
    <m/>
    <m/>
    <m/>
    <m/>
    <m/>
    <m/>
    <m/>
    <m/>
    <m/>
    <m/>
    <m/>
    <m/>
    <m/>
    <m/>
    <m/>
    <m/>
    <m/>
    <m/>
    <m/>
    <m/>
    <m/>
    <m/>
    <m/>
    <m/>
    <m/>
  </r>
  <r>
    <x v="1"/>
    <x v="3"/>
    <x v="8"/>
    <x v="10"/>
    <n v="0"/>
    <n v="0"/>
    <n v="0"/>
    <n v="600000"/>
    <m/>
    <m/>
    <m/>
    <m/>
    <m/>
    <m/>
    <m/>
    <m/>
    <m/>
    <m/>
    <m/>
    <m/>
    <m/>
    <m/>
    <m/>
    <m/>
    <m/>
    <m/>
    <m/>
    <m/>
    <m/>
    <m/>
    <m/>
    <m/>
    <m/>
    <m/>
    <m/>
  </r>
  <r>
    <x v="1"/>
    <x v="6"/>
    <x v="9"/>
    <x v="10"/>
    <n v="0"/>
    <n v="0"/>
    <n v="0"/>
    <n v="600000"/>
    <m/>
    <m/>
    <m/>
    <m/>
    <m/>
    <m/>
    <m/>
    <m/>
    <m/>
    <m/>
    <m/>
    <m/>
    <m/>
    <m/>
    <m/>
    <m/>
    <m/>
    <m/>
    <m/>
    <m/>
    <m/>
    <m/>
    <m/>
    <m/>
    <m/>
    <m/>
    <m/>
  </r>
  <r>
    <x v="1"/>
    <x v="7"/>
    <x v="10"/>
    <x v="10"/>
    <n v="0"/>
    <n v="0"/>
    <n v="0"/>
    <n v="0"/>
    <m/>
    <m/>
    <m/>
    <m/>
    <m/>
    <m/>
    <m/>
    <m/>
    <m/>
    <m/>
    <m/>
    <m/>
    <m/>
    <m/>
    <m/>
    <m/>
    <m/>
    <m/>
    <m/>
    <m/>
    <m/>
    <m/>
    <m/>
    <m/>
    <m/>
    <m/>
    <m/>
  </r>
  <r>
    <x v="1"/>
    <x v="0"/>
    <x v="11"/>
    <x v="10"/>
    <n v="0"/>
    <n v="0"/>
    <n v="0"/>
    <n v="0"/>
    <m/>
    <m/>
    <m/>
    <m/>
    <m/>
    <m/>
    <m/>
    <m/>
    <m/>
    <m/>
    <m/>
    <m/>
    <m/>
    <m/>
    <m/>
    <m/>
    <m/>
    <m/>
    <m/>
    <m/>
    <m/>
    <m/>
    <m/>
    <m/>
    <m/>
    <m/>
    <m/>
  </r>
  <r>
    <x v="1"/>
    <x v="8"/>
    <x v="12"/>
    <x v="10"/>
    <n v="0"/>
    <n v="0"/>
    <n v="0"/>
    <n v="0"/>
    <m/>
    <m/>
    <m/>
    <m/>
    <m/>
    <m/>
    <m/>
    <m/>
    <m/>
    <m/>
    <m/>
    <m/>
    <m/>
    <m/>
    <m/>
    <m/>
    <m/>
    <m/>
    <m/>
    <m/>
    <m/>
    <m/>
    <m/>
    <m/>
    <m/>
    <m/>
    <m/>
  </r>
  <r>
    <x v="1"/>
    <x v="4"/>
    <x v="13"/>
    <x v="10"/>
    <n v="0"/>
    <n v="0"/>
    <n v="0"/>
    <n v="0"/>
    <m/>
    <m/>
    <m/>
    <m/>
    <m/>
    <m/>
    <m/>
    <m/>
    <m/>
    <m/>
    <m/>
    <m/>
    <m/>
    <m/>
    <m/>
    <m/>
    <m/>
    <m/>
    <m/>
    <m/>
    <m/>
    <m/>
    <m/>
    <m/>
    <m/>
    <m/>
    <m/>
  </r>
  <r>
    <x v="1"/>
    <x v="6"/>
    <x v="14"/>
    <x v="10"/>
    <n v="0"/>
    <n v="0"/>
    <n v="0"/>
    <n v="1200000"/>
    <m/>
    <m/>
    <m/>
    <m/>
    <m/>
    <m/>
    <m/>
    <m/>
    <m/>
    <m/>
    <m/>
    <m/>
    <m/>
    <m/>
    <m/>
    <m/>
    <m/>
    <m/>
    <m/>
    <m/>
    <m/>
    <m/>
    <m/>
    <m/>
    <m/>
    <m/>
    <m/>
  </r>
  <r>
    <x v="1"/>
    <x v="9"/>
    <x v="15"/>
    <x v="10"/>
    <n v="0"/>
    <n v="0"/>
    <n v="0"/>
    <n v="0"/>
    <m/>
    <m/>
    <m/>
    <m/>
    <m/>
    <m/>
    <m/>
    <m/>
    <m/>
    <m/>
    <m/>
    <m/>
    <m/>
    <m/>
    <m/>
    <m/>
    <m/>
    <m/>
    <m/>
    <m/>
    <m/>
    <m/>
    <m/>
    <m/>
    <m/>
    <m/>
    <m/>
  </r>
  <r>
    <x v="1"/>
    <x v="3"/>
    <x v="16"/>
    <x v="10"/>
    <n v="0"/>
    <n v="0"/>
    <n v="0"/>
    <n v="0"/>
    <m/>
    <m/>
    <m/>
    <m/>
    <m/>
    <m/>
    <m/>
    <m/>
    <m/>
    <m/>
    <m/>
    <m/>
    <m/>
    <m/>
    <m/>
    <m/>
    <m/>
    <m/>
    <m/>
    <m/>
    <m/>
    <m/>
    <m/>
    <m/>
    <m/>
    <m/>
    <m/>
  </r>
  <r>
    <x v="1"/>
    <x v="2"/>
    <x v="17"/>
    <x v="10"/>
    <n v="0"/>
    <n v="0"/>
    <n v="0"/>
    <n v="0"/>
    <m/>
    <m/>
    <m/>
    <m/>
    <m/>
    <m/>
    <m/>
    <m/>
    <m/>
    <m/>
    <m/>
    <m/>
    <m/>
    <m/>
    <m/>
    <m/>
    <m/>
    <m/>
    <m/>
    <m/>
    <m/>
    <m/>
    <m/>
    <m/>
    <m/>
    <m/>
    <m/>
  </r>
  <r>
    <x v="1"/>
    <x v="2"/>
    <x v="18"/>
    <x v="10"/>
    <n v="0"/>
    <n v="0"/>
    <n v="0"/>
    <n v="0"/>
    <m/>
    <m/>
    <m/>
    <m/>
    <m/>
    <m/>
    <m/>
    <m/>
    <m/>
    <m/>
    <m/>
    <m/>
    <m/>
    <m/>
    <m/>
    <m/>
    <m/>
    <m/>
    <m/>
    <m/>
    <m/>
    <m/>
    <m/>
    <m/>
    <m/>
    <m/>
    <m/>
  </r>
  <r>
    <x v="1"/>
    <x v="0"/>
    <x v="19"/>
    <x v="10"/>
    <n v="0"/>
    <n v="0"/>
    <n v="0"/>
    <n v="600000"/>
    <m/>
    <m/>
    <m/>
    <m/>
    <m/>
    <m/>
    <m/>
    <m/>
    <m/>
    <m/>
    <m/>
    <m/>
    <m/>
    <m/>
    <m/>
    <m/>
    <m/>
    <m/>
    <m/>
    <m/>
    <m/>
    <m/>
    <m/>
    <m/>
    <m/>
    <m/>
    <m/>
  </r>
  <r>
    <x v="1"/>
    <x v="9"/>
    <x v="20"/>
    <x v="10"/>
    <n v="0"/>
    <n v="0"/>
    <n v="0"/>
    <n v="600000"/>
    <m/>
    <m/>
    <m/>
    <m/>
    <m/>
    <m/>
    <m/>
    <m/>
    <m/>
    <m/>
    <m/>
    <m/>
    <m/>
    <m/>
    <m/>
    <m/>
    <m/>
    <m/>
    <m/>
    <m/>
    <m/>
    <m/>
    <m/>
    <m/>
    <m/>
    <m/>
    <m/>
  </r>
  <r>
    <x v="1"/>
    <x v="3"/>
    <x v="21"/>
    <x v="10"/>
    <n v="0"/>
    <n v="0"/>
    <n v="0"/>
    <n v="600000"/>
    <m/>
    <m/>
    <m/>
    <m/>
    <m/>
    <m/>
    <m/>
    <m/>
    <m/>
    <m/>
    <m/>
    <m/>
    <m/>
    <m/>
    <m/>
    <m/>
    <m/>
    <m/>
    <m/>
    <m/>
    <m/>
    <m/>
    <m/>
    <m/>
    <m/>
    <m/>
    <m/>
  </r>
  <r>
    <x v="1"/>
    <x v="8"/>
    <x v="22"/>
    <x v="10"/>
    <n v="0"/>
    <n v="0"/>
    <n v="0"/>
    <n v="0"/>
    <m/>
    <m/>
    <m/>
    <m/>
    <m/>
    <m/>
    <m/>
    <m/>
    <m/>
    <m/>
    <m/>
    <m/>
    <m/>
    <m/>
    <m/>
    <m/>
    <m/>
    <m/>
    <m/>
    <m/>
    <m/>
    <m/>
    <m/>
    <m/>
    <m/>
    <m/>
    <m/>
  </r>
  <r>
    <x v="1"/>
    <x v="7"/>
    <x v="23"/>
    <x v="10"/>
    <n v="0"/>
    <n v="0"/>
    <n v="0"/>
    <n v="0"/>
    <m/>
    <m/>
    <m/>
    <m/>
    <m/>
    <m/>
    <m/>
    <m/>
    <m/>
    <m/>
    <m/>
    <m/>
    <m/>
    <m/>
    <m/>
    <m/>
    <m/>
    <m/>
    <m/>
    <m/>
    <m/>
    <m/>
    <m/>
    <m/>
    <m/>
    <m/>
    <m/>
  </r>
  <r>
    <x v="1"/>
    <x v="4"/>
    <x v="24"/>
    <x v="10"/>
    <n v="0"/>
    <n v="0"/>
    <n v="0"/>
    <n v="0"/>
    <m/>
    <m/>
    <m/>
    <m/>
    <m/>
    <m/>
    <m/>
    <m/>
    <m/>
    <m/>
    <m/>
    <m/>
    <m/>
    <m/>
    <m/>
    <m/>
    <m/>
    <m/>
    <m/>
    <m/>
    <m/>
    <m/>
    <m/>
    <m/>
    <m/>
    <m/>
    <m/>
  </r>
  <r>
    <x v="1"/>
    <x v="5"/>
    <x v="25"/>
    <x v="10"/>
    <n v="0"/>
    <n v="0"/>
    <n v="0"/>
    <n v="0"/>
    <m/>
    <m/>
    <m/>
    <m/>
    <m/>
    <m/>
    <m/>
    <m/>
    <m/>
    <m/>
    <m/>
    <m/>
    <m/>
    <m/>
    <m/>
    <m/>
    <m/>
    <m/>
    <m/>
    <m/>
    <m/>
    <m/>
    <m/>
    <m/>
    <m/>
    <m/>
    <m/>
  </r>
  <r>
    <x v="1"/>
    <x v="9"/>
    <x v="26"/>
    <x v="10"/>
    <n v="0"/>
    <n v="0"/>
    <n v="0"/>
    <n v="0"/>
    <m/>
    <m/>
    <m/>
    <m/>
    <m/>
    <m/>
    <m/>
    <m/>
    <m/>
    <m/>
    <m/>
    <m/>
    <m/>
    <m/>
    <m/>
    <m/>
    <m/>
    <m/>
    <m/>
    <m/>
    <m/>
    <m/>
    <m/>
    <m/>
    <m/>
    <m/>
    <m/>
  </r>
  <r>
    <x v="1"/>
    <x v="7"/>
    <x v="27"/>
    <x v="10"/>
    <n v="0"/>
    <n v="0"/>
    <n v="0"/>
    <n v="600000"/>
    <m/>
    <m/>
    <m/>
    <m/>
    <m/>
    <m/>
    <m/>
    <m/>
    <m/>
    <m/>
    <m/>
    <m/>
    <m/>
    <m/>
    <m/>
    <m/>
    <m/>
    <m/>
    <m/>
    <m/>
    <m/>
    <m/>
    <m/>
    <m/>
    <m/>
    <m/>
    <m/>
  </r>
  <r>
    <x v="1"/>
    <x v="9"/>
    <x v="28"/>
    <x v="10"/>
    <n v="0"/>
    <n v="0"/>
    <n v="0"/>
    <n v="0"/>
    <m/>
    <m/>
    <m/>
    <m/>
    <m/>
    <m/>
    <m/>
    <m/>
    <m/>
    <m/>
    <m/>
    <m/>
    <m/>
    <m/>
    <m/>
    <m/>
    <m/>
    <m/>
    <m/>
    <m/>
    <m/>
    <m/>
    <m/>
    <m/>
    <m/>
    <m/>
    <m/>
  </r>
  <r>
    <x v="1"/>
    <x v="9"/>
    <x v="29"/>
    <x v="10"/>
    <n v="0"/>
    <n v="0"/>
    <n v="0"/>
    <n v="600000"/>
    <m/>
    <m/>
    <m/>
    <m/>
    <m/>
    <m/>
    <m/>
    <m/>
    <m/>
    <m/>
    <m/>
    <m/>
    <m/>
    <m/>
    <m/>
    <m/>
    <m/>
    <m/>
    <m/>
    <m/>
    <m/>
    <m/>
    <m/>
    <m/>
    <m/>
    <m/>
    <m/>
  </r>
  <r>
    <x v="1"/>
    <x v="2"/>
    <x v="30"/>
    <x v="10"/>
    <n v="0"/>
    <n v="0"/>
    <n v="0"/>
    <n v="700000"/>
    <m/>
    <m/>
    <m/>
    <m/>
    <m/>
    <m/>
    <m/>
    <m/>
    <m/>
    <m/>
    <m/>
    <m/>
    <m/>
    <m/>
    <m/>
    <m/>
    <m/>
    <m/>
    <m/>
    <m/>
    <m/>
    <m/>
    <m/>
    <m/>
    <m/>
    <m/>
    <m/>
  </r>
  <r>
    <x v="1"/>
    <x v="8"/>
    <x v="31"/>
    <x v="10"/>
    <n v="0"/>
    <n v="0"/>
    <n v="0"/>
    <n v="0"/>
    <m/>
    <m/>
    <m/>
    <m/>
    <m/>
    <m/>
    <m/>
    <m/>
    <m/>
    <m/>
    <m/>
    <m/>
    <m/>
    <m/>
    <m/>
    <m/>
    <m/>
    <m/>
    <m/>
    <m/>
    <m/>
    <m/>
    <m/>
    <m/>
    <m/>
    <m/>
    <m/>
  </r>
  <r>
    <x v="1"/>
    <x v="8"/>
    <x v="32"/>
    <x v="10"/>
    <n v="0"/>
    <n v="0"/>
    <n v="0"/>
    <n v="0"/>
    <m/>
    <m/>
    <m/>
    <m/>
    <m/>
    <m/>
    <m/>
    <m/>
    <m/>
    <m/>
    <m/>
    <m/>
    <m/>
    <m/>
    <m/>
    <m/>
    <m/>
    <m/>
    <m/>
    <m/>
    <m/>
    <m/>
    <m/>
    <m/>
    <m/>
    <m/>
    <m/>
  </r>
  <r>
    <x v="1"/>
    <x v="4"/>
    <x v="33"/>
    <x v="10"/>
    <n v="0"/>
    <n v="0"/>
    <n v="0"/>
    <n v="1300000"/>
    <m/>
    <m/>
    <m/>
    <m/>
    <m/>
    <m/>
    <m/>
    <m/>
    <m/>
    <m/>
    <m/>
    <m/>
    <m/>
    <m/>
    <m/>
    <m/>
    <m/>
    <m/>
    <m/>
    <m/>
    <m/>
    <m/>
    <m/>
    <m/>
    <m/>
    <m/>
    <m/>
  </r>
  <r>
    <x v="1"/>
    <x v="5"/>
    <x v="34"/>
    <x v="10"/>
    <n v="0"/>
    <n v="0"/>
    <n v="0"/>
    <n v="0"/>
    <m/>
    <m/>
    <m/>
    <m/>
    <m/>
    <m/>
    <m/>
    <m/>
    <m/>
    <m/>
    <m/>
    <m/>
    <m/>
    <m/>
    <m/>
    <m/>
    <m/>
    <m/>
    <m/>
    <m/>
    <m/>
    <m/>
    <m/>
    <m/>
    <m/>
    <m/>
    <m/>
  </r>
  <r>
    <x v="1"/>
    <x v="0"/>
    <x v="0"/>
    <x v="2"/>
    <n v="27468614"/>
    <n v="3822000"/>
    <n v="0"/>
    <n v="41468911"/>
    <m/>
    <m/>
    <m/>
    <m/>
    <m/>
    <m/>
    <m/>
    <m/>
    <m/>
    <m/>
    <m/>
    <n v="74.28"/>
    <m/>
    <m/>
    <m/>
    <m/>
    <m/>
    <m/>
    <m/>
    <m/>
    <m/>
    <m/>
    <m/>
    <m/>
    <m/>
    <m/>
    <m/>
  </r>
  <r>
    <x v="1"/>
    <x v="1"/>
    <x v="1"/>
    <x v="2"/>
    <n v="19939646"/>
    <n v="103510622"/>
    <n v="0"/>
    <n v="47946521"/>
    <m/>
    <m/>
    <m/>
    <m/>
    <m/>
    <m/>
    <m/>
    <m/>
    <m/>
    <m/>
    <m/>
    <n v="73.8"/>
    <m/>
    <m/>
    <m/>
    <m/>
    <m/>
    <m/>
    <m/>
    <m/>
    <m/>
    <m/>
    <m/>
    <m/>
    <m/>
    <m/>
    <m/>
  </r>
  <r>
    <x v="1"/>
    <x v="2"/>
    <x v="2"/>
    <x v="2"/>
    <n v="12056382"/>
    <n v="20221195"/>
    <n v="0"/>
    <n v="24249858"/>
    <m/>
    <m/>
    <m/>
    <m/>
    <m/>
    <m/>
    <m/>
    <m/>
    <m/>
    <m/>
    <m/>
    <n v="74.739999999999995"/>
    <m/>
    <m/>
    <m/>
    <m/>
    <m/>
    <m/>
    <m/>
    <m/>
    <m/>
    <m/>
    <m/>
    <m/>
    <m/>
    <m/>
    <m/>
  </r>
  <r>
    <x v="1"/>
    <x v="3"/>
    <x v="3"/>
    <x v="2"/>
    <n v="19600942"/>
    <n v="42777628"/>
    <n v="0"/>
    <n v="32875516"/>
    <m/>
    <m/>
    <m/>
    <m/>
    <m/>
    <m/>
    <m/>
    <m/>
    <m/>
    <m/>
    <m/>
    <n v="74.510000000000005"/>
    <m/>
    <m/>
    <m/>
    <m/>
    <m/>
    <m/>
    <m/>
    <m/>
    <m/>
    <m/>
    <m/>
    <m/>
    <m/>
    <m/>
    <m/>
  </r>
  <r>
    <x v="1"/>
    <x v="4"/>
    <x v="4"/>
    <x v="2"/>
    <n v="65441896"/>
    <n v="26777438"/>
    <n v="0"/>
    <n v="30287217"/>
    <m/>
    <m/>
    <m/>
    <m/>
    <m/>
    <m/>
    <m/>
    <m/>
    <m/>
    <m/>
    <m/>
    <n v="76.03"/>
    <m/>
    <m/>
    <m/>
    <m/>
    <m/>
    <m/>
    <m/>
    <m/>
    <m/>
    <m/>
    <m/>
    <m/>
    <m/>
    <m/>
    <m/>
  </r>
  <r>
    <x v="1"/>
    <x v="5"/>
    <x v="5"/>
    <x v="2"/>
    <n v="19088611"/>
    <n v="30603172"/>
    <n v="0"/>
    <n v="43518775"/>
    <m/>
    <m/>
    <m/>
    <m/>
    <m/>
    <m/>
    <m/>
    <m/>
    <m/>
    <m/>
    <m/>
    <n v="69.540000000000006"/>
    <m/>
    <m/>
    <m/>
    <m/>
    <m/>
    <m/>
    <m/>
    <m/>
    <m/>
    <m/>
    <m/>
    <m/>
    <m/>
    <m/>
    <m/>
  </r>
  <r>
    <x v="1"/>
    <x v="1"/>
    <x v="6"/>
    <x v="2"/>
    <n v="21325274"/>
    <n v="10076736"/>
    <n v="0"/>
    <n v="43849278"/>
    <m/>
    <m/>
    <m/>
    <m/>
    <m/>
    <m/>
    <m/>
    <m/>
    <m/>
    <m/>
    <m/>
    <n v="73.900000000000006"/>
    <m/>
    <m/>
    <m/>
    <m/>
    <m/>
    <m/>
    <m/>
    <m/>
    <m/>
    <m/>
    <m/>
    <m/>
    <m/>
    <m/>
    <m/>
  </r>
  <r>
    <x v="1"/>
    <x v="6"/>
    <x v="7"/>
    <x v="2"/>
    <n v="16634526"/>
    <n v="26820632"/>
    <n v="0"/>
    <n v="29915041"/>
    <m/>
    <m/>
    <m/>
    <m/>
    <m/>
    <m/>
    <m/>
    <m/>
    <m/>
    <m/>
    <m/>
    <n v="75.459999999999994"/>
    <m/>
    <m/>
    <m/>
    <m/>
    <m/>
    <m/>
    <m/>
    <m/>
    <m/>
    <m/>
    <m/>
    <m/>
    <m/>
    <m/>
    <m/>
  </r>
  <r>
    <x v="1"/>
    <x v="3"/>
    <x v="8"/>
    <x v="2"/>
    <n v="19144063"/>
    <n v="33939077"/>
    <n v="0"/>
    <n v="37043237"/>
    <m/>
    <m/>
    <m/>
    <m/>
    <m/>
    <m/>
    <m/>
    <m/>
    <m/>
    <m/>
    <m/>
    <n v="74.84"/>
    <m/>
    <m/>
    <m/>
    <m/>
    <m/>
    <m/>
    <m/>
    <m/>
    <m/>
    <m/>
    <m/>
    <m/>
    <m/>
    <m/>
    <m/>
  </r>
  <r>
    <x v="1"/>
    <x v="6"/>
    <x v="9"/>
    <x v="2"/>
    <n v="24166036"/>
    <n v="280000"/>
    <n v="0"/>
    <n v="25969682"/>
    <m/>
    <m/>
    <m/>
    <m/>
    <m/>
    <m/>
    <m/>
    <m/>
    <m/>
    <m/>
    <m/>
    <n v="75.91"/>
    <m/>
    <m/>
    <m/>
    <m/>
    <m/>
    <m/>
    <m/>
    <m/>
    <m/>
    <m/>
    <m/>
    <m/>
    <m/>
    <m/>
    <m/>
  </r>
  <r>
    <x v="1"/>
    <x v="7"/>
    <x v="10"/>
    <x v="2"/>
    <n v="22170339"/>
    <n v="484277"/>
    <n v="0"/>
    <n v="25635111"/>
    <m/>
    <m/>
    <m/>
    <m/>
    <m/>
    <m/>
    <m/>
    <m/>
    <m/>
    <m/>
    <m/>
    <n v="77.55"/>
    <m/>
    <m/>
    <m/>
    <m/>
    <m/>
    <m/>
    <m/>
    <m/>
    <m/>
    <m/>
    <m/>
    <m/>
    <m/>
    <m/>
    <m/>
  </r>
  <r>
    <x v="1"/>
    <x v="0"/>
    <x v="11"/>
    <x v="2"/>
    <n v="34924597"/>
    <n v="280000"/>
    <n v="0"/>
    <n v="42465828"/>
    <m/>
    <m/>
    <m/>
    <m/>
    <m/>
    <m/>
    <m/>
    <m/>
    <m/>
    <m/>
    <m/>
    <n v="73.55"/>
    <m/>
    <m/>
    <m/>
    <m/>
    <m/>
    <m/>
    <m/>
    <m/>
    <m/>
    <m/>
    <m/>
    <m/>
    <m/>
    <m/>
    <m/>
  </r>
  <r>
    <x v="1"/>
    <x v="8"/>
    <x v="12"/>
    <x v="2"/>
    <n v="18937386"/>
    <n v="9849025"/>
    <n v="0"/>
    <n v="33246874"/>
    <m/>
    <m/>
    <m/>
    <m/>
    <m/>
    <m/>
    <m/>
    <m/>
    <m/>
    <m/>
    <m/>
    <n v="74.48"/>
    <m/>
    <m/>
    <m/>
    <m/>
    <m/>
    <m/>
    <m/>
    <m/>
    <m/>
    <m/>
    <m/>
    <m/>
    <m/>
    <m/>
    <m/>
  </r>
  <r>
    <x v="1"/>
    <x v="4"/>
    <x v="13"/>
    <x v="2"/>
    <n v="11632238"/>
    <n v="6588658"/>
    <n v="0"/>
    <n v="38672889"/>
    <m/>
    <m/>
    <m/>
    <m/>
    <m/>
    <m/>
    <m/>
    <m/>
    <m/>
    <m/>
    <m/>
    <n v="76.86"/>
    <m/>
    <m/>
    <m/>
    <m/>
    <m/>
    <m/>
    <m/>
    <m/>
    <m/>
    <m/>
    <m/>
    <m/>
    <m/>
    <m/>
    <m/>
  </r>
  <r>
    <x v="1"/>
    <x v="6"/>
    <x v="14"/>
    <x v="2"/>
    <n v="7760913"/>
    <n v="12802878"/>
    <n v="0"/>
    <n v="18957071"/>
    <m/>
    <m/>
    <m/>
    <m/>
    <m/>
    <m/>
    <m/>
    <m/>
    <m/>
    <m/>
    <m/>
    <n v="76.680000000000007"/>
    <m/>
    <m/>
    <m/>
    <m/>
    <m/>
    <m/>
    <m/>
    <m/>
    <m/>
    <m/>
    <m/>
    <m/>
    <m/>
    <m/>
    <m/>
  </r>
  <r>
    <x v="1"/>
    <x v="9"/>
    <x v="15"/>
    <x v="2"/>
    <n v="76022765"/>
    <n v="879000"/>
    <n v="0"/>
    <n v="33508460"/>
    <m/>
    <m/>
    <m/>
    <m/>
    <m/>
    <m/>
    <m/>
    <m/>
    <m/>
    <m/>
    <m/>
    <n v="73.88"/>
    <m/>
    <m/>
    <m/>
    <m/>
    <m/>
    <m/>
    <m/>
    <m/>
    <m/>
    <m/>
    <m/>
    <m/>
    <m/>
    <m/>
    <m/>
  </r>
  <r>
    <x v="1"/>
    <x v="3"/>
    <x v="16"/>
    <x v="2"/>
    <n v="22214477"/>
    <n v="15560426"/>
    <n v="0"/>
    <n v="31061172"/>
    <m/>
    <m/>
    <m/>
    <m/>
    <m/>
    <m/>
    <m/>
    <m/>
    <m/>
    <m/>
    <m/>
    <n v="76.27"/>
    <m/>
    <m/>
    <m/>
    <m/>
    <m/>
    <m/>
    <m/>
    <m/>
    <m/>
    <m/>
    <m/>
    <m/>
    <m/>
    <m/>
    <m/>
  </r>
  <r>
    <x v="1"/>
    <x v="2"/>
    <x v="17"/>
    <x v="2"/>
    <n v="28043017"/>
    <n v="244000"/>
    <n v="0"/>
    <n v="33764064"/>
    <m/>
    <m/>
    <m/>
    <m/>
    <m/>
    <m/>
    <m/>
    <m/>
    <m/>
    <m/>
    <m/>
    <n v="73.739999999999995"/>
    <m/>
    <m/>
    <m/>
    <m/>
    <m/>
    <m/>
    <m/>
    <m/>
    <m/>
    <m/>
    <m/>
    <m/>
    <m/>
    <m/>
    <m/>
  </r>
  <r>
    <x v="1"/>
    <x v="2"/>
    <x v="18"/>
    <x v="2"/>
    <n v="17496142"/>
    <n v="12418552"/>
    <n v="0"/>
    <n v="30411083"/>
    <m/>
    <m/>
    <m/>
    <m/>
    <m/>
    <m/>
    <m/>
    <m/>
    <m/>
    <m/>
    <m/>
    <n v="73.53"/>
    <m/>
    <m/>
    <m/>
    <m/>
    <m/>
    <m/>
    <m/>
    <m/>
    <m/>
    <m/>
    <m/>
    <m/>
    <m/>
    <m/>
    <m/>
  </r>
  <r>
    <x v="1"/>
    <x v="0"/>
    <x v="19"/>
    <x v="2"/>
    <n v="13075184"/>
    <n v="10791424"/>
    <n v="0"/>
    <n v="26985682"/>
    <m/>
    <m/>
    <m/>
    <m/>
    <m/>
    <m/>
    <m/>
    <m/>
    <m/>
    <m/>
    <m/>
    <n v="73.209999999999994"/>
    <m/>
    <m/>
    <m/>
    <m/>
    <m/>
    <m/>
    <m/>
    <m/>
    <m/>
    <m/>
    <m/>
    <m/>
    <m/>
    <m/>
    <m/>
  </r>
  <r>
    <x v="1"/>
    <x v="9"/>
    <x v="20"/>
    <x v="2"/>
    <n v="35861961"/>
    <n v="930000"/>
    <n v="0"/>
    <n v="30349385"/>
    <m/>
    <m/>
    <m/>
    <m/>
    <m/>
    <m/>
    <m/>
    <m/>
    <m/>
    <m/>
    <m/>
    <n v="74.87"/>
    <m/>
    <m/>
    <m/>
    <m/>
    <m/>
    <m/>
    <m/>
    <m/>
    <m/>
    <m/>
    <m/>
    <m/>
    <m/>
    <m/>
    <m/>
  </r>
  <r>
    <x v="1"/>
    <x v="3"/>
    <x v="21"/>
    <x v="2"/>
    <n v="13017915"/>
    <n v="13203347"/>
    <n v="0"/>
    <n v="21879611"/>
    <m/>
    <m/>
    <m/>
    <m/>
    <m/>
    <m/>
    <m/>
    <m/>
    <m/>
    <m/>
    <m/>
    <n v="74.61"/>
    <m/>
    <m/>
    <m/>
    <m/>
    <m/>
    <m/>
    <m/>
    <m/>
    <m/>
    <m/>
    <m/>
    <m/>
    <m/>
    <m/>
    <m/>
  </r>
  <r>
    <x v="1"/>
    <x v="8"/>
    <x v="22"/>
    <x v="2"/>
    <n v="31048763"/>
    <n v="2580000"/>
    <n v="0"/>
    <n v="28942210"/>
    <m/>
    <m/>
    <m/>
    <m/>
    <m/>
    <m/>
    <m/>
    <m/>
    <m/>
    <m/>
    <m/>
    <n v="75.790000000000006"/>
    <m/>
    <m/>
    <m/>
    <m/>
    <m/>
    <m/>
    <m/>
    <m/>
    <m/>
    <m/>
    <m/>
    <m/>
    <m/>
    <m/>
    <m/>
  </r>
  <r>
    <x v="1"/>
    <x v="7"/>
    <x v="23"/>
    <x v="2"/>
    <n v="21578304"/>
    <n v="11970327"/>
    <n v="0"/>
    <n v="29915035"/>
    <m/>
    <m/>
    <m/>
    <m/>
    <m/>
    <m/>
    <m/>
    <m/>
    <m/>
    <m/>
    <m/>
    <n v="75.790000000000006"/>
    <m/>
    <m/>
    <m/>
    <m/>
    <m/>
    <m/>
    <m/>
    <m/>
    <m/>
    <m/>
    <m/>
    <m/>
    <m/>
    <m/>
    <m/>
  </r>
  <r>
    <x v="1"/>
    <x v="4"/>
    <x v="24"/>
    <x v="2"/>
    <n v="21453987"/>
    <n v="1221990"/>
    <n v="0"/>
    <n v="15097451"/>
    <m/>
    <m/>
    <m/>
    <m/>
    <m/>
    <m/>
    <m/>
    <m/>
    <m/>
    <m/>
    <m/>
    <n v="77.73"/>
    <m/>
    <m/>
    <m/>
    <m/>
    <m/>
    <m/>
    <m/>
    <m/>
    <m/>
    <m/>
    <m/>
    <m/>
    <m/>
    <m/>
    <m/>
  </r>
  <r>
    <x v="1"/>
    <x v="5"/>
    <x v="25"/>
    <x v="2"/>
    <n v="21046968"/>
    <n v="72105076"/>
    <n v="0"/>
    <n v="34554266"/>
    <m/>
    <m/>
    <m/>
    <m/>
    <m/>
    <m/>
    <m/>
    <m/>
    <m/>
    <m/>
    <m/>
    <n v="71.72"/>
    <m/>
    <m/>
    <m/>
    <m/>
    <m/>
    <m/>
    <m/>
    <m/>
    <m/>
    <m/>
    <m/>
    <m/>
    <m/>
    <m/>
    <m/>
  </r>
  <r>
    <x v="1"/>
    <x v="9"/>
    <x v="26"/>
    <x v="2"/>
    <n v="63074024"/>
    <n v="2469500"/>
    <n v="0"/>
    <n v="30340411"/>
    <m/>
    <m/>
    <m/>
    <m/>
    <m/>
    <m/>
    <m/>
    <m/>
    <m/>
    <m/>
    <m/>
    <n v="75.64"/>
    <m/>
    <m/>
    <m/>
    <m/>
    <m/>
    <m/>
    <m/>
    <m/>
    <m/>
    <m/>
    <m/>
    <m/>
    <m/>
    <m/>
    <m/>
  </r>
  <r>
    <x v="1"/>
    <x v="7"/>
    <x v="27"/>
    <x v="2"/>
    <n v="28233351"/>
    <n v="930000"/>
    <n v="0"/>
    <n v="37433710"/>
    <m/>
    <m/>
    <m/>
    <m/>
    <m/>
    <m/>
    <m/>
    <m/>
    <m/>
    <m/>
    <m/>
    <n v="76.28"/>
    <m/>
    <m/>
    <m/>
    <m/>
    <m/>
    <m/>
    <m/>
    <m/>
    <m/>
    <m/>
    <m/>
    <m/>
    <m/>
    <m/>
    <m/>
  </r>
  <r>
    <x v="1"/>
    <x v="9"/>
    <x v="28"/>
    <x v="2"/>
    <n v="26284955"/>
    <n v="1330000"/>
    <n v="0"/>
    <n v="31076726"/>
    <m/>
    <m/>
    <m/>
    <m/>
    <m/>
    <m/>
    <m/>
    <m/>
    <m/>
    <m/>
    <m/>
    <n v="71.94"/>
    <m/>
    <m/>
    <m/>
    <m/>
    <m/>
    <m/>
    <m/>
    <m/>
    <m/>
    <m/>
    <m/>
    <m/>
    <m/>
    <m/>
    <m/>
  </r>
  <r>
    <x v="1"/>
    <x v="9"/>
    <x v="29"/>
    <x v="2"/>
    <n v="29968150"/>
    <m/>
    <n v="0"/>
    <n v="6139370"/>
    <m/>
    <m/>
    <m/>
    <m/>
    <m/>
    <m/>
    <m/>
    <m/>
    <m/>
    <m/>
    <m/>
    <n v="76.930000000000007"/>
    <m/>
    <m/>
    <m/>
    <m/>
    <m/>
    <m/>
    <m/>
    <m/>
    <m/>
    <m/>
    <m/>
    <m/>
    <m/>
    <m/>
    <m/>
  </r>
  <r>
    <x v="1"/>
    <x v="2"/>
    <x v="30"/>
    <x v="2"/>
    <n v="17727753"/>
    <m/>
    <n v="0"/>
    <n v="12701579"/>
    <m/>
    <m/>
    <m/>
    <m/>
    <m/>
    <m/>
    <m/>
    <m/>
    <m/>
    <m/>
    <m/>
    <n v="74.44"/>
    <m/>
    <m/>
    <m/>
    <m/>
    <m/>
    <m/>
    <m/>
    <m/>
    <m/>
    <m/>
    <m/>
    <m/>
    <m/>
    <m/>
    <m/>
  </r>
  <r>
    <x v="1"/>
    <x v="8"/>
    <x v="31"/>
    <x v="2"/>
    <n v="9093001"/>
    <m/>
    <n v="0"/>
    <n v="6838855"/>
    <m/>
    <m/>
    <m/>
    <m/>
    <m/>
    <m/>
    <m/>
    <m/>
    <m/>
    <m/>
    <m/>
    <n v="77.55"/>
    <m/>
    <m/>
    <m/>
    <m/>
    <m/>
    <m/>
    <m/>
    <m/>
    <m/>
    <m/>
    <m/>
    <m/>
    <m/>
    <m/>
    <m/>
  </r>
  <r>
    <x v="1"/>
    <x v="8"/>
    <x v="32"/>
    <x v="2"/>
    <n v="25449187"/>
    <n v="12204097"/>
    <n v="0"/>
    <n v="29973520"/>
    <m/>
    <m/>
    <m/>
    <m/>
    <m/>
    <m/>
    <m/>
    <m/>
    <m/>
    <m/>
    <m/>
    <n v="77.510000000000005"/>
    <m/>
    <m/>
    <m/>
    <m/>
    <m/>
    <m/>
    <m/>
    <m/>
    <m/>
    <m/>
    <m/>
    <m/>
    <m/>
    <m/>
    <m/>
  </r>
  <r>
    <x v="1"/>
    <x v="4"/>
    <x v="33"/>
    <x v="2"/>
    <n v="18819921"/>
    <n v="2119060"/>
    <n v="0"/>
    <n v="15829037"/>
    <m/>
    <m/>
    <m/>
    <m/>
    <m/>
    <m/>
    <m/>
    <m/>
    <m/>
    <m/>
    <m/>
    <n v="77.319999999999993"/>
    <m/>
    <m/>
    <m/>
    <m/>
    <m/>
    <m/>
    <m/>
    <m/>
    <m/>
    <m/>
    <m/>
    <m/>
    <m/>
    <m/>
    <m/>
  </r>
  <r>
    <x v="1"/>
    <x v="5"/>
    <x v="34"/>
    <x v="2"/>
    <n v="18298381"/>
    <m/>
    <n v="0"/>
    <n v="8335087"/>
    <m/>
    <m/>
    <m/>
    <m/>
    <m/>
    <m/>
    <m/>
    <m/>
    <m/>
    <m/>
    <m/>
    <n v="74.540000000000006"/>
    <m/>
    <m/>
    <m/>
    <m/>
    <m/>
    <m/>
    <m/>
    <m/>
    <m/>
    <m/>
    <m/>
    <m/>
    <m/>
    <m/>
    <m/>
  </r>
  <r>
    <x v="1"/>
    <x v="0"/>
    <x v="0"/>
    <x v="8"/>
    <n v="0"/>
    <m/>
    <n v="0"/>
    <n v="0"/>
    <m/>
    <m/>
    <m/>
    <m/>
    <m/>
    <m/>
    <m/>
    <m/>
    <m/>
    <m/>
    <m/>
    <m/>
    <m/>
    <m/>
    <m/>
    <m/>
    <m/>
    <m/>
    <m/>
    <m/>
    <m/>
    <m/>
    <m/>
    <m/>
    <m/>
    <m/>
    <m/>
  </r>
  <r>
    <x v="1"/>
    <x v="1"/>
    <x v="1"/>
    <x v="8"/>
    <n v="0"/>
    <m/>
    <n v="0"/>
    <n v="0"/>
    <m/>
    <m/>
    <m/>
    <m/>
    <m/>
    <m/>
    <m/>
    <m/>
    <m/>
    <m/>
    <m/>
    <m/>
    <m/>
    <m/>
    <m/>
    <m/>
    <m/>
    <m/>
    <m/>
    <m/>
    <m/>
    <m/>
    <m/>
    <m/>
    <m/>
    <m/>
    <m/>
  </r>
  <r>
    <x v="1"/>
    <x v="2"/>
    <x v="2"/>
    <x v="8"/>
    <n v="0"/>
    <m/>
    <n v="0"/>
    <n v="0"/>
    <m/>
    <m/>
    <m/>
    <m/>
    <m/>
    <m/>
    <m/>
    <m/>
    <m/>
    <m/>
    <m/>
    <m/>
    <m/>
    <m/>
    <m/>
    <m/>
    <m/>
    <m/>
    <m/>
    <m/>
    <m/>
    <m/>
    <m/>
    <m/>
    <m/>
    <m/>
    <m/>
  </r>
  <r>
    <x v="1"/>
    <x v="3"/>
    <x v="3"/>
    <x v="8"/>
    <n v="0"/>
    <m/>
    <n v="0"/>
    <n v="0"/>
    <m/>
    <m/>
    <m/>
    <m/>
    <m/>
    <m/>
    <m/>
    <m/>
    <m/>
    <m/>
    <m/>
    <m/>
    <m/>
    <m/>
    <m/>
    <m/>
    <m/>
    <m/>
    <m/>
    <m/>
    <m/>
    <m/>
    <m/>
    <m/>
    <m/>
    <m/>
    <m/>
  </r>
  <r>
    <x v="1"/>
    <x v="4"/>
    <x v="4"/>
    <x v="8"/>
    <n v="0"/>
    <n v="6672662"/>
    <n v="0"/>
    <n v="862578"/>
    <m/>
    <m/>
    <m/>
    <m/>
    <m/>
    <m/>
    <m/>
    <m/>
    <m/>
    <m/>
    <m/>
    <m/>
    <m/>
    <m/>
    <m/>
    <m/>
    <m/>
    <m/>
    <m/>
    <m/>
    <m/>
    <m/>
    <m/>
    <m/>
    <m/>
    <m/>
    <m/>
  </r>
  <r>
    <x v="1"/>
    <x v="5"/>
    <x v="5"/>
    <x v="8"/>
    <n v="0"/>
    <m/>
    <n v="0"/>
    <n v="100000"/>
    <m/>
    <m/>
    <m/>
    <m/>
    <m/>
    <m/>
    <m/>
    <m/>
    <m/>
    <m/>
    <m/>
    <m/>
    <m/>
    <m/>
    <m/>
    <m/>
    <m/>
    <m/>
    <m/>
    <m/>
    <m/>
    <m/>
    <m/>
    <m/>
    <m/>
    <m/>
    <m/>
  </r>
  <r>
    <x v="1"/>
    <x v="1"/>
    <x v="6"/>
    <x v="8"/>
    <n v="0"/>
    <m/>
    <n v="0"/>
    <n v="0"/>
    <m/>
    <m/>
    <m/>
    <m/>
    <m/>
    <m/>
    <m/>
    <m/>
    <m/>
    <m/>
    <m/>
    <m/>
    <m/>
    <m/>
    <m/>
    <m/>
    <m/>
    <m/>
    <m/>
    <m/>
    <m/>
    <m/>
    <m/>
    <m/>
    <m/>
    <m/>
    <m/>
  </r>
  <r>
    <x v="1"/>
    <x v="6"/>
    <x v="7"/>
    <x v="8"/>
    <n v="0"/>
    <m/>
    <n v="0"/>
    <n v="862578"/>
    <m/>
    <m/>
    <m/>
    <m/>
    <m/>
    <m/>
    <m/>
    <m/>
    <m/>
    <m/>
    <m/>
    <m/>
    <m/>
    <m/>
    <m/>
    <m/>
    <m/>
    <m/>
    <m/>
    <m/>
    <m/>
    <m/>
    <m/>
    <m/>
    <m/>
    <m/>
    <m/>
  </r>
  <r>
    <x v="1"/>
    <x v="3"/>
    <x v="8"/>
    <x v="8"/>
    <n v="0"/>
    <m/>
    <n v="0"/>
    <n v="0"/>
    <m/>
    <m/>
    <m/>
    <m/>
    <m/>
    <m/>
    <m/>
    <m/>
    <m/>
    <m/>
    <m/>
    <m/>
    <m/>
    <m/>
    <m/>
    <m/>
    <m/>
    <m/>
    <m/>
    <m/>
    <m/>
    <m/>
    <m/>
    <m/>
    <m/>
    <m/>
    <m/>
  </r>
  <r>
    <x v="1"/>
    <x v="6"/>
    <x v="9"/>
    <x v="8"/>
    <n v="0"/>
    <n v="9232025"/>
    <n v="0"/>
    <n v="862578"/>
    <m/>
    <m/>
    <m/>
    <m/>
    <m/>
    <m/>
    <m/>
    <m/>
    <m/>
    <m/>
    <m/>
    <m/>
    <m/>
    <m/>
    <m/>
    <m/>
    <m/>
    <m/>
    <m/>
    <m/>
    <m/>
    <m/>
    <m/>
    <m/>
    <m/>
    <m/>
    <m/>
  </r>
  <r>
    <x v="1"/>
    <x v="7"/>
    <x v="10"/>
    <x v="8"/>
    <n v="0"/>
    <n v="1399999"/>
    <n v="0"/>
    <n v="862578"/>
    <m/>
    <m/>
    <m/>
    <m/>
    <m/>
    <m/>
    <m/>
    <m/>
    <m/>
    <m/>
    <m/>
    <m/>
    <m/>
    <m/>
    <m/>
    <m/>
    <m/>
    <m/>
    <m/>
    <m/>
    <m/>
    <m/>
    <m/>
    <m/>
    <m/>
    <m/>
    <m/>
  </r>
  <r>
    <x v="1"/>
    <x v="0"/>
    <x v="11"/>
    <x v="8"/>
    <n v="0"/>
    <m/>
    <n v="0"/>
    <n v="0"/>
    <m/>
    <m/>
    <m/>
    <m/>
    <m/>
    <m/>
    <m/>
    <m/>
    <m/>
    <m/>
    <m/>
    <m/>
    <m/>
    <m/>
    <m/>
    <m/>
    <m/>
    <m/>
    <m/>
    <m/>
    <m/>
    <m/>
    <m/>
    <m/>
    <m/>
    <m/>
    <m/>
  </r>
  <r>
    <x v="1"/>
    <x v="8"/>
    <x v="12"/>
    <x v="8"/>
    <n v="0"/>
    <m/>
    <n v="0"/>
    <n v="0"/>
    <m/>
    <m/>
    <m/>
    <m/>
    <m/>
    <m/>
    <m/>
    <m/>
    <m/>
    <m/>
    <m/>
    <m/>
    <m/>
    <m/>
    <m/>
    <m/>
    <m/>
    <m/>
    <m/>
    <m/>
    <m/>
    <m/>
    <m/>
    <m/>
    <m/>
    <m/>
    <m/>
  </r>
  <r>
    <x v="1"/>
    <x v="4"/>
    <x v="13"/>
    <x v="8"/>
    <n v="0"/>
    <n v="1751716"/>
    <n v="0"/>
    <n v="862578"/>
    <m/>
    <m/>
    <m/>
    <m/>
    <m/>
    <m/>
    <m/>
    <m/>
    <m/>
    <m/>
    <m/>
    <m/>
    <m/>
    <m/>
    <m/>
    <m/>
    <m/>
    <m/>
    <m/>
    <m/>
    <m/>
    <m/>
    <m/>
    <m/>
    <m/>
    <m/>
    <m/>
  </r>
  <r>
    <x v="1"/>
    <x v="6"/>
    <x v="14"/>
    <x v="8"/>
    <n v="0"/>
    <m/>
    <n v="0"/>
    <n v="0"/>
    <m/>
    <m/>
    <m/>
    <m/>
    <m/>
    <m/>
    <m/>
    <m/>
    <m/>
    <m/>
    <m/>
    <m/>
    <m/>
    <m/>
    <m/>
    <m/>
    <m/>
    <m/>
    <m/>
    <m/>
    <m/>
    <m/>
    <m/>
    <m/>
    <m/>
    <m/>
    <m/>
  </r>
  <r>
    <x v="1"/>
    <x v="9"/>
    <x v="15"/>
    <x v="8"/>
    <n v="0"/>
    <n v="9873996"/>
    <n v="0"/>
    <n v="862578"/>
    <m/>
    <m/>
    <m/>
    <m/>
    <m/>
    <m/>
    <m/>
    <m/>
    <m/>
    <m/>
    <m/>
    <m/>
    <m/>
    <m/>
    <m/>
    <m/>
    <m/>
    <m/>
    <m/>
    <m/>
    <m/>
    <m/>
    <m/>
    <m/>
    <m/>
    <m/>
    <m/>
  </r>
  <r>
    <x v="1"/>
    <x v="3"/>
    <x v="16"/>
    <x v="8"/>
    <n v="0"/>
    <m/>
    <n v="0"/>
    <n v="0"/>
    <m/>
    <m/>
    <m/>
    <m/>
    <m/>
    <m/>
    <m/>
    <m/>
    <m/>
    <m/>
    <m/>
    <m/>
    <m/>
    <m/>
    <m/>
    <m/>
    <m/>
    <m/>
    <m/>
    <m/>
    <m/>
    <m/>
    <m/>
    <m/>
    <m/>
    <m/>
    <m/>
  </r>
  <r>
    <x v="1"/>
    <x v="2"/>
    <x v="17"/>
    <x v="8"/>
    <n v="0"/>
    <m/>
    <n v="0"/>
    <n v="0"/>
    <m/>
    <m/>
    <m/>
    <m/>
    <m/>
    <m/>
    <m/>
    <m/>
    <m/>
    <m/>
    <m/>
    <m/>
    <m/>
    <m/>
    <m/>
    <m/>
    <m/>
    <m/>
    <m/>
    <m/>
    <m/>
    <m/>
    <m/>
    <m/>
    <m/>
    <m/>
    <m/>
  </r>
  <r>
    <x v="1"/>
    <x v="2"/>
    <x v="18"/>
    <x v="8"/>
    <n v="0"/>
    <m/>
    <n v="0"/>
    <n v="0"/>
    <m/>
    <m/>
    <m/>
    <m/>
    <m/>
    <m/>
    <m/>
    <m/>
    <m/>
    <m/>
    <m/>
    <m/>
    <m/>
    <m/>
    <m/>
    <m/>
    <m/>
    <m/>
    <m/>
    <m/>
    <m/>
    <m/>
    <m/>
    <m/>
    <m/>
    <m/>
    <m/>
  </r>
  <r>
    <x v="1"/>
    <x v="0"/>
    <x v="19"/>
    <x v="8"/>
    <n v="0"/>
    <m/>
    <n v="0"/>
    <n v="0"/>
    <m/>
    <m/>
    <m/>
    <m/>
    <m/>
    <m/>
    <m/>
    <m/>
    <m/>
    <m/>
    <m/>
    <m/>
    <m/>
    <m/>
    <m/>
    <m/>
    <m/>
    <m/>
    <m/>
    <m/>
    <m/>
    <m/>
    <m/>
    <m/>
    <m/>
    <m/>
    <m/>
  </r>
  <r>
    <x v="1"/>
    <x v="9"/>
    <x v="20"/>
    <x v="8"/>
    <n v="0"/>
    <n v="6870394"/>
    <n v="0"/>
    <n v="862578"/>
    <m/>
    <m/>
    <m/>
    <m/>
    <m/>
    <m/>
    <m/>
    <m/>
    <m/>
    <m/>
    <m/>
    <m/>
    <m/>
    <m/>
    <m/>
    <m/>
    <m/>
    <m/>
    <m/>
    <m/>
    <m/>
    <m/>
    <m/>
    <m/>
    <m/>
    <m/>
    <m/>
  </r>
  <r>
    <x v="1"/>
    <x v="3"/>
    <x v="21"/>
    <x v="8"/>
    <n v="0"/>
    <m/>
    <n v="0"/>
    <n v="0"/>
    <m/>
    <m/>
    <m/>
    <m/>
    <m/>
    <m/>
    <m/>
    <m/>
    <m/>
    <m/>
    <m/>
    <m/>
    <m/>
    <m/>
    <m/>
    <m/>
    <m/>
    <m/>
    <m/>
    <m/>
    <m/>
    <m/>
    <m/>
    <m/>
    <m/>
    <m/>
    <m/>
  </r>
  <r>
    <x v="1"/>
    <x v="8"/>
    <x v="22"/>
    <x v="8"/>
    <n v="0"/>
    <n v="11455505"/>
    <n v="0"/>
    <n v="962578"/>
    <m/>
    <m/>
    <m/>
    <m/>
    <m/>
    <m/>
    <m/>
    <m/>
    <m/>
    <m/>
    <m/>
    <m/>
    <m/>
    <m/>
    <m/>
    <m/>
    <m/>
    <m/>
    <m/>
    <m/>
    <m/>
    <m/>
    <m/>
    <m/>
    <m/>
    <m/>
    <m/>
  </r>
  <r>
    <x v="1"/>
    <x v="7"/>
    <x v="23"/>
    <x v="8"/>
    <n v="0"/>
    <n v="6804997"/>
    <n v="0"/>
    <n v="962578"/>
    <m/>
    <m/>
    <m/>
    <m/>
    <m/>
    <m/>
    <m/>
    <m/>
    <m/>
    <m/>
    <m/>
    <m/>
    <m/>
    <m/>
    <m/>
    <m/>
    <m/>
    <m/>
    <m/>
    <m/>
    <m/>
    <m/>
    <m/>
    <m/>
    <m/>
    <m/>
    <m/>
  </r>
  <r>
    <x v="1"/>
    <x v="4"/>
    <x v="24"/>
    <x v="8"/>
    <n v="0"/>
    <m/>
    <n v="0"/>
    <n v="862578"/>
    <m/>
    <m/>
    <m/>
    <m/>
    <m/>
    <m/>
    <m/>
    <m/>
    <m/>
    <m/>
    <m/>
    <m/>
    <m/>
    <m/>
    <m/>
    <m/>
    <m/>
    <m/>
    <m/>
    <m/>
    <m/>
    <m/>
    <m/>
    <m/>
    <m/>
    <m/>
    <m/>
  </r>
  <r>
    <x v="1"/>
    <x v="5"/>
    <x v="25"/>
    <x v="8"/>
    <n v="0"/>
    <m/>
    <n v="0"/>
    <n v="0"/>
    <m/>
    <m/>
    <m/>
    <m/>
    <m/>
    <m/>
    <m/>
    <m/>
    <m/>
    <m/>
    <m/>
    <m/>
    <m/>
    <m/>
    <m/>
    <m/>
    <m/>
    <m/>
    <m/>
    <m/>
    <m/>
    <m/>
    <m/>
    <m/>
    <m/>
    <m/>
    <m/>
  </r>
  <r>
    <x v="1"/>
    <x v="9"/>
    <x v="26"/>
    <x v="8"/>
    <n v="0"/>
    <m/>
    <n v="0"/>
    <n v="862578"/>
    <m/>
    <m/>
    <m/>
    <m/>
    <m/>
    <m/>
    <m/>
    <m/>
    <m/>
    <m/>
    <m/>
    <m/>
    <m/>
    <m/>
    <m/>
    <m/>
    <m/>
    <m/>
    <m/>
    <m/>
    <m/>
    <m/>
    <m/>
    <m/>
    <m/>
    <m/>
    <m/>
  </r>
  <r>
    <x v="1"/>
    <x v="7"/>
    <x v="27"/>
    <x v="8"/>
    <n v="0"/>
    <n v="14554594"/>
    <n v="0"/>
    <n v="962578"/>
    <m/>
    <m/>
    <m/>
    <m/>
    <m/>
    <m/>
    <m/>
    <m/>
    <m/>
    <m/>
    <m/>
    <m/>
    <m/>
    <m/>
    <m/>
    <m/>
    <m/>
    <m/>
    <m/>
    <m/>
    <m/>
    <m/>
    <m/>
    <m/>
    <m/>
    <m/>
    <m/>
  </r>
  <r>
    <x v="1"/>
    <x v="9"/>
    <x v="28"/>
    <x v="8"/>
    <n v="0"/>
    <n v="13918194"/>
    <n v="0"/>
    <n v="862578"/>
    <n v="0"/>
    <n v="0"/>
    <n v="0"/>
    <n v="0"/>
    <n v="0"/>
    <n v="0"/>
    <n v="0"/>
    <n v="0"/>
    <n v="0"/>
    <n v="0"/>
    <m/>
    <m/>
    <m/>
    <m/>
    <m/>
    <m/>
    <m/>
    <m/>
    <m/>
    <m/>
    <m/>
    <m/>
    <m/>
    <m/>
    <m/>
    <m/>
    <m/>
  </r>
  <r>
    <x v="1"/>
    <x v="9"/>
    <x v="29"/>
    <x v="8"/>
    <n v="0"/>
    <m/>
    <n v="0"/>
    <n v="862578"/>
    <n v="0"/>
    <n v="0"/>
    <n v="0"/>
    <n v="0"/>
    <n v="0"/>
    <n v="0"/>
    <n v="0"/>
    <n v="0"/>
    <n v="0"/>
    <n v="0"/>
    <m/>
    <m/>
    <m/>
    <m/>
    <m/>
    <m/>
    <m/>
    <m/>
    <m/>
    <m/>
    <m/>
    <m/>
    <m/>
    <m/>
    <m/>
    <m/>
    <m/>
  </r>
  <r>
    <x v="1"/>
    <x v="2"/>
    <x v="30"/>
    <x v="8"/>
    <n v="0"/>
    <m/>
    <n v="0"/>
    <n v="100000"/>
    <n v="0"/>
    <n v="0"/>
    <n v="0"/>
    <n v="0"/>
    <n v="0"/>
    <n v="0"/>
    <n v="0"/>
    <n v="0"/>
    <n v="0"/>
    <n v="0"/>
    <m/>
    <m/>
    <m/>
    <m/>
    <m/>
    <m/>
    <m/>
    <m/>
    <m/>
    <m/>
    <m/>
    <m/>
    <m/>
    <m/>
    <m/>
    <m/>
    <m/>
  </r>
  <r>
    <x v="1"/>
    <x v="8"/>
    <x v="31"/>
    <x v="8"/>
    <n v="0"/>
    <m/>
    <n v="0"/>
    <n v="862578"/>
    <n v="0"/>
    <n v="0"/>
    <n v="0"/>
    <n v="0"/>
    <n v="0"/>
    <n v="0"/>
    <n v="0"/>
    <n v="0"/>
    <n v="0"/>
    <n v="0"/>
    <m/>
    <m/>
    <m/>
    <m/>
    <m/>
    <m/>
    <m/>
    <m/>
    <m/>
    <m/>
    <m/>
    <m/>
    <m/>
    <m/>
    <m/>
    <m/>
    <m/>
  </r>
  <r>
    <x v="1"/>
    <x v="8"/>
    <x v="32"/>
    <x v="8"/>
    <n v="0"/>
    <n v="713927"/>
    <n v="0"/>
    <n v="862578"/>
    <n v="0"/>
    <n v="0"/>
    <n v="0"/>
    <n v="0"/>
    <n v="0"/>
    <n v="0"/>
    <n v="0"/>
    <n v="0"/>
    <n v="0"/>
    <n v="0"/>
    <m/>
    <m/>
    <m/>
    <m/>
    <m/>
    <m/>
    <m/>
    <m/>
    <m/>
    <m/>
    <m/>
    <m/>
    <m/>
    <m/>
    <m/>
    <m/>
    <m/>
  </r>
  <r>
    <x v="1"/>
    <x v="4"/>
    <x v="33"/>
    <x v="8"/>
    <n v="0"/>
    <n v="4218958"/>
    <n v="0"/>
    <n v="862578"/>
    <n v="0"/>
    <n v="0"/>
    <n v="0"/>
    <n v="0"/>
    <n v="0"/>
    <n v="0"/>
    <n v="0"/>
    <n v="0"/>
    <n v="0"/>
    <n v="0"/>
    <m/>
    <m/>
    <m/>
    <m/>
    <m/>
    <m/>
    <m/>
    <m/>
    <m/>
    <m/>
    <m/>
    <m/>
    <m/>
    <m/>
    <m/>
    <m/>
    <m/>
  </r>
  <r>
    <x v="1"/>
    <x v="5"/>
    <x v="34"/>
    <x v="8"/>
    <n v="0"/>
    <m/>
    <n v="0"/>
    <n v="0"/>
    <n v="0"/>
    <n v="0"/>
    <n v="0"/>
    <n v="0"/>
    <n v="0"/>
    <n v="0"/>
    <n v="0"/>
    <n v="0"/>
    <n v="0"/>
    <n v="0"/>
    <m/>
    <m/>
    <m/>
    <m/>
    <m/>
    <m/>
    <m/>
    <m/>
    <m/>
    <m/>
    <m/>
    <m/>
    <m/>
    <m/>
    <m/>
    <m/>
    <m/>
  </r>
  <r>
    <x v="1"/>
    <x v="0"/>
    <x v="0"/>
    <x v="6"/>
    <n v="0"/>
    <m/>
    <n v="0"/>
    <n v="372462"/>
    <n v="0"/>
    <n v="0"/>
    <n v="0"/>
    <n v="0"/>
    <n v="0"/>
    <n v="0"/>
    <n v="0"/>
    <n v="0"/>
    <n v="0"/>
    <n v="0"/>
    <m/>
    <m/>
    <m/>
    <m/>
    <n v="9407"/>
    <n v="5.86"/>
    <n v="69.760000000000005"/>
    <m/>
    <m/>
    <m/>
    <m/>
    <m/>
    <m/>
    <m/>
    <m/>
    <m/>
    <m/>
  </r>
  <r>
    <x v="1"/>
    <x v="1"/>
    <x v="1"/>
    <x v="6"/>
    <n v="0"/>
    <m/>
    <n v="0"/>
    <n v="372462"/>
    <n v="0"/>
    <n v="0"/>
    <n v="0"/>
    <n v="0"/>
    <n v="0"/>
    <n v="0"/>
    <n v="0"/>
    <n v="0"/>
    <n v="0"/>
    <n v="0"/>
    <m/>
    <m/>
    <m/>
    <m/>
    <n v="11546"/>
    <n v="6.05"/>
    <n v="65.069999999999993"/>
    <m/>
    <m/>
    <m/>
    <m/>
    <m/>
    <m/>
    <m/>
    <m/>
    <m/>
    <m/>
  </r>
  <r>
    <x v="1"/>
    <x v="2"/>
    <x v="2"/>
    <x v="6"/>
    <n v="0"/>
    <m/>
    <n v="0"/>
    <n v="762766"/>
    <n v="0"/>
    <n v="0"/>
    <n v="0"/>
    <n v="0"/>
    <n v="0"/>
    <n v="0"/>
    <n v="0"/>
    <n v="0"/>
    <n v="0"/>
    <n v="0"/>
    <m/>
    <m/>
    <m/>
    <m/>
    <n v="9524"/>
    <n v="6.59"/>
    <n v="71.400000000000006"/>
    <m/>
    <m/>
    <m/>
    <m/>
    <m/>
    <m/>
    <m/>
    <m/>
    <m/>
    <m/>
  </r>
  <r>
    <x v="1"/>
    <x v="3"/>
    <x v="3"/>
    <x v="6"/>
    <n v="0"/>
    <m/>
    <n v="0"/>
    <n v="762766"/>
    <n v="0"/>
    <n v="0"/>
    <n v="0"/>
    <n v="0"/>
    <n v="0"/>
    <n v="0"/>
    <n v="0"/>
    <n v="0"/>
    <n v="0"/>
    <n v="0"/>
    <m/>
    <m/>
    <m/>
    <m/>
    <n v="9669"/>
    <n v="3.81"/>
    <n v="70.540000000000006"/>
    <m/>
    <m/>
    <m/>
    <m/>
    <m/>
    <m/>
    <m/>
    <m/>
    <m/>
    <m/>
  </r>
  <r>
    <x v="1"/>
    <x v="4"/>
    <x v="4"/>
    <x v="6"/>
    <n v="0"/>
    <n v="2500243"/>
    <n v="0"/>
    <n v="762766"/>
    <n v="0"/>
    <n v="0"/>
    <n v="0"/>
    <n v="0"/>
    <n v="0"/>
    <n v="0"/>
    <n v="0"/>
    <n v="0"/>
    <n v="0"/>
    <n v="0"/>
    <m/>
    <m/>
    <m/>
    <m/>
    <n v="13031"/>
    <n v="5.09"/>
    <n v="75.790000000000006"/>
    <m/>
    <m/>
    <m/>
    <m/>
    <m/>
    <m/>
    <m/>
    <m/>
    <m/>
    <m/>
  </r>
  <r>
    <x v="1"/>
    <x v="5"/>
    <x v="5"/>
    <x v="6"/>
    <n v="0"/>
    <m/>
    <n v="0"/>
    <n v="372462"/>
    <n v="0"/>
    <n v="0"/>
    <n v="0"/>
    <n v="0"/>
    <n v="0"/>
    <n v="0"/>
    <n v="0"/>
    <n v="0"/>
    <n v="0"/>
    <n v="0"/>
    <m/>
    <m/>
    <m/>
    <m/>
    <n v="10152"/>
    <n v="9.7799999999999994"/>
    <n v="63.97"/>
    <m/>
    <m/>
    <m/>
    <m/>
    <m/>
    <m/>
    <m/>
    <m/>
    <m/>
    <m/>
  </r>
  <r>
    <x v="1"/>
    <x v="1"/>
    <x v="6"/>
    <x v="6"/>
    <n v="0"/>
    <n v="3650355"/>
    <n v="0"/>
    <n v="762766"/>
    <n v="0"/>
    <n v="0"/>
    <n v="0"/>
    <n v="0"/>
    <n v="0"/>
    <n v="0"/>
    <n v="0"/>
    <n v="0"/>
    <n v="0"/>
    <n v="0"/>
    <m/>
    <m/>
    <m/>
    <m/>
    <n v="10534"/>
    <n v="9.9700000000000006"/>
    <n v="62.91"/>
    <m/>
    <m/>
    <m/>
    <m/>
    <m/>
    <m/>
    <m/>
    <m/>
    <m/>
    <m/>
  </r>
  <r>
    <x v="1"/>
    <x v="6"/>
    <x v="7"/>
    <x v="6"/>
    <n v="0"/>
    <m/>
    <n v="0"/>
    <n v="372462"/>
    <n v="0"/>
    <n v="0"/>
    <n v="0"/>
    <n v="0"/>
    <n v="0"/>
    <n v="0"/>
    <n v="0"/>
    <n v="0"/>
    <n v="0"/>
    <n v="0"/>
    <m/>
    <m/>
    <m/>
    <m/>
    <n v="10248"/>
    <n v="5.28"/>
    <n v="66.23"/>
    <m/>
    <m/>
    <m/>
    <m/>
    <m/>
    <m/>
    <m/>
    <m/>
    <m/>
    <m/>
  </r>
  <r>
    <x v="1"/>
    <x v="3"/>
    <x v="8"/>
    <x v="6"/>
    <n v="0"/>
    <n v="1260122"/>
    <n v="0"/>
    <n v="372462"/>
    <n v="0"/>
    <n v="0"/>
    <n v="0"/>
    <n v="0"/>
    <n v="0"/>
    <n v="0"/>
    <n v="0"/>
    <n v="0"/>
    <n v="0"/>
    <n v="0"/>
    <m/>
    <m/>
    <m/>
    <m/>
    <n v="10294"/>
    <n v="4.38"/>
    <n v="72.88"/>
    <m/>
    <m/>
    <m/>
    <m/>
    <m/>
    <m/>
    <m/>
    <m/>
    <m/>
    <m/>
  </r>
  <r>
    <x v="1"/>
    <x v="6"/>
    <x v="9"/>
    <x v="6"/>
    <n v="0"/>
    <m/>
    <n v="0"/>
    <n v="762766"/>
    <n v="0"/>
    <n v="0"/>
    <n v="0"/>
    <n v="0"/>
    <n v="0"/>
    <n v="0"/>
    <n v="0"/>
    <n v="0"/>
    <n v="0"/>
    <n v="0"/>
    <m/>
    <m/>
    <m/>
    <m/>
    <n v="10536"/>
    <n v="4.2300000000000004"/>
    <n v="69.55"/>
    <m/>
    <m/>
    <m/>
    <m/>
    <m/>
    <m/>
    <m/>
    <m/>
    <m/>
    <m/>
  </r>
  <r>
    <x v="1"/>
    <x v="7"/>
    <x v="10"/>
    <x v="6"/>
    <n v="0"/>
    <m/>
    <n v="0"/>
    <n v="372462"/>
    <n v="0"/>
    <n v="0"/>
    <n v="0"/>
    <n v="0"/>
    <n v="0"/>
    <n v="0"/>
    <n v="0"/>
    <n v="0"/>
    <n v="0"/>
    <n v="0"/>
    <m/>
    <m/>
    <m/>
    <m/>
    <n v="11509"/>
    <n v="5.89"/>
    <n v="73.150000000000006"/>
    <m/>
    <m/>
    <m/>
    <m/>
    <m/>
    <m/>
    <m/>
    <m/>
    <m/>
    <m/>
  </r>
  <r>
    <x v="1"/>
    <x v="0"/>
    <x v="11"/>
    <x v="6"/>
    <n v="0"/>
    <n v="1360398"/>
    <n v="0"/>
    <n v="762766"/>
    <n v="0"/>
    <n v="0"/>
    <n v="0"/>
    <n v="0"/>
    <n v="0"/>
    <n v="0"/>
    <n v="0"/>
    <n v="0"/>
    <n v="0"/>
    <n v="0"/>
    <m/>
    <m/>
    <m/>
    <m/>
    <n v="9028"/>
    <n v="6.03"/>
    <n v="67.760000000000005"/>
    <m/>
    <m/>
    <m/>
    <m/>
    <m/>
    <m/>
    <m/>
    <m/>
    <m/>
    <m/>
  </r>
  <r>
    <x v="1"/>
    <x v="8"/>
    <x v="12"/>
    <x v="6"/>
    <n v="0"/>
    <m/>
    <n v="0"/>
    <n v="762766"/>
    <n v="0"/>
    <n v="0"/>
    <n v="0"/>
    <n v="0"/>
    <n v="0"/>
    <n v="0"/>
    <n v="0"/>
    <n v="0"/>
    <n v="0"/>
    <n v="0"/>
    <m/>
    <m/>
    <m/>
    <m/>
    <n v="11608"/>
    <n v="7.55"/>
    <n v="69.930000000000007"/>
    <m/>
    <m/>
    <m/>
    <m/>
    <m/>
    <m/>
    <m/>
    <m/>
    <m/>
    <m/>
  </r>
  <r>
    <x v="1"/>
    <x v="4"/>
    <x v="13"/>
    <x v="6"/>
    <n v="0"/>
    <n v="1373333"/>
    <n v="0"/>
    <n v="762766"/>
    <n v="0"/>
    <n v="0"/>
    <n v="0"/>
    <n v="0"/>
    <n v="0"/>
    <n v="0"/>
    <n v="0"/>
    <n v="0"/>
    <n v="0"/>
    <n v="0"/>
    <m/>
    <m/>
    <m/>
    <m/>
    <n v="12017"/>
    <n v="5.48"/>
    <n v="66.89"/>
    <m/>
    <m/>
    <m/>
    <m/>
    <m/>
    <m/>
    <m/>
    <m/>
    <m/>
    <m/>
  </r>
  <r>
    <x v="1"/>
    <x v="6"/>
    <x v="14"/>
    <x v="6"/>
    <n v="0"/>
    <m/>
    <n v="0"/>
    <n v="762766"/>
    <n v="0"/>
    <n v="0"/>
    <n v="0"/>
    <n v="0"/>
    <n v="0"/>
    <n v="0"/>
    <n v="0"/>
    <n v="0"/>
    <n v="0"/>
    <n v="0"/>
    <m/>
    <m/>
    <m/>
    <m/>
    <n v="11272"/>
    <n v="3.77"/>
    <n v="74.77"/>
    <m/>
    <m/>
    <m/>
    <m/>
    <m/>
    <m/>
    <m/>
    <m/>
    <m/>
    <m/>
  </r>
  <r>
    <x v="1"/>
    <x v="9"/>
    <x v="15"/>
    <x v="6"/>
    <n v="0"/>
    <n v="600058"/>
    <n v="0"/>
    <n v="762766"/>
    <n v="0"/>
    <n v="0"/>
    <n v="0"/>
    <n v="0"/>
    <n v="0"/>
    <n v="0"/>
    <n v="0"/>
    <n v="0"/>
    <n v="0"/>
    <n v="0"/>
    <m/>
    <m/>
    <m/>
    <m/>
    <n v="9440"/>
    <n v="5.03"/>
    <n v="75.78"/>
    <m/>
    <m/>
    <m/>
    <m/>
    <m/>
    <m/>
    <m/>
    <m/>
    <m/>
    <m/>
  </r>
  <r>
    <x v="1"/>
    <x v="3"/>
    <x v="16"/>
    <x v="6"/>
    <n v="0"/>
    <m/>
    <n v="0"/>
    <n v="762766"/>
    <n v="0"/>
    <n v="0"/>
    <n v="0"/>
    <n v="0"/>
    <n v="0"/>
    <n v="0"/>
    <n v="0"/>
    <n v="0"/>
    <n v="0"/>
    <n v="0"/>
    <m/>
    <m/>
    <m/>
    <m/>
    <n v="10506"/>
    <n v="4.5999999999999996"/>
    <n v="68.989999999999995"/>
    <m/>
    <m/>
    <m/>
    <m/>
    <m/>
    <m/>
    <m/>
    <m/>
    <m/>
    <m/>
  </r>
  <r>
    <x v="1"/>
    <x v="2"/>
    <x v="17"/>
    <x v="6"/>
    <n v="0"/>
    <n v="6000584"/>
    <n v="0"/>
    <n v="762766"/>
    <n v="0"/>
    <n v="0"/>
    <n v="0"/>
    <n v="0"/>
    <n v="0"/>
    <n v="0"/>
    <n v="0"/>
    <n v="0"/>
    <n v="0"/>
    <n v="0"/>
    <m/>
    <m/>
    <m/>
    <m/>
    <n v="10409"/>
    <n v="4.28"/>
    <n v="71.459999999999994"/>
    <m/>
    <m/>
    <m/>
    <m/>
    <m/>
    <m/>
    <m/>
    <m/>
    <m/>
    <m/>
  </r>
  <r>
    <x v="1"/>
    <x v="2"/>
    <x v="18"/>
    <x v="6"/>
    <n v="0"/>
    <m/>
    <n v="0"/>
    <n v="372462"/>
    <n v="0"/>
    <n v="0"/>
    <n v="0"/>
    <n v="0"/>
    <n v="0"/>
    <n v="0"/>
    <n v="0"/>
    <n v="0"/>
    <n v="0"/>
    <n v="0"/>
    <m/>
    <m/>
    <m/>
    <m/>
    <n v="8573"/>
    <n v="6.71"/>
    <n v="65.900000000000006"/>
    <m/>
    <m/>
    <m/>
    <m/>
    <m/>
    <m/>
    <m/>
    <m/>
    <m/>
    <m/>
  </r>
  <r>
    <x v="1"/>
    <x v="0"/>
    <x v="19"/>
    <x v="6"/>
    <n v="0"/>
    <n v="25002435"/>
    <n v="0"/>
    <n v="762766"/>
    <n v="0"/>
    <n v="0"/>
    <n v="0"/>
    <n v="0"/>
    <n v="0"/>
    <n v="0"/>
    <n v="0"/>
    <n v="0"/>
    <n v="0"/>
    <n v="0"/>
    <m/>
    <m/>
    <m/>
    <m/>
    <n v="10032"/>
    <n v="6.05"/>
    <n v="69.52"/>
    <m/>
    <m/>
    <m/>
    <m/>
    <m/>
    <m/>
    <m/>
    <m/>
    <m/>
    <m/>
  </r>
  <r>
    <x v="1"/>
    <x v="9"/>
    <x v="20"/>
    <x v="6"/>
    <n v="0"/>
    <m/>
    <n v="0"/>
    <n v="762766"/>
    <n v="0"/>
    <n v="0"/>
    <n v="0"/>
    <n v="0"/>
    <n v="0"/>
    <n v="0"/>
    <n v="0"/>
    <n v="0"/>
    <n v="0"/>
    <n v="0"/>
    <m/>
    <m/>
    <m/>
    <m/>
    <n v="10275"/>
    <n v="3.59"/>
    <n v="73.290000000000006"/>
    <m/>
    <m/>
    <m/>
    <m/>
    <m/>
    <m/>
    <m/>
    <m/>
    <m/>
    <m/>
  </r>
  <r>
    <x v="1"/>
    <x v="3"/>
    <x v="21"/>
    <x v="6"/>
    <n v="0"/>
    <m/>
    <n v="0"/>
    <n v="762766"/>
    <n v="0"/>
    <n v="0"/>
    <n v="0"/>
    <n v="0"/>
    <n v="0"/>
    <n v="0"/>
    <n v="0"/>
    <n v="0"/>
    <n v="0"/>
    <n v="0"/>
    <m/>
    <m/>
    <m/>
    <m/>
    <n v="10519"/>
    <n v="3.67"/>
    <n v="70.67"/>
    <m/>
    <m/>
    <m/>
    <m/>
    <m/>
    <m/>
    <m/>
    <m/>
    <m/>
    <m/>
  </r>
  <r>
    <x v="1"/>
    <x v="8"/>
    <x v="22"/>
    <x v="6"/>
    <n v="0"/>
    <m/>
    <n v="0"/>
    <n v="762766"/>
    <n v="0"/>
    <n v="0"/>
    <n v="0"/>
    <n v="0"/>
    <n v="0"/>
    <n v="0"/>
    <n v="0"/>
    <n v="0"/>
    <n v="0"/>
    <n v="0"/>
    <m/>
    <m/>
    <m/>
    <m/>
    <n v="12070"/>
    <n v="5.0199999999999996"/>
    <n v="74.099999999999994"/>
    <m/>
    <m/>
    <m/>
    <m/>
    <m/>
    <m/>
    <m/>
    <m/>
    <m/>
    <m/>
  </r>
  <r>
    <x v="1"/>
    <x v="7"/>
    <x v="23"/>
    <x v="6"/>
    <n v="0"/>
    <m/>
    <n v="0"/>
    <n v="762766"/>
    <n v="0"/>
    <n v="0"/>
    <n v="0"/>
    <n v="0"/>
    <n v="0"/>
    <n v="0"/>
    <n v="0"/>
    <n v="0"/>
    <n v="0"/>
    <n v="0"/>
    <m/>
    <m/>
    <m/>
    <m/>
    <n v="12679"/>
    <n v="4.76"/>
    <n v="71.739999999999995"/>
    <m/>
    <m/>
    <m/>
    <m/>
    <m/>
    <m/>
    <m/>
    <m/>
    <m/>
    <m/>
  </r>
  <r>
    <x v="1"/>
    <x v="4"/>
    <x v="24"/>
    <x v="6"/>
    <n v="0"/>
    <m/>
    <n v="0"/>
    <n v="762766"/>
    <n v="0"/>
    <n v="0"/>
    <n v="0"/>
    <n v="0"/>
    <n v="0"/>
    <n v="0"/>
    <n v="0"/>
    <n v="0"/>
    <n v="0"/>
    <n v="0"/>
    <m/>
    <m/>
    <m/>
    <m/>
    <n v="11428"/>
    <n v="3.32"/>
    <n v="68.78"/>
    <m/>
    <m/>
    <m/>
    <m/>
    <m/>
    <m/>
    <m/>
    <m/>
    <m/>
    <m/>
  </r>
  <r>
    <x v="1"/>
    <x v="5"/>
    <x v="25"/>
    <x v="6"/>
    <n v="0"/>
    <n v="3050297"/>
    <n v="0"/>
    <n v="762766"/>
    <n v="0"/>
    <n v="0"/>
    <n v="0"/>
    <n v="0"/>
    <n v="0"/>
    <n v="0"/>
    <n v="0"/>
    <n v="0"/>
    <n v="0"/>
    <n v="0"/>
    <m/>
    <m/>
    <m/>
    <m/>
    <n v="9700"/>
    <n v="9.9700000000000006"/>
    <n v="66.239999999999995"/>
    <m/>
    <m/>
    <m/>
    <m/>
    <m/>
    <m/>
    <m/>
    <m/>
    <m/>
    <m/>
  </r>
  <r>
    <x v="1"/>
    <x v="9"/>
    <x v="26"/>
    <x v="6"/>
    <n v="0"/>
    <m/>
    <n v="0"/>
    <n v="372462"/>
    <n v="0"/>
    <n v="0"/>
    <n v="0"/>
    <n v="0"/>
    <n v="0"/>
    <n v="0"/>
    <n v="0"/>
    <n v="0"/>
    <n v="0"/>
    <n v="0"/>
    <m/>
    <m/>
    <m/>
    <m/>
    <n v="9408"/>
    <n v="2.62"/>
    <n v="74.010000000000005"/>
    <m/>
    <m/>
    <m/>
    <m/>
    <m/>
    <m/>
    <m/>
    <m/>
    <m/>
    <m/>
  </r>
  <r>
    <x v="1"/>
    <x v="7"/>
    <x v="27"/>
    <x v="6"/>
    <n v="0"/>
    <m/>
    <n v="0"/>
    <n v="762766"/>
    <n v="0"/>
    <n v="0"/>
    <n v="0"/>
    <n v="0"/>
    <n v="0"/>
    <n v="0"/>
    <n v="0"/>
    <n v="0"/>
    <n v="0"/>
    <n v="0"/>
    <m/>
    <m/>
    <m/>
    <m/>
    <n v="9429"/>
    <n v="2.4300000000000002"/>
    <n v="73.09"/>
    <m/>
    <m/>
    <m/>
    <m/>
    <m/>
    <m/>
    <m/>
    <m/>
    <m/>
    <m/>
  </r>
  <r>
    <x v="1"/>
    <x v="9"/>
    <x v="28"/>
    <x v="6"/>
    <n v="0"/>
    <m/>
    <n v="0"/>
    <n v="762766"/>
    <n v="0"/>
    <n v="0"/>
    <n v="0"/>
    <n v="0"/>
    <n v="0"/>
    <n v="0"/>
    <n v="0"/>
    <n v="0"/>
    <n v="0"/>
    <n v="0"/>
    <m/>
    <m/>
    <m/>
    <m/>
    <n v="10760"/>
    <n v="5.26"/>
    <n v="70.77"/>
    <m/>
    <m/>
    <m/>
    <m/>
    <m/>
    <m/>
    <m/>
    <m/>
    <m/>
    <m/>
  </r>
  <r>
    <x v="1"/>
    <x v="9"/>
    <x v="29"/>
    <x v="6"/>
    <n v="0"/>
    <m/>
    <n v="0"/>
    <n v="716766"/>
    <n v="0"/>
    <n v="0"/>
    <n v="0"/>
    <n v="0"/>
    <n v="0"/>
    <n v="0"/>
    <n v="0"/>
    <n v="0"/>
    <n v="0"/>
    <n v="0"/>
    <m/>
    <m/>
    <m/>
    <m/>
    <n v="12349"/>
    <n v="8.73"/>
    <n v="67.069999999999993"/>
    <m/>
    <m/>
    <m/>
    <m/>
    <m/>
    <m/>
    <m/>
    <m/>
    <m/>
    <m/>
  </r>
  <r>
    <x v="1"/>
    <x v="2"/>
    <x v="30"/>
    <x v="6"/>
    <n v="0"/>
    <m/>
    <n v="0"/>
    <n v="762766"/>
    <n v="0"/>
    <n v="0"/>
    <n v="0"/>
    <n v="0"/>
    <n v="0"/>
    <n v="0"/>
    <n v="0"/>
    <n v="0"/>
    <n v="0"/>
    <n v="0"/>
    <m/>
    <m/>
    <m/>
    <m/>
    <n v="12598"/>
    <n v="6.89"/>
    <n v="75.77"/>
    <m/>
    <m/>
    <m/>
    <m/>
    <m/>
    <m/>
    <m/>
    <m/>
    <m/>
    <m/>
  </r>
  <r>
    <x v="1"/>
    <x v="8"/>
    <x v="31"/>
    <x v="6"/>
    <n v="0"/>
    <m/>
    <n v="0"/>
    <n v="716766"/>
    <n v="0"/>
    <n v="0"/>
    <n v="0"/>
    <n v="0"/>
    <n v="0"/>
    <n v="0"/>
    <n v="0"/>
    <n v="0"/>
    <n v="0"/>
    <n v="0"/>
    <m/>
    <m/>
    <m/>
    <m/>
    <n v="15843"/>
    <n v="7.26"/>
    <n v="70.36"/>
    <m/>
    <m/>
    <m/>
    <m/>
    <m/>
    <m/>
    <m/>
    <m/>
    <m/>
    <m/>
  </r>
  <r>
    <x v="1"/>
    <x v="8"/>
    <x v="32"/>
    <x v="6"/>
    <n v="0"/>
    <n v="28607062"/>
    <n v="0"/>
    <n v="762766"/>
    <n v="0"/>
    <n v="0"/>
    <n v="0"/>
    <n v="0"/>
    <n v="0"/>
    <n v="0"/>
    <n v="0"/>
    <n v="0"/>
    <n v="0"/>
    <n v="0"/>
    <m/>
    <m/>
    <m/>
    <m/>
    <n v="15425"/>
    <n v="9.5399999999999991"/>
    <n v="69.41"/>
    <m/>
    <m/>
    <m/>
    <m/>
    <m/>
    <m/>
    <m/>
    <m/>
    <m/>
    <m/>
  </r>
  <r>
    <x v="1"/>
    <x v="4"/>
    <x v="33"/>
    <x v="6"/>
    <n v="0"/>
    <n v="8865163"/>
    <n v="0"/>
    <n v="762766"/>
    <n v="0"/>
    <n v="0"/>
    <n v="0"/>
    <n v="0"/>
    <n v="0"/>
    <n v="0"/>
    <n v="0"/>
    <n v="0"/>
    <n v="0"/>
    <n v="0"/>
    <m/>
    <m/>
    <m/>
    <m/>
    <n v="14911"/>
    <n v="7.85"/>
    <n v="66.89"/>
    <m/>
    <m/>
    <m/>
    <m/>
    <m/>
    <m/>
    <m/>
    <m/>
    <m/>
    <m/>
  </r>
  <r>
    <x v="1"/>
    <x v="5"/>
    <x v="34"/>
    <x v="6"/>
    <n v="0"/>
    <n v="2168016"/>
    <n v="0"/>
    <n v="716766"/>
    <n v="0"/>
    <n v="0"/>
    <n v="0"/>
    <n v="0"/>
    <n v="0"/>
    <n v="0"/>
    <n v="0"/>
    <n v="0"/>
    <n v="0"/>
    <n v="0"/>
    <m/>
    <m/>
    <m/>
    <m/>
    <n v="13143"/>
    <n v="8.25"/>
    <n v="68.25"/>
    <m/>
    <m/>
    <m/>
    <m/>
    <m/>
    <m/>
    <m/>
    <m/>
    <m/>
    <m/>
  </r>
  <r>
    <x v="1"/>
    <x v="0"/>
    <x v="0"/>
    <x v="5"/>
    <n v="0"/>
    <n v="7120000"/>
    <n v="0"/>
    <n v="0"/>
    <n v="0"/>
    <n v="0"/>
    <n v="0"/>
    <n v="0"/>
    <n v="0"/>
    <n v="0"/>
    <n v="0"/>
    <n v="0"/>
    <n v="0"/>
    <n v="0"/>
    <m/>
    <m/>
    <m/>
    <m/>
    <m/>
    <m/>
    <m/>
    <m/>
    <m/>
    <m/>
    <m/>
    <m/>
    <m/>
    <m/>
    <m/>
    <m/>
    <m/>
  </r>
  <r>
    <x v="1"/>
    <x v="1"/>
    <x v="1"/>
    <x v="5"/>
    <n v="0"/>
    <n v="21345964"/>
    <n v="0"/>
    <n v="0"/>
    <n v="0"/>
    <n v="0"/>
    <n v="0"/>
    <n v="0"/>
    <n v="0"/>
    <n v="0"/>
    <n v="0"/>
    <n v="0"/>
    <n v="0"/>
    <n v="0"/>
    <m/>
    <m/>
    <m/>
    <m/>
    <m/>
    <m/>
    <m/>
    <m/>
    <m/>
    <m/>
    <m/>
    <m/>
    <m/>
    <m/>
    <m/>
    <m/>
    <m/>
  </r>
  <r>
    <x v="1"/>
    <x v="2"/>
    <x v="2"/>
    <x v="5"/>
    <n v="0"/>
    <n v="7610129"/>
    <n v="0"/>
    <n v="0"/>
    <n v="0"/>
    <n v="0"/>
    <n v="0"/>
    <n v="0"/>
    <n v="0"/>
    <n v="0"/>
    <n v="0"/>
    <n v="0"/>
    <n v="0"/>
    <n v="0"/>
    <m/>
    <m/>
    <m/>
    <m/>
    <m/>
    <m/>
    <m/>
    <m/>
    <m/>
    <m/>
    <m/>
    <m/>
    <m/>
    <m/>
    <m/>
    <m/>
    <m/>
  </r>
  <r>
    <x v="1"/>
    <x v="3"/>
    <x v="3"/>
    <x v="5"/>
    <n v="0"/>
    <n v="20008650"/>
    <n v="0"/>
    <n v="304000"/>
    <n v="0"/>
    <n v="0"/>
    <n v="0"/>
    <n v="0"/>
    <n v="0"/>
    <n v="0"/>
    <n v="0"/>
    <n v="0"/>
    <n v="0"/>
    <n v="0"/>
    <m/>
    <m/>
    <m/>
    <m/>
    <m/>
    <m/>
    <m/>
    <m/>
    <m/>
    <m/>
    <m/>
    <m/>
    <m/>
    <m/>
    <m/>
    <m/>
    <m/>
  </r>
  <r>
    <x v="1"/>
    <x v="4"/>
    <x v="4"/>
    <x v="5"/>
    <n v="0"/>
    <n v="9415000"/>
    <n v="0"/>
    <n v="365500"/>
    <n v="0"/>
    <n v="0"/>
    <n v="0"/>
    <n v="0"/>
    <n v="0"/>
    <n v="0"/>
    <n v="0"/>
    <n v="0"/>
    <n v="0"/>
    <n v="0"/>
    <m/>
    <m/>
    <m/>
    <m/>
    <m/>
    <m/>
    <m/>
    <m/>
    <m/>
    <m/>
    <m/>
    <m/>
    <m/>
    <m/>
    <m/>
    <m/>
    <m/>
  </r>
  <r>
    <x v="1"/>
    <x v="5"/>
    <x v="5"/>
    <x v="5"/>
    <n v="0"/>
    <n v="9356737"/>
    <n v="0"/>
    <n v="664250"/>
    <n v="0"/>
    <n v="0"/>
    <n v="0"/>
    <n v="0"/>
    <n v="0"/>
    <n v="0"/>
    <n v="0"/>
    <n v="0"/>
    <n v="0"/>
    <n v="0"/>
    <m/>
    <m/>
    <m/>
    <m/>
    <m/>
    <m/>
    <m/>
    <m/>
    <m/>
    <m/>
    <m/>
    <m/>
    <m/>
    <m/>
    <m/>
    <m/>
    <m/>
  </r>
  <r>
    <x v="1"/>
    <x v="1"/>
    <x v="6"/>
    <x v="5"/>
    <n v="0"/>
    <n v="14191505"/>
    <n v="0"/>
    <n v="365500"/>
    <n v="0"/>
    <n v="0"/>
    <n v="0"/>
    <n v="0"/>
    <n v="0"/>
    <n v="0"/>
    <n v="0"/>
    <n v="0"/>
    <n v="0"/>
    <n v="0"/>
    <m/>
    <m/>
    <m/>
    <m/>
    <m/>
    <m/>
    <m/>
    <m/>
    <m/>
    <m/>
    <m/>
    <m/>
    <m/>
    <m/>
    <m/>
    <m/>
    <m/>
  </r>
  <r>
    <x v="1"/>
    <x v="6"/>
    <x v="7"/>
    <x v="5"/>
    <n v="0"/>
    <n v="8546398"/>
    <n v="0"/>
    <n v="283500"/>
    <n v="0"/>
    <n v="0"/>
    <n v="0"/>
    <n v="0"/>
    <n v="0"/>
    <n v="0"/>
    <n v="0"/>
    <n v="0"/>
    <n v="0"/>
    <n v="0"/>
    <m/>
    <m/>
    <m/>
    <m/>
    <m/>
    <m/>
    <m/>
    <m/>
    <m/>
    <m/>
    <m/>
    <m/>
    <m/>
    <m/>
    <m/>
    <m/>
    <m/>
  </r>
  <r>
    <x v="1"/>
    <x v="3"/>
    <x v="8"/>
    <x v="5"/>
    <n v="0"/>
    <n v="16495000"/>
    <n v="0"/>
    <n v="334750"/>
    <n v="0"/>
    <n v="0"/>
    <n v="0"/>
    <n v="0"/>
    <n v="0"/>
    <n v="0"/>
    <n v="0"/>
    <n v="0"/>
    <n v="0"/>
    <n v="0"/>
    <m/>
    <m/>
    <m/>
    <m/>
    <m/>
    <m/>
    <m/>
    <m/>
    <m/>
    <m/>
    <m/>
    <m/>
    <m/>
    <m/>
    <m/>
    <m/>
    <m/>
  </r>
  <r>
    <x v="1"/>
    <x v="6"/>
    <x v="9"/>
    <x v="5"/>
    <n v="0"/>
    <n v="33214850"/>
    <n v="0"/>
    <n v="0"/>
    <n v="0"/>
    <n v="0"/>
    <n v="0"/>
    <n v="0"/>
    <n v="0"/>
    <n v="0"/>
    <n v="0"/>
    <n v="0"/>
    <n v="0"/>
    <n v="0"/>
    <m/>
    <m/>
    <m/>
    <m/>
    <m/>
    <m/>
    <m/>
    <m/>
    <m/>
    <m/>
    <m/>
    <m/>
    <m/>
    <m/>
    <m/>
    <m/>
    <m/>
  </r>
  <r>
    <x v="1"/>
    <x v="7"/>
    <x v="10"/>
    <x v="5"/>
    <n v="0"/>
    <n v="16023742"/>
    <n v="0"/>
    <n v="314250"/>
    <n v="0"/>
    <n v="0"/>
    <n v="0"/>
    <n v="0"/>
    <n v="0"/>
    <n v="0"/>
    <n v="0"/>
    <n v="0"/>
    <n v="0"/>
    <n v="0"/>
    <m/>
    <m/>
    <m/>
    <m/>
    <m/>
    <m/>
    <m/>
    <m/>
    <m/>
    <m/>
    <m/>
    <m/>
    <m/>
    <m/>
    <m/>
    <m/>
    <m/>
  </r>
  <r>
    <x v="1"/>
    <x v="0"/>
    <x v="11"/>
    <x v="5"/>
    <n v="0"/>
    <n v="6271064"/>
    <n v="0"/>
    <n v="406500"/>
    <n v="0"/>
    <n v="0"/>
    <n v="0"/>
    <n v="0"/>
    <n v="0"/>
    <n v="0"/>
    <n v="0"/>
    <n v="0"/>
    <n v="0"/>
    <n v="0"/>
    <m/>
    <m/>
    <m/>
    <m/>
    <m/>
    <m/>
    <m/>
    <m/>
    <m/>
    <m/>
    <m/>
    <m/>
    <m/>
    <m/>
    <m/>
    <m/>
    <m/>
  </r>
  <r>
    <x v="1"/>
    <x v="8"/>
    <x v="12"/>
    <x v="5"/>
    <n v="0"/>
    <n v="9870000"/>
    <n v="0"/>
    <n v="0"/>
    <n v="0"/>
    <n v="0"/>
    <n v="0"/>
    <n v="0"/>
    <n v="0"/>
    <n v="0"/>
    <n v="0"/>
    <n v="0"/>
    <n v="0"/>
    <n v="0"/>
    <m/>
    <m/>
    <m/>
    <m/>
    <m/>
    <m/>
    <m/>
    <m/>
    <m/>
    <m/>
    <m/>
    <m/>
    <m/>
    <m/>
    <m/>
    <m/>
    <m/>
  </r>
  <r>
    <x v="1"/>
    <x v="4"/>
    <x v="13"/>
    <x v="5"/>
    <n v="0"/>
    <n v="10035417"/>
    <n v="0"/>
    <n v="756500"/>
    <n v="0"/>
    <n v="0"/>
    <n v="0"/>
    <n v="0"/>
    <n v="0"/>
    <n v="0"/>
    <n v="0"/>
    <n v="0"/>
    <n v="0"/>
    <n v="0"/>
    <m/>
    <m/>
    <m/>
    <m/>
    <m/>
    <m/>
    <m/>
    <m/>
    <m/>
    <m/>
    <m/>
    <m/>
    <m/>
    <m/>
    <m/>
    <m/>
    <m/>
  </r>
  <r>
    <x v="1"/>
    <x v="6"/>
    <x v="14"/>
    <x v="5"/>
    <n v="0"/>
    <n v="6000000"/>
    <n v="0"/>
    <n v="0"/>
    <n v="0"/>
    <n v="0"/>
    <n v="0"/>
    <n v="0"/>
    <n v="0"/>
    <n v="0"/>
    <n v="0"/>
    <n v="0"/>
    <n v="0"/>
    <n v="0"/>
    <m/>
    <m/>
    <m/>
    <m/>
    <m/>
    <m/>
    <m/>
    <m/>
    <m/>
    <m/>
    <m/>
    <m/>
    <m/>
    <m/>
    <m/>
    <m/>
    <m/>
  </r>
  <r>
    <x v="1"/>
    <x v="9"/>
    <x v="15"/>
    <x v="5"/>
    <n v="0"/>
    <n v="9441327"/>
    <n v="0"/>
    <n v="490000"/>
    <n v="0"/>
    <n v="0"/>
    <n v="0"/>
    <n v="0"/>
    <n v="0"/>
    <n v="0"/>
    <n v="0"/>
    <n v="0"/>
    <n v="0"/>
    <n v="0"/>
    <m/>
    <m/>
    <m/>
    <m/>
    <m/>
    <m/>
    <m/>
    <m/>
    <m/>
    <m/>
    <m/>
    <m/>
    <m/>
    <m/>
    <m/>
    <m/>
    <m/>
  </r>
  <r>
    <x v="1"/>
    <x v="3"/>
    <x v="16"/>
    <x v="5"/>
    <n v="0"/>
    <n v="8035296"/>
    <n v="0"/>
    <n v="355250"/>
    <n v="0"/>
    <n v="0"/>
    <n v="0"/>
    <n v="0"/>
    <n v="0"/>
    <n v="0"/>
    <n v="0"/>
    <n v="0"/>
    <n v="0"/>
    <n v="0"/>
    <m/>
    <m/>
    <m/>
    <m/>
    <m/>
    <m/>
    <m/>
    <m/>
    <m/>
    <m/>
    <m/>
    <m/>
    <m/>
    <m/>
    <m/>
    <m/>
    <m/>
  </r>
  <r>
    <x v="1"/>
    <x v="2"/>
    <x v="17"/>
    <x v="5"/>
    <n v="0"/>
    <n v="4225000"/>
    <n v="0"/>
    <n v="334750"/>
    <n v="0"/>
    <n v="0"/>
    <n v="0"/>
    <n v="0"/>
    <n v="0"/>
    <n v="0"/>
    <n v="0"/>
    <n v="0"/>
    <n v="0"/>
    <n v="0"/>
    <m/>
    <m/>
    <m/>
    <m/>
    <m/>
    <m/>
    <m/>
    <m/>
    <m/>
    <m/>
    <m/>
    <m/>
    <m/>
    <m/>
    <m/>
    <m/>
    <m/>
  </r>
  <r>
    <x v="1"/>
    <x v="2"/>
    <x v="18"/>
    <x v="5"/>
    <n v="0"/>
    <n v="7942343"/>
    <n v="0"/>
    <n v="633500"/>
    <n v="0"/>
    <n v="0"/>
    <n v="0"/>
    <n v="0"/>
    <n v="0"/>
    <n v="0"/>
    <n v="0"/>
    <n v="0"/>
    <n v="0"/>
    <n v="0"/>
    <m/>
    <m/>
    <m/>
    <m/>
    <m/>
    <m/>
    <m/>
    <m/>
    <m/>
    <m/>
    <m/>
    <m/>
    <m/>
    <m/>
    <m/>
    <m/>
    <m/>
  </r>
  <r>
    <x v="1"/>
    <x v="0"/>
    <x v="19"/>
    <x v="5"/>
    <n v="0"/>
    <n v="9532158"/>
    <n v="0"/>
    <n v="0"/>
    <n v="0"/>
    <n v="0"/>
    <n v="0"/>
    <n v="0"/>
    <n v="0"/>
    <n v="0"/>
    <n v="0"/>
    <n v="0"/>
    <n v="0"/>
    <n v="0"/>
    <m/>
    <m/>
    <m/>
    <m/>
    <m/>
    <m/>
    <m/>
    <m/>
    <m/>
    <m/>
    <m/>
    <m/>
    <m/>
    <m/>
    <m/>
    <m/>
    <m/>
  </r>
  <r>
    <x v="1"/>
    <x v="9"/>
    <x v="20"/>
    <x v="5"/>
    <n v="0"/>
    <n v="7731568"/>
    <n v="0"/>
    <n v="304000"/>
    <n v="0"/>
    <n v="0"/>
    <n v="0"/>
    <n v="0"/>
    <n v="0"/>
    <n v="0"/>
    <n v="0"/>
    <n v="0"/>
    <n v="0"/>
    <n v="0"/>
    <m/>
    <m/>
    <m/>
    <m/>
    <m/>
    <m/>
    <m/>
    <m/>
    <m/>
    <m/>
    <m/>
    <m/>
    <m/>
    <m/>
    <m/>
    <m/>
    <m/>
  </r>
  <r>
    <x v="1"/>
    <x v="3"/>
    <x v="21"/>
    <x v="5"/>
    <n v="0"/>
    <n v="16108386"/>
    <n v="0"/>
    <n v="0"/>
    <n v="0"/>
    <n v="0"/>
    <n v="0"/>
    <n v="0"/>
    <n v="0"/>
    <n v="0"/>
    <n v="0"/>
    <n v="0"/>
    <n v="0"/>
    <n v="0"/>
    <m/>
    <m/>
    <m/>
    <m/>
    <m/>
    <m/>
    <m/>
    <m/>
    <m/>
    <m/>
    <m/>
    <m/>
    <m/>
    <m/>
    <m/>
    <m/>
    <m/>
  </r>
  <r>
    <x v="1"/>
    <x v="8"/>
    <x v="22"/>
    <x v="5"/>
    <n v="0"/>
    <n v="17520620"/>
    <n v="0"/>
    <n v="0"/>
    <n v="0"/>
    <n v="0"/>
    <n v="0"/>
    <n v="0"/>
    <n v="0"/>
    <n v="0"/>
    <n v="0"/>
    <n v="0"/>
    <n v="0"/>
    <n v="0"/>
    <m/>
    <m/>
    <m/>
    <m/>
    <m/>
    <m/>
    <m/>
    <m/>
    <m/>
    <m/>
    <m/>
    <m/>
    <m/>
    <m/>
    <m/>
    <m/>
    <m/>
  </r>
  <r>
    <x v="1"/>
    <x v="7"/>
    <x v="23"/>
    <x v="5"/>
    <n v="0"/>
    <n v="10689358"/>
    <n v="0"/>
    <n v="345000"/>
    <n v="0"/>
    <n v="0"/>
    <n v="0"/>
    <n v="0"/>
    <n v="0"/>
    <n v="0"/>
    <n v="0"/>
    <n v="0"/>
    <n v="0"/>
    <n v="0"/>
    <m/>
    <m/>
    <m/>
    <m/>
    <m/>
    <m/>
    <m/>
    <m/>
    <m/>
    <m/>
    <m/>
    <m/>
    <m/>
    <m/>
    <m/>
    <m/>
    <m/>
  </r>
  <r>
    <x v="1"/>
    <x v="4"/>
    <x v="24"/>
    <x v="5"/>
    <n v="0"/>
    <n v="6285922"/>
    <n v="0"/>
    <n v="263000"/>
    <n v="0"/>
    <n v="0"/>
    <n v="0"/>
    <n v="0"/>
    <n v="0"/>
    <n v="0"/>
    <n v="0"/>
    <n v="0"/>
    <n v="0"/>
    <n v="0"/>
    <m/>
    <m/>
    <m/>
    <m/>
    <m/>
    <m/>
    <m/>
    <m/>
    <m/>
    <m/>
    <m/>
    <m/>
    <m/>
    <m/>
    <m/>
    <m/>
    <m/>
  </r>
  <r>
    <x v="1"/>
    <x v="5"/>
    <x v="25"/>
    <x v="5"/>
    <n v="0"/>
    <n v="2885433"/>
    <n v="0"/>
    <n v="324500"/>
    <n v="0"/>
    <n v="0"/>
    <n v="0"/>
    <n v="0"/>
    <n v="0"/>
    <n v="0"/>
    <n v="0"/>
    <n v="0"/>
    <n v="0"/>
    <n v="0"/>
    <m/>
    <m/>
    <m/>
    <m/>
    <m/>
    <m/>
    <m/>
    <m/>
    <m/>
    <m/>
    <m/>
    <m/>
    <m/>
    <m/>
    <m/>
    <m/>
    <m/>
  </r>
  <r>
    <x v="1"/>
    <x v="9"/>
    <x v="26"/>
    <x v="5"/>
    <n v="0"/>
    <n v="15982300"/>
    <n v="0"/>
    <n v="345000"/>
    <n v="0"/>
    <n v="0"/>
    <n v="0"/>
    <n v="0"/>
    <n v="0"/>
    <n v="0"/>
    <n v="0"/>
    <n v="0"/>
    <n v="0"/>
    <n v="0"/>
    <m/>
    <m/>
    <m/>
    <m/>
    <m/>
    <m/>
    <m/>
    <m/>
    <m/>
    <m/>
    <m/>
    <m/>
    <m/>
    <m/>
    <m/>
    <m/>
    <m/>
  </r>
  <r>
    <x v="1"/>
    <x v="7"/>
    <x v="27"/>
    <x v="5"/>
    <n v="0"/>
    <n v="12626020"/>
    <n v="0"/>
    <n v="396250"/>
    <n v="0"/>
    <n v="0"/>
    <n v="0"/>
    <n v="0"/>
    <n v="0"/>
    <n v="0"/>
    <n v="0"/>
    <n v="0"/>
    <n v="0"/>
    <n v="0"/>
    <m/>
    <m/>
    <m/>
    <m/>
    <m/>
    <m/>
    <m/>
    <m/>
    <m/>
    <m/>
    <m/>
    <m/>
    <m/>
    <m/>
    <m/>
    <m/>
    <m/>
  </r>
  <r>
    <x v="1"/>
    <x v="9"/>
    <x v="28"/>
    <x v="5"/>
    <n v="0"/>
    <n v="9382519"/>
    <n v="0"/>
    <n v="0"/>
    <n v="0"/>
    <n v="0"/>
    <n v="0"/>
    <n v="0"/>
    <n v="0"/>
    <n v="0"/>
    <n v="0"/>
    <n v="0"/>
    <n v="0"/>
    <n v="0"/>
    <m/>
    <m/>
    <m/>
    <m/>
    <m/>
    <m/>
    <m/>
    <m/>
    <m/>
    <m/>
    <m/>
    <m/>
    <m/>
    <m/>
    <m/>
    <m/>
    <m/>
  </r>
  <r>
    <x v="1"/>
    <x v="9"/>
    <x v="29"/>
    <x v="5"/>
    <n v="0"/>
    <n v="0"/>
    <n v="0"/>
    <n v="490000"/>
    <n v="0"/>
    <n v="0"/>
    <n v="0"/>
    <n v="0"/>
    <n v="0"/>
    <n v="0"/>
    <n v="0"/>
    <n v="0"/>
    <n v="0"/>
    <n v="0"/>
    <m/>
    <m/>
    <m/>
    <m/>
    <m/>
    <m/>
    <m/>
    <m/>
    <m/>
    <m/>
    <m/>
    <m/>
    <m/>
    <m/>
    <m/>
    <m/>
    <m/>
  </r>
  <r>
    <x v="1"/>
    <x v="2"/>
    <x v="30"/>
    <x v="5"/>
    <n v="0"/>
    <n v="285000"/>
    <n v="0"/>
    <n v="490000"/>
    <n v="0"/>
    <n v="0"/>
    <n v="0"/>
    <n v="0"/>
    <n v="0"/>
    <n v="0"/>
    <n v="0"/>
    <n v="0"/>
    <n v="0"/>
    <n v="0"/>
    <m/>
    <m/>
    <m/>
    <m/>
    <m/>
    <m/>
    <m/>
    <m/>
    <m/>
    <m/>
    <m/>
    <m/>
    <m/>
    <m/>
    <m/>
    <m/>
    <m/>
  </r>
  <r>
    <x v="1"/>
    <x v="8"/>
    <x v="31"/>
    <x v="5"/>
    <n v="0"/>
    <n v="1540000"/>
    <n v="0"/>
    <n v="490000"/>
    <n v="0"/>
    <n v="0"/>
    <n v="0"/>
    <n v="0"/>
    <n v="0"/>
    <n v="0"/>
    <n v="0"/>
    <n v="0"/>
    <n v="0"/>
    <n v="0"/>
    <m/>
    <m/>
    <m/>
    <m/>
    <m/>
    <m/>
    <m/>
    <m/>
    <m/>
    <m/>
    <m/>
    <m/>
    <m/>
    <m/>
    <m/>
    <m/>
    <m/>
  </r>
  <r>
    <x v="1"/>
    <x v="8"/>
    <x v="32"/>
    <x v="5"/>
    <n v="0"/>
    <n v="2818507"/>
    <n v="0"/>
    <n v="490000"/>
    <n v="0"/>
    <n v="0"/>
    <n v="0"/>
    <n v="0"/>
    <n v="0"/>
    <n v="0"/>
    <n v="0"/>
    <n v="0"/>
    <n v="0"/>
    <n v="0"/>
    <m/>
    <m/>
    <m/>
    <m/>
    <m/>
    <m/>
    <m/>
    <m/>
    <m/>
    <m/>
    <m/>
    <m/>
    <m/>
    <m/>
    <m/>
    <m/>
    <m/>
  </r>
  <r>
    <x v="1"/>
    <x v="4"/>
    <x v="33"/>
    <x v="5"/>
    <n v="0"/>
    <n v="0"/>
    <n v="0"/>
    <n v="490000"/>
    <n v="0"/>
    <n v="0"/>
    <n v="0"/>
    <n v="0"/>
    <n v="0"/>
    <n v="0"/>
    <n v="0"/>
    <n v="0"/>
    <n v="0"/>
    <n v="0"/>
    <m/>
    <m/>
    <m/>
    <m/>
    <m/>
    <m/>
    <m/>
    <m/>
    <m/>
    <m/>
    <m/>
    <m/>
    <m/>
    <m/>
    <m/>
    <m/>
    <m/>
  </r>
  <r>
    <x v="1"/>
    <x v="5"/>
    <x v="34"/>
    <x v="5"/>
    <n v="0"/>
    <n v="1310000"/>
    <n v="0"/>
    <n v="490000"/>
    <n v="0"/>
    <n v="0"/>
    <n v="0"/>
    <n v="0"/>
    <n v="0"/>
    <n v="0"/>
    <n v="0"/>
    <n v="0"/>
    <n v="0"/>
    <n v="0"/>
    <m/>
    <m/>
    <m/>
    <m/>
    <m/>
    <m/>
    <m/>
    <m/>
    <m/>
    <m/>
    <m/>
    <m/>
    <m/>
    <m/>
    <m/>
    <m/>
    <m/>
  </r>
  <r>
    <x v="1"/>
    <x v="0"/>
    <x v="0"/>
    <x v="4"/>
    <n v="6940902"/>
    <m/>
    <n v="0"/>
    <n v="0"/>
    <n v="0"/>
    <n v="0"/>
    <n v="0"/>
    <n v="0"/>
    <n v="0"/>
    <n v="0"/>
    <n v="0"/>
    <n v="0"/>
    <n v="0"/>
    <n v="0"/>
    <m/>
    <m/>
    <m/>
    <m/>
    <m/>
    <m/>
    <m/>
    <m/>
    <m/>
    <m/>
    <m/>
    <m/>
    <m/>
    <m/>
    <m/>
    <m/>
    <m/>
  </r>
  <r>
    <x v="1"/>
    <x v="1"/>
    <x v="1"/>
    <x v="4"/>
    <n v="12186015"/>
    <m/>
    <n v="0"/>
    <n v="0"/>
    <n v="0"/>
    <n v="0"/>
    <n v="0"/>
    <n v="0"/>
    <n v="0"/>
    <n v="0"/>
    <n v="0"/>
    <n v="0"/>
    <n v="0"/>
    <n v="0"/>
    <m/>
    <m/>
    <m/>
    <m/>
    <m/>
    <m/>
    <m/>
    <m/>
    <m/>
    <m/>
    <m/>
    <m/>
    <m/>
    <m/>
    <m/>
    <m/>
    <m/>
  </r>
  <r>
    <x v="1"/>
    <x v="2"/>
    <x v="2"/>
    <x v="4"/>
    <n v="30749324"/>
    <m/>
    <n v="0"/>
    <n v="0"/>
    <n v="0"/>
    <n v="0"/>
    <n v="0"/>
    <n v="0"/>
    <n v="0"/>
    <n v="0"/>
    <n v="0"/>
    <n v="0"/>
    <n v="0"/>
    <n v="0"/>
    <m/>
    <m/>
    <m/>
    <m/>
    <m/>
    <m/>
    <m/>
    <m/>
    <m/>
    <m/>
    <m/>
    <m/>
    <m/>
    <m/>
    <m/>
    <m/>
    <m/>
  </r>
  <r>
    <x v="1"/>
    <x v="3"/>
    <x v="3"/>
    <x v="4"/>
    <n v="12574132"/>
    <n v="7956164"/>
    <n v="0"/>
    <n v="0"/>
    <n v="0"/>
    <n v="0"/>
    <n v="0"/>
    <n v="0"/>
    <n v="0"/>
    <n v="0"/>
    <n v="0"/>
    <n v="0"/>
    <n v="0"/>
    <n v="0"/>
    <m/>
    <m/>
    <m/>
    <m/>
    <m/>
    <m/>
    <m/>
    <m/>
    <m/>
    <m/>
    <m/>
    <m/>
    <m/>
    <m/>
    <m/>
    <m/>
    <m/>
  </r>
  <r>
    <x v="1"/>
    <x v="4"/>
    <x v="4"/>
    <x v="4"/>
    <n v="7246058"/>
    <n v="2672433"/>
    <n v="0"/>
    <n v="0"/>
    <n v="0"/>
    <n v="0"/>
    <n v="0"/>
    <n v="0"/>
    <n v="0"/>
    <n v="0"/>
    <n v="0"/>
    <n v="0"/>
    <n v="0"/>
    <n v="0"/>
    <m/>
    <m/>
    <m/>
    <m/>
    <m/>
    <m/>
    <m/>
    <m/>
    <m/>
    <m/>
    <m/>
    <m/>
    <m/>
    <m/>
    <m/>
    <m/>
    <m/>
  </r>
  <r>
    <x v="1"/>
    <x v="5"/>
    <x v="5"/>
    <x v="4"/>
    <n v="10198875"/>
    <m/>
    <n v="0"/>
    <n v="0"/>
    <n v="0"/>
    <n v="0"/>
    <n v="0"/>
    <n v="0"/>
    <n v="0"/>
    <n v="0"/>
    <n v="0"/>
    <n v="0"/>
    <n v="0"/>
    <n v="0"/>
    <m/>
    <m/>
    <m/>
    <m/>
    <m/>
    <m/>
    <m/>
    <m/>
    <m/>
    <m/>
    <m/>
    <m/>
    <m/>
    <m/>
    <m/>
    <m/>
    <m/>
  </r>
  <r>
    <x v="1"/>
    <x v="1"/>
    <x v="6"/>
    <x v="4"/>
    <n v="9110885"/>
    <n v="7182639"/>
    <n v="0"/>
    <n v="0"/>
    <n v="0"/>
    <n v="0"/>
    <n v="0"/>
    <n v="0"/>
    <n v="0"/>
    <n v="0"/>
    <n v="0"/>
    <n v="0"/>
    <n v="0"/>
    <n v="0"/>
    <m/>
    <m/>
    <m/>
    <m/>
    <m/>
    <m/>
    <m/>
    <m/>
    <m/>
    <m/>
    <m/>
    <m/>
    <m/>
    <m/>
    <m/>
    <m/>
    <m/>
  </r>
  <r>
    <x v="1"/>
    <x v="6"/>
    <x v="7"/>
    <x v="4"/>
    <n v="7948333"/>
    <n v="7184302"/>
    <n v="0"/>
    <n v="0"/>
    <n v="0"/>
    <n v="0"/>
    <n v="0"/>
    <n v="0"/>
    <n v="0"/>
    <n v="0"/>
    <n v="0"/>
    <n v="0"/>
    <n v="0"/>
    <n v="0"/>
    <m/>
    <m/>
    <m/>
    <m/>
    <m/>
    <m/>
    <m/>
    <m/>
    <m/>
    <m/>
    <m/>
    <m/>
    <m/>
    <m/>
    <m/>
    <m/>
    <m/>
  </r>
  <r>
    <x v="1"/>
    <x v="3"/>
    <x v="8"/>
    <x v="4"/>
    <n v="11517272"/>
    <n v="8296733"/>
    <n v="0"/>
    <n v="0"/>
    <n v="0"/>
    <n v="0"/>
    <n v="0"/>
    <n v="0"/>
    <n v="0"/>
    <n v="0"/>
    <n v="0"/>
    <n v="0"/>
    <n v="0"/>
    <n v="0"/>
    <m/>
    <m/>
    <m/>
    <m/>
    <m/>
    <m/>
    <m/>
    <m/>
    <m/>
    <m/>
    <m/>
    <m/>
    <m/>
    <m/>
    <m/>
    <m/>
    <m/>
  </r>
  <r>
    <x v="1"/>
    <x v="6"/>
    <x v="9"/>
    <x v="4"/>
    <n v="45015948"/>
    <m/>
    <n v="0"/>
    <n v="0"/>
    <n v="0"/>
    <n v="0"/>
    <n v="0"/>
    <n v="0"/>
    <n v="0"/>
    <n v="0"/>
    <n v="0"/>
    <n v="0"/>
    <n v="0"/>
    <n v="0"/>
    <m/>
    <m/>
    <m/>
    <m/>
    <m/>
    <m/>
    <m/>
    <m/>
    <m/>
    <m/>
    <m/>
    <m/>
    <m/>
    <m/>
    <m/>
    <m/>
    <m/>
  </r>
  <r>
    <x v="1"/>
    <x v="7"/>
    <x v="10"/>
    <x v="4"/>
    <n v="9047239"/>
    <m/>
    <n v="0"/>
    <n v="0"/>
    <n v="0"/>
    <n v="0"/>
    <n v="0"/>
    <n v="0"/>
    <n v="0"/>
    <n v="0"/>
    <n v="0"/>
    <n v="0"/>
    <n v="0"/>
    <n v="0"/>
    <m/>
    <m/>
    <m/>
    <m/>
    <m/>
    <m/>
    <m/>
    <m/>
    <m/>
    <m/>
    <m/>
    <m/>
    <m/>
    <m/>
    <m/>
    <m/>
    <m/>
  </r>
  <r>
    <x v="1"/>
    <x v="0"/>
    <x v="11"/>
    <x v="4"/>
    <n v="9935662"/>
    <m/>
    <n v="0"/>
    <n v="0"/>
    <n v="0"/>
    <n v="0"/>
    <n v="0"/>
    <n v="0"/>
    <n v="0"/>
    <n v="0"/>
    <n v="0"/>
    <n v="0"/>
    <n v="0"/>
    <n v="0"/>
    <m/>
    <m/>
    <m/>
    <m/>
    <m/>
    <m/>
    <m/>
    <m/>
    <m/>
    <m/>
    <m/>
    <m/>
    <m/>
    <m/>
    <m/>
    <m/>
    <m/>
  </r>
  <r>
    <x v="1"/>
    <x v="8"/>
    <x v="12"/>
    <x v="4"/>
    <n v="12138023"/>
    <m/>
    <n v="0"/>
    <n v="0"/>
    <n v="0"/>
    <n v="0"/>
    <n v="0"/>
    <n v="0"/>
    <n v="0"/>
    <n v="0"/>
    <n v="0"/>
    <n v="0"/>
    <n v="0"/>
    <n v="0"/>
    <m/>
    <m/>
    <m/>
    <m/>
    <m/>
    <m/>
    <m/>
    <m/>
    <m/>
    <m/>
    <m/>
    <m/>
    <m/>
    <m/>
    <m/>
    <m/>
    <m/>
  </r>
  <r>
    <x v="1"/>
    <x v="4"/>
    <x v="13"/>
    <x v="4"/>
    <n v="10894271"/>
    <m/>
    <n v="0"/>
    <n v="0"/>
    <n v="0"/>
    <n v="0"/>
    <n v="0"/>
    <n v="0"/>
    <n v="0"/>
    <n v="0"/>
    <n v="0"/>
    <n v="0"/>
    <n v="0"/>
    <n v="0"/>
    <m/>
    <m/>
    <m/>
    <m/>
    <m/>
    <m/>
    <m/>
    <m/>
    <m/>
    <m/>
    <m/>
    <m/>
    <m/>
    <m/>
    <m/>
    <m/>
    <m/>
  </r>
  <r>
    <x v="1"/>
    <x v="6"/>
    <x v="14"/>
    <x v="4"/>
    <n v="6053054"/>
    <m/>
    <n v="0"/>
    <n v="0"/>
    <n v="0"/>
    <n v="0"/>
    <n v="0"/>
    <n v="0"/>
    <n v="0"/>
    <n v="0"/>
    <n v="0"/>
    <n v="0"/>
    <n v="0"/>
    <n v="0"/>
    <m/>
    <m/>
    <m/>
    <m/>
    <m/>
    <m/>
    <m/>
    <m/>
    <m/>
    <m/>
    <m/>
    <m/>
    <m/>
    <m/>
    <m/>
    <m/>
    <m/>
  </r>
  <r>
    <x v="1"/>
    <x v="9"/>
    <x v="15"/>
    <x v="4"/>
    <n v="10927132"/>
    <m/>
    <n v="0"/>
    <n v="0"/>
    <n v="0"/>
    <n v="0"/>
    <n v="0"/>
    <n v="0"/>
    <n v="0"/>
    <n v="0"/>
    <n v="0"/>
    <n v="0"/>
    <n v="0"/>
    <n v="0"/>
    <m/>
    <m/>
    <m/>
    <m/>
    <m/>
    <m/>
    <m/>
    <m/>
    <m/>
    <m/>
    <m/>
    <m/>
    <m/>
    <m/>
    <m/>
    <m/>
    <m/>
  </r>
  <r>
    <x v="1"/>
    <x v="3"/>
    <x v="16"/>
    <x v="4"/>
    <n v="8276380"/>
    <n v="7534423"/>
    <n v="0"/>
    <n v="0"/>
    <n v="0"/>
    <n v="0"/>
    <n v="0"/>
    <n v="0"/>
    <n v="0"/>
    <n v="0"/>
    <n v="0"/>
    <n v="0"/>
    <n v="0"/>
    <n v="0"/>
    <m/>
    <m/>
    <m/>
    <m/>
    <m/>
    <m/>
    <m/>
    <m/>
    <m/>
    <m/>
    <m/>
    <m/>
    <m/>
    <m/>
    <m/>
    <m/>
    <m/>
  </r>
  <r>
    <x v="1"/>
    <x v="2"/>
    <x v="17"/>
    <x v="4"/>
    <n v="7555973"/>
    <m/>
    <n v="0"/>
    <n v="0"/>
    <n v="0"/>
    <n v="0"/>
    <n v="0"/>
    <n v="0"/>
    <n v="0"/>
    <n v="0"/>
    <n v="0"/>
    <n v="0"/>
    <n v="0"/>
    <n v="0"/>
    <m/>
    <m/>
    <m/>
    <m/>
    <m/>
    <m/>
    <m/>
    <m/>
    <m/>
    <m/>
    <m/>
    <m/>
    <m/>
    <m/>
    <m/>
    <m/>
    <m/>
  </r>
  <r>
    <x v="1"/>
    <x v="2"/>
    <x v="18"/>
    <x v="4"/>
    <n v="9241601"/>
    <m/>
    <n v="0"/>
    <n v="0"/>
    <n v="0"/>
    <n v="0"/>
    <n v="0"/>
    <n v="0"/>
    <n v="0"/>
    <n v="0"/>
    <n v="0"/>
    <n v="0"/>
    <n v="0"/>
    <n v="0"/>
    <m/>
    <m/>
    <m/>
    <m/>
    <m/>
    <m/>
    <m/>
    <m/>
    <m/>
    <m/>
    <m/>
    <m/>
    <m/>
    <m/>
    <m/>
    <m/>
    <m/>
  </r>
  <r>
    <x v="1"/>
    <x v="0"/>
    <x v="19"/>
    <x v="4"/>
    <n v="10130110"/>
    <m/>
    <n v="0"/>
    <n v="0"/>
    <n v="0"/>
    <n v="0"/>
    <n v="0"/>
    <n v="0"/>
    <n v="0"/>
    <n v="0"/>
    <n v="0"/>
    <n v="0"/>
    <n v="0"/>
    <n v="0"/>
    <m/>
    <m/>
    <m/>
    <m/>
    <m/>
    <m/>
    <m/>
    <m/>
    <m/>
    <m/>
    <m/>
    <m/>
    <m/>
    <m/>
    <m/>
    <m/>
    <m/>
  </r>
  <r>
    <x v="1"/>
    <x v="9"/>
    <x v="20"/>
    <x v="4"/>
    <n v="30011039"/>
    <n v="8964310"/>
    <n v="0"/>
    <n v="0"/>
    <n v="0"/>
    <n v="0"/>
    <n v="0"/>
    <n v="0"/>
    <n v="0"/>
    <n v="0"/>
    <n v="0"/>
    <n v="0"/>
    <n v="0"/>
    <n v="0"/>
    <m/>
    <m/>
    <m/>
    <m/>
    <m/>
    <m/>
    <m/>
    <m/>
    <m/>
    <m/>
    <m/>
    <m/>
    <m/>
    <m/>
    <m/>
    <m/>
    <m/>
  </r>
  <r>
    <x v="1"/>
    <x v="3"/>
    <x v="21"/>
    <x v="4"/>
    <n v="12094309"/>
    <m/>
    <n v="0"/>
    <n v="0"/>
    <n v="0"/>
    <n v="0"/>
    <n v="0"/>
    <n v="0"/>
    <n v="0"/>
    <n v="0"/>
    <n v="0"/>
    <n v="0"/>
    <n v="0"/>
    <n v="0"/>
    <m/>
    <m/>
    <m/>
    <m/>
    <m/>
    <m/>
    <m/>
    <m/>
    <m/>
    <m/>
    <m/>
    <m/>
    <m/>
    <m/>
    <m/>
    <m/>
    <m/>
  </r>
  <r>
    <x v="1"/>
    <x v="8"/>
    <x v="22"/>
    <x v="4"/>
    <n v="10679903"/>
    <m/>
    <n v="0"/>
    <n v="0"/>
    <n v="0"/>
    <n v="0"/>
    <n v="0"/>
    <n v="0"/>
    <n v="0"/>
    <n v="0"/>
    <n v="0"/>
    <n v="0"/>
    <n v="0"/>
    <n v="0"/>
    <m/>
    <m/>
    <m/>
    <m/>
    <m/>
    <m/>
    <m/>
    <m/>
    <m/>
    <m/>
    <m/>
    <m/>
    <m/>
    <m/>
    <m/>
    <m/>
    <m/>
  </r>
  <r>
    <x v="1"/>
    <x v="7"/>
    <x v="23"/>
    <x v="4"/>
    <n v="8036605"/>
    <n v="7822922"/>
    <n v="0"/>
    <n v="0"/>
    <n v="0"/>
    <n v="0"/>
    <n v="0"/>
    <n v="0"/>
    <n v="0"/>
    <n v="0"/>
    <n v="0"/>
    <n v="0"/>
    <n v="0"/>
    <n v="0"/>
    <m/>
    <m/>
    <m/>
    <m/>
    <m/>
    <m/>
    <m/>
    <m/>
    <m/>
    <m/>
    <m/>
    <m/>
    <m/>
    <m/>
    <m/>
    <m/>
    <m/>
  </r>
  <r>
    <x v="1"/>
    <x v="4"/>
    <x v="24"/>
    <x v="4"/>
    <n v="6140771"/>
    <m/>
    <n v="0"/>
    <n v="0"/>
    <n v="0"/>
    <n v="0"/>
    <n v="0"/>
    <n v="0"/>
    <n v="0"/>
    <n v="0"/>
    <n v="0"/>
    <n v="0"/>
    <n v="0"/>
    <n v="0"/>
    <m/>
    <m/>
    <m/>
    <m/>
    <m/>
    <m/>
    <m/>
    <m/>
    <m/>
    <m/>
    <m/>
    <m/>
    <m/>
    <m/>
    <m/>
    <m/>
    <m/>
  </r>
  <r>
    <x v="1"/>
    <x v="5"/>
    <x v="25"/>
    <x v="4"/>
    <n v="6760647"/>
    <m/>
    <n v="0"/>
    <n v="0"/>
    <n v="0"/>
    <n v="0"/>
    <n v="0"/>
    <n v="0"/>
    <n v="0"/>
    <n v="0"/>
    <n v="0"/>
    <n v="0"/>
    <n v="0"/>
    <n v="0"/>
    <m/>
    <m/>
    <m/>
    <m/>
    <m/>
    <m/>
    <m/>
    <m/>
    <m/>
    <m/>
    <m/>
    <m/>
    <m/>
    <m/>
    <m/>
    <m/>
    <m/>
  </r>
  <r>
    <x v="1"/>
    <x v="9"/>
    <x v="26"/>
    <x v="4"/>
    <n v="10192148"/>
    <m/>
    <n v="0"/>
    <n v="0"/>
    <n v="0"/>
    <n v="0"/>
    <n v="0"/>
    <n v="0"/>
    <n v="0"/>
    <n v="0"/>
    <n v="0"/>
    <n v="0"/>
    <n v="0"/>
    <n v="0"/>
    <m/>
    <m/>
    <m/>
    <m/>
    <m/>
    <m/>
    <m/>
    <m/>
    <m/>
    <m/>
    <m/>
    <m/>
    <m/>
    <m/>
    <m/>
    <m/>
    <m/>
  </r>
  <r>
    <x v="1"/>
    <x v="7"/>
    <x v="27"/>
    <x v="4"/>
    <n v="8421296"/>
    <m/>
    <n v="0"/>
    <n v="0"/>
    <n v="0"/>
    <n v="0"/>
    <n v="0"/>
    <n v="0"/>
    <n v="0"/>
    <n v="0"/>
    <n v="0"/>
    <n v="0"/>
    <n v="0"/>
    <n v="0"/>
    <m/>
    <m/>
    <m/>
    <m/>
    <m/>
    <m/>
    <m/>
    <m/>
    <m/>
    <m/>
    <m/>
    <m/>
    <m/>
    <m/>
    <m/>
    <m/>
    <m/>
  </r>
  <r>
    <x v="1"/>
    <x v="9"/>
    <x v="28"/>
    <x v="4"/>
    <n v="9356259"/>
    <m/>
    <n v="0"/>
    <n v="0"/>
    <n v="0"/>
    <n v="0"/>
    <n v="0"/>
    <n v="0"/>
    <n v="0"/>
    <n v="0"/>
    <n v="0"/>
    <n v="0"/>
    <n v="0"/>
    <n v="0"/>
    <m/>
    <m/>
    <m/>
    <m/>
    <m/>
    <m/>
    <m/>
    <m/>
    <m/>
    <m/>
    <m/>
    <m/>
    <m/>
    <m/>
    <m/>
    <m/>
    <m/>
  </r>
  <r>
    <x v="1"/>
    <x v="9"/>
    <x v="29"/>
    <x v="4"/>
    <n v="7400669"/>
    <m/>
    <n v="0"/>
    <n v="0"/>
    <n v="0"/>
    <n v="0"/>
    <n v="0"/>
    <n v="0"/>
    <n v="0"/>
    <n v="0"/>
    <n v="0"/>
    <n v="0"/>
    <n v="0"/>
    <n v="0"/>
    <m/>
    <m/>
    <m/>
    <m/>
    <m/>
    <m/>
    <m/>
    <m/>
    <m/>
    <m/>
    <m/>
    <m/>
    <m/>
    <m/>
    <m/>
    <m/>
    <m/>
  </r>
  <r>
    <x v="1"/>
    <x v="2"/>
    <x v="30"/>
    <x v="4"/>
    <n v="5742608"/>
    <m/>
    <n v="0"/>
    <n v="0"/>
    <n v="0"/>
    <n v="0"/>
    <n v="0"/>
    <n v="0"/>
    <n v="0"/>
    <n v="0"/>
    <n v="0"/>
    <n v="0"/>
    <n v="0"/>
    <n v="0"/>
    <m/>
    <m/>
    <m/>
    <m/>
    <m/>
    <m/>
    <m/>
    <m/>
    <m/>
    <m/>
    <m/>
    <m/>
    <m/>
    <m/>
    <m/>
    <m/>
    <m/>
  </r>
  <r>
    <x v="1"/>
    <x v="8"/>
    <x v="31"/>
    <x v="4"/>
    <n v="22077859"/>
    <m/>
    <n v="0"/>
    <n v="0"/>
    <n v="0"/>
    <n v="0"/>
    <n v="0"/>
    <n v="0"/>
    <n v="0"/>
    <n v="0"/>
    <n v="0"/>
    <n v="0"/>
    <n v="0"/>
    <n v="0"/>
    <m/>
    <m/>
    <m/>
    <m/>
    <m/>
    <m/>
    <m/>
    <m/>
    <m/>
    <m/>
    <m/>
    <m/>
    <m/>
    <m/>
    <m/>
    <m/>
    <m/>
  </r>
  <r>
    <x v="1"/>
    <x v="8"/>
    <x v="32"/>
    <x v="4"/>
    <n v="8228397"/>
    <m/>
    <n v="0"/>
    <n v="0"/>
    <n v="0"/>
    <n v="0"/>
    <n v="0"/>
    <n v="0"/>
    <n v="0"/>
    <n v="0"/>
    <n v="0"/>
    <n v="0"/>
    <n v="0"/>
    <n v="0"/>
    <m/>
    <m/>
    <m/>
    <m/>
    <m/>
    <m/>
    <m/>
    <m/>
    <m/>
    <m/>
    <m/>
    <m/>
    <m/>
    <m/>
    <m/>
    <m/>
    <m/>
  </r>
  <r>
    <x v="1"/>
    <x v="4"/>
    <x v="33"/>
    <x v="4"/>
    <n v="6457335"/>
    <m/>
    <n v="0"/>
    <n v="0"/>
    <n v="0"/>
    <n v="0"/>
    <n v="0"/>
    <n v="0"/>
    <n v="0"/>
    <n v="0"/>
    <n v="0"/>
    <n v="0"/>
    <n v="0"/>
    <n v="0"/>
    <m/>
    <m/>
    <m/>
    <m/>
    <m/>
    <m/>
    <m/>
    <m/>
    <m/>
    <m/>
    <m/>
    <m/>
    <m/>
    <m/>
    <m/>
    <m/>
    <m/>
  </r>
  <r>
    <x v="1"/>
    <x v="5"/>
    <x v="34"/>
    <x v="4"/>
    <n v="6226338"/>
    <m/>
    <n v="0"/>
    <n v="0"/>
    <n v="0"/>
    <n v="0"/>
    <n v="0"/>
    <n v="0"/>
    <n v="0"/>
    <n v="0"/>
    <n v="0"/>
    <n v="0"/>
    <n v="0"/>
    <n v="0"/>
    <m/>
    <m/>
    <m/>
    <m/>
    <m/>
    <m/>
    <m/>
    <m/>
    <m/>
    <m/>
    <m/>
    <m/>
    <m/>
    <m/>
    <m/>
    <m/>
    <m/>
  </r>
  <r>
    <x v="1"/>
    <x v="0"/>
    <x v="0"/>
    <x v="7"/>
    <n v="0"/>
    <n v="926750"/>
    <n v="0"/>
    <n v="0"/>
    <n v="0"/>
    <n v="0"/>
    <n v="0"/>
    <n v="0"/>
    <n v="0"/>
    <n v="0"/>
    <n v="0"/>
    <n v="0"/>
    <n v="0"/>
    <n v="0"/>
    <m/>
    <m/>
    <m/>
    <m/>
    <m/>
    <m/>
    <m/>
    <m/>
    <m/>
    <m/>
    <m/>
    <m/>
    <m/>
    <m/>
    <m/>
    <m/>
    <m/>
  </r>
  <r>
    <x v="1"/>
    <x v="1"/>
    <x v="1"/>
    <x v="7"/>
    <n v="0"/>
    <n v="784900"/>
    <n v="0"/>
    <n v="0"/>
    <n v="0"/>
    <n v="0"/>
    <n v="0"/>
    <n v="0"/>
    <n v="0"/>
    <n v="0"/>
    <n v="0"/>
    <n v="0"/>
    <n v="0"/>
    <n v="0"/>
    <m/>
    <m/>
    <m/>
    <m/>
    <m/>
    <m/>
    <m/>
    <m/>
    <m/>
    <m/>
    <m/>
    <m/>
    <m/>
    <m/>
    <m/>
    <m/>
    <m/>
  </r>
  <r>
    <x v="1"/>
    <x v="2"/>
    <x v="2"/>
    <x v="7"/>
    <n v="0"/>
    <n v="640000"/>
    <n v="0"/>
    <n v="0"/>
    <n v="0"/>
    <n v="0"/>
    <n v="0"/>
    <n v="0"/>
    <n v="0"/>
    <n v="0"/>
    <n v="0"/>
    <n v="0"/>
    <n v="0"/>
    <n v="0"/>
    <m/>
    <m/>
    <m/>
    <m/>
    <m/>
    <m/>
    <m/>
    <m/>
    <m/>
    <m/>
    <m/>
    <m/>
    <m/>
    <m/>
    <m/>
    <m/>
    <m/>
  </r>
  <r>
    <x v="1"/>
    <x v="3"/>
    <x v="3"/>
    <x v="7"/>
    <n v="0"/>
    <m/>
    <n v="0"/>
    <n v="0"/>
    <n v="0"/>
    <n v="0"/>
    <n v="0"/>
    <n v="0"/>
    <n v="0"/>
    <n v="0"/>
    <n v="0"/>
    <n v="0"/>
    <n v="0"/>
    <n v="0"/>
    <m/>
    <m/>
    <m/>
    <m/>
    <m/>
    <m/>
    <m/>
    <m/>
    <m/>
    <m/>
    <m/>
    <m/>
    <m/>
    <m/>
    <m/>
    <m/>
    <m/>
  </r>
  <r>
    <x v="1"/>
    <x v="4"/>
    <x v="4"/>
    <x v="7"/>
    <n v="0"/>
    <n v="1047500"/>
    <n v="0"/>
    <n v="0"/>
    <n v="0"/>
    <n v="0"/>
    <n v="0"/>
    <n v="0"/>
    <n v="0"/>
    <n v="0"/>
    <n v="0"/>
    <n v="0"/>
    <n v="0"/>
    <n v="0"/>
    <m/>
    <m/>
    <m/>
    <m/>
    <m/>
    <m/>
    <m/>
    <m/>
    <m/>
    <m/>
    <m/>
    <m/>
    <m/>
    <m/>
    <m/>
    <m/>
    <m/>
  </r>
  <r>
    <x v="1"/>
    <x v="5"/>
    <x v="5"/>
    <x v="7"/>
    <n v="0"/>
    <n v="1257500"/>
    <n v="0"/>
    <n v="0"/>
    <n v="0"/>
    <n v="0"/>
    <n v="0"/>
    <n v="0"/>
    <n v="0"/>
    <n v="0"/>
    <n v="0"/>
    <n v="0"/>
    <n v="0"/>
    <n v="0"/>
    <m/>
    <m/>
    <m/>
    <m/>
    <m/>
    <m/>
    <m/>
    <m/>
    <m/>
    <m/>
    <m/>
    <m/>
    <m/>
    <m/>
    <m/>
    <m/>
    <m/>
  </r>
  <r>
    <x v="1"/>
    <x v="1"/>
    <x v="6"/>
    <x v="7"/>
    <n v="0"/>
    <n v="750000"/>
    <n v="0"/>
    <n v="0"/>
    <n v="0"/>
    <n v="0"/>
    <n v="0"/>
    <n v="0"/>
    <n v="0"/>
    <n v="0"/>
    <n v="0"/>
    <n v="0"/>
    <n v="0"/>
    <n v="0"/>
    <m/>
    <m/>
    <m/>
    <m/>
    <m/>
    <m/>
    <m/>
    <m/>
    <m/>
    <m/>
    <m/>
    <m/>
    <m/>
    <m/>
    <m/>
    <m/>
    <m/>
  </r>
  <r>
    <x v="1"/>
    <x v="6"/>
    <x v="7"/>
    <x v="7"/>
    <n v="0"/>
    <n v="1093000"/>
    <n v="0"/>
    <n v="0"/>
    <n v="0"/>
    <n v="0"/>
    <n v="0"/>
    <n v="0"/>
    <n v="0"/>
    <n v="0"/>
    <n v="0"/>
    <n v="0"/>
    <n v="0"/>
    <n v="0"/>
    <m/>
    <m/>
    <m/>
    <m/>
    <m/>
    <m/>
    <m/>
    <m/>
    <m/>
    <m/>
    <m/>
    <m/>
    <m/>
    <m/>
    <m/>
    <m/>
    <m/>
  </r>
  <r>
    <x v="1"/>
    <x v="3"/>
    <x v="8"/>
    <x v="7"/>
    <n v="0"/>
    <m/>
    <n v="0"/>
    <n v="0"/>
    <n v="0"/>
    <n v="0"/>
    <n v="0"/>
    <n v="0"/>
    <n v="0"/>
    <n v="0"/>
    <n v="0"/>
    <n v="0"/>
    <n v="0"/>
    <n v="0"/>
    <m/>
    <m/>
    <m/>
    <m/>
    <m/>
    <m/>
    <m/>
    <m/>
    <m/>
    <m/>
    <m/>
    <m/>
    <m/>
    <m/>
    <m/>
    <m/>
    <m/>
  </r>
  <r>
    <x v="1"/>
    <x v="6"/>
    <x v="9"/>
    <x v="7"/>
    <n v="0"/>
    <n v="1102560"/>
    <n v="0"/>
    <n v="0"/>
    <n v="0"/>
    <n v="0"/>
    <n v="0"/>
    <n v="0"/>
    <n v="0"/>
    <n v="0"/>
    <n v="0"/>
    <n v="0"/>
    <n v="0"/>
    <n v="0"/>
    <m/>
    <m/>
    <m/>
    <m/>
    <m/>
    <m/>
    <m/>
    <m/>
    <m/>
    <m/>
    <m/>
    <m/>
    <m/>
    <m/>
    <m/>
    <m/>
    <m/>
  </r>
  <r>
    <x v="1"/>
    <x v="7"/>
    <x v="10"/>
    <x v="7"/>
    <n v="0"/>
    <n v="615950"/>
    <n v="0"/>
    <n v="0"/>
    <n v="0"/>
    <n v="0"/>
    <n v="0"/>
    <n v="0"/>
    <n v="0"/>
    <n v="0"/>
    <n v="0"/>
    <n v="0"/>
    <n v="0"/>
    <n v="0"/>
    <m/>
    <m/>
    <m/>
    <m/>
    <m/>
    <m/>
    <m/>
    <m/>
    <m/>
    <m/>
    <m/>
    <m/>
    <m/>
    <m/>
    <m/>
    <m/>
    <m/>
  </r>
  <r>
    <x v="1"/>
    <x v="0"/>
    <x v="11"/>
    <x v="7"/>
    <n v="0"/>
    <n v="1391000"/>
    <n v="0"/>
    <n v="0"/>
    <n v="0"/>
    <n v="0"/>
    <n v="0"/>
    <n v="0"/>
    <n v="0"/>
    <n v="0"/>
    <n v="0"/>
    <n v="0"/>
    <n v="0"/>
    <n v="0"/>
    <m/>
    <m/>
    <m/>
    <m/>
    <m/>
    <m/>
    <m/>
    <m/>
    <m/>
    <m/>
    <m/>
    <m/>
    <m/>
    <m/>
    <m/>
    <m/>
    <m/>
  </r>
  <r>
    <x v="1"/>
    <x v="8"/>
    <x v="12"/>
    <x v="7"/>
    <n v="0"/>
    <n v="1063300"/>
    <n v="0"/>
    <n v="0"/>
    <n v="0"/>
    <n v="0"/>
    <n v="0"/>
    <n v="0"/>
    <n v="0"/>
    <n v="0"/>
    <n v="0"/>
    <n v="0"/>
    <n v="0"/>
    <n v="0"/>
    <m/>
    <m/>
    <m/>
    <m/>
    <m/>
    <m/>
    <m/>
    <m/>
    <m/>
    <m/>
    <m/>
    <m/>
    <m/>
    <m/>
    <m/>
    <m/>
    <m/>
  </r>
  <r>
    <x v="1"/>
    <x v="4"/>
    <x v="13"/>
    <x v="7"/>
    <n v="0"/>
    <n v="700400"/>
    <n v="0"/>
    <n v="0"/>
    <n v="0"/>
    <n v="0"/>
    <n v="0"/>
    <n v="0"/>
    <n v="0"/>
    <n v="0"/>
    <n v="0"/>
    <n v="0"/>
    <n v="0"/>
    <n v="0"/>
    <m/>
    <m/>
    <m/>
    <m/>
    <m/>
    <m/>
    <m/>
    <m/>
    <m/>
    <m/>
    <m/>
    <m/>
    <m/>
    <m/>
    <m/>
    <m/>
    <m/>
  </r>
  <r>
    <x v="1"/>
    <x v="6"/>
    <x v="14"/>
    <x v="7"/>
    <n v="0"/>
    <m/>
    <n v="0"/>
    <n v="0"/>
    <n v="0"/>
    <n v="0"/>
    <n v="0"/>
    <n v="0"/>
    <n v="0"/>
    <n v="0"/>
    <n v="0"/>
    <n v="0"/>
    <n v="0"/>
    <n v="0"/>
    <m/>
    <m/>
    <m/>
    <m/>
    <m/>
    <m/>
    <m/>
    <m/>
    <m/>
    <m/>
    <m/>
    <m/>
    <m/>
    <m/>
    <m/>
    <m/>
    <m/>
  </r>
  <r>
    <x v="1"/>
    <x v="9"/>
    <x v="15"/>
    <x v="7"/>
    <n v="0"/>
    <n v="981000"/>
    <n v="0"/>
    <n v="0"/>
    <n v="0"/>
    <n v="0"/>
    <n v="0"/>
    <n v="0"/>
    <n v="0"/>
    <n v="0"/>
    <n v="0"/>
    <n v="0"/>
    <n v="0"/>
    <n v="0"/>
    <m/>
    <m/>
    <m/>
    <m/>
    <m/>
    <m/>
    <m/>
    <m/>
    <m/>
    <m/>
    <m/>
    <m/>
    <m/>
    <m/>
    <m/>
    <m/>
    <m/>
  </r>
  <r>
    <x v="1"/>
    <x v="3"/>
    <x v="16"/>
    <x v="7"/>
    <n v="0"/>
    <n v="1377267"/>
    <n v="0"/>
    <n v="0"/>
    <n v="0"/>
    <n v="0"/>
    <n v="0"/>
    <n v="0"/>
    <n v="0"/>
    <n v="0"/>
    <n v="0"/>
    <n v="0"/>
    <n v="0"/>
    <n v="0"/>
    <m/>
    <m/>
    <m/>
    <m/>
    <m/>
    <m/>
    <m/>
    <m/>
    <m/>
    <m/>
    <m/>
    <m/>
    <m/>
    <m/>
    <m/>
    <m/>
    <m/>
  </r>
  <r>
    <x v="1"/>
    <x v="2"/>
    <x v="17"/>
    <x v="7"/>
    <n v="0"/>
    <n v="1277000"/>
    <n v="0"/>
    <n v="0"/>
    <n v="0"/>
    <n v="0"/>
    <n v="0"/>
    <n v="0"/>
    <n v="0"/>
    <n v="0"/>
    <n v="0"/>
    <n v="0"/>
    <n v="0"/>
    <n v="0"/>
    <m/>
    <m/>
    <m/>
    <m/>
    <m/>
    <m/>
    <m/>
    <m/>
    <m/>
    <m/>
    <m/>
    <m/>
    <m/>
    <m/>
    <m/>
    <m/>
    <m/>
  </r>
  <r>
    <x v="1"/>
    <x v="2"/>
    <x v="18"/>
    <x v="7"/>
    <n v="0"/>
    <n v="1496750"/>
    <n v="0"/>
    <n v="0"/>
    <n v="0"/>
    <n v="0"/>
    <n v="0"/>
    <n v="0"/>
    <n v="0"/>
    <n v="0"/>
    <n v="0"/>
    <n v="0"/>
    <n v="0"/>
    <n v="0"/>
    <m/>
    <m/>
    <m/>
    <m/>
    <m/>
    <m/>
    <m/>
    <m/>
    <m/>
    <m/>
    <m/>
    <m/>
    <m/>
    <m/>
    <m/>
    <m/>
    <m/>
  </r>
  <r>
    <x v="1"/>
    <x v="0"/>
    <x v="19"/>
    <x v="7"/>
    <n v="0"/>
    <n v="1063500"/>
    <n v="0"/>
    <n v="0"/>
    <n v="0"/>
    <n v="0"/>
    <n v="0"/>
    <n v="0"/>
    <n v="0"/>
    <n v="0"/>
    <n v="0"/>
    <n v="0"/>
    <n v="0"/>
    <n v="0"/>
    <m/>
    <m/>
    <m/>
    <m/>
    <m/>
    <m/>
    <m/>
    <m/>
    <m/>
    <m/>
    <m/>
    <m/>
    <m/>
    <m/>
    <m/>
    <m/>
    <m/>
  </r>
  <r>
    <x v="1"/>
    <x v="9"/>
    <x v="20"/>
    <x v="7"/>
    <n v="0"/>
    <n v="1113140"/>
    <n v="0"/>
    <n v="0"/>
    <n v="0"/>
    <n v="0"/>
    <n v="0"/>
    <n v="0"/>
    <n v="0"/>
    <n v="0"/>
    <n v="0"/>
    <n v="0"/>
    <n v="0"/>
    <n v="0"/>
    <m/>
    <m/>
    <m/>
    <m/>
    <m/>
    <m/>
    <m/>
    <m/>
    <m/>
    <m/>
    <m/>
    <m/>
    <m/>
    <m/>
    <m/>
    <m/>
    <m/>
  </r>
  <r>
    <x v="1"/>
    <x v="3"/>
    <x v="21"/>
    <x v="7"/>
    <n v="0"/>
    <n v="476000"/>
    <n v="0"/>
    <n v="0"/>
    <n v="0"/>
    <n v="0"/>
    <n v="0"/>
    <n v="0"/>
    <n v="0"/>
    <n v="0"/>
    <n v="0"/>
    <n v="0"/>
    <n v="0"/>
    <n v="0"/>
    <m/>
    <m/>
    <m/>
    <m/>
    <m/>
    <m/>
    <m/>
    <m/>
    <m/>
    <m/>
    <m/>
    <m/>
    <m/>
    <m/>
    <m/>
    <m/>
    <m/>
  </r>
  <r>
    <x v="1"/>
    <x v="8"/>
    <x v="22"/>
    <x v="7"/>
    <n v="0"/>
    <n v="1093000"/>
    <n v="0"/>
    <n v="0"/>
    <n v="0"/>
    <n v="0"/>
    <n v="0"/>
    <n v="0"/>
    <n v="0"/>
    <n v="0"/>
    <n v="0"/>
    <n v="0"/>
    <n v="0"/>
    <n v="0"/>
    <m/>
    <m/>
    <m/>
    <m/>
    <m/>
    <m/>
    <m/>
    <m/>
    <m/>
    <m/>
    <m/>
    <m/>
    <m/>
    <m/>
    <m/>
    <m/>
    <m/>
  </r>
  <r>
    <x v="1"/>
    <x v="7"/>
    <x v="23"/>
    <x v="7"/>
    <n v="0"/>
    <n v="672959"/>
    <n v="0"/>
    <n v="0"/>
    <n v="0"/>
    <n v="0"/>
    <n v="0"/>
    <n v="0"/>
    <n v="0"/>
    <n v="0"/>
    <n v="0"/>
    <n v="0"/>
    <n v="0"/>
    <n v="0"/>
    <m/>
    <m/>
    <m/>
    <m/>
    <m/>
    <m/>
    <m/>
    <m/>
    <m/>
    <m/>
    <m/>
    <m/>
    <m/>
    <m/>
    <m/>
    <m/>
    <m/>
  </r>
  <r>
    <x v="1"/>
    <x v="4"/>
    <x v="24"/>
    <x v="7"/>
    <n v="0"/>
    <n v="926000"/>
    <n v="0"/>
    <n v="0"/>
    <n v="0"/>
    <n v="0"/>
    <n v="0"/>
    <n v="0"/>
    <n v="0"/>
    <n v="0"/>
    <n v="0"/>
    <n v="0"/>
    <n v="0"/>
    <n v="0"/>
    <m/>
    <m/>
    <m/>
    <m/>
    <m/>
    <m/>
    <m/>
    <m/>
    <m/>
    <m/>
    <m/>
    <m/>
    <m/>
    <m/>
    <m/>
    <m/>
    <m/>
  </r>
  <r>
    <x v="1"/>
    <x v="5"/>
    <x v="25"/>
    <x v="7"/>
    <n v="0"/>
    <n v="1059550"/>
    <n v="0"/>
    <n v="0"/>
    <n v="0"/>
    <n v="0"/>
    <n v="0"/>
    <n v="0"/>
    <n v="0"/>
    <n v="0"/>
    <n v="0"/>
    <n v="0"/>
    <n v="0"/>
    <n v="0"/>
    <m/>
    <m/>
    <m/>
    <m/>
    <m/>
    <m/>
    <m/>
    <m/>
    <m/>
    <m/>
    <m/>
    <m/>
    <m/>
    <m/>
    <m/>
    <m/>
    <m/>
  </r>
  <r>
    <x v="1"/>
    <x v="9"/>
    <x v="26"/>
    <x v="7"/>
    <n v="0"/>
    <n v="1171696"/>
    <n v="0"/>
    <n v="0"/>
    <n v="0"/>
    <n v="0"/>
    <n v="0"/>
    <n v="0"/>
    <n v="0"/>
    <n v="0"/>
    <n v="0"/>
    <n v="0"/>
    <n v="0"/>
    <n v="0"/>
    <m/>
    <m/>
    <m/>
    <m/>
    <m/>
    <m/>
    <m/>
    <m/>
    <m/>
    <m/>
    <m/>
    <m/>
    <m/>
    <m/>
    <m/>
    <m/>
    <m/>
  </r>
  <r>
    <x v="1"/>
    <x v="7"/>
    <x v="27"/>
    <x v="7"/>
    <n v="0"/>
    <m/>
    <n v="0"/>
    <n v="0"/>
    <n v="0"/>
    <n v="0"/>
    <n v="0"/>
    <n v="0"/>
    <n v="0"/>
    <n v="0"/>
    <n v="0"/>
    <n v="0"/>
    <n v="0"/>
    <n v="0"/>
    <m/>
    <m/>
    <m/>
    <m/>
    <m/>
    <m/>
    <m/>
    <m/>
    <m/>
    <m/>
    <m/>
    <m/>
    <m/>
    <m/>
    <m/>
    <m/>
    <m/>
  </r>
  <r>
    <x v="1"/>
    <x v="9"/>
    <x v="28"/>
    <x v="7"/>
    <n v="0"/>
    <n v="942000"/>
    <n v="0"/>
    <n v="0"/>
    <n v="0"/>
    <n v="0"/>
    <n v="0"/>
    <n v="0"/>
    <n v="0"/>
    <n v="0"/>
    <n v="0"/>
    <n v="0"/>
    <n v="0"/>
    <n v="0"/>
    <m/>
    <m/>
    <m/>
    <m/>
    <m/>
    <m/>
    <m/>
    <m/>
    <m/>
    <m/>
    <m/>
    <m/>
    <m/>
    <m/>
    <m/>
    <m/>
    <m/>
  </r>
  <r>
    <x v="1"/>
    <x v="9"/>
    <x v="29"/>
    <x v="7"/>
    <n v="0"/>
    <m/>
    <n v="0"/>
    <n v="0"/>
    <n v="0"/>
    <n v="0"/>
    <n v="0"/>
    <n v="0"/>
    <n v="0"/>
    <n v="0"/>
    <n v="0"/>
    <n v="0"/>
    <n v="0"/>
    <n v="0"/>
    <m/>
    <m/>
    <m/>
    <m/>
    <m/>
    <m/>
    <m/>
    <m/>
    <m/>
    <m/>
    <m/>
    <m/>
    <m/>
    <m/>
    <m/>
    <m/>
    <m/>
  </r>
  <r>
    <x v="1"/>
    <x v="2"/>
    <x v="30"/>
    <x v="7"/>
    <n v="0"/>
    <n v="685000"/>
    <n v="0"/>
    <n v="0"/>
    <n v="0"/>
    <n v="0"/>
    <n v="0"/>
    <n v="0"/>
    <n v="0"/>
    <n v="0"/>
    <n v="0"/>
    <n v="0"/>
    <n v="0"/>
    <n v="0"/>
    <m/>
    <m/>
    <m/>
    <m/>
    <m/>
    <m/>
    <m/>
    <m/>
    <m/>
    <m/>
    <m/>
    <m/>
    <m/>
    <m/>
    <m/>
    <m/>
    <m/>
  </r>
  <r>
    <x v="1"/>
    <x v="8"/>
    <x v="31"/>
    <x v="7"/>
    <n v="0"/>
    <m/>
    <n v="0"/>
    <n v="0"/>
    <n v="0"/>
    <n v="0"/>
    <n v="0"/>
    <n v="0"/>
    <n v="0"/>
    <n v="0"/>
    <n v="0"/>
    <n v="0"/>
    <n v="0"/>
    <n v="0"/>
    <m/>
    <m/>
    <m/>
    <m/>
    <m/>
    <m/>
    <m/>
    <m/>
    <m/>
    <m/>
    <m/>
    <m/>
    <m/>
    <m/>
    <m/>
    <m/>
    <m/>
  </r>
  <r>
    <x v="1"/>
    <x v="8"/>
    <x v="32"/>
    <x v="7"/>
    <n v="0"/>
    <n v="635000"/>
    <n v="0"/>
    <n v="0"/>
    <n v="0"/>
    <n v="0"/>
    <n v="0"/>
    <n v="0"/>
    <n v="0"/>
    <n v="0"/>
    <n v="0"/>
    <n v="0"/>
    <n v="0"/>
    <n v="0"/>
    <m/>
    <m/>
    <m/>
    <m/>
    <m/>
    <m/>
    <m/>
    <m/>
    <m/>
    <m/>
    <m/>
    <m/>
    <m/>
    <m/>
    <m/>
    <m/>
    <m/>
  </r>
  <r>
    <x v="1"/>
    <x v="4"/>
    <x v="33"/>
    <x v="7"/>
    <n v="0"/>
    <m/>
    <n v="0"/>
    <n v="0"/>
    <n v="0"/>
    <n v="0"/>
    <n v="0"/>
    <n v="0"/>
    <n v="0"/>
    <n v="0"/>
    <n v="0"/>
    <n v="0"/>
    <n v="0"/>
    <n v="0"/>
    <m/>
    <m/>
    <m/>
    <m/>
    <m/>
    <m/>
    <m/>
    <m/>
    <m/>
    <m/>
    <m/>
    <m/>
    <m/>
    <m/>
    <m/>
    <m/>
    <m/>
  </r>
  <r>
    <x v="1"/>
    <x v="5"/>
    <x v="34"/>
    <x v="7"/>
    <n v="0"/>
    <n v="790000"/>
    <n v="0"/>
    <n v="0"/>
    <n v="0"/>
    <n v="0"/>
    <n v="0"/>
    <n v="0"/>
    <n v="0"/>
    <n v="0"/>
    <n v="0"/>
    <n v="0"/>
    <n v="0"/>
    <n v="0"/>
    <m/>
    <m/>
    <m/>
    <m/>
    <m/>
    <m/>
    <m/>
    <m/>
    <m/>
    <m/>
    <m/>
    <m/>
    <m/>
    <m/>
    <m/>
    <m/>
    <m/>
  </r>
  <r>
    <x v="1"/>
    <x v="0"/>
    <x v="0"/>
    <x v="9"/>
    <n v="0"/>
    <n v="13276849"/>
    <n v="0"/>
    <n v="0"/>
    <n v="0"/>
    <n v="0"/>
    <n v="0"/>
    <n v="0"/>
    <n v="0"/>
    <n v="0"/>
    <n v="0"/>
    <n v="0"/>
    <n v="0"/>
    <n v="0"/>
    <m/>
    <m/>
    <m/>
    <m/>
    <m/>
    <m/>
    <m/>
    <m/>
    <m/>
    <m/>
    <m/>
    <m/>
    <m/>
    <m/>
    <m/>
    <m/>
    <m/>
  </r>
  <r>
    <x v="1"/>
    <x v="1"/>
    <x v="1"/>
    <x v="9"/>
    <n v="0"/>
    <n v="28439475"/>
    <n v="0"/>
    <n v="0"/>
    <n v="0"/>
    <n v="0"/>
    <n v="0"/>
    <n v="0"/>
    <n v="0"/>
    <n v="0"/>
    <n v="0"/>
    <n v="0"/>
    <n v="0"/>
    <n v="0"/>
    <m/>
    <m/>
    <m/>
    <m/>
    <m/>
    <m/>
    <m/>
    <m/>
    <m/>
    <m/>
    <m/>
    <m/>
    <m/>
    <m/>
    <m/>
    <m/>
    <m/>
  </r>
  <r>
    <x v="1"/>
    <x v="2"/>
    <x v="2"/>
    <x v="9"/>
    <n v="0"/>
    <n v="12682657"/>
    <n v="0"/>
    <n v="0"/>
    <n v="0"/>
    <n v="0"/>
    <n v="0"/>
    <n v="0"/>
    <n v="0"/>
    <n v="0"/>
    <n v="0"/>
    <n v="0"/>
    <n v="0"/>
    <n v="0"/>
    <m/>
    <m/>
    <m/>
    <m/>
    <m/>
    <m/>
    <m/>
    <m/>
    <m/>
    <m/>
    <m/>
    <m/>
    <m/>
    <m/>
    <m/>
    <m/>
    <m/>
  </r>
  <r>
    <x v="1"/>
    <x v="3"/>
    <x v="3"/>
    <x v="9"/>
    <n v="0"/>
    <n v="38130612"/>
    <n v="0"/>
    <n v="0"/>
    <n v="0"/>
    <n v="0"/>
    <n v="0"/>
    <n v="0"/>
    <n v="0"/>
    <n v="0"/>
    <n v="0"/>
    <n v="0"/>
    <n v="0"/>
    <n v="0"/>
    <m/>
    <m/>
    <m/>
    <m/>
    <m/>
    <m/>
    <m/>
    <m/>
    <m/>
    <m/>
    <m/>
    <m/>
    <m/>
    <m/>
    <m/>
    <m/>
    <m/>
  </r>
  <r>
    <x v="1"/>
    <x v="4"/>
    <x v="4"/>
    <x v="9"/>
    <n v="0"/>
    <n v="10709816"/>
    <n v="0"/>
    <n v="0"/>
    <n v="0"/>
    <n v="0"/>
    <n v="0"/>
    <n v="0"/>
    <n v="0"/>
    <n v="0"/>
    <n v="0"/>
    <n v="0"/>
    <n v="0"/>
    <n v="0"/>
    <m/>
    <m/>
    <m/>
    <m/>
    <m/>
    <m/>
    <m/>
    <m/>
    <m/>
    <m/>
    <m/>
    <m/>
    <m/>
    <m/>
    <m/>
    <m/>
    <m/>
  </r>
  <r>
    <x v="1"/>
    <x v="5"/>
    <x v="5"/>
    <x v="9"/>
    <n v="0"/>
    <n v="27905957"/>
    <n v="0"/>
    <n v="0"/>
    <n v="0"/>
    <n v="0"/>
    <n v="0"/>
    <n v="0"/>
    <n v="0"/>
    <n v="0"/>
    <n v="0"/>
    <n v="0"/>
    <n v="0"/>
    <n v="0"/>
    <m/>
    <m/>
    <m/>
    <m/>
    <m/>
    <m/>
    <m/>
    <m/>
    <m/>
    <m/>
    <m/>
    <m/>
    <m/>
    <m/>
    <m/>
    <m/>
    <m/>
  </r>
  <r>
    <x v="1"/>
    <x v="1"/>
    <x v="6"/>
    <x v="9"/>
    <n v="0"/>
    <n v="25680650"/>
    <n v="0"/>
    <n v="0"/>
    <n v="0"/>
    <n v="0"/>
    <n v="0"/>
    <n v="0"/>
    <n v="0"/>
    <n v="0"/>
    <n v="0"/>
    <n v="0"/>
    <n v="0"/>
    <n v="0"/>
    <m/>
    <m/>
    <m/>
    <m/>
    <m/>
    <m/>
    <m/>
    <m/>
    <m/>
    <m/>
    <m/>
    <m/>
    <m/>
    <m/>
    <m/>
    <m/>
    <m/>
  </r>
  <r>
    <x v="1"/>
    <x v="6"/>
    <x v="7"/>
    <x v="9"/>
    <n v="0"/>
    <n v="17606755"/>
    <n v="0"/>
    <n v="0"/>
    <n v="0"/>
    <n v="0"/>
    <n v="0"/>
    <n v="0"/>
    <n v="0"/>
    <n v="0"/>
    <n v="0"/>
    <n v="0"/>
    <n v="0"/>
    <n v="0"/>
    <m/>
    <m/>
    <m/>
    <m/>
    <m/>
    <m/>
    <m/>
    <m/>
    <m/>
    <m/>
    <m/>
    <m/>
    <m/>
    <m/>
    <m/>
    <m/>
    <m/>
  </r>
  <r>
    <x v="1"/>
    <x v="3"/>
    <x v="8"/>
    <x v="9"/>
    <n v="0"/>
    <n v="11924341"/>
    <n v="0"/>
    <n v="0"/>
    <n v="0"/>
    <n v="0"/>
    <n v="0"/>
    <n v="0"/>
    <n v="0"/>
    <n v="0"/>
    <n v="0"/>
    <n v="0"/>
    <n v="0"/>
    <n v="0"/>
    <m/>
    <m/>
    <m/>
    <m/>
    <m/>
    <m/>
    <m/>
    <m/>
    <m/>
    <m/>
    <m/>
    <m/>
    <m/>
    <m/>
    <m/>
    <m/>
    <m/>
  </r>
  <r>
    <x v="1"/>
    <x v="6"/>
    <x v="9"/>
    <x v="9"/>
    <n v="0"/>
    <n v="25866115"/>
    <n v="0"/>
    <n v="0"/>
    <n v="0"/>
    <n v="0"/>
    <n v="0"/>
    <n v="0"/>
    <n v="0"/>
    <n v="0"/>
    <n v="0"/>
    <n v="0"/>
    <n v="0"/>
    <n v="0"/>
    <m/>
    <m/>
    <m/>
    <m/>
    <m/>
    <m/>
    <m/>
    <m/>
    <m/>
    <m/>
    <m/>
    <m/>
    <m/>
    <m/>
    <m/>
    <m/>
    <m/>
  </r>
  <r>
    <x v="1"/>
    <x v="7"/>
    <x v="10"/>
    <x v="9"/>
    <n v="0"/>
    <n v="9750114"/>
    <n v="0"/>
    <n v="0"/>
    <n v="0"/>
    <n v="0"/>
    <n v="0"/>
    <n v="0"/>
    <n v="0"/>
    <n v="0"/>
    <n v="0"/>
    <n v="0"/>
    <n v="0"/>
    <n v="0"/>
    <m/>
    <m/>
    <m/>
    <m/>
    <m/>
    <m/>
    <m/>
    <m/>
    <m/>
    <m/>
    <m/>
    <m/>
    <m/>
    <m/>
    <m/>
    <m/>
    <m/>
  </r>
  <r>
    <x v="1"/>
    <x v="0"/>
    <x v="11"/>
    <x v="9"/>
    <n v="0"/>
    <n v="12181738"/>
    <n v="0"/>
    <n v="0"/>
    <n v="0"/>
    <n v="0"/>
    <n v="0"/>
    <n v="0"/>
    <n v="0"/>
    <n v="0"/>
    <n v="0"/>
    <n v="0"/>
    <n v="0"/>
    <n v="0"/>
    <m/>
    <m/>
    <m/>
    <m/>
    <m/>
    <m/>
    <m/>
    <m/>
    <m/>
    <m/>
    <m/>
    <m/>
    <m/>
    <m/>
    <m/>
    <m/>
    <m/>
  </r>
  <r>
    <x v="1"/>
    <x v="8"/>
    <x v="12"/>
    <x v="9"/>
    <n v="0"/>
    <n v="27818349"/>
    <n v="0"/>
    <n v="0"/>
    <n v="0"/>
    <n v="0"/>
    <n v="0"/>
    <n v="0"/>
    <n v="0"/>
    <n v="0"/>
    <n v="0"/>
    <n v="0"/>
    <n v="0"/>
    <n v="0"/>
    <m/>
    <m/>
    <m/>
    <m/>
    <m/>
    <m/>
    <m/>
    <m/>
    <m/>
    <m/>
    <m/>
    <m/>
    <m/>
    <m/>
    <m/>
    <m/>
    <m/>
  </r>
  <r>
    <x v="1"/>
    <x v="4"/>
    <x v="13"/>
    <x v="9"/>
    <n v="0"/>
    <n v="11725281"/>
    <n v="0"/>
    <m/>
    <n v="0"/>
    <n v="0"/>
    <n v="0"/>
    <n v="0"/>
    <n v="0"/>
    <n v="0"/>
    <n v="0"/>
    <n v="0"/>
    <n v="0"/>
    <n v="0"/>
    <m/>
    <m/>
    <m/>
    <m/>
    <m/>
    <m/>
    <m/>
    <m/>
    <m/>
    <m/>
    <m/>
    <m/>
    <m/>
    <m/>
    <m/>
    <m/>
    <m/>
  </r>
  <r>
    <x v="1"/>
    <x v="6"/>
    <x v="14"/>
    <x v="9"/>
    <n v="0"/>
    <n v="7492180"/>
    <n v="0"/>
    <n v="0"/>
    <n v="0"/>
    <n v="0"/>
    <n v="0"/>
    <n v="0"/>
    <n v="0"/>
    <n v="0"/>
    <n v="0"/>
    <n v="0"/>
    <n v="0"/>
    <n v="0"/>
    <m/>
    <m/>
    <m/>
    <m/>
    <m/>
    <m/>
    <m/>
    <m/>
    <m/>
    <m/>
    <m/>
    <m/>
    <m/>
    <m/>
    <m/>
    <m/>
    <m/>
  </r>
  <r>
    <x v="1"/>
    <x v="9"/>
    <x v="15"/>
    <x v="9"/>
    <n v="0"/>
    <n v="16037615"/>
    <n v="0"/>
    <n v="0"/>
    <n v="0"/>
    <n v="0"/>
    <n v="0"/>
    <n v="0"/>
    <n v="0"/>
    <n v="0"/>
    <n v="0"/>
    <n v="0"/>
    <n v="0"/>
    <n v="0"/>
    <m/>
    <m/>
    <m/>
    <m/>
    <m/>
    <m/>
    <m/>
    <m/>
    <m/>
    <m/>
    <m/>
    <m/>
    <m/>
    <m/>
    <m/>
    <m/>
    <m/>
  </r>
  <r>
    <x v="1"/>
    <x v="3"/>
    <x v="16"/>
    <x v="9"/>
    <n v="0"/>
    <n v="12591842"/>
    <n v="0"/>
    <n v="0"/>
    <n v="0"/>
    <n v="0"/>
    <n v="0"/>
    <n v="0"/>
    <n v="0"/>
    <n v="0"/>
    <n v="0"/>
    <n v="0"/>
    <n v="0"/>
    <n v="0"/>
    <m/>
    <m/>
    <m/>
    <m/>
    <m/>
    <m/>
    <m/>
    <m/>
    <m/>
    <m/>
    <m/>
    <m/>
    <m/>
    <m/>
    <m/>
    <m/>
    <m/>
  </r>
  <r>
    <x v="1"/>
    <x v="2"/>
    <x v="17"/>
    <x v="9"/>
    <n v="0"/>
    <n v="12880585"/>
    <n v="0"/>
    <n v="0"/>
    <n v="0"/>
    <n v="0"/>
    <n v="0"/>
    <n v="0"/>
    <n v="0"/>
    <n v="0"/>
    <n v="0"/>
    <n v="0"/>
    <n v="0"/>
    <n v="0"/>
    <m/>
    <m/>
    <m/>
    <m/>
    <m/>
    <m/>
    <m/>
    <m/>
    <m/>
    <m/>
    <m/>
    <m/>
    <m/>
    <m/>
    <m/>
    <m/>
    <m/>
  </r>
  <r>
    <x v="1"/>
    <x v="2"/>
    <x v="18"/>
    <x v="9"/>
    <n v="0"/>
    <n v="51923365"/>
    <n v="0"/>
    <n v="0"/>
    <n v="0"/>
    <n v="0"/>
    <n v="0"/>
    <n v="0"/>
    <n v="0"/>
    <n v="0"/>
    <n v="0"/>
    <n v="0"/>
    <n v="0"/>
    <n v="0"/>
    <m/>
    <m/>
    <m/>
    <m/>
    <m/>
    <m/>
    <m/>
    <m/>
    <m/>
    <m/>
    <m/>
    <m/>
    <m/>
    <m/>
    <m/>
    <m/>
    <m/>
  </r>
  <r>
    <x v="1"/>
    <x v="0"/>
    <x v="19"/>
    <x v="9"/>
    <n v="0"/>
    <n v="17611628"/>
    <n v="0"/>
    <n v="0"/>
    <n v="0"/>
    <n v="0"/>
    <n v="0"/>
    <n v="0"/>
    <n v="0"/>
    <n v="0"/>
    <n v="0"/>
    <n v="0"/>
    <n v="0"/>
    <n v="0"/>
    <m/>
    <m/>
    <m/>
    <m/>
    <m/>
    <m/>
    <m/>
    <m/>
    <m/>
    <m/>
    <m/>
    <m/>
    <m/>
    <m/>
    <m/>
    <m/>
    <m/>
  </r>
  <r>
    <x v="1"/>
    <x v="9"/>
    <x v="20"/>
    <x v="9"/>
    <n v="0"/>
    <n v="9779172"/>
    <n v="0"/>
    <n v="0"/>
    <n v="0"/>
    <n v="0"/>
    <n v="0"/>
    <n v="0"/>
    <n v="0"/>
    <n v="0"/>
    <n v="0"/>
    <n v="0"/>
    <n v="0"/>
    <n v="0"/>
    <m/>
    <m/>
    <m/>
    <m/>
    <m/>
    <m/>
    <m/>
    <m/>
    <m/>
    <m/>
    <m/>
    <m/>
    <m/>
    <m/>
    <m/>
    <m/>
    <m/>
  </r>
  <r>
    <x v="1"/>
    <x v="3"/>
    <x v="21"/>
    <x v="9"/>
    <n v="0"/>
    <n v="5907721"/>
    <n v="0"/>
    <n v="0"/>
    <n v="0"/>
    <n v="0"/>
    <n v="0"/>
    <n v="0"/>
    <n v="0"/>
    <n v="0"/>
    <n v="0"/>
    <n v="0"/>
    <n v="0"/>
    <n v="0"/>
    <m/>
    <m/>
    <m/>
    <m/>
    <m/>
    <m/>
    <m/>
    <m/>
    <m/>
    <m/>
    <m/>
    <m/>
    <m/>
    <m/>
    <m/>
    <m/>
    <m/>
  </r>
  <r>
    <x v="1"/>
    <x v="8"/>
    <x v="22"/>
    <x v="9"/>
    <n v="0"/>
    <n v="11611161"/>
    <n v="0"/>
    <n v="0"/>
    <n v="0"/>
    <n v="0"/>
    <n v="0"/>
    <n v="0"/>
    <n v="0"/>
    <n v="0"/>
    <n v="0"/>
    <n v="0"/>
    <n v="0"/>
    <n v="0"/>
    <m/>
    <m/>
    <m/>
    <m/>
    <m/>
    <m/>
    <m/>
    <m/>
    <m/>
    <m/>
    <m/>
    <m/>
    <m/>
    <m/>
    <m/>
    <m/>
    <m/>
  </r>
  <r>
    <x v="1"/>
    <x v="7"/>
    <x v="23"/>
    <x v="9"/>
    <n v="0"/>
    <n v="10050952"/>
    <n v="0"/>
    <n v="0"/>
    <n v="0"/>
    <n v="0"/>
    <n v="0"/>
    <n v="0"/>
    <n v="0"/>
    <n v="0"/>
    <n v="0"/>
    <n v="0"/>
    <n v="0"/>
    <n v="0"/>
    <m/>
    <m/>
    <m/>
    <m/>
    <m/>
    <m/>
    <m/>
    <m/>
    <m/>
    <m/>
    <m/>
    <m/>
    <m/>
    <m/>
    <m/>
    <m/>
    <m/>
  </r>
  <r>
    <x v="1"/>
    <x v="4"/>
    <x v="24"/>
    <x v="9"/>
    <n v="0"/>
    <n v="11797062"/>
    <n v="0"/>
    <n v="0"/>
    <n v="0"/>
    <n v="0"/>
    <n v="0"/>
    <n v="0"/>
    <n v="0"/>
    <n v="0"/>
    <n v="0"/>
    <n v="0"/>
    <n v="0"/>
    <n v="0"/>
    <m/>
    <m/>
    <m/>
    <m/>
    <m/>
    <m/>
    <m/>
    <m/>
    <m/>
    <m/>
    <m/>
    <m/>
    <m/>
    <m/>
    <m/>
    <m/>
    <m/>
  </r>
  <r>
    <x v="1"/>
    <x v="5"/>
    <x v="25"/>
    <x v="9"/>
    <n v="0"/>
    <n v="13328857"/>
    <n v="0"/>
    <n v="0"/>
    <n v="0"/>
    <n v="0"/>
    <n v="0"/>
    <n v="0"/>
    <n v="0"/>
    <n v="0"/>
    <n v="0"/>
    <n v="0"/>
    <n v="0"/>
    <n v="0"/>
    <m/>
    <m/>
    <m/>
    <m/>
    <m/>
    <m/>
    <m/>
    <m/>
    <m/>
    <m/>
    <m/>
    <m/>
    <m/>
    <m/>
    <m/>
    <m/>
    <m/>
  </r>
  <r>
    <x v="1"/>
    <x v="9"/>
    <x v="26"/>
    <x v="9"/>
    <n v="0"/>
    <n v="8831545"/>
    <n v="0"/>
    <n v="0"/>
    <n v="0"/>
    <n v="0"/>
    <n v="0"/>
    <n v="0"/>
    <n v="0"/>
    <n v="0"/>
    <n v="0"/>
    <n v="0"/>
    <n v="0"/>
    <n v="0"/>
    <m/>
    <m/>
    <m/>
    <m/>
    <m/>
    <m/>
    <m/>
    <m/>
    <m/>
    <m/>
    <m/>
    <m/>
    <m/>
    <m/>
    <m/>
    <m/>
    <m/>
  </r>
  <r>
    <x v="1"/>
    <x v="7"/>
    <x v="27"/>
    <x v="9"/>
    <n v="0"/>
    <n v="10512678"/>
    <n v="0"/>
    <n v="0"/>
    <n v="0"/>
    <n v="0"/>
    <n v="0"/>
    <n v="0"/>
    <n v="0"/>
    <n v="0"/>
    <n v="0"/>
    <n v="0"/>
    <n v="0"/>
    <n v="0"/>
    <m/>
    <m/>
    <m/>
    <m/>
    <m/>
    <m/>
    <m/>
    <m/>
    <m/>
    <m/>
    <m/>
    <m/>
    <m/>
    <m/>
    <m/>
    <m/>
    <m/>
  </r>
  <r>
    <x v="1"/>
    <x v="9"/>
    <x v="28"/>
    <x v="9"/>
    <n v="0"/>
    <n v="19996215"/>
    <n v="0"/>
    <n v="0"/>
    <n v="0"/>
    <n v="0"/>
    <n v="0"/>
    <n v="0"/>
    <n v="0"/>
    <n v="0"/>
    <n v="0"/>
    <n v="0"/>
    <n v="0"/>
    <n v="0"/>
    <m/>
    <m/>
    <m/>
    <m/>
    <m/>
    <m/>
    <m/>
    <m/>
    <m/>
    <m/>
    <m/>
    <m/>
    <m/>
    <m/>
    <m/>
    <m/>
    <m/>
  </r>
  <r>
    <x v="1"/>
    <x v="9"/>
    <x v="29"/>
    <x v="9"/>
    <n v="0"/>
    <n v="7708534"/>
    <n v="0"/>
    <n v="0"/>
    <n v="0"/>
    <n v="0"/>
    <n v="0"/>
    <n v="0"/>
    <n v="0"/>
    <n v="0"/>
    <n v="0"/>
    <n v="0"/>
    <n v="0"/>
    <n v="0"/>
    <m/>
    <m/>
    <m/>
    <m/>
    <m/>
    <m/>
    <m/>
    <m/>
    <m/>
    <m/>
    <m/>
    <m/>
    <m/>
    <m/>
    <m/>
    <m/>
    <m/>
  </r>
  <r>
    <x v="1"/>
    <x v="2"/>
    <x v="30"/>
    <x v="9"/>
    <n v="0"/>
    <n v="3707435"/>
    <n v="0"/>
    <n v="0"/>
    <n v="0"/>
    <n v="0"/>
    <n v="0"/>
    <n v="0"/>
    <n v="0"/>
    <n v="0"/>
    <n v="0"/>
    <n v="0"/>
    <n v="0"/>
    <n v="0"/>
    <m/>
    <m/>
    <m/>
    <m/>
    <m/>
    <m/>
    <m/>
    <m/>
    <m/>
    <m/>
    <m/>
    <m/>
    <m/>
    <m/>
    <m/>
    <m/>
    <m/>
  </r>
  <r>
    <x v="1"/>
    <x v="8"/>
    <x v="31"/>
    <x v="9"/>
    <n v="0"/>
    <n v="5709126"/>
    <n v="0"/>
    <n v="0"/>
    <n v="0"/>
    <n v="0"/>
    <n v="0"/>
    <n v="0"/>
    <n v="0"/>
    <n v="0"/>
    <n v="0"/>
    <n v="0"/>
    <n v="0"/>
    <n v="0"/>
    <m/>
    <m/>
    <m/>
    <m/>
    <m/>
    <m/>
    <m/>
    <m/>
    <m/>
    <m/>
    <m/>
    <m/>
    <m/>
    <m/>
    <m/>
    <m/>
    <m/>
  </r>
  <r>
    <x v="1"/>
    <x v="8"/>
    <x v="32"/>
    <x v="9"/>
    <n v="0"/>
    <n v="8549992"/>
    <n v="0"/>
    <n v="0"/>
    <n v="0"/>
    <n v="0"/>
    <n v="0"/>
    <n v="0"/>
    <n v="0"/>
    <n v="0"/>
    <n v="0"/>
    <n v="0"/>
    <n v="0"/>
    <n v="0"/>
    <m/>
    <m/>
    <m/>
    <m/>
    <m/>
    <m/>
    <m/>
    <m/>
    <m/>
    <m/>
    <m/>
    <m/>
    <m/>
    <m/>
    <m/>
    <m/>
    <m/>
  </r>
  <r>
    <x v="1"/>
    <x v="4"/>
    <x v="33"/>
    <x v="9"/>
    <n v="0"/>
    <n v="29826432"/>
    <n v="0"/>
    <n v="0"/>
    <n v="0"/>
    <n v="0"/>
    <n v="0"/>
    <n v="0"/>
    <n v="0"/>
    <n v="0"/>
    <n v="0"/>
    <n v="0"/>
    <n v="0"/>
    <n v="0"/>
    <m/>
    <m/>
    <m/>
    <m/>
    <m/>
    <m/>
    <m/>
    <m/>
    <m/>
    <m/>
    <m/>
    <m/>
    <m/>
    <m/>
    <m/>
    <m/>
    <m/>
  </r>
  <r>
    <x v="1"/>
    <x v="5"/>
    <x v="34"/>
    <x v="9"/>
    <n v="0"/>
    <n v="5950629"/>
    <n v="0"/>
    <n v="0"/>
    <n v="0"/>
    <n v="0"/>
    <n v="0"/>
    <n v="0"/>
    <n v="0"/>
    <n v="0"/>
    <n v="0"/>
    <n v="0"/>
    <n v="0"/>
    <n v="0"/>
    <m/>
    <m/>
    <m/>
    <m/>
    <m/>
    <m/>
    <m/>
    <m/>
    <m/>
    <m/>
    <m/>
    <m/>
    <m/>
    <m/>
    <m/>
    <m/>
    <m/>
  </r>
  <r>
    <x v="0"/>
    <x v="0"/>
    <x v="0"/>
    <x v="11"/>
    <m/>
    <m/>
    <m/>
    <m/>
    <m/>
    <m/>
    <m/>
    <m/>
    <m/>
    <m/>
    <m/>
    <n v="0"/>
    <n v="0"/>
    <n v="0"/>
    <m/>
    <m/>
    <m/>
    <m/>
    <m/>
    <m/>
    <m/>
    <n v="144.94999999999999"/>
    <n v="15.64"/>
    <m/>
    <m/>
    <m/>
    <m/>
    <m/>
    <m/>
    <m/>
    <m/>
  </r>
  <r>
    <x v="0"/>
    <x v="1"/>
    <x v="1"/>
    <x v="11"/>
    <m/>
    <m/>
    <m/>
    <m/>
    <m/>
    <m/>
    <m/>
    <m/>
    <m/>
    <m/>
    <m/>
    <n v="0"/>
    <n v="0"/>
    <n v="0"/>
    <m/>
    <m/>
    <m/>
    <m/>
    <m/>
    <m/>
    <m/>
    <n v="225.84"/>
    <n v="13.26"/>
    <m/>
    <m/>
    <m/>
    <m/>
    <m/>
    <m/>
    <m/>
    <m/>
  </r>
  <r>
    <x v="0"/>
    <x v="2"/>
    <x v="2"/>
    <x v="11"/>
    <m/>
    <m/>
    <m/>
    <m/>
    <m/>
    <m/>
    <m/>
    <m/>
    <m/>
    <m/>
    <m/>
    <n v="0"/>
    <n v="0"/>
    <n v="0"/>
    <m/>
    <m/>
    <m/>
    <m/>
    <m/>
    <m/>
    <m/>
    <n v="70.569999999999993"/>
    <n v="9.1300000000000008"/>
    <m/>
    <m/>
    <m/>
    <m/>
    <m/>
    <m/>
    <m/>
    <m/>
  </r>
  <r>
    <x v="0"/>
    <x v="3"/>
    <x v="3"/>
    <x v="11"/>
    <m/>
    <m/>
    <m/>
    <m/>
    <m/>
    <m/>
    <m/>
    <m/>
    <m/>
    <m/>
    <m/>
    <n v="0"/>
    <n v="0"/>
    <n v="0"/>
    <m/>
    <m/>
    <m/>
    <m/>
    <m/>
    <m/>
    <m/>
    <n v="103.73"/>
    <n v="11.96"/>
    <m/>
    <m/>
    <m/>
    <m/>
    <m/>
    <m/>
    <m/>
    <m/>
  </r>
  <r>
    <x v="0"/>
    <x v="4"/>
    <x v="4"/>
    <x v="11"/>
    <m/>
    <m/>
    <m/>
    <m/>
    <m/>
    <m/>
    <m/>
    <m/>
    <m/>
    <m/>
    <m/>
    <n v="0"/>
    <n v="0"/>
    <n v="0"/>
    <m/>
    <m/>
    <m/>
    <m/>
    <m/>
    <m/>
    <m/>
    <n v="100.59"/>
    <n v="10.18"/>
    <m/>
    <m/>
    <m/>
    <m/>
    <m/>
    <m/>
    <m/>
    <m/>
  </r>
  <r>
    <x v="0"/>
    <x v="5"/>
    <x v="5"/>
    <x v="11"/>
    <m/>
    <m/>
    <m/>
    <m/>
    <m/>
    <m/>
    <m/>
    <m/>
    <m/>
    <m/>
    <m/>
    <n v="0"/>
    <n v="0"/>
    <n v="0"/>
    <m/>
    <m/>
    <m/>
    <m/>
    <m/>
    <m/>
    <m/>
    <n v="308.77999999999997"/>
    <n v="17.03"/>
    <m/>
    <m/>
    <m/>
    <m/>
    <m/>
    <m/>
    <m/>
    <m/>
  </r>
  <r>
    <x v="0"/>
    <x v="1"/>
    <x v="6"/>
    <x v="11"/>
    <m/>
    <m/>
    <m/>
    <m/>
    <m/>
    <m/>
    <m/>
    <m/>
    <m/>
    <m/>
    <m/>
    <n v="0"/>
    <n v="0"/>
    <n v="0"/>
    <m/>
    <m/>
    <m/>
    <m/>
    <m/>
    <m/>
    <m/>
    <n v="198.6"/>
    <n v="11.46"/>
    <m/>
    <m/>
    <m/>
    <m/>
    <m/>
    <m/>
    <m/>
    <m/>
  </r>
  <r>
    <x v="0"/>
    <x v="6"/>
    <x v="7"/>
    <x v="11"/>
    <m/>
    <m/>
    <m/>
    <m/>
    <m/>
    <m/>
    <m/>
    <m/>
    <m/>
    <m/>
    <m/>
    <n v="0"/>
    <n v="0"/>
    <n v="0"/>
    <m/>
    <m/>
    <m/>
    <m/>
    <m/>
    <m/>
    <m/>
    <n v="146.87"/>
    <n v="12.54"/>
    <m/>
    <m/>
    <m/>
    <m/>
    <m/>
    <m/>
    <m/>
    <m/>
  </r>
  <r>
    <x v="0"/>
    <x v="3"/>
    <x v="8"/>
    <x v="11"/>
    <m/>
    <m/>
    <m/>
    <m/>
    <m/>
    <m/>
    <m/>
    <m/>
    <m/>
    <m/>
    <m/>
    <n v="0"/>
    <n v="0"/>
    <n v="0"/>
    <m/>
    <m/>
    <m/>
    <m/>
    <m/>
    <m/>
    <m/>
    <n v="172.26"/>
    <n v="12.46"/>
    <m/>
    <m/>
    <m/>
    <m/>
    <m/>
    <m/>
    <m/>
    <m/>
  </r>
  <r>
    <x v="0"/>
    <x v="6"/>
    <x v="9"/>
    <x v="11"/>
    <m/>
    <m/>
    <m/>
    <m/>
    <m/>
    <m/>
    <m/>
    <m/>
    <m/>
    <m/>
    <m/>
    <n v="0"/>
    <n v="0"/>
    <n v="0"/>
    <m/>
    <m/>
    <m/>
    <m/>
    <m/>
    <m/>
    <m/>
    <n v="91.14"/>
    <n v="7.17"/>
    <m/>
    <m/>
    <m/>
    <m/>
    <m/>
    <m/>
    <m/>
    <m/>
  </r>
  <r>
    <x v="0"/>
    <x v="7"/>
    <x v="10"/>
    <x v="11"/>
    <m/>
    <m/>
    <m/>
    <m/>
    <m/>
    <m/>
    <m/>
    <m/>
    <m/>
    <m/>
    <m/>
    <n v="0"/>
    <n v="0"/>
    <n v="0"/>
    <m/>
    <m/>
    <m/>
    <m/>
    <m/>
    <m/>
    <m/>
    <n v="91.72"/>
    <n v="10.28"/>
    <m/>
    <m/>
    <m/>
    <m/>
    <m/>
    <m/>
    <m/>
    <m/>
  </r>
  <r>
    <x v="0"/>
    <x v="0"/>
    <x v="11"/>
    <x v="11"/>
    <m/>
    <m/>
    <m/>
    <m/>
    <m/>
    <m/>
    <m/>
    <m/>
    <m/>
    <m/>
    <m/>
    <n v="0"/>
    <n v="0"/>
    <n v="0"/>
    <m/>
    <m/>
    <m/>
    <m/>
    <m/>
    <m/>
    <m/>
    <n v="211.09"/>
    <n v="17.59"/>
    <m/>
    <m/>
    <m/>
    <m/>
    <m/>
    <m/>
    <m/>
    <m/>
  </r>
  <r>
    <x v="0"/>
    <x v="8"/>
    <x v="12"/>
    <x v="11"/>
    <m/>
    <m/>
    <m/>
    <m/>
    <m/>
    <m/>
    <m/>
    <m/>
    <m/>
    <m/>
    <m/>
    <n v="0"/>
    <n v="0"/>
    <n v="0"/>
    <m/>
    <m/>
    <m/>
    <m/>
    <m/>
    <m/>
    <m/>
    <n v="97.49"/>
    <n v="9.99"/>
    <m/>
    <m/>
    <m/>
    <m/>
    <m/>
    <m/>
    <m/>
    <m/>
  </r>
  <r>
    <x v="0"/>
    <x v="4"/>
    <x v="13"/>
    <x v="11"/>
    <m/>
    <m/>
    <m/>
    <m/>
    <m/>
    <m/>
    <m/>
    <m/>
    <m/>
    <m/>
    <m/>
    <n v="0"/>
    <n v="0"/>
    <n v="0"/>
    <m/>
    <m/>
    <m/>
    <m/>
    <m/>
    <m/>
    <m/>
    <n v="151.83000000000001"/>
    <n v="12.89"/>
    <m/>
    <m/>
    <m/>
    <m/>
    <m/>
    <m/>
    <m/>
    <m/>
  </r>
  <r>
    <x v="0"/>
    <x v="6"/>
    <x v="14"/>
    <x v="11"/>
    <m/>
    <m/>
    <m/>
    <m/>
    <m/>
    <m/>
    <m/>
    <m/>
    <m/>
    <m/>
    <m/>
    <n v="0"/>
    <n v="0"/>
    <n v="0"/>
    <m/>
    <m/>
    <m/>
    <m/>
    <m/>
    <m/>
    <m/>
    <n v="64.239999999999995"/>
    <n v="7.31"/>
    <m/>
    <m/>
    <m/>
    <m/>
    <m/>
    <m/>
    <m/>
    <m/>
  </r>
  <r>
    <x v="0"/>
    <x v="9"/>
    <x v="15"/>
    <x v="11"/>
    <m/>
    <m/>
    <m/>
    <m/>
    <m/>
    <m/>
    <m/>
    <m/>
    <m/>
    <m/>
    <m/>
    <n v="0"/>
    <n v="0"/>
    <n v="0"/>
    <m/>
    <m/>
    <m/>
    <m/>
    <m/>
    <m/>
    <m/>
    <n v="146.34"/>
    <n v="11.27"/>
    <m/>
    <m/>
    <m/>
    <m/>
    <m/>
    <m/>
    <m/>
    <m/>
  </r>
  <r>
    <x v="0"/>
    <x v="3"/>
    <x v="16"/>
    <x v="11"/>
    <m/>
    <m/>
    <m/>
    <m/>
    <m/>
    <m/>
    <m/>
    <m/>
    <m/>
    <m/>
    <m/>
    <n v="0"/>
    <n v="0"/>
    <n v="0"/>
    <m/>
    <m/>
    <m/>
    <m/>
    <m/>
    <m/>
    <m/>
    <n v="127.37"/>
    <n v="10.08"/>
    <m/>
    <m/>
    <m/>
    <m/>
    <m/>
    <m/>
    <m/>
    <m/>
  </r>
  <r>
    <x v="0"/>
    <x v="2"/>
    <x v="17"/>
    <x v="11"/>
    <m/>
    <m/>
    <m/>
    <m/>
    <m/>
    <m/>
    <m/>
    <m/>
    <m/>
    <m/>
    <m/>
    <n v="0"/>
    <n v="0"/>
    <n v="0"/>
    <m/>
    <m/>
    <m/>
    <m/>
    <m/>
    <m/>
    <m/>
    <n v="91.86"/>
    <n v="10.19"/>
    <m/>
    <m/>
    <m/>
    <m/>
    <m/>
    <m/>
    <m/>
    <m/>
  </r>
  <r>
    <x v="0"/>
    <x v="2"/>
    <x v="18"/>
    <x v="11"/>
    <m/>
    <m/>
    <m/>
    <m/>
    <m/>
    <m/>
    <m/>
    <m/>
    <m/>
    <m/>
    <m/>
    <n v="0"/>
    <n v="0"/>
    <n v="0"/>
    <m/>
    <m/>
    <m/>
    <m/>
    <m/>
    <m/>
    <m/>
    <n v="209.03"/>
    <n v="16.02"/>
    <m/>
    <m/>
    <m/>
    <m/>
    <m/>
    <m/>
    <m/>
    <m/>
  </r>
  <r>
    <x v="0"/>
    <x v="0"/>
    <x v="19"/>
    <x v="11"/>
    <m/>
    <m/>
    <m/>
    <m/>
    <m/>
    <m/>
    <m/>
    <m/>
    <m/>
    <m/>
    <m/>
    <n v="0"/>
    <n v="0"/>
    <n v="0"/>
    <m/>
    <m/>
    <m/>
    <m/>
    <m/>
    <m/>
    <m/>
    <n v="149.47999999999999"/>
    <n v="15.9"/>
    <m/>
    <m/>
    <m/>
    <m/>
    <m/>
    <m/>
    <m/>
    <m/>
  </r>
  <r>
    <x v="0"/>
    <x v="9"/>
    <x v="20"/>
    <x v="11"/>
    <m/>
    <m/>
    <m/>
    <m/>
    <m/>
    <m/>
    <m/>
    <m/>
    <m/>
    <m/>
    <m/>
    <n v="0"/>
    <n v="0"/>
    <n v="0"/>
    <m/>
    <m/>
    <m/>
    <m/>
    <m/>
    <m/>
    <m/>
    <n v="84.79"/>
    <n v="11.78"/>
    <m/>
    <m/>
    <m/>
    <m/>
    <m/>
    <m/>
    <m/>
    <m/>
  </r>
  <r>
    <x v="0"/>
    <x v="3"/>
    <x v="21"/>
    <x v="11"/>
    <m/>
    <m/>
    <m/>
    <m/>
    <m/>
    <m/>
    <m/>
    <m/>
    <m/>
    <m/>
    <m/>
    <n v="0"/>
    <n v="0"/>
    <n v="0"/>
    <m/>
    <m/>
    <m/>
    <m/>
    <m/>
    <m/>
    <m/>
    <n v="100.08"/>
    <n v="15.6"/>
    <m/>
    <m/>
    <m/>
    <m/>
    <m/>
    <m/>
    <m/>
    <m/>
  </r>
  <r>
    <x v="0"/>
    <x v="8"/>
    <x v="22"/>
    <x v="11"/>
    <m/>
    <m/>
    <m/>
    <m/>
    <m/>
    <m/>
    <m/>
    <m/>
    <m/>
    <m/>
    <m/>
    <n v="0"/>
    <n v="0"/>
    <n v="0"/>
    <m/>
    <m/>
    <m/>
    <m/>
    <m/>
    <m/>
    <m/>
    <n v="79.88"/>
    <n v="7.51"/>
    <m/>
    <m/>
    <m/>
    <m/>
    <m/>
    <m/>
    <m/>
    <m/>
  </r>
  <r>
    <x v="0"/>
    <x v="7"/>
    <x v="23"/>
    <x v="11"/>
    <m/>
    <m/>
    <m/>
    <m/>
    <m/>
    <m/>
    <m/>
    <m/>
    <m/>
    <m/>
    <m/>
    <n v="0"/>
    <n v="0"/>
    <n v="0"/>
    <m/>
    <m/>
    <m/>
    <m/>
    <m/>
    <m/>
    <m/>
    <n v="119.38"/>
    <n v="13.38"/>
    <m/>
    <m/>
    <m/>
    <m/>
    <m/>
    <m/>
    <m/>
    <m/>
  </r>
  <r>
    <x v="0"/>
    <x v="4"/>
    <x v="24"/>
    <x v="11"/>
    <m/>
    <m/>
    <m/>
    <m/>
    <m/>
    <m/>
    <m/>
    <m/>
    <m/>
    <m/>
    <m/>
    <n v="0"/>
    <n v="0"/>
    <n v="0"/>
    <m/>
    <m/>
    <m/>
    <m/>
    <m/>
    <m/>
    <m/>
    <n v="68.89"/>
    <n v="7.68"/>
    <m/>
    <m/>
    <m/>
    <m/>
    <m/>
    <m/>
    <m/>
    <m/>
  </r>
  <r>
    <x v="0"/>
    <x v="5"/>
    <x v="25"/>
    <x v="11"/>
    <m/>
    <m/>
    <m/>
    <m/>
    <m/>
    <m/>
    <m/>
    <m/>
    <m/>
    <m/>
    <m/>
    <n v="0"/>
    <n v="0"/>
    <n v="0"/>
    <m/>
    <m/>
    <m/>
    <m/>
    <m/>
    <m/>
    <m/>
    <n v="117.5"/>
    <n v="8.14"/>
    <m/>
    <m/>
    <m/>
    <m/>
    <m/>
    <m/>
    <m/>
    <m/>
  </r>
  <r>
    <x v="0"/>
    <x v="9"/>
    <x v="26"/>
    <x v="11"/>
    <m/>
    <m/>
    <m/>
    <m/>
    <m/>
    <m/>
    <m/>
    <m/>
    <m/>
    <m/>
    <m/>
    <n v="0"/>
    <n v="0"/>
    <n v="0"/>
    <m/>
    <m/>
    <m/>
    <m/>
    <m/>
    <m/>
    <m/>
    <n v="77.33"/>
    <n v="9.9600000000000009"/>
    <m/>
    <m/>
    <m/>
    <m/>
    <m/>
    <m/>
    <m/>
    <m/>
  </r>
  <r>
    <x v="0"/>
    <x v="7"/>
    <x v="27"/>
    <x v="11"/>
    <m/>
    <m/>
    <m/>
    <m/>
    <m/>
    <m/>
    <m/>
    <m/>
    <m/>
    <m/>
    <m/>
    <n v="0"/>
    <n v="0"/>
    <n v="0"/>
    <m/>
    <m/>
    <m/>
    <m/>
    <m/>
    <m/>
    <m/>
    <n v="104.37"/>
    <n v="10.86"/>
    <m/>
    <m/>
    <m/>
    <m/>
    <m/>
    <m/>
    <m/>
    <m/>
  </r>
  <r>
    <x v="0"/>
    <x v="9"/>
    <x v="28"/>
    <x v="11"/>
    <m/>
    <m/>
    <m/>
    <m/>
    <m/>
    <m/>
    <m/>
    <m/>
    <m/>
    <m/>
    <m/>
    <n v="0"/>
    <n v="0"/>
    <n v="0"/>
    <m/>
    <m/>
    <m/>
    <m/>
    <m/>
    <m/>
    <m/>
    <n v="137.63999999999999"/>
    <n v="17.36"/>
    <m/>
    <m/>
    <m/>
    <m/>
    <m/>
    <m/>
    <m/>
    <m/>
  </r>
  <r>
    <x v="0"/>
    <x v="9"/>
    <x v="29"/>
    <x v="11"/>
    <m/>
    <m/>
    <m/>
    <m/>
    <m/>
    <m/>
    <m/>
    <m/>
    <m/>
    <m/>
    <m/>
    <n v="0"/>
    <n v="0"/>
    <n v="0"/>
    <m/>
    <m/>
    <m/>
    <m/>
    <m/>
    <m/>
    <m/>
    <n v="9.27"/>
    <n v="7.58"/>
    <m/>
    <m/>
    <m/>
    <m/>
    <m/>
    <m/>
    <m/>
    <m/>
  </r>
  <r>
    <x v="0"/>
    <x v="2"/>
    <x v="30"/>
    <x v="11"/>
    <m/>
    <m/>
    <m/>
    <m/>
    <m/>
    <m/>
    <m/>
    <m/>
    <m/>
    <m/>
    <m/>
    <n v="0"/>
    <n v="0"/>
    <n v="0"/>
    <m/>
    <m/>
    <m/>
    <m/>
    <m/>
    <m/>
    <m/>
    <n v="22.16"/>
    <n v="7.17"/>
    <m/>
    <m/>
    <m/>
    <m/>
    <m/>
    <m/>
    <m/>
    <m/>
  </r>
  <r>
    <x v="0"/>
    <x v="8"/>
    <x v="31"/>
    <x v="11"/>
    <m/>
    <m/>
    <m/>
    <m/>
    <m/>
    <m/>
    <m/>
    <m/>
    <m/>
    <m/>
    <m/>
    <n v="0"/>
    <n v="0"/>
    <n v="0"/>
    <m/>
    <m/>
    <m/>
    <m/>
    <m/>
    <m/>
    <m/>
    <n v="9.69"/>
    <n v="4.9400000000000004"/>
    <m/>
    <m/>
    <m/>
    <m/>
    <m/>
    <m/>
    <m/>
    <m/>
  </r>
  <r>
    <x v="0"/>
    <x v="8"/>
    <x v="32"/>
    <x v="11"/>
    <m/>
    <m/>
    <m/>
    <m/>
    <m/>
    <m/>
    <m/>
    <m/>
    <m/>
    <m/>
    <m/>
    <n v="0"/>
    <n v="0"/>
    <n v="0"/>
    <m/>
    <m/>
    <m/>
    <m/>
    <m/>
    <m/>
    <m/>
    <n v="79.58"/>
    <n v="4.34"/>
    <m/>
    <m/>
    <m/>
    <m/>
    <m/>
    <m/>
    <m/>
    <m/>
  </r>
  <r>
    <x v="0"/>
    <x v="4"/>
    <x v="33"/>
    <x v="11"/>
    <m/>
    <m/>
    <m/>
    <m/>
    <m/>
    <m/>
    <m/>
    <m/>
    <m/>
    <m/>
    <m/>
    <n v="0"/>
    <n v="0"/>
    <n v="0"/>
    <m/>
    <m/>
    <m/>
    <m/>
    <m/>
    <m/>
    <m/>
    <n v="47.03"/>
    <n v="9.0299999999999994"/>
    <m/>
    <m/>
    <m/>
    <m/>
    <m/>
    <m/>
    <m/>
    <m/>
  </r>
  <r>
    <x v="0"/>
    <x v="5"/>
    <x v="34"/>
    <x v="11"/>
    <m/>
    <m/>
    <m/>
    <m/>
    <m/>
    <m/>
    <m/>
    <m/>
    <m/>
    <m/>
    <m/>
    <n v="0"/>
    <n v="0"/>
    <n v="0"/>
    <m/>
    <m/>
    <m/>
    <m/>
    <m/>
    <m/>
    <m/>
    <n v="19.55"/>
    <n v="7.8"/>
    <m/>
    <m/>
    <m/>
    <m/>
    <m/>
    <m/>
    <m/>
    <m/>
  </r>
  <r>
    <x v="1"/>
    <x v="0"/>
    <x v="0"/>
    <x v="11"/>
    <m/>
    <m/>
    <m/>
    <m/>
    <m/>
    <m/>
    <m/>
    <m/>
    <m/>
    <m/>
    <m/>
    <n v="0"/>
    <n v="0"/>
    <n v="0"/>
    <m/>
    <m/>
    <m/>
    <m/>
    <m/>
    <m/>
    <m/>
    <n v="150.19"/>
    <n v="16.23"/>
    <m/>
    <m/>
    <m/>
    <m/>
    <m/>
    <m/>
    <m/>
    <m/>
  </r>
  <r>
    <x v="1"/>
    <x v="1"/>
    <x v="1"/>
    <x v="11"/>
    <m/>
    <m/>
    <m/>
    <m/>
    <m/>
    <m/>
    <m/>
    <m/>
    <m/>
    <m/>
    <m/>
    <n v="0"/>
    <n v="0"/>
    <n v="0"/>
    <m/>
    <m/>
    <m/>
    <m/>
    <m/>
    <m/>
    <m/>
    <n v="232.91"/>
    <n v="13.66"/>
    <m/>
    <m/>
    <m/>
    <m/>
    <m/>
    <m/>
    <m/>
    <m/>
  </r>
  <r>
    <x v="1"/>
    <x v="2"/>
    <x v="2"/>
    <x v="11"/>
    <m/>
    <m/>
    <m/>
    <m/>
    <m/>
    <m/>
    <m/>
    <m/>
    <m/>
    <m/>
    <m/>
    <n v="0"/>
    <n v="0"/>
    <n v="0"/>
    <m/>
    <m/>
    <m/>
    <m/>
    <m/>
    <m/>
    <m/>
    <n v="74.91"/>
    <n v="9.68"/>
    <m/>
    <m/>
    <m/>
    <m/>
    <m/>
    <m/>
    <m/>
    <m/>
  </r>
  <r>
    <x v="1"/>
    <x v="3"/>
    <x v="3"/>
    <x v="11"/>
    <m/>
    <m/>
    <m/>
    <m/>
    <m/>
    <m/>
    <m/>
    <m/>
    <m/>
    <m/>
    <m/>
    <n v="0"/>
    <n v="0"/>
    <n v="0"/>
    <m/>
    <m/>
    <m/>
    <m/>
    <m/>
    <m/>
    <m/>
    <n v="107.05"/>
    <n v="12.39"/>
    <m/>
    <m/>
    <m/>
    <m/>
    <m/>
    <m/>
    <m/>
    <m/>
  </r>
  <r>
    <x v="1"/>
    <x v="4"/>
    <x v="4"/>
    <x v="11"/>
    <m/>
    <m/>
    <m/>
    <m/>
    <m/>
    <m/>
    <m/>
    <m/>
    <m/>
    <m/>
    <m/>
    <n v="0"/>
    <n v="0"/>
    <n v="0"/>
    <m/>
    <m/>
    <m/>
    <m/>
    <m/>
    <m/>
    <m/>
    <n v="104.82"/>
    <n v="10.62"/>
    <m/>
    <m/>
    <m/>
    <m/>
    <m/>
    <m/>
    <m/>
    <m/>
  </r>
  <r>
    <x v="1"/>
    <x v="5"/>
    <x v="5"/>
    <x v="11"/>
    <m/>
    <m/>
    <m/>
    <m/>
    <m/>
    <m/>
    <m/>
    <m/>
    <m/>
    <m/>
    <m/>
    <n v="0"/>
    <n v="0"/>
    <n v="0"/>
    <m/>
    <m/>
    <m/>
    <m/>
    <m/>
    <m/>
    <m/>
    <n v="314.95"/>
    <n v="17.43"/>
    <m/>
    <m/>
    <m/>
    <m/>
    <m/>
    <m/>
    <m/>
    <m/>
  </r>
  <r>
    <x v="1"/>
    <x v="1"/>
    <x v="6"/>
    <x v="11"/>
    <m/>
    <m/>
    <m/>
    <m/>
    <m/>
    <m/>
    <m/>
    <m/>
    <m/>
    <m/>
    <m/>
    <n v="0"/>
    <n v="0"/>
    <n v="0"/>
    <m/>
    <m/>
    <m/>
    <m/>
    <m/>
    <m/>
    <m/>
    <n v="201.71"/>
    <n v="11.67"/>
    <m/>
    <m/>
    <m/>
    <m/>
    <m/>
    <m/>
    <m/>
    <m/>
  </r>
  <r>
    <x v="1"/>
    <x v="6"/>
    <x v="7"/>
    <x v="11"/>
    <m/>
    <m/>
    <m/>
    <m/>
    <m/>
    <m/>
    <m/>
    <m/>
    <m/>
    <m/>
    <m/>
    <n v="0"/>
    <n v="0"/>
    <n v="0"/>
    <m/>
    <m/>
    <m/>
    <m/>
    <m/>
    <m/>
    <m/>
    <n v="151.74"/>
    <n v="12.92"/>
    <m/>
    <m/>
    <m/>
    <m/>
    <m/>
    <m/>
    <m/>
    <m/>
  </r>
  <r>
    <x v="1"/>
    <x v="3"/>
    <x v="8"/>
    <x v="11"/>
    <m/>
    <m/>
    <m/>
    <m/>
    <m/>
    <m/>
    <m/>
    <m/>
    <m/>
    <m/>
    <m/>
    <n v="0"/>
    <n v="0"/>
    <n v="0"/>
    <m/>
    <m/>
    <m/>
    <m/>
    <m/>
    <m/>
    <m/>
    <n v="175.72"/>
    <n v="12.74"/>
    <m/>
    <m/>
    <m/>
    <m/>
    <m/>
    <m/>
    <m/>
    <m/>
  </r>
  <r>
    <x v="1"/>
    <x v="6"/>
    <x v="9"/>
    <x v="11"/>
    <m/>
    <m/>
    <m/>
    <m/>
    <m/>
    <m/>
    <m/>
    <m/>
    <m/>
    <m/>
    <m/>
    <n v="0"/>
    <n v="0"/>
    <n v="0"/>
    <m/>
    <m/>
    <m/>
    <m/>
    <m/>
    <m/>
    <m/>
    <n v="95.22"/>
    <n v="7.44"/>
    <m/>
    <m/>
    <m/>
    <m/>
    <m/>
    <m/>
    <m/>
    <m/>
  </r>
  <r>
    <x v="1"/>
    <x v="7"/>
    <x v="10"/>
    <x v="11"/>
    <m/>
    <m/>
    <m/>
    <m/>
    <m/>
    <m/>
    <m/>
    <m/>
    <m/>
    <m/>
    <m/>
    <n v="0"/>
    <n v="0"/>
    <n v="0"/>
    <m/>
    <m/>
    <m/>
    <m/>
    <m/>
    <m/>
    <m/>
    <n v="95.41"/>
    <n v="10.68"/>
    <m/>
    <m/>
    <m/>
    <m/>
    <m/>
    <m/>
    <m/>
    <m/>
  </r>
  <r>
    <x v="1"/>
    <x v="0"/>
    <x v="11"/>
    <x v="11"/>
    <m/>
    <m/>
    <m/>
    <m/>
    <m/>
    <m/>
    <m/>
    <m/>
    <m/>
    <m/>
    <m/>
    <n v="0"/>
    <n v="0"/>
    <n v="0"/>
    <m/>
    <m/>
    <m/>
    <m/>
    <m/>
    <m/>
    <m/>
    <n v="212.92"/>
    <n v="17.829999999999998"/>
    <m/>
    <m/>
    <m/>
    <m/>
    <m/>
    <m/>
    <m/>
    <m/>
  </r>
  <r>
    <x v="1"/>
    <x v="8"/>
    <x v="12"/>
    <x v="11"/>
    <m/>
    <m/>
    <m/>
    <m/>
    <m/>
    <m/>
    <m/>
    <m/>
    <m/>
    <m/>
    <m/>
    <n v="0"/>
    <n v="0"/>
    <n v="0"/>
    <m/>
    <m/>
    <m/>
    <m/>
    <m/>
    <m/>
    <m/>
    <n v="100"/>
    <n v="10.24"/>
    <m/>
    <m/>
    <m/>
    <m/>
    <m/>
    <m/>
    <m/>
    <m/>
  </r>
  <r>
    <x v="1"/>
    <x v="4"/>
    <x v="13"/>
    <x v="11"/>
    <m/>
    <m/>
    <m/>
    <m/>
    <m/>
    <m/>
    <m/>
    <m/>
    <m/>
    <m/>
    <m/>
    <n v="0"/>
    <n v="0"/>
    <n v="0"/>
    <m/>
    <m/>
    <m/>
    <m/>
    <m/>
    <m/>
    <m/>
    <n v="158.22999999999999"/>
    <n v="13.49"/>
    <m/>
    <m/>
    <m/>
    <m/>
    <m/>
    <m/>
    <m/>
    <m/>
  </r>
  <r>
    <x v="1"/>
    <x v="6"/>
    <x v="14"/>
    <x v="11"/>
    <m/>
    <m/>
    <m/>
    <m/>
    <m/>
    <m/>
    <m/>
    <m/>
    <m/>
    <m/>
    <m/>
    <n v="0"/>
    <n v="0"/>
    <n v="0"/>
    <m/>
    <m/>
    <m/>
    <m/>
    <m/>
    <m/>
    <m/>
    <n v="67.06"/>
    <n v="7.6"/>
    <m/>
    <m/>
    <m/>
    <m/>
    <m/>
    <m/>
    <m/>
    <m/>
  </r>
  <r>
    <x v="1"/>
    <x v="9"/>
    <x v="15"/>
    <x v="11"/>
    <m/>
    <m/>
    <m/>
    <m/>
    <m/>
    <m/>
    <m/>
    <m/>
    <m/>
    <m/>
    <m/>
    <n v="0"/>
    <n v="0"/>
    <n v="0"/>
    <m/>
    <m/>
    <m/>
    <m/>
    <m/>
    <m/>
    <m/>
    <n v="154.91"/>
    <n v="11.91"/>
    <m/>
    <m/>
    <m/>
    <m/>
    <m/>
    <m/>
    <m/>
    <m/>
  </r>
  <r>
    <x v="1"/>
    <x v="3"/>
    <x v="16"/>
    <x v="11"/>
    <m/>
    <m/>
    <m/>
    <m/>
    <m/>
    <m/>
    <m/>
    <m/>
    <m/>
    <m/>
    <m/>
    <n v="0"/>
    <n v="0"/>
    <n v="0"/>
    <m/>
    <m/>
    <m/>
    <m/>
    <m/>
    <m/>
    <m/>
    <n v="128.74"/>
    <n v="10.210000000000001"/>
    <m/>
    <m/>
    <m/>
    <m/>
    <m/>
    <m/>
    <m/>
    <m/>
  </r>
  <r>
    <x v="1"/>
    <x v="2"/>
    <x v="17"/>
    <x v="11"/>
    <m/>
    <m/>
    <m/>
    <m/>
    <m/>
    <m/>
    <m/>
    <m/>
    <m/>
    <m/>
    <m/>
    <n v="0"/>
    <n v="0"/>
    <n v="0"/>
    <m/>
    <m/>
    <m/>
    <m/>
    <m/>
    <m/>
    <m/>
    <n v="95.26"/>
    <n v="10.57"/>
    <m/>
    <m/>
    <m/>
    <m/>
    <m/>
    <m/>
    <m/>
    <m/>
  </r>
  <r>
    <x v="1"/>
    <x v="2"/>
    <x v="18"/>
    <x v="11"/>
    <m/>
    <m/>
    <m/>
    <m/>
    <m/>
    <m/>
    <m/>
    <m/>
    <m/>
    <m/>
    <m/>
    <n v="0"/>
    <n v="0"/>
    <n v="0"/>
    <m/>
    <m/>
    <m/>
    <m/>
    <m/>
    <m/>
    <m/>
    <n v="215.08"/>
    <n v="16.559999999999999"/>
    <m/>
    <m/>
    <m/>
    <m/>
    <m/>
    <m/>
    <m/>
    <m/>
  </r>
  <r>
    <x v="1"/>
    <x v="0"/>
    <x v="19"/>
    <x v="11"/>
    <m/>
    <m/>
    <m/>
    <m/>
    <m/>
    <m/>
    <m/>
    <m/>
    <m/>
    <m/>
    <m/>
    <n v="0"/>
    <n v="0"/>
    <n v="0"/>
    <m/>
    <m/>
    <m/>
    <m/>
    <m/>
    <m/>
    <m/>
    <n v="153.08000000000001"/>
    <n v="16.239999999999998"/>
    <m/>
    <m/>
    <m/>
    <m/>
    <m/>
    <m/>
    <m/>
    <m/>
  </r>
  <r>
    <x v="1"/>
    <x v="9"/>
    <x v="20"/>
    <x v="11"/>
    <m/>
    <m/>
    <m/>
    <m/>
    <m/>
    <m/>
    <m/>
    <m/>
    <m/>
    <m/>
    <m/>
    <n v="0"/>
    <n v="0"/>
    <n v="0"/>
    <m/>
    <m/>
    <m/>
    <m/>
    <m/>
    <m/>
    <m/>
    <n v="88.8"/>
    <n v="12.4"/>
    <m/>
    <m/>
    <m/>
    <m/>
    <m/>
    <m/>
    <m/>
    <m/>
  </r>
  <r>
    <x v="1"/>
    <x v="3"/>
    <x v="21"/>
    <x v="11"/>
    <m/>
    <m/>
    <m/>
    <m/>
    <m/>
    <m/>
    <m/>
    <m/>
    <m/>
    <m/>
    <m/>
    <n v="0"/>
    <n v="0"/>
    <n v="0"/>
    <m/>
    <m/>
    <m/>
    <m/>
    <m/>
    <m/>
    <m/>
    <n v="101.4"/>
    <n v="15.8"/>
    <m/>
    <m/>
    <m/>
    <m/>
    <m/>
    <m/>
    <m/>
    <m/>
  </r>
  <r>
    <x v="1"/>
    <x v="8"/>
    <x v="22"/>
    <x v="11"/>
    <m/>
    <m/>
    <m/>
    <m/>
    <m/>
    <m/>
    <m/>
    <m/>
    <m/>
    <m/>
    <m/>
    <n v="0"/>
    <n v="0"/>
    <n v="0"/>
    <m/>
    <m/>
    <m/>
    <m/>
    <m/>
    <m/>
    <m/>
    <n v="83.61"/>
    <n v="7.82"/>
    <m/>
    <m/>
    <m/>
    <m/>
    <m/>
    <m/>
    <m/>
    <m/>
  </r>
  <r>
    <x v="1"/>
    <x v="7"/>
    <x v="23"/>
    <x v="11"/>
    <m/>
    <m/>
    <m/>
    <m/>
    <m/>
    <m/>
    <m/>
    <m/>
    <m/>
    <m/>
    <m/>
    <n v="0"/>
    <n v="0"/>
    <n v="0"/>
    <m/>
    <m/>
    <m/>
    <m/>
    <m/>
    <m/>
    <m/>
    <n v="122.91"/>
    <n v="13.83"/>
    <m/>
    <m/>
    <m/>
    <m/>
    <m/>
    <m/>
    <m/>
    <m/>
  </r>
  <r>
    <x v="1"/>
    <x v="4"/>
    <x v="24"/>
    <x v="11"/>
    <m/>
    <m/>
    <m/>
    <m/>
    <m/>
    <m/>
    <m/>
    <m/>
    <m/>
    <m/>
    <m/>
    <n v="0"/>
    <n v="0"/>
    <n v="0"/>
    <m/>
    <m/>
    <m/>
    <m/>
    <m/>
    <m/>
    <m/>
    <n v="73.84"/>
    <n v="8.23"/>
    <m/>
    <m/>
    <m/>
    <m/>
    <m/>
    <m/>
    <m/>
    <m/>
  </r>
  <r>
    <x v="1"/>
    <x v="5"/>
    <x v="25"/>
    <x v="11"/>
    <m/>
    <m/>
    <m/>
    <m/>
    <m/>
    <m/>
    <m/>
    <m/>
    <m/>
    <m/>
    <m/>
    <n v="0"/>
    <n v="0"/>
    <n v="0"/>
    <m/>
    <m/>
    <m/>
    <m/>
    <m/>
    <m/>
    <m/>
    <n v="123.52"/>
    <n v="8.6"/>
    <m/>
    <m/>
    <m/>
    <m/>
    <m/>
    <m/>
    <m/>
    <m/>
  </r>
  <r>
    <x v="1"/>
    <x v="9"/>
    <x v="26"/>
    <x v="11"/>
    <m/>
    <m/>
    <m/>
    <m/>
    <m/>
    <m/>
    <m/>
    <m/>
    <m/>
    <m/>
    <m/>
    <n v="0"/>
    <n v="0"/>
    <n v="0"/>
    <m/>
    <m/>
    <m/>
    <m/>
    <m/>
    <m/>
    <m/>
    <n v="79.09"/>
    <n v="10.17"/>
    <m/>
    <m/>
    <m/>
    <m/>
    <m/>
    <m/>
    <m/>
    <m/>
  </r>
  <r>
    <x v="1"/>
    <x v="7"/>
    <x v="27"/>
    <x v="11"/>
    <m/>
    <m/>
    <m/>
    <m/>
    <m/>
    <m/>
    <m/>
    <m/>
    <m/>
    <m/>
    <m/>
    <n v="0"/>
    <n v="0"/>
    <n v="0"/>
    <m/>
    <m/>
    <m/>
    <m/>
    <m/>
    <m/>
    <m/>
    <n v="110.46"/>
    <n v="11.55"/>
    <m/>
    <m/>
    <m/>
    <m/>
    <m/>
    <m/>
    <m/>
    <m/>
  </r>
  <r>
    <x v="1"/>
    <x v="9"/>
    <x v="28"/>
    <x v="11"/>
    <m/>
    <m/>
    <m/>
    <m/>
    <m/>
    <m/>
    <m/>
    <m/>
    <m/>
    <m/>
    <m/>
    <n v="0"/>
    <n v="0"/>
    <n v="0"/>
    <m/>
    <m/>
    <m/>
    <m/>
    <m/>
    <m/>
    <m/>
    <n v="139.66999999999999"/>
    <n v="17.670000000000002"/>
    <m/>
    <m/>
    <m/>
    <m/>
    <m/>
    <m/>
    <m/>
    <m/>
  </r>
  <r>
    <x v="1"/>
    <x v="9"/>
    <x v="29"/>
    <x v="11"/>
    <m/>
    <m/>
    <m/>
    <m/>
    <m/>
    <m/>
    <m/>
    <m/>
    <m/>
    <m/>
    <m/>
    <n v="0"/>
    <n v="0"/>
    <n v="0"/>
    <m/>
    <m/>
    <m/>
    <m/>
    <m/>
    <m/>
    <m/>
    <n v="9.44"/>
    <n v="7.75"/>
    <m/>
    <m/>
    <m/>
    <m/>
    <m/>
    <m/>
    <m/>
    <m/>
  </r>
  <r>
    <x v="1"/>
    <x v="2"/>
    <x v="30"/>
    <x v="11"/>
    <m/>
    <m/>
    <m/>
    <m/>
    <m/>
    <m/>
    <m/>
    <m/>
    <m/>
    <m/>
    <m/>
    <n v="0"/>
    <n v="0"/>
    <n v="0"/>
    <m/>
    <m/>
    <m/>
    <m/>
    <m/>
    <m/>
    <m/>
    <n v="23.49"/>
    <n v="7.59"/>
    <m/>
    <m/>
    <m/>
    <m/>
    <m/>
    <m/>
    <m/>
    <m/>
  </r>
  <r>
    <x v="1"/>
    <x v="8"/>
    <x v="31"/>
    <x v="11"/>
    <m/>
    <m/>
    <m/>
    <m/>
    <m/>
    <m/>
    <m/>
    <m/>
    <m/>
    <m/>
    <m/>
    <n v="0"/>
    <n v="0"/>
    <n v="0"/>
    <m/>
    <m/>
    <m/>
    <m/>
    <m/>
    <m/>
    <m/>
    <n v="10.14"/>
    <n v="5.14"/>
    <m/>
    <m/>
    <m/>
    <m/>
    <m/>
    <m/>
    <m/>
    <m/>
  </r>
  <r>
    <x v="1"/>
    <x v="8"/>
    <x v="32"/>
    <x v="11"/>
    <m/>
    <m/>
    <m/>
    <m/>
    <m/>
    <m/>
    <m/>
    <m/>
    <m/>
    <m/>
    <m/>
    <n v="0"/>
    <n v="0"/>
    <n v="0"/>
    <m/>
    <m/>
    <m/>
    <m/>
    <m/>
    <m/>
    <m/>
    <n v="84.45"/>
    <n v="4.5599999999999996"/>
    <m/>
    <m/>
    <m/>
    <m/>
    <m/>
    <m/>
    <m/>
    <m/>
  </r>
  <r>
    <x v="1"/>
    <x v="4"/>
    <x v="33"/>
    <x v="11"/>
    <m/>
    <m/>
    <m/>
    <m/>
    <m/>
    <m/>
    <m/>
    <m/>
    <m/>
    <m/>
    <m/>
    <n v="0"/>
    <n v="0"/>
    <n v="0"/>
    <m/>
    <m/>
    <m/>
    <m/>
    <m/>
    <m/>
    <m/>
    <n v="48.79"/>
    <n v="9.4"/>
    <m/>
    <m/>
    <m/>
    <m/>
    <m/>
    <m/>
    <m/>
    <m/>
  </r>
  <r>
    <x v="1"/>
    <x v="5"/>
    <x v="34"/>
    <x v="11"/>
    <m/>
    <m/>
    <m/>
    <m/>
    <m/>
    <m/>
    <m/>
    <m/>
    <m/>
    <m/>
    <m/>
    <n v="0"/>
    <n v="0"/>
    <n v="0"/>
    <m/>
    <m/>
    <m/>
    <m/>
    <m/>
    <m/>
    <m/>
    <n v="20.27"/>
    <n v="8.1199999999999992"/>
    <m/>
    <m/>
    <m/>
    <m/>
    <m/>
    <m/>
    <m/>
    <m/>
  </r>
  <r>
    <x v="1"/>
    <x v="0"/>
    <x v="0"/>
    <x v="3"/>
    <m/>
    <m/>
    <m/>
    <n v="0"/>
    <m/>
    <m/>
    <m/>
    <m/>
    <m/>
    <m/>
    <m/>
    <m/>
    <m/>
    <m/>
    <m/>
    <m/>
    <m/>
    <m/>
    <m/>
    <m/>
    <m/>
    <m/>
    <m/>
    <m/>
    <m/>
    <m/>
    <m/>
    <m/>
    <m/>
    <m/>
    <m/>
  </r>
  <r>
    <x v="1"/>
    <x v="1"/>
    <x v="1"/>
    <x v="3"/>
    <m/>
    <m/>
    <m/>
    <n v="451830"/>
    <m/>
    <m/>
    <m/>
    <m/>
    <m/>
    <m/>
    <m/>
    <m/>
    <m/>
    <m/>
    <m/>
    <m/>
    <m/>
    <m/>
    <m/>
    <m/>
    <m/>
    <m/>
    <m/>
    <m/>
    <m/>
    <m/>
    <m/>
    <m/>
    <m/>
    <m/>
    <m/>
  </r>
  <r>
    <x v="1"/>
    <x v="2"/>
    <x v="2"/>
    <x v="3"/>
    <m/>
    <m/>
    <m/>
    <n v="0"/>
    <m/>
    <m/>
    <m/>
    <m/>
    <m/>
    <m/>
    <m/>
    <m/>
    <m/>
    <m/>
    <m/>
    <m/>
    <m/>
    <m/>
    <m/>
    <m/>
    <m/>
    <m/>
    <m/>
    <m/>
    <m/>
    <m/>
    <m/>
    <m/>
    <m/>
    <m/>
    <m/>
  </r>
  <r>
    <x v="1"/>
    <x v="3"/>
    <x v="3"/>
    <x v="3"/>
    <m/>
    <m/>
    <m/>
    <n v="0"/>
    <m/>
    <m/>
    <m/>
    <m/>
    <m/>
    <m/>
    <m/>
    <m/>
    <m/>
    <m/>
    <m/>
    <m/>
    <m/>
    <m/>
    <m/>
    <m/>
    <m/>
    <m/>
    <m/>
    <m/>
    <m/>
    <m/>
    <m/>
    <m/>
    <m/>
    <m/>
    <m/>
  </r>
  <r>
    <x v="1"/>
    <x v="4"/>
    <x v="4"/>
    <x v="3"/>
    <m/>
    <m/>
    <m/>
    <n v="376140"/>
    <m/>
    <m/>
    <m/>
    <m/>
    <m/>
    <m/>
    <m/>
    <m/>
    <m/>
    <m/>
    <m/>
    <m/>
    <m/>
    <m/>
    <m/>
    <m/>
    <m/>
    <m/>
    <m/>
    <m/>
    <m/>
    <m/>
    <m/>
    <m/>
    <m/>
    <m/>
    <m/>
  </r>
  <r>
    <x v="1"/>
    <x v="5"/>
    <x v="5"/>
    <x v="3"/>
    <m/>
    <m/>
    <m/>
    <n v="451830"/>
    <m/>
    <m/>
    <m/>
    <m/>
    <m/>
    <m/>
    <m/>
    <m/>
    <m/>
    <m/>
    <m/>
    <m/>
    <m/>
    <m/>
    <m/>
    <m/>
    <m/>
    <m/>
    <m/>
    <m/>
    <m/>
    <m/>
    <m/>
    <m/>
    <m/>
    <m/>
    <m/>
  </r>
  <r>
    <x v="1"/>
    <x v="1"/>
    <x v="6"/>
    <x v="3"/>
    <m/>
    <m/>
    <m/>
    <n v="451830"/>
    <m/>
    <m/>
    <m/>
    <m/>
    <m/>
    <m/>
    <m/>
    <m/>
    <m/>
    <m/>
    <m/>
    <m/>
    <m/>
    <m/>
    <m/>
    <m/>
    <m/>
    <m/>
    <m/>
    <m/>
    <m/>
    <m/>
    <m/>
    <m/>
    <m/>
    <m/>
    <m/>
  </r>
  <r>
    <x v="1"/>
    <x v="6"/>
    <x v="7"/>
    <x v="3"/>
    <m/>
    <m/>
    <m/>
    <n v="451830"/>
    <m/>
    <m/>
    <m/>
    <m/>
    <m/>
    <m/>
    <m/>
    <m/>
    <m/>
    <m/>
    <m/>
    <m/>
    <m/>
    <m/>
    <m/>
    <m/>
    <m/>
    <m/>
    <m/>
    <m/>
    <m/>
    <m/>
    <m/>
    <m/>
    <m/>
    <m/>
    <m/>
  </r>
  <r>
    <x v="1"/>
    <x v="3"/>
    <x v="8"/>
    <x v="3"/>
    <m/>
    <m/>
    <m/>
    <n v="406798"/>
    <m/>
    <m/>
    <m/>
    <m/>
    <m/>
    <m/>
    <m/>
    <m/>
    <m/>
    <m/>
    <m/>
    <m/>
    <m/>
    <m/>
    <m/>
    <m/>
    <m/>
    <m/>
    <m/>
    <m/>
    <m/>
    <m/>
    <m/>
    <m/>
    <m/>
    <m/>
    <m/>
  </r>
  <r>
    <x v="1"/>
    <x v="6"/>
    <x v="9"/>
    <x v="3"/>
    <m/>
    <m/>
    <m/>
    <n v="376140"/>
    <m/>
    <m/>
    <m/>
    <m/>
    <m/>
    <m/>
    <m/>
    <m/>
    <m/>
    <m/>
    <m/>
    <m/>
    <m/>
    <m/>
    <m/>
    <m/>
    <m/>
    <m/>
    <m/>
    <m/>
    <m/>
    <m/>
    <m/>
    <m/>
    <m/>
    <m/>
    <m/>
  </r>
  <r>
    <x v="1"/>
    <x v="7"/>
    <x v="10"/>
    <x v="3"/>
    <m/>
    <m/>
    <m/>
    <n v="376140"/>
    <m/>
    <m/>
    <m/>
    <m/>
    <m/>
    <m/>
    <m/>
    <m/>
    <m/>
    <m/>
    <m/>
    <m/>
    <m/>
    <m/>
    <m/>
    <m/>
    <m/>
    <m/>
    <m/>
    <m/>
    <m/>
    <m/>
    <m/>
    <m/>
    <m/>
    <m/>
    <m/>
  </r>
  <r>
    <x v="1"/>
    <x v="0"/>
    <x v="11"/>
    <x v="3"/>
    <m/>
    <m/>
    <m/>
    <n v="450455"/>
    <m/>
    <m/>
    <m/>
    <m/>
    <m/>
    <m/>
    <m/>
    <m/>
    <m/>
    <m/>
    <m/>
    <m/>
    <m/>
    <m/>
    <m/>
    <m/>
    <m/>
    <m/>
    <m/>
    <m/>
    <m/>
    <m/>
    <m/>
    <m/>
    <m/>
    <m/>
    <m/>
  </r>
  <r>
    <x v="1"/>
    <x v="8"/>
    <x v="12"/>
    <x v="3"/>
    <m/>
    <m/>
    <m/>
    <n v="451830"/>
    <m/>
    <m/>
    <m/>
    <m/>
    <m/>
    <m/>
    <m/>
    <m/>
    <m/>
    <m/>
    <m/>
    <m/>
    <m/>
    <m/>
    <m/>
    <m/>
    <m/>
    <m/>
    <m/>
    <m/>
    <m/>
    <m/>
    <m/>
    <m/>
    <m/>
    <m/>
    <m/>
  </r>
  <r>
    <x v="1"/>
    <x v="4"/>
    <x v="13"/>
    <x v="3"/>
    <m/>
    <m/>
    <m/>
    <n v="406798"/>
    <m/>
    <m/>
    <m/>
    <m/>
    <m/>
    <m/>
    <m/>
    <m/>
    <m/>
    <m/>
    <m/>
    <m/>
    <m/>
    <m/>
    <m/>
    <m/>
    <m/>
    <m/>
    <m/>
    <m/>
    <m/>
    <m/>
    <m/>
    <m/>
    <m/>
    <m/>
    <m/>
  </r>
  <r>
    <x v="1"/>
    <x v="6"/>
    <x v="14"/>
    <x v="3"/>
    <m/>
    <m/>
    <m/>
    <n v="0"/>
    <m/>
    <m/>
    <m/>
    <m/>
    <m/>
    <m/>
    <m/>
    <m/>
    <m/>
    <m/>
    <m/>
    <m/>
    <m/>
    <m/>
    <m/>
    <m/>
    <m/>
    <m/>
    <m/>
    <m/>
    <m/>
    <m/>
    <m/>
    <m/>
    <m/>
    <m/>
    <m/>
  </r>
  <r>
    <x v="1"/>
    <x v="9"/>
    <x v="15"/>
    <x v="3"/>
    <m/>
    <m/>
    <m/>
    <n v="451830"/>
    <m/>
    <m/>
    <m/>
    <m/>
    <m/>
    <m/>
    <m/>
    <m/>
    <m/>
    <m/>
    <m/>
    <m/>
    <m/>
    <m/>
    <m/>
    <m/>
    <m/>
    <m/>
    <m/>
    <m/>
    <m/>
    <m/>
    <m/>
    <m/>
    <m/>
    <m/>
    <m/>
  </r>
  <r>
    <x v="1"/>
    <x v="3"/>
    <x v="16"/>
    <x v="3"/>
    <m/>
    <m/>
    <m/>
    <n v="0"/>
    <m/>
    <m/>
    <m/>
    <m/>
    <m/>
    <m/>
    <m/>
    <m/>
    <m/>
    <m/>
    <m/>
    <m/>
    <m/>
    <m/>
    <m/>
    <m/>
    <m/>
    <m/>
    <m/>
    <m/>
    <m/>
    <m/>
    <m/>
    <m/>
    <m/>
    <m/>
    <m/>
  </r>
  <r>
    <x v="1"/>
    <x v="2"/>
    <x v="17"/>
    <x v="3"/>
    <m/>
    <m/>
    <m/>
    <n v="376140"/>
    <m/>
    <m/>
    <m/>
    <m/>
    <m/>
    <m/>
    <m/>
    <m/>
    <m/>
    <m/>
    <m/>
    <m/>
    <m/>
    <m/>
    <m/>
    <m/>
    <m/>
    <m/>
    <m/>
    <m/>
    <m/>
    <m/>
    <m/>
    <m/>
    <m/>
    <m/>
    <m/>
  </r>
  <r>
    <x v="1"/>
    <x v="2"/>
    <x v="18"/>
    <x v="3"/>
    <m/>
    <m/>
    <m/>
    <n v="403787"/>
    <m/>
    <m/>
    <m/>
    <m/>
    <m/>
    <m/>
    <m/>
    <m/>
    <m/>
    <m/>
    <m/>
    <m/>
    <m/>
    <m/>
    <m/>
    <m/>
    <m/>
    <m/>
    <m/>
    <m/>
    <m/>
    <m/>
    <m/>
    <m/>
    <m/>
    <m/>
    <m/>
  </r>
  <r>
    <x v="1"/>
    <x v="0"/>
    <x v="19"/>
    <x v="3"/>
    <m/>
    <m/>
    <m/>
    <n v="406798"/>
    <m/>
    <m/>
    <m/>
    <m/>
    <m/>
    <m/>
    <m/>
    <m/>
    <m/>
    <m/>
    <m/>
    <m/>
    <m/>
    <m/>
    <m/>
    <m/>
    <m/>
    <m/>
    <m/>
    <m/>
    <m/>
    <m/>
    <m/>
    <m/>
    <m/>
    <m/>
    <m/>
  </r>
  <r>
    <x v="1"/>
    <x v="9"/>
    <x v="20"/>
    <x v="3"/>
    <m/>
    <m/>
    <m/>
    <n v="376140"/>
    <m/>
    <m/>
    <m/>
    <m/>
    <m/>
    <m/>
    <m/>
    <m/>
    <m/>
    <m/>
    <m/>
    <m/>
    <m/>
    <m/>
    <m/>
    <m/>
    <m/>
    <m/>
    <m/>
    <m/>
    <m/>
    <m/>
    <m/>
    <m/>
    <m/>
    <m/>
    <m/>
  </r>
  <r>
    <x v="1"/>
    <x v="3"/>
    <x v="21"/>
    <x v="3"/>
    <m/>
    <m/>
    <m/>
    <n v="376140"/>
    <m/>
    <m/>
    <m/>
    <m/>
    <m/>
    <m/>
    <m/>
    <m/>
    <m/>
    <m/>
    <m/>
    <m/>
    <m/>
    <m/>
    <m/>
    <m/>
    <m/>
    <m/>
    <m/>
    <m/>
    <m/>
    <m/>
    <m/>
    <m/>
    <m/>
    <m/>
    <m/>
  </r>
  <r>
    <x v="1"/>
    <x v="8"/>
    <x v="22"/>
    <x v="3"/>
    <m/>
    <m/>
    <m/>
    <n v="403787"/>
    <m/>
    <m/>
    <m/>
    <m/>
    <m/>
    <m/>
    <m/>
    <m/>
    <m/>
    <m/>
    <m/>
    <m/>
    <m/>
    <m/>
    <m/>
    <m/>
    <m/>
    <m/>
    <m/>
    <m/>
    <m/>
    <m/>
    <m/>
    <m/>
    <m/>
    <m/>
    <m/>
  </r>
  <r>
    <x v="1"/>
    <x v="7"/>
    <x v="23"/>
    <x v="3"/>
    <m/>
    <m/>
    <m/>
    <n v="0"/>
    <m/>
    <m/>
    <m/>
    <m/>
    <m/>
    <m/>
    <m/>
    <m/>
    <m/>
    <m/>
    <m/>
    <m/>
    <m/>
    <m/>
    <m/>
    <m/>
    <m/>
    <m/>
    <m/>
    <m/>
    <m/>
    <m/>
    <m/>
    <m/>
    <m/>
    <m/>
    <m/>
  </r>
  <r>
    <x v="1"/>
    <x v="4"/>
    <x v="24"/>
    <x v="3"/>
    <m/>
    <m/>
    <m/>
    <n v="451830"/>
    <m/>
    <m/>
    <m/>
    <m/>
    <m/>
    <m/>
    <m/>
    <m/>
    <m/>
    <m/>
    <m/>
    <m/>
    <m/>
    <m/>
    <m/>
    <m/>
    <m/>
    <m/>
    <m/>
    <m/>
    <m/>
    <m/>
    <m/>
    <m/>
    <m/>
    <m/>
    <m/>
  </r>
  <r>
    <x v="1"/>
    <x v="5"/>
    <x v="25"/>
    <x v="3"/>
    <m/>
    <m/>
    <m/>
    <n v="376140"/>
    <m/>
    <m/>
    <m/>
    <m/>
    <m/>
    <m/>
    <m/>
    <m/>
    <m/>
    <m/>
    <m/>
    <m/>
    <m/>
    <m/>
    <m/>
    <m/>
    <m/>
    <m/>
    <m/>
    <m/>
    <m/>
    <m/>
    <m/>
    <m/>
    <m/>
    <m/>
    <m/>
  </r>
  <r>
    <x v="1"/>
    <x v="9"/>
    <x v="26"/>
    <x v="3"/>
    <m/>
    <m/>
    <m/>
    <n v="0"/>
    <m/>
    <m/>
    <m/>
    <m/>
    <m/>
    <m/>
    <m/>
    <m/>
    <m/>
    <m/>
    <m/>
    <m/>
    <m/>
    <m/>
    <m/>
    <m/>
    <m/>
    <m/>
    <m/>
    <m/>
    <m/>
    <m/>
    <m/>
    <m/>
    <m/>
    <m/>
    <m/>
  </r>
  <r>
    <x v="1"/>
    <x v="7"/>
    <x v="27"/>
    <x v="3"/>
    <m/>
    <m/>
    <m/>
    <n v="0"/>
    <m/>
    <m/>
    <m/>
    <m/>
    <m/>
    <m/>
    <m/>
    <m/>
    <m/>
    <m/>
    <m/>
    <m/>
    <m/>
    <m/>
    <m/>
    <m/>
    <m/>
    <m/>
    <m/>
    <m/>
    <m/>
    <m/>
    <m/>
    <m/>
    <m/>
    <m/>
    <m/>
  </r>
  <r>
    <x v="1"/>
    <x v="9"/>
    <x v="28"/>
    <x v="3"/>
    <m/>
    <m/>
    <m/>
    <n v="451830"/>
    <m/>
    <m/>
    <m/>
    <m/>
    <m/>
    <m/>
    <m/>
    <m/>
    <m/>
    <m/>
    <m/>
    <m/>
    <m/>
    <m/>
    <m/>
    <m/>
    <m/>
    <m/>
    <m/>
    <m/>
    <m/>
    <m/>
    <m/>
    <m/>
    <m/>
    <m/>
    <m/>
  </r>
  <r>
    <x v="1"/>
    <x v="9"/>
    <x v="29"/>
    <x v="3"/>
    <m/>
    <m/>
    <m/>
    <n v="376140"/>
    <m/>
    <m/>
    <m/>
    <m/>
    <m/>
    <m/>
    <m/>
    <m/>
    <m/>
    <m/>
    <m/>
    <m/>
    <m/>
    <m/>
    <m/>
    <m/>
    <m/>
    <m/>
    <m/>
    <m/>
    <m/>
    <m/>
    <m/>
    <m/>
    <m/>
    <m/>
    <m/>
  </r>
  <r>
    <x v="1"/>
    <x v="2"/>
    <x v="30"/>
    <x v="3"/>
    <m/>
    <m/>
    <m/>
    <n v="0"/>
    <m/>
    <m/>
    <m/>
    <m/>
    <m/>
    <m/>
    <m/>
    <m/>
    <m/>
    <m/>
    <m/>
    <m/>
    <m/>
    <m/>
    <m/>
    <m/>
    <m/>
    <m/>
    <m/>
    <m/>
    <m/>
    <m/>
    <m/>
    <m/>
    <m/>
    <m/>
    <m/>
  </r>
  <r>
    <x v="1"/>
    <x v="8"/>
    <x v="31"/>
    <x v="3"/>
    <m/>
    <m/>
    <m/>
    <n v="0"/>
    <m/>
    <m/>
    <m/>
    <m/>
    <m/>
    <m/>
    <m/>
    <m/>
    <m/>
    <m/>
    <m/>
    <m/>
    <m/>
    <m/>
    <m/>
    <m/>
    <m/>
    <m/>
    <m/>
    <m/>
    <m/>
    <m/>
    <m/>
    <m/>
    <m/>
    <m/>
    <m/>
  </r>
  <r>
    <x v="1"/>
    <x v="8"/>
    <x v="32"/>
    <x v="3"/>
    <m/>
    <m/>
    <m/>
    <n v="502930"/>
    <m/>
    <m/>
    <m/>
    <m/>
    <m/>
    <m/>
    <m/>
    <m/>
    <m/>
    <m/>
    <m/>
    <m/>
    <m/>
    <m/>
    <m/>
    <m/>
    <m/>
    <m/>
    <m/>
    <m/>
    <m/>
    <m/>
    <m/>
    <m/>
    <m/>
    <m/>
    <m/>
  </r>
  <r>
    <x v="1"/>
    <x v="4"/>
    <x v="33"/>
    <x v="3"/>
    <m/>
    <m/>
    <m/>
    <n v="523958"/>
    <m/>
    <m/>
    <m/>
    <m/>
    <m/>
    <m/>
    <m/>
    <m/>
    <m/>
    <m/>
    <m/>
    <m/>
    <m/>
    <m/>
    <m/>
    <m/>
    <m/>
    <m/>
    <m/>
    <m/>
    <m/>
    <m/>
    <m/>
    <m/>
    <m/>
    <m/>
    <m/>
  </r>
  <r>
    <x v="1"/>
    <x v="5"/>
    <x v="34"/>
    <x v="3"/>
    <m/>
    <m/>
    <m/>
    <n v="376140"/>
    <m/>
    <m/>
    <m/>
    <m/>
    <m/>
    <m/>
    <m/>
    <m/>
    <m/>
    <m/>
    <m/>
    <m/>
    <m/>
    <m/>
    <m/>
    <m/>
    <m/>
    <m/>
    <m/>
    <m/>
    <m/>
    <m/>
    <m/>
    <m/>
    <m/>
    <m/>
    <m/>
  </r>
  <r>
    <x v="2"/>
    <x v="0"/>
    <x v="0"/>
    <x v="0"/>
    <m/>
    <m/>
    <m/>
    <m/>
    <n v="895961511"/>
    <n v="25984697"/>
    <n v="266535723"/>
    <n v="12793865"/>
    <n v="10895373"/>
    <n v="222586"/>
    <n v="1855"/>
    <n v="410123"/>
    <n v="1958311"/>
    <n v="459055"/>
    <m/>
    <m/>
    <m/>
    <m/>
    <m/>
    <m/>
    <m/>
    <m/>
    <m/>
    <m/>
    <m/>
    <m/>
    <m/>
    <n v="8645844"/>
    <m/>
    <m/>
    <m/>
  </r>
  <r>
    <x v="2"/>
    <x v="1"/>
    <x v="1"/>
    <x v="0"/>
    <m/>
    <m/>
    <m/>
    <m/>
    <n v="1289633614"/>
    <n v="20136717"/>
    <n v="383196882"/>
    <n v="25616551"/>
    <n v="10535357"/>
    <n v="222586"/>
    <n v="101292"/>
    <n v="480528"/>
    <n v="1958311"/>
    <n v="199248"/>
    <m/>
    <m/>
    <m/>
    <m/>
    <m/>
    <m/>
    <m/>
    <m/>
    <m/>
    <m/>
    <m/>
    <m/>
    <m/>
    <n v="8257109"/>
    <m/>
    <m/>
    <m/>
  </r>
  <r>
    <x v="2"/>
    <x v="2"/>
    <x v="2"/>
    <x v="0"/>
    <m/>
    <m/>
    <m/>
    <m/>
    <n v="737685667"/>
    <n v="7839277"/>
    <n v="200193418"/>
    <n v="17906618"/>
    <n v="9863605"/>
    <n v="222586"/>
    <n v="1744"/>
    <n v="1071332"/>
    <n v="1958311"/>
    <n v="67901"/>
    <m/>
    <m/>
    <m/>
    <m/>
    <m/>
    <m/>
    <m/>
    <m/>
    <m/>
    <m/>
    <m/>
    <m/>
    <m/>
    <n v="9196744"/>
    <m/>
    <m/>
    <m/>
  </r>
  <r>
    <x v="2"/>
    <x v="3"/>
    <x v="3"/>
    <x v="0"/>
    <m/>
    <m/>
    <m/>
    <m/>
    <n v="863598364"/>
    <n v="7972804"/>
    <n v="265277093"/>
    <n v="14631725"/>
    <n v="78330100"/>
    <n v="7276651"/>
    <n v="1579"/>
    <n v="4231566"/>
    <n v="1958311"/>
    <n v="55502"/>
    <m/>
    <m/>
    <m/>
    <m/>
    <m/>
    <m/>
    <m/>
    <m/>
    <m/>
    <m/>
    <m/>
    <m/>
    <m/>
    <n v="13914366"/>
    <m/>
    <m/>
    <m/>
  </r>
  <r>
    <x v="2"/>
    <x v="4"/>
    <x v="4"/>
    <x v="0"/>
    <m/>
    <m/>
    <m/>
    <m/>
    <n v="944891188"/>
    <n v="21711252"/>
    <n v="223033286"/>
    <n v="15771074"/>
    <n v="7107087"/>
    <n v="222586"/>
    <n v="1712"/>
    <n v="531494"/>
    <n v="1958311"/>
    <n v="62801"/>
    <m/>
    <m/>
    <m/>
    <m/>
    <m/>
    <m/>
    <m/>
    <m/>
    <m/>
    <m/>
    <m/>
    <m/>
    <m/>
    <n v="24178013"/>
    <m/>
    <m/>
    <m/>
  </r>
  <r>
    <x v="2"/>
    <x v="5"/>
    <x v="5"/>
    <x v="0"/>
    <m/>
    <m/>
    <m/>
    <m/>
    <n v="1239370246"/>
    <n v="0"/>
    <n v="453819700"/>
    <n v="13309834"/>
    <n v="11639997"/>
    <n v="222586"/>
    <n v="2715"/>
    <n v="912254"/>
    <n v="1958311"/>
    <n v="106171"/>
    <m/>
    <m/>
    <m/>
    <m/>
    <m/>
    <m/>
    <m/>
    <m/>
    <m/>
    <m/>
    <m/>
    <m/>
    <m/>
    <n v="8673880"/>
    <m/>
    <m/>
    <m/>
  </r>
  <r>
    <x v="2"/>
    <x v="1"/>
    <x v="6"/>
    <x v="0"/>
    <m/>
    <m/>
    <m/>
    <m/>
    <n v="1274344606"/>
    <n v="12907445"/>
    <n v="309114066"/>
    <n v="32517401"/>
    <n v="16830627"/>
    <n v="222586"/>
    <n v="65590"/>
    <n v="641097"/>
    <n v="1958311"/>
    <n v="55502"/>
    <m/>
    <m/>
    <m/>
    <m/>
    <m/>
    <m/>
    <m/>
    <m/>
    <m/>
    <m/>
    <m/>
    <m/>
    <m/>
    <n v="8252567"/>
    <m/>
    <m/>
    <m/>
  </r>
  <r>
    <x v="2"/>
    <x v="6"/>
    <x v="7"/>
    <x v="0"/>
    <m/>
    <m/>
    <m/>
    <m/>
    <n v="856667569"/>
    <n v="50226198"/>
    <n v="280456401"/>
    <n v="14393378"/>
    <n v="6301992"/>
    <n v="222586"/>
    <n v="1263"/>
    <n v="374830"/>
    <n v="1958311"/>
    <n v="55502"/>
    <m/>
    <m/>
    <m/>
    <m/>
    <m/>
    <m/>
    <m/>
    <m/>
    <m/>
    <m/>
    <m/>
    <m/>
    <m/>
    <n v="29033442"/>
    <m/>
    <m/>
    <m/>
  </r>
  <r>
    <x v="2"/>
    <x v="3"/>
    <x v="8"/>
    <x v="0"/>
    <m/>
    <m/>
    <m/>
    <m/>
    <n v="1034216110"/>
    <n v="20817027"/>
    <n v="307655877"/>
    <n v="13327442"/>
    <n v="18772766"/>
    <n v="222586"/>
    <n v="17591"/>
    <n v="1911388"/>
    <n v="1958311"/>
    <n v="55502"/>
    <m/>
    <m/>
    <m/>
    <m/>
    <m/>
    <m/>
    <m/>
    <m/>
    <m/>
    <m/>
    <m/>
    <m/>
    <m/>
    <n v="19685550"/>
    <m/>
    <m/>
    <m/>
  </r>
  <r>
    <x v="2"/>
    <x v="6"/>
    <x v="9"/>
    <x v="0"/>
    <m/>
    <m/>
    <m/>
    <m/>
    <n v="928866409"/>
    <n v="36122164"/>
    <n v="245689231"/>
    <n v="23891036"/>
    <n v="9684452"/>
    <n v="222586"/>
    <n v="28635"/>
    <n v="497885"/>
    <n v="1958311"/>
    <n v="55502"/>
    <m/>
    <m/>
    <m/>
    <m/>
    <m/>
    <m/>
    <m/>
    <m/>
    <m/>
    <m/>
    <m/>
    <m/>
    <m/>
    <n v="9698557"/>
    <m/>
    <m/>
    <m/>
  </r>
  <r>
    <x v="2"/>
    <x v="7"/>
    <x v="10"/>
    <x v="0"/>
    <m/>
    <m/>
    <m/>
    <m/>
    <n v="903630027"/>
    <n v="22407052"/>
    <n v="169874596"/>
    <n v="16415262"/>
    <n v="6983573"/>
    <n v="222586"/>
    <n v="1430"/>
    <n v="356622"/>
    <n v="1958311"/>
    <n v="327253"/>
    <m/>
    <m/>
    <m/>
    <m/>
    <m/>
    <m/>
    <m/>
    <m/>
    <m/>
    <m/>
    <m/>
    <m/>
    <m/>
    <n v="16279023"/>
    <m/>
    <m/>
    <m/>
  </r>
  <r>
    <x v="2"/>
    <x v="0"/>
    <x v="11"/>
    <x v="0"/>
    <m/>
    <m/>
    <m/>
    <m/>
    <n v="1179288910"/>
    <n v="0"/>
    <n v="416756373"/>
    <n v="14175628"/>
    <n v="7416262"/>
    <n v="222586"/>
    <n v="1886"/>
    <n v="424716"/>
    <n v="1958311"/>
    <n v="55502"/>
    <m/>
    <m/>
    <m/>
    <m/>
    <m/>
    <m/>
    <m/>
    <m/>
    <m/>
    <m/>
    <m/>
    <m/>
    <m/>
    <n v="10261970"/>
    <m/>
    <m/>
    <m/>
  </r>
  <r>
    <x v="2"/>
    <x v="8"/>
    <x v="12"/>
    <x v="0"/>
    <m/>
    <m/>
    <m/>
    <m/>
    <n v="901810918"/>
    <n v="15291358"/>
    <n v="255193805"/>
    <n v="14520779"/>
    <n v="11764479"/>
    <n v="222586"/>
    <n v="3293"/>
    <n v="1094550"/>
    <n v="1958311"/>
    <n v="83915"/>
    <m/>
    <m/>
    <m/>
    <m/>
    <m/>
    <m/>
    <m/>
    <m/>
    <m/>
    <m/>
    <m/>
    <m/>
    <m/>
    <n v="18077812"/>
    <m/>
    <m/>
    <m/>
  </r>
  <r>
    <x v="2"/>
    <x v="4"/>
    <x v="13"/>
    <x v="0"/>
    <m/>
    <m/>
    <m/>
    <m/>
    <n v="1149421184"/>
    <n v="11209129"/>
    <n v="379432533"/>
    <n v="18109048"/>
    <n v="5925494"/>
    <n v="222586"/>
    <n v="1588"/>
    <n v="378697"/>
    <n v="1958311"/>
    <n v="55502"/>
    <m/>
    <m/>
    <m/>
    <m/>
    <m/>
    <m/>
    <m/>
    <m/>
    <m/>
    <m/>
    <m/>
    <m/>
    <m/>
    <n v="17527060"/>
    <m/>
    <m/>
    <m/>
  </r>
  <r>
    <x v="2"/>
    <x v="6"/>
    <x v="14"/>
    <x v="0"/>
    <m/>
    <m/>
    <m/>
    <m/>
    <n v="747504503"/>
    <n v="5546202"/>
    <n v="146122990"/>
    <n v="68358391"/>
    <n v="5555352"/>
    <n v="222586"/>
    <n v="1263"/>
    <n v="357791"/>
    <n v="1958311"/>
    <n v="55502"/>
    <m/>
    <m/>
    <m/>
    <m/>
    <m/>
    <m/>
    <m/>
    <m/>
    <m/>
    <m/>
    <m/>
    <m/>
    <m/>
    <n v="180534378"/>
    <m/>
    <m/>
    <m/>
  </r>
  <r>
    <x v="2"/>
    <x v="9"/>
    <x v="15"/>
    <x v="0"/>
    <m/>
    <m/>
    <m/>
    <m/>
    <n v="975296878"/>
    <n v="14367981"/>
    <n v="393231309"/>
    <n v="13720542"/>
    <n v="6301515"/>
    <n v="222586"/>
    <n v="3762"/>
    <n v="373985"/>
    <n v="1958311"/>
    <n v="141473"/>
    <m/>
    <m/>
    <m/>
    <m/>
    <m/>
    <m/>
    <m/>
    <m/>
    <m/>
    <m/>
    <m/>
    <m/>
    <m/>
    <n v="18074857"/>
    <m/>
    <m/>
    <m/>
  </r>
  <r>
    <x v="2"/>
    <x v="3"/>
    <x v="16"/>
    <x v="0"/>
    <m/>
    <m/>
    <m/>
    <m/>
    <n v="1107122582"/>
    <n v="26830976"/>
    <n v="427096131"/>
    <n v="15845036"/>
    <n v="9427792"/>
    <n v="222586"/>
    <n v="1263"/>
    <n v="759407"/>
    <n v="1958311"/>
    <n v="55502"/>
    <m/>
    <m/>
    <m/>
    <m/>
    <m/>
    <m/>
    <m/>
    <m/>
    <m/>
    <m/>
    <m/>
    <m/>
    <m/>
    <n v="11792265"/>
    <m/>
    <m/>
    <m/>
  </r>
  <r>
    <x v="2"/>
    <x v="2"/>
    <x v="17"/>
    <x v="0"/>
    <m/>
    <m/>
    <m/>
    <m/>
    <n v="871105712"/>
    <n v="1482507"/>
    <n v="263868873"/>
    <n v="10786097"/>
    <n v="8069907"/>
    <n v="222586"/>
    <n v="2059"/>
    <n v="443626"/>
    <n v="1958311"/>
    <n v="74514"/>
    <m/>
    <m/>
    <m/>
    <m/>
    <m/>
    <m/>
    <m/>
    <m/>
    <m/>
    <m/>
    <m/>
    <m/>
    <m/>
    <n v="8104317"/>
    <m/>
    <m/>
    <m/>
  </r>
  <r>
    <x v="2"/>
    <x v="2"/>
    <x v="18"/>
    <x v="0"/>
    <m/>
    <m/>
    <m/>
    <m/>
    <n v="1107792827"/>
    <n v="4656546"/>
    <n v="320431408"/>
    <n v="12477206"/>
    <n v="9405968"/>
    <n v="222586"/>
    <n v="3513"/>
    <n v="1398438"/>
    <n v="1958311"/>
    <n v="64734"/>
    <m/>
    <m/>
    <m/>
    <m/>
    <m/>
    <m/>
    <m/>
    <m/>
    <m/>
    <m/>
    <m/>
    <m/>
    <m/>
    <n v="8786950"/>
    <m/>
    <m/>
    <m/>
  </r>
  <r>
    <x v="2"/>
    <x v="0"/>
    <x v="19"/>
    <x v="0"/>
    <m/>
    <m/>
    <m/>
    <m/>
    <n v="830529715"/>
    <n v="0"/>
    <n v="247368204"/>
    <n v="12292494"/>
    <n v="5804205"/>
    <n v="222586"/>
    <n v="2530"/>
    <n v="368739"/>
    <n v="1958311"/>
    <n v="67564"/>
    <m/>
    <m/>
    <m/>
    <m/>
    <m/>
    <m/>
    <m/>
    <m/>
    <m/>
    <m/>
    <m/>
    <m/>
    <m/>
    <n v="9143792"/>
    <m/>
    <m/>
    <m/>
  </r>
  <r>
    <x v="2"/>
    <x v="9"/>
    <x v="20"/>
    <x v="0"/>
    <m/>
    <m/>
    <m/>
    <m/>
    <n v="913937548"/>
    <n v="41600943"/>
    <n v="346454872"/>
    <n v="10987301"/>
    <n v="6087530"/>
    <n v="222586"/>
    <n v="1263"/>
    <n v="415341"/>
    <n v="1958311"/>
    <n v="55502"/>
    <m/>
    <m/>
    <m/>
    <m/>
    <m/>
    <m/>
    <m/>
    <m/>
    <m/>
    <m/>
    <m/>
    <m/>
    <m/>
    <n v="9543776"/>
    <m/>
    <m/>
    <m/>
  </r>
  <r>
    <x v="2"/>
    <x v="3"/>
    <x v="21"/>
    <x v="0"/>
    <m/>
    <m/>
    <m/>
    <m/>
    <n v="718204574"/>
    <n v="8578224"/>
    <n v="252064026"/>
    <n v="16605248"/>
    <n v="8722094"/>
    <n v="467002"/>
    <n v="44220"/>
    <n v="1311286"/>
    <n v="1958311"/>
    <n v="55502"/>
    <m/>
    <m/>
    <m/>
    <m/>
    <m/>
    <m/>
    <m/>
    <m/>
    <m/>
    <m/>
    <m/>
    <m/>
    <m/>
    <n v="30056993"/>
    <m/>
    <m/>
    <m/>
  </r>
  <r>
    <x v="2"/>
    <x v="8"/>
    <x v="22"/>
    <x v="0"/>
    <m/>
    <m/>
    <m/>
    <m/>
    <n v="897099063"/>
    <n v="31323880"/>
    <n v="190973161"/>
    <n v="20799216"/>
    <n v="9244188"/>
    <n v="222586"/>
    <n v="2744"/>
    <n v="406587"/>
    <n v="1958311"/>
    <n v="451889"/>
    <m/>
    <m/>
    <m/>
    <m/>
    <m/>
    <m/>
    <m/>
    <m/>
    <m/>
    <m/>
    <m/>
    <m/>
    <m/>
    <n v="10206254"/>
    <m/>
    <m/>
    <m/>
  </r>
  <r>
    <x v="2"/>
    <x v="7"/>
    <x v="23"/>
    <x v="0"/>
    <m/>
    <m/>
    <m/>
    <m/>
    <n v="984484500"/>
    <n v="14431466"/>
    <n v="182671645"/>
    <n v="13203771"/>
    <n v="6681269"/>
    <n v="222586"/>
    <n v="1326"/>
    <n v="474308"/>
    <n v="1958311"/>
    <n v="102350"/>
    <m/>
    <m/>
    <m/>
    <m/>
    <m/>
    <m/>
    <m/>
    <m/>
    <m/>
    <m/>
    <m/>
    <m/>
    <m/>
    <n v="8867916"/>
    <m/>
    <m/>
    <m/>
  </r>
  <r>
    <x v="2"/>
    <x v="4"/>
    <x v="24"/>
    <x v="0"/>
    <m/>
    <m/>
    <m/>
    <m/>
    <n v="847875034"/>
    <n v="0"/>
    <n v="148559522"/>
    <n v="20691309"/>
    <n v="5641161"/>
    <n v="222586"/>
    <n v="1263"/>
    <n v="355887"/>
    <n v="1958311"/>
    <n v="55502"/>
    <m/>
    <m/>
    <m/>
    <m/>
    <m/>
    <m/>
    <m/>
    <m/>
    <m/>
    <m/>
    <m/>
    <m/>
    <m/>
    <n v="9216864"/>
    <m/>
    <m/>
    <m/>
  </r>
  <r>
    <x v="2"/>
    <x v="5"/>
    <x v="25"/>
    <x v="0"/>
    <m/>
    <m/>
    <m/>
    <m/>
    <n v="1077039778"/>
    <n v="0"/>
    <n v="359781317"/>
    <n v="14065118"/>
    <n v="8243309"/>
    <n v="222586"/>
    <n v="6273"/>
    <n v="808351"/>
    <n v="1958311"/>
    <n v="60443"/>
    <m/>
    <m/>
    <m/>
    <m/>
    <m/>
    <m/>
    <m/>
    <m/>
    <m/>
    <m/>
    <m/>
    <m/>
    <m/>
    <n v="9513440"/>
    <m/>
    <m/>
    <m/>
  </r>
  <r>
    <x v="2"/>
    <x v="9"/>
    <x v="26"/>
    <x v="0"/>
    <m/>
    <m/>
    <m/>
    <m/>
    <n v="753174275"/>
    <n v="2438134"/>
    <n v="245879771"/>
    <n v="12288788"/>
    <n v="6486424"/>
    <n v="222586"/>
    <n v="1263"/>
    <n v="450974"/>
    <n v="1958311"/>
    <n v="90408"/>
    <m/>
    <m/>
    <m/>
    <m/>
    <m/>
    <m/>
    <m/>
    <m/>
    <m/>
    <m/>
    <m/>
    <m/>
    <m/>
    <n v="39713125"/>
    <m/>
    <m/>
    <m/>
  </r>
  <r>
    <x v="2"/>
    <x v="7"/>
    <x v="27"/>
    <x v="0"/>
    <m/>
    <m/>
    <m/>
    <m/>
    <n v="1059941416"/>
    <n v="14532507"/>
    <n v="213561759"/>
    <n v="13023225"/>
    <n v="6584458"/>
    <n v="222586"/>
    <n v="167946"/>
    <n v="397490"/>
    <n v="1958311"/>
    <n v="62336"/>
    <m/>
    <m/>
    <m/>
    <m/>
    <m/>
    <m/>
    <m/>
    <m/>
    <m/>
    <m/>
    <m/>
    <m/>
    <m/>
    <n v="16995854"/>
    <m/>
    <m/>
    <m/>
  </r>
  <r>
    <x v="2"/>
    <x v="9"/>
    <x v="28"/>
    <x v="0"/>
    <m/>
    <m/>
    <m/>
    <m/>
    <n v="792381589"/>
    <n v="3506837"/>
    <n v="221885021"/>
    <n v="10995163"/>
    <n v="9742239"/>
    <n v="222586"/>
    <n v="1263"/>
    <n v="427406"/>
    <n v="1958311"/>
    <n v="203462"/>
    <m/>
    <m/>
    <m/>
    <m/>
    <m/>
    <m/>
    <m/>
    <m/>
    <m/>
    <m/>
    <m/>
    <m/>
    <m/>
    <n v="13526673"/>
    <m/>
    <m/>
    <m/>
  </r>
  <r>
    <x v="2"/>
    <x v="9"/>
    <x v="29"/>
    <x v="0"/>
    <m/>
    <m/>
    <m/>
    <m/>
    <n v="409629499"/>
    <n v="8046117"/>
    <m/>
    <n v="13342030"/>
    <n v="4178408"/>
    <n v="222586"/>
    <n v="1263"/>
    <n v="355887"/>
    <n v="1958311"/>
    <n v="55502"/>
    <m/>
    <m/>
    <m/>
    <m/>
    <m/>
    <m/>
    <m/>
    <m/>
    <m/>
    <m/>
    <m/>
    <m/>
    <m/>
    <n v="8141393"/>
    <m/>
    <m/>
    <m/>
  </r>
  <r>
    <x v="2"/>
    <x v="2"/>
    <x v="30"/>
    <x v="0"/>
    <m/>
    <m/>
    <m/>
    <m/>
    <n v="426399738"/>
    <n v="4696260"/>
    <m/>
    <n v="13360762"/>
    <n v="4495046"/>
    <n v="222586"/>
    <n v="1263"/>
    <n v="355887"/>
    <n v="1958311"/>
    <n v="55502"/>
    <m/>
    <m/>
    <m/>
    <m/>
    <m/>
    <m/>
    <m/>
    <m/>
    <m/>
    <m/>
    <m/>
    <m/>
    <m/>
    <n v="8971438"/>
    <m/>
    <m/>
    <m/>
  </r>
  <r>
    <x v="2"/>
    <x v="8"/>
    <x v="31"/>
    <x v="0"/>
    <m/>
    <m/>
    <m/>
    <m/>
    <n v="418013566"/>
    <n v="11630437"/>
    <m/>
    <n v="12705343"/>
    <n v="4341485"/>
    <n v="222586"/>
    <n v="1263"/>
    <n v="355887"/>
    <n v="1958311"/>
    <n v="60499"/>
    <m/>
    <m/>
    <m/>
    <m/>
    <m/>
    <m/>
    <m/>
    <m/>
    <m/>
    <m/>
    <m/>
    <m/>
    <m/>
    <n v="8048020"/>
    <m/>
    <m/>
    <m/>
  </r>
  <r>
    <x v="2"/>
    <x v="8"/>
    <x v="32"/>
    <x v="0"/>
    <m/>
    <m/>
    <m/>
    <m/>
    <n v="1167622970"/>
    <n v="45347586"/>
    <m/>
    <n v="141237501"/>
    <n v="7737019"/>
    <n v="222586"/>
    <n v="1263"/>
    <n v="372462"/>
    <n v="1958311"/>
    <n v="55502"/>
    <m/>
    <m/>
    <m/>
    <m/>
    <m/>
    <m/>
    <m/>
    <m/>
    <m/>
    <m/>
    <m/>
    <m/>
    <m/>
    <n v="10141411"/>
    <m/>
    <m/>
    <m/>
  </r>
  <r>
    <x v="2"/>
    <x v="4"/>
    <x v="33"/>
    <x v="0"/>
    <m/>
    <m/>
    <m/>
    <m/>
    <n v="781825148"/>
    <n v="21565860"/>
    <m/>
    <n v="34828040"/>
    <n v="4757571"/>
    <n v="222586"/>
    <n v="1263"/>
    <n v="355887"/>
    <n v="1958311"/>
    <n v="55502"/>
    <m/>
    <m/>
    <m/>
    <m/>
    <m/>
    <m/>
    <m/>
    <m/>
    <m/>
    <m/>
    <m/>
    <m/>
    <m/>
    <n v="9159379"/>
    <m/>
    <m/>
    <m/>
  </r>
  <r>
    <x v="2"/>
    <x v="5"/>
    <x v="34"/>
    <x v="0"/>
    <m/>
    <m/>
    <m/>
    <m/>
    <n v="451704750"/>
    <n v="9097912"/>
    <m/>
    <n v="14664755"/>
    <n v="4387272"/>
    <n v="222586"/>
    <n v="1263"/>
    <n v="355887"/>
    <n v="1958311"/>
    <n v="55502"/>
    <m/>
    <m/>
    <m/>
    <m/>
    <m/>
    <m/>
    <m/>
    <m/>
    <m/>
    <m/>
    <m/>
    <m/>
    <m/>
    <n v="8045375"/>
    <m/>
    <m/>
    <m/>
  </r>
  <r>
    <x v="2"/>
    <x v="0"/>
    <x v="0"/>
    <x v="1"/>
    <n v="17395370"/>
    <m/>
    <m/>
    <n v="291674459"/>
    <m/>
    <m/>
    <m/>
    <m/>
    <m/>
    <m/>
    <m/>
    <m/>
    <m/>
    <m/>
    <m/>
    <m/>
    <m/>
    <m/>
    <m/>
    <m/>
    <m/>
    <m/>
    <m/>
    <m/>
    <m/>
    <m/>
    <m/>
    <m/>
    <m/>
    <m/>
    <m/>
  </r>
  <r>
    <x v="2"/>
    <x v="1"/>
    <x v="1"/>
    <x v="1"/>
    <n v="36417633"/>
    <m/>
    <m/>
    <n v="490777560"/>
    <m/>
    <m/>
    <m/>
    <m/>
    <m/>
    <m/>
    <m/>
    <m/>
    <m/>
    <m/>
    <m/>
    <m/>
    <m/>
    <m/>
    <m/>
    <m/>
    <m/>
    <m/>
    <m/>
    <m/>
    <m/>
    <m/>
    <m/>
    <m/>
    <m/>
    <m/>
    <m/>
  </r>
  <r>
    <x v="2"/>
    <x v="2"/>
    <x v="2"/>
    <x v="1"/>
    <n v="32736455"/>
    <m/>
    <m/>
    <n v="220999570"/>
    <m/>
    <m/>
    <m/>
    <m/>
    <m/>
    <m/>
    <m/>
    <m/>
    <m/>
    <m/>
    <m/>
    <m/>
    <m/>
    <m/>
    <m/>
    <m/>
    <m/>
    <m/>
    <m/>
    <m/>
    <m/>
    <m/>
    <m/>
    <m/>
    <m/>
    <m/>
    <m/>
  </r>
  <r>
    <x v="2"/>
    <x v="3"/>
    <x v="3"/>
    <x v="1"/>
    <n v="24827314"/>
    <m/>
    <m/>
    <n v="270882366"/>
    <m/>
    <m/>
    <m/>
    <m/>
    <m/>
    <m/>
    <m/>
    <m/>
    <m/>
    <m/>
    <m/>
    <m/>
    <m/>
    <m/>
    <m/>
    <m/>
    <m/>
    <m/>
    <m/>
    <m/>
    <m/>
    <m/>
    <m/>
    <m/>
    <m/>
    <m/>
    <m/>
  </r>
  <r>
    <x v="2"/>
    <x v="4"/>
    <x v="4"/>
    <x v="1"/>
    <n v="27143828"/>
    <m/>
    <m/>
    <n v="295884489"/>
    <m/>
    <m/>
    <m/>
    <m/>
    <m/>
    <m/>
    <m/>
    <m/>
    <m/>
    <m/>
    <m/>
    <m/>
    <m/>
    <m/>
    <m/>
    <m/>
    <m/>
    <m/>
    <m/>
    <m/>
    <m/>
    <m/>
    <m/>
    <m/>
    <m/>
    <m/>
    <m/>
  </r>
  <r>
    <x v="2"/>
    <x v="5"/>
    <x v="5"/>
    <x v="1"/>
    <n v="41994995"/>
    <m/>
    <m/>
    <n v="454100287"/>
    <m/>
    <m/>
    <m/>
    <m/>
    <m/>
    <m/>
    <m/>
    <m/>
    <m/>
    <m/>
    <m/>
    <m/>
    <m/>
    <m/>
    <m/>
    <m/>
    <m/>
    <m/>
    <m/>
    <m/>
    <m/>
    <m/>
    <m/>
    <m/>
    <m/>
    <m/>
    <m/>
  </r>
  <r>
    <x v="2"/>
    <x v="1"/>
    <x v="6"/>
    <x v="1"/>
    <n v="40037285"/>
    <m/>
    <m/>
    <n v="489469138"/>
    <m/>
    <m/>
    <m/>
    <m/>
    <m/>
    <m/>
    <m/>
    <m/>
    <m/>
    <m/>
    <m/>
    <m/>
    <m/>
    <m/>
    <m/>
    <m/>
    <m/>
    <m/>
    <m/>
    <m/>
    <m/>
    <m/>
    <m/>
    <m/>
    <m/>
    <m/>
    <m/>
  </r>
  <r>
    <x v="2"/>
    <x v="6"/>
    <x v="7"/>
    <x v="1"/>
    <n v="30513747"/>
    <m/>
    <m/>
    <n v="317812471"/>
    <m/>
    <m/>
    <m/>
    <m/>
    <m/>
    <m/>
    <m/>
    <m/>
    <m/>
    <m/>
    <m/>
    <m/>
    <m/>
    <m/>
    <m/>
    <m/>
    <m/>
    <m/>
    <m/>
    <m/>
    <m/>
    <m/>
    <m/>
    <m/>
    <m/>
    <m/>
    <m/>
  </r>
  <r>
    <x v="2"/>
    <x v="3"/>
    <x v="8"/>
    <x v="1"/>
    <n v="32440230"/>
    <m/>
    <m/>
    <n v="379969296"/>
    <m/>
    <m/>
    <m/>
    <m/>
    <m/>
    <m/>
    <m/>
    <m/>
    <m/>
    <m/>
    <m/>
    <m/>
    <m/>
    <m/>
    <m/>
    <m/>
    <m/>
    <m/>
    <m/>
    <m/>
    <m/>
    <m/>
    <m/>
    <m/>
    <m/>
    <m/>
    <m/>
  </r>
  <r>
    <x v="2"/>
    <x v="6"/>
    <x v="9"/>
    <x v="1"/>
    <n v="32595095"/>
    <m/>
    <m/>
    <n v="318458889"/>
    <m/>
    <m/>
    <m/>
    <m/>
    <m/>
    <m/>
    <m/>
    <m/>
    <m/>
    <m/>
    <m/>
    <m/>
    <m/>
    <m/>
    <m/>
    <m/>
    <m/>
    <m/>
    <m/>
    <m/>
    <m/>
    <m/>
    <m/>
    <m/>
    <m/>
    <m/>
    <m/>
  </r>
  <r>
    <x v="2"/>
    <x v="7"/>
    <x v="10"/>
    <x v="1"/>
    <n v="14534984"/>
    <m/>
    <m/>
    <n v="310686734"/>
    <m/>
    <m/>
    <m/>
    <m/>
    <m/>
    <m/>
    <m/>
    <m/>
    <m/>
    <m/>
    <m/>
    <m/>
    <m/>
    <m/>
    <m/>
    <m/>
    <m/>
    <m/>
    <m/>
    <m/>
    <m/>
    <m/>
    <m/>
    <m/>
    <m/>
    <m/>
    <m/>
  </r>
  <r>
    <x v="2"/>
    <x v="0"/>
    <x v="11"/>
    <x v="1"/>
    <n v="15131115"/>
    <m/>
    <m/>
    <n v="413135056"/>
    <m/>
    <m/>
    <m/>
    <m/>
    <m/>
    <m/>
    <m/>
    <m/>
    <m/>
    <m/>
    <m/>
    <m/>
    <m/>
    <m/>
    <m/>
    <m/>
    <m/>
    <m/>
    <m/>
    <m/>
    <m/>
    <m/>
    <m/>
    <m/>
    <m/>
    <m/>
    <m/>
  </r>
  <r>
    <x v="2"/>
    <x v="8"/>
    <x v="12"/>
    <x v="1"/>
    <n v="15132450"/>
    <m/>
    <m/>
    <n v="318199179"/>
    <m/>
    <m/>
    <m/>
    <m/>
    <m/>
    <m/>
    <m/>
    <m/>
    <m/>
    <m/>
    <m/>
    <m/>
    <m/>
    <m/>
    <m/>
    <m/>
    <m/>
    <m/>
    <m/>
    <m/>
    <m/>
    <m/>
    <m/>
    <m/>
    <m/>
    <m/>
    <m/>
  </r>
  <r>
    <x v="2"/>
    <x v="4"/>
    <x v="13"/>
    <x v="1"/>
    <n v="9207900"/>
    <m/>
    <m/>
    <n v="355200288"/>
    <m/>
    <m/>
    <m/>
    <m/>
    <m/>
    <m/>
    <m/>
    <m/>
    <m/>
    <m/>
    <m/>
    <m/>
    <m/>
    <m/>
    <m/>
    <m/>
    <m/>
    <m/>
    <m/>
    <m/>
    <m/>
    <m/>
    <m/>
    <m/>
    <m/>
    <m/>
    <m/>
  </r>
  <r>
    <x v="2"/>
    <x v="6"/>
    <x v="14"/>
    <x v="1"/>
    <n v="40222542"/>
    <m/>
    <m/>
    <n v="232343655"/>
    <m/>
    <m/>
    <m/>
    <m/>
    <m/>
    <m/>
    <m/>
    <m/>
    <m/>
    <m/>
    <m/>
    <m/>
    <m/>
    <m/>
    <m/>
    <m/>
    <m/>
    <m/>
    <m/>
    <m/>
    <m/>
    <m/>
    <m/>
    <m/>
    <m/>
    <m/>
    <m/>
  </r>
  <r>
    <x v="2"/>
    <x v="9"/>
    <x v="15"/>
    <x v="1"/>
    <n v="36614301"/>
    <m/>
    <m/>
    <n v="328892131"/>
    <m/>
    <m/>
    <m/>
    <m/>
    <m/>
    <m/>
    <m/>
    <m/>
    <m/>
    <m/>
    <m/>
    <m/>
    <m/>
    <m/>
    <m/>
    <m/>
    <m/>
    <m/>
    <m/>
    <m/>
    <m/>
    <m/>
    <m/>
    <m/>
    <m/>
    <m/>
    <m/>
  </r>
  <r>
    <x v="2"/>
    <x v="3"/>
    <x v="16"/>
    <x v="1"/>
    <n v="21541456"/>
    <m/>
    <m/>
    <n v="352573737"/>
    <m/>
    <m/>
    <m/>
    <m/>
    <m/>
    <m/>
    <m/>
    <m/>
    <m/>
    <m/>
    <m/>
    <m/>
    <m/>
    <m/>
    <m/>
    <m/>
    <m/>
    <m/>
    <m/>
    <m/>
    <m/>
    <m/>
    <m/>
    <m/>
    <m/>
    <m/>
    <m/>
  </r>
  <r>
    <x v="2"/>
    <x v="2"/>
    <x v="17"/>
    <x v="1"/>
    <n v="30014419"/>
    <m/>
    <m/>
    <n v="280630462"/>
    <m/>
    <m/>
    <m/>
    <m/>
    <m/>
    <m/>
    <m/>
    <m/>
    <m/>
    <m/>
    <m/>
    <m/>
    <m/>
    <m/>
    <m/>
    <m/>
    <m/>
    <m/>
    <m/>
    <m/>
    <m/>
    <m/>
    <m/>
    <m/>
    <m/>
    <m/>
    <m/>
  </r>
  <r>
    <x v="2"/>
    <x v="2"/>
    <x v="18"/>
    <x v="1"/>
    <n v="7594178"/>
    <m/>
    <m/>
    <n v="412956702"/>
    <m/>
    <m/>
    <m/>
    <m/>
    <m/>
    <m/>
    <m/>
    <m/>
    <m/>
    <m/>
    <m/>
    <m/>
    <m/>
    <m/>
    <m/>
    <m/>
    <m/>
    <m/>
    <m/>
    <m/>
    <m/>
    <m/>
    <m/>
    <m/>
    <m/>
    <m/>
    <m/>
  </r>
  <r>
    <x v="2"/>
    <x v="0"/>
    <x v="19"/>
    <x v="1"/>
    <n v="88642720"/>
    <m/>
    <m/>
    <n v="283358293"/>
    <m/>
    <m/>
    <m/>
    <m/>
    <m/>
    <m/>
    <m/>
    <m/>
    <m/>
    <m/>
    <m/>
    <m/>
    <m/>
    <m/>
    <m/>
    <m/>
    <m/>
    <m/>
    <m/>
    <m/>
    <m/>
    <m/>
    <m/>
    <m/>
    <m/>
    <m/>
    <m/>
  </r>
  <r>
    <x v="2"/>
    <x v="9"/>
    <x v="20"/>
    <x v="1"/>
    <n v="13240186"/>
    <m/>
    <m/>
    <n v="262210492"/>
    <m/>
    <m/>
    <m/>
    <m/>
    <m/>
    <m/>
    <m/>
    <m/>
    <m/>
    <m/>
    <m/>
    <m/>
    <m/>
    <m/>
    <m/>
    <m/>
    <m/>
    <m/>
    <m/>
    <m/>
    <m/>
    <m/>
    <m/>
    <m/>
    <m/>
    <m/>
    <m/>
  </r>
  <r>
    <x v="2"/>
    <x v="3"/>
    <x v="21"/>
    <x v="1"/>
    <n v="38172348"/>
    <m/>
    <m/>
    <n v="208000885"/>
    <m/>
    <m/>
    <m/>
    <m/>
    <m/>
    <m/>
    <m/>
    <m/>
    <m/>
    <m/>
    <m/>
    <m/>
    <m/>
    <m/>
    <m/>
    <m/>
    <m/>
    <m/>
    <m/>
    <m/>
    <m/>
    <m/>
    <m/>
    <m/>
    <m/>
    <m/>
    <m/>
  </r>
  <r>
    <x v="2"/>
    <x v="8"/>
    <x v="22"/>
    <x v="1"/>
    <n v="18139567"/>
    <m/>
    <m/>
    <n v="304174037"/>
    <m/>
    <m/>
    <m/>
    <m/>
    <m/>
    <m/>
    <m/>
    <m/>
    <m/>
    <m/>
    <m/>
    <m/>
    <m/>
    <m/>
    <m/>
    <m/>
    <m/>
    <m/>
    <m/>
    <m/>
    <m/>
    <m/>
    <m/>
    <m/>
    <m/>
    <m/>
    <m/>
  </r>
  <r>
    <x v="2"/>
    <x v="7"/>
    <x v="23"/>
    <x v="1"/>
    <n v="6962604"/>
    <m/>
    <m/>
    <n v="287724511"/>
    <m/>
    <m/>
    <m/>
    <m/>
    <m/>
    <m/>
    <m/>
    <m/>
    <m/>
    <m/>
    <m/>
    <m/>
    <m/>
    <m/>
    <m/>
    <m/>
    <m/>
    <m/>
    <m/>
    <m/>
    <m/>
    <m/>
    <m/>
    <m/>
    <m/>
    <m/>
    <m/>
  </r>
  <r>
    <x v="2"/>
    <x v="4"/>
    <x v="24"/>
    <x v="1"/>
    <n v="16302985"/>
    <m/>
    <m/>
    <n v="260313133"/>
    <m/>
    <m/>
    <m/>
    <m/>
    <m/>
    <m/>
    <m/>
    <m/>
    <m/>
    <m/>
    <m/>
    <m/>
    <m/>
    <m/>
    <m/>
    <m/>
    <m/>
    <m/>
    <m/>
    <m/>
    <m/>
    <m/>
    <m/>
    <m/>
    <m/>
    <m/>
    <m/>
  </r>
  <r>
    <x v="2"/>
    <x v="5"/>
    <x v="25"/>
    <x v="1"/>
    <n v="60732506"/>
    <m/>
    <m/>
    <n v="411231118"/>
    <m/>
    <m/>
    <m/>
    <m/>
    <m/>
    <m/>
    <m/>
    <m/>
    <m/>
    <m/>
    <m/>
    <m/>
    <m/>
    <m/>
    <m/>
    <m/>
    <m/>
    <m/>
    <m/>
    <m/>
    <m/>
    <m/>
    <m/>
    <m/>
    <m/>
    <m/>
    <m/>
  </r>
  <r>
    <x v="2"/>
    <x v="9"/>
    <x v="26"/>
    <x v="1"/>
    <n v="62610952"/>
    <m/>
    <m/>
    <n v="235997857"/>
    <m/>
    <m/>
    <m/>
    <m/>
    <m/>
    <m/>
    <m/>
    <m/>
    <m/>
    <m/>
    <m/>
    <m/>
    <m/>
    <m/>
    <m/>
    <m/>
    <m/>
    <m/>
    <m/>
    <m/>
    <m/>
    <m/>
    <m/>
    <m/>
    <m/>
    <m/>
    <m/>
  </r>
  <r>
    <x v="2"/>
    <x v="7"/>
    <x v="27"/>
    <x v="1"/>
    <n v="20522359"/>
    <m/>
    <m/>
    <n v="338343229"/>
    <m/>
    <m/>
    <m/>
    <m/>
    <m/>
    <m/>
    <m/>
    <m/>
    <m/>
    <m/>
    <m/>
    <m/>
    <m/>
    <m/>
    <m/>
    <m/>
    <m/>
    <m/>
    <m/>
    <m/>
    <m/>
    <m/>
    <m/>
    <m/>
    <m/>
    <m/>
    <m/>
  </r>
  <r>
    <x v="2"/>
    <x v="9"/>
    <x v="28"/>
    <x v="1"/>
    <n v="17001839"/>
    <m/>
    <m/>
    <n v="271078798"/>
    <m/>
    <m/>
    <m/>
    <m/>
    <m/>
    <m/>
    <m/>
    <m/>
    <m/>
    <m/>
    <m/>
    <m/>
    <m/>
    <m/>
    <m/>
    <m/>
    <m/>
    <m/>
    <m/>
    <m/>
    <m/>
    <m/>
    <m/>
    <m/>
    <m/>
    <m/>
    <m/>
  </r>
  <r>
    <x v="2"/>
    <x v="9"/>
    <x v="29"/>
    <x v="1"/>
    <n v="0"/>
    <m/>
    <m/>
    <n v="58888052"/>
    <m/>
    <m/>
    <m/>
    <m/>
    <m/>
    <m/>
    <m/>
    <m/>
    <m/>
    <m/>
    <m/>
    <m/>
    <m/>
    <m/>
    <m/>
    <m/>
    <m/>
    <m/>
    <m/>
    <m/>
    <m/>
    <m/>
    <m/>
    <m/>
    <m/>
    <m/>
    <m/>
  </r>
  <r>
    <x v="2"/>
    <x v="2"/>
    <x v="30"/>
    <x v="1"/>
    <n v="19872883"/>
    <m/>
    <m/>
    <n v="89848342"/>
    <m/>
    <m/>
    <m/>
    <m/>
    <m/>
    <m/>
    <m/>
    <m/>
    <m/>
    <m/>
    <m/>
    <m/>
    <m/>
    <m/>
    <m/>
    <m/>
    <m/>
    <m/>
    <m/>
    <m/>
    <m/>
    <m/>
    <m/>
    <m/>
    <m/>
    <m/>
    <m/>
  </r>
  <r>
    <x v="2"/>
    <x v="8"/>
    <x v="31"/>
    <x v="1"/>
    <n v="0"/>
    <m/>
    <m/>
    <n v="71379156"/>
    <m/>
    <m/>
    <m/>
    <m/>
    <m/>
    <m/>
    <m/>
    <m/>
    <m/>
    <m/>
    <m/>
    <m/>
    <m/>
    <m/>
    <m/>
    <m/>
    <m/>
    <m/>
    <m/>
    <m/>
    <m/>
    <m/>
    <m/>
    <m/>
    <m/>
    <m/>
    <m/>
  </r>
  <r>
    <x v="2"/>
    <x v="8"/>
    <x v="32"/>
    <x v="1"/>
    <n v="4899994"/>
    <m/>
    <m/>
    <n v="392374064"/>
    <m/>
    <m/>
    <m/>
    <m/>
    <m/>
    <m/>
    <m/>
    <m/>
    <m/>
    <m/>
    <m/>
    <m/>
    <m/>
    <m/>
    <m/>
    <m/>
    <m/>
    <m/>
    <m/>
    <m/>
    <m/>
    <m/>
    <m/>
    <m/>
    <m/>
    <m/>
    <m/>
  </r>
  <r>
    <x v="2"/>
    <x v="4"/>
    <x v="33"/>
    <x v="1"/>
    <n v="10883628"/>
    <m/>
    <m/>
    <n v="207480097"/>
    <m/>
    <m/>
    <m/>
    <m/>
    <m/>
    <m/>
    <m/>
    <m/>
    <m/>
    <m/>
    <m/>
    <m/>
    <m/>
    <m/>
    <m/>
    <m/>
    <m/>
    <m/>
    <m/>
    <m/>
    <m/>
    <m/>
    <m/>
    <m/>
    <m/>
    <m/>
    <m/>
  </r>
  <r>
    <x v="2"/>
    <x v="5"/>
    <x v="34"/>
    <x v="1"/>
    <n v="14856414"/>
    <m/>
    <m/>
    <n v="96056162"/>
    <m/>
    <m/>
    <m/>
    <m/>
    <m/>
    <m/>
    <m/>
    <m/>
    <m/>
    <m/>
    <m/>
    <m/>
    <m/>
    <m/>
    <m/>
    <m/>
    <m/>
    <m/>
    <m/>
    <m/>
    <m/>
    <m/>
    <m/>
    <m/>
    <m/>
    <m/>
    <m/>
  </r>
  <r>
    <x v="2"/>
    <x v="0"/>
    <x v="0"/>
    <x v="10"/>
    <m/>
    <m/>
    <m/>
    <n v="0"/>
    <m/>
    <m/>
    <m/>
    <m/>
    <m/>
    <m/>
    <m/>
    <m/>
    <m/>
    <m/>
    <m/>
    <m/>
    <m/>
    <m/>
    <m/>
    <m/>
    <m/>
    <m/>
    <m/>
    <m/>
    <m/>
    <m/>
    <m/>
    <m/>
    <m/>
    <m/>
    <m/>
  </r>
  <r>
    <x v="2"/>
    <x v="1"/>
    <x v="1"/>
    <x v="10"/>
    <m/>
    <m/>
    <m/>
    <n v="700000"/>
    <m/>
    <m/>
    <m/>
    <m/>
    <m/>
    <m/>
    <m/>
    <m/>
    <m/>
    <m/>
    <m/>
    <m/>
    <m/>
    <m/>
    <m/>
    <m/>
    <m/>
    <m/>
    <m/>
    <m/>
    <m/>
    <m/>
    <m/>
    <m/>
    <m/>
    <m/>
    <m/>
  </r>
  <r>
    <x v="2"/>
    <x v="2"/>
    <x v="2"/>
    <x v="10"/>
    <m/>
    <m/>
    <m/>
    <n v="0"/>
    <m/>
    <m/>
    <m/>
    <m/>
    <m/>
    <m/>
    <m/>
    <m/>
    <m/>
    <m/>
    <m/>
    <m/>
    <m/>
    <m/>
    <m/>
    <m/>
    <m/>
    <m/>
    <m/>
    <m/>
    <m/>
    <m/>
    <m/>
    <m/>
    <m/>
    <m/>
    <m/>
  </r>
  <r>
    <x v="2"/>
    <x v="3"/>
    <x v="3"/>
    <x v="10"/>
    <m/>
    <m/>
    <m/>
    <n v="0"/>
    <m/>
    <m/>
    <m/>
    <m/>
    <m/>
    <m/>
    <m/>
    <m/>
    <m/>
    <m/>
    <m/>
    <m/>
    <m/>
    <m/>
    <m/>
    <m/>
    <m/>
    <m/>
    <m/>
    <m/>
    <m/>
    <m/>
    <m/>
    <m/>
    <m/>
    <m/>
    <m/>
  </r>
  <r>
    <x v="2"/>
    <x v="4"/>
    <x v="4"/>
    <x v="10"/>
    <m/>
    <m/>
    <m/>
    <n v="700000"/>
    <m/>
    <m/>
    <m/>
    <m/>
    <m/>
    <m/>
    <m/>
    <m/>
    <m/>
    <m/>
    <m/>
    <m/>
    <m/>
    <m/>
    <m/>
    <m/>
    <m/>
    <m/>
    <m/>
    <m/>
    <m/>
    <m/>
    <m/>
    <m/>
    <m/>
    <m/>
    <m/>
  </r>
  <r>
    <x v="2"/>
    <x v="5"/>
    <x v="5"/>
    <x v="10"/>
    <m/>
    <m/>
    <m/>
    <n v="0"/>
    <m/>
    <m/>
    <m/>
    <m/>
    <m/>
    <m/>
    <m/>
    <m/>
    <m/>
    <m/>
    <m/>
    <m/>
    <m/>
    <m/>
    <m/>
    <m/>
    <m/>
    <m/>
    <m/>
    <m/>
    <m/>
    <m/>
    <m/>
    <m/>
    <m/>
    <m/>
    <m/>
  </r>
  <r>
    <x v="2"/>
    <x v="1"/>
    <x v="6"/>
    <x v="10"/>
    <m/>
    <m/>
    <m/>
    <n v="0"/>
    <m/>
    <m/>
    <m/>
    <m/>
    <m/>
    <m/>
    <m/>
    <m/>
    <m/>
    <m/>
    <m/>
    <m/>
    <m/>
    <m/>
    <m/>
    <m/>
    <m/>
    <m/>
    <m/>
    <m/>
    <m/>
    <m/>
    <m/>
    <m/>
    <m/>
    <m/>
    <m/>
  </r>
  <r>
    <x v="2"/>
    <x v="6"/>
    <x v="7"/>
    <x v="10"/>
    <m/>
    <m/>
    <m/>
    <n v="700000"/>
    <m/>
    <m/>
    <m/>
    <m/>
    <m/>
    <m/>
    <m/>
    <m/>
    <m/>
    <m/>
    <m/>
    <m/>
    <m/>
    <m/>
    <m/>
    <m/>
    <m/>
    <m/>
    <m/>
    <m/>
    <m/>
    <m/>
    <m/>
    <m/>
    <m/>
    <m/>
    <m/>
  </r>
  <r>
    <x v="2"/>
    <x v="3"/>
    <x v="8"/>
    <x v="10"/>
    <m/>
    <m/>
    <m/>
    <n v="700000"/>
    <m/>
    <m/>
    <m/>
    <m/>
    <m/>
    <m/>
    <m/>
    <m/>
    <m/>
    <m/>
    <m/>
    <m/>
    <m/>
    <m/>
    <m/>
    <m/>
    <m/>
    <m/>
    <m/>
    <m/>
    <m/>
    <m/>
    <m/>
    <m/>
    <m/>
    <m/>
    <m/>
  </r>
  <r>
    <x v="2"/>
    <x v="6"/>
    <x v="9"/>
    <x v="10"/>
    <m/>
    <m/>
    <m/>
    <n v="700000"/>
    <m/>
    <m/>
    <m/>
    <m/>
    <m/>
    <m/>
    <m/>
    <m/>
    <m/>
    <m/>
    <m/>
    <m/>
    <m/>
    <m/>
    <m/>
    <m/>
    <m/>
    <m/>
    <m/>
    <m/>
    <m/>
    <m/>
    <m/>
    <m/>
    <m/>
    <m/>
    <m/>
  </r>
  <r>
    <x v="2"/>
    <x v="7"/>
    <x v="10"/>
    <x v="10"/>
    <m/>
    <m/>
    <m/>
    <n v="0"/>
    <m/>
    <m/>
    <m/>
    <m/>
    <m/>
    <m/>
    <m/>
    <m/>
    <m/>
    <m/>
    <m/>
    <m/>
    <m/>
    <m/>
    <m/>
    <m/>
    <m/>
    <m/>
    <m/>
    <m/>
    <m/>
    <m/>
    <m/>
    <m/>
    <m/>
    <m/>
    <m/>
  </r>
  <r>
    <x v="2"/>
    <x v="0"/>
    <x v="11"/>
    <x v="10"/>
    <m/>
    <m/>
    <m/>
    <n v="0"/>
    <m/>
    <m/>
    <m/>
    <m/>
    <m/>
    <m/>
    <m/>
    <m/>
    <m/>
    <m/>
    <m/>
    <m/>
    <m/>
    <m/>
    <m/>
    <m/>
    <m/>
    <m/>
    <m/>
    <m/>
    <m/>
    <m/>
    <m/>
    <m/>
    <m/>
    <m/>
    <m/>
  </r>
  <r>
    <x v="2"/>
    <x v="8"/>
    <x v="12"/>
    <x v="10"/>
    <m/>
    <m/>
    <m/>
    <n v="0"/>
    <m/>
    <m/>
    <m/>
    <m/>
    <m/>
    <m/>
    <m/>
    <m/>
    <m/>
    <m/>
    <m/>
    <m/>
    <m/>
    <m/>
    <m/>
    <m/>
    <m/>
    <m/>
    <m/>
    <m/>
    <m/>
    <m/>
    <m/>
    <m/>
    <m/>
    <m/>
    <m/>
  </r>
  <r>
    <x v="2"/>
    <x v="4"/>
    <x v="13"/>
    <x v="10"/>
    <m/>
    <m/>
    <m/>
    <n v="0"/>
    <m/>
    <m/>
    <m/>
    <m/>
    <m/>
    <m/>
    <m/>
    <m/>
    <m/>
    <m/>
    <m/>
    <m/>
    <m/>
    <m/>
    <m/>
    <m/>
    <m/>
    <m/>
    <m/>
    <m/>
    <m/>
    <m/>
    <m/>
    <m/>
    <m/>
    <m/>
    <m/>
  </r>
  <r>
    <x v="2"/>
    <x v="6"/>
    <x v="14"/>
    <x v="10"/>
    <m/>
    <m/>
    <m/>
    <n v="1400000"/>
    <m/>
    <m/>
    <m/>
    <m/>
    <m/>
    <m/>
    <m/>
    <m/>
    <m/>
    <m/>
    <m/>
    <m/>
    <m/>
    <m/>
    <m/>
    <m/>
    <m/>
    <m/>
    <m/>
    <m/>
    <m/>
    <m/>
    <m/>
    <m/>
    <m/>
    <m/>
    <m/>
  </r>
  <r>
    <x v="2"/>
    <x v="9"/>
    <x v="15"/>
    <x v="10"/>
    <m/>
    <m/>
    <m/>
    <n v="0"/>
    <m/>
    <m/>
    <m/>
    <m/>
    <m/>
    <m/>
    <m/>
    <m/>
    <m/>
    <m/>
    <m/>
    <m/>
    <m/>
    <m/>
    <m/>
    <m/>
    <m/>
    <m/>
    <m/>
    <m/>
    <m/>
    <m/>
    <m/>
    <m/>
    <m/>
    <m/>
    <m/>
  </r>
  <r>
    <x v="2"/>
    <x v="3"/>
    <x v="16"/>
    <x v="10"/>
    <m/>
    <m/>
    <m/>
    <n v="0"/>
    <m/>
    <m/>
    <m/>
    <m/>
    <m/>
    <m/>
    <m/>
    <m/>
    <m/>
    <m/>
    <m/>
    <m/>
    <m/>
    <m/>
    <m/>
    <m/>
    <m/>
    <m/>
    <m/>
    <m/>
    <m/>
    <m/>
    <m/>
    <m/>
    <m/>
    <m/>
    <m/>
  </r>
  <r>
    <x v="2"/>
    <x v="2"/>
    <x v="17"/>
    <x v="10"/>
    <m/>
    <m/>
    <m/>
    <n v="0"/>
    <m/>
    <m/>
    <m/>
    <m/>
    <m/>
    <m/>
    <m/>
    <m/>
    <m/>
    <m/>
    <m/>
    <m/>
    <m/>
    <m/>
    <m/>
    <m/>
    <m/>
    <m/>
    <m/>
    <m/>
    <m/>
    <m/>
    <m/>
    <m/>
    <m/>
    <m/>
    <m/>
  </r>
  <r>
    <x v="2"/>
    <x v="2"/>
    <x v="18"/>
    <x v="10"/>
    <m/>
    <m/>
    <m/>
    <n v="0"/>
    <m/>
    <m/>
    <m/>
    <m/>
    <m/>
    <m/>
    <m/>
    <m/>
    <m/>
    <m/>
    <m/>
    <m/>
    <m/>
    <m/>
    <m/>
    <m/>
    <m/>
    <m/>
    <m/>
    <m/>
    <m/>
    <m/>
    <m/>
    <m/>
    <m/>
    <m/>
    <m/>
  </r>
  <r>
    <x v="2"/>
    <x v="0"/>
    <x v="19"/>
    <x v="10"/>
    <m/>
    <m/>
    <m/>
    <n v="700000"/>
    <m/>
    <m/>
    <m/>
    <m/>
    <m/>
    <m/>
    <m/>
    <m/>
    <m/>
    <m/>
    <m/>
    <m/>
    <m/>
    <m/>
    <m/>
    <m/>
    <m/>
    <m/>
    <m/>
    <m/>
    <m/>
    <m/>
    <m/>
    <m/>
    <m/>
    <m/>
    <m/>
  </r>
  <r>
    <x v="2"/>
    <x v="9"/>
    <x v="20"/>
    <x v="10"/>
    <m/>
    <m/>
    <m/>
    <n v="0"/>
    <m/>
    <m/>
    <m/>
    <m/>
    <m/>
    <m/>
    <m/>
    <m/>
    <m/>
    <m/>
    <m/>
    <m/>
    <m/>
    <m/>
    <m/>
    <m/>
    <m/>
    <m/>
    <m/>
    <m/>
    <m/>
    <m/>
    <m/>
    <m/>
    <m/>
    <m/>
    <m/>
  </r>
  <r>
    <x v="2"/>
    <x v="3"/>
    <x v="21"/>
    <x v="10"/>
    <m/>
    <m/>
    <m/>
    <n v="700000"/>
    <m/>
    <m/>
    <m/>
    <m/>
    <m/>
    <m/>
    <m/>
    <m/>
    <m/>
    <m/>
    <m/>
    <m/>
    <m/>
    <m/>
    <m/>
    <m/>
    <m/>
    <m/>
    <m/>
    <m/>
    <m/>
    <m/>
    <m/>
    <m/>
    <m/>
    <m/>
    <m/>
  </r>
  <r>
    <x v="2"/>
    <x v="8"/>
    <x v="22"/>
    <x v="10"/>
    <m/>
    <m/>
    <m/>
    <n v="0"/>
    <m/>
    <m/>
    <m/>
    <m/>
    <m/>
    <m/>
    <m/>
    <m/>
    <m/>
    <m/>
    <m/>
    <m/>
    <m/>
    <m/>
    <m/>
    <m/>
    <m/>
    <m/>
    <m/>
    <m/>
    <m/>
    <m/>
    <m/>
    <m/>
    <m/>
    <m/>
    <m/>
  </r>
  <r>
    <x v="2"/>
    <x v="7"/>
    <x v="23"/>
    <x v="10"/>
    <m/>
    <m/>
    <m/>
    <n v="0"/>
    <m/>
    <m/>
    <m/>
    <m/>
    <m/>
    <m/>
    <m/>
    <m/>
    <m/>
    <m/>
    <m/>
    <m/>
    <m/>
    <m/>
    <m/>
    <m/>
    <m/>
    <m/>
    <m/>
    <m/>
    <m/>
    <m/>
    <m/>
    <m/>
    <m/>
    <m/>
    <m/>
  </r>
  <r>
    <x v="2"/>
    <x v="4"/>
    <x v="24"/>
    <x v="10"/>
    <m/>
    <m/>
    <m/>
    <n v="0"/>
    <m/>
    <m/>
    <m/>
    <m/>
    <m/>
    <m/>
    <m/>
    <m/>
    <m/>
    <m/>
    <m/>
    <m/>
    <m/>
    <m/>
    <m/>
    <m/>
    <m/>
    <m/>
    <m/>
    <m/>
    <m/>
    <m/>
    <m/>
    <m/>
    <m/>
    <m/>
    <m/>
  </r>
  <r>
    <x v="2"/>
    <x v="5"/>
    <x v="25"/>
    <x v="10"/>
    <m/>
    <m/>
    <m/>
    <n v="0"/>
    <m/>
    <m/>
    <m/>
    <m/>
    <m/>
    <m/>
    <m/>
    <m/>
    <m/>
    <m/>
    <m/>
    <m/>
    <m/>
    <m/>
    <m/>
    <m/>
    <m/>
    <m/>
    <m/>
    <m/>
    <m/>
    <m/>
    <m/>
    <m/>
    <m/>
    <m/>
    <m/>
  </r>
  <r>
    <x v="2"/>
    <x v="9"/>
    <x v="26"/>
    <x v="10"/>
    <m/>
    <m/>
    <m/>
    <n v="0"/>
    <m/>
    <m/>
    <m/>
    <m/>
    <m/>
    <m/>
    <m/>
    <m/>
    <m/>
    <m/>
    <m/>
    <m/>
    <m/>
    <m/>
    <m/>
    <m/>
    <m/>
    <m/>
    <m/>
    <m/>
    <m/>
    <m/>
    <m/>
    <m/>
    <m/>
    <m/>
    <m/>
  </r>
  <r>
    <x v="2"/>
    <x v="7"/>
    <x v="27"/>
    <x v="10"/>
    <m/>
    <m/>
    <m/>
    <n v="700000"/>
    <m/>
    <m/>
    <m/>
    <m/>
    <m/>
    <m/>
    <m/>
    <m/>
    <m/>
    <m/>
    <m/>
    <m/>
    <m/>
    <m/>
    <m/>
    <m/>
    <m/>
    <m/>
    <m/>
    <m/>
    <m/>
    <m/>
    <m/>
    <m/>
    <m/>
    <m/>
    <m/>
  </r>
  <r>
    <x v="2"/>
    <x v="9"/>
    <x v="28"/>
    <x v="10"/>
    <m/>
    <m/>
    <m/>
    <n v="0"/>
    <m/>
    <m/>
    <m/>
    <m/>
    <m/>
    <m/>
    <m/>
    <m/>
    <m/>
    <m/>
    <m/>
    <m/>
    <m/>
    <m/>
    <m/>
    <m/>
    <m/>
    <m/>
    <m/>
    <m/>
    <m/>
    <m/>
    <m/>
    <m/>
    <m/>
    <m/>
    <m/>
  </r>
  <r>
    <x v="2"/>
    <x v="9"/>
    <x v="29"/>
    <x v="10"/>
    <m/>
    <m/>
    <m/>
    <n v="0"/>
    <m/>
    <m/>
    <m/>
    <m/>
    <m/>
    <m/>
    <m/>
    <m/>
    <m/>
    <m/>
    <m/>
    <m/>
    <m/>
    <m/>
    <m/>
    <m/>
    <m/>
    <m/>
    <m/>
    <m/>
    <m/>
    <m/>
    <m/>
    <m/>
    <m/>
    <m/>
    <m/>
  </r>
  <r>
    <x v="2"/>
    <x v="2"/>
    <x v="30"/>
    <x v="10"/>
    <m/>
    <m/>
    <m/>
    <n v="800000"/>
    <m/>
    <m/>
    <m/>
    <m/>
    <m/>
    <m/>
    <m/>
    <m/>
    <m/>
    <m/>
    <m/>
    <m/>
    <m/>
    <m/>
    <m/>
    <m/>
    <m/>
    <m/>
    <m/>
    <m/>
    <m/>
    <m/>
    <m/>
    <m/>
    <m/>
    <m/>
    <m/>
  </r>
  <r>
    <x v="2"/>
    <x v="8"/>
    <x v="31"/>
    <x v="10"/>
    <m/>
    <m/>
    <m/>
    <n v="0"/>
    <m/>
    <m/>
    <m/>
    <m/>
    <m/>
    <m/>
    <m/>
    <m/>
    <m/>
    <m/>
    <m/>
    <m/>
    <m/>
    <m/>
    <m/>
    <m/>
    <m/>
    <m/>
    <m/>
    <m/>
    <m/>
    <m/>
    <m/>
    <m/>
    <m/>
    <m/>
    <m/>
  </r>
  <r>
    <x v="2"/>
    <x v="8"/>
    <x v="32"/>
    <x v="10"/>
    <m/>
    <m/>
    <m/>
    <n v="0"/>
    <m/>
    <m/>
    <m/>
    <m/>
    <m/>
    <m/>
    <m/>
    <m/>
    <m/>
    <m/>
    <m/>
    <m/>
    <m/>
    <m/>
    <m/>
    <m/>
    <m/>
    <m/>
    <m/>
    <m/>
    <m/>
    <m/>
    <m/>
    <m/>
    <m/>
    <m/>
    <m/>
  </r>
  <r>
    <x v="2"/>
    <x v="4"/>
    <x v="33"/>
    <x v="10"/>
    <m/>
    <m/>
    <m/>
    <n v="1500000"/>
    <m/>
    <m/>
    <m/>
    <m/>
    <m/>
    <m/>
    <m/>
    <m/>
    <m/>
    <m/>
    <m/>
    <m/>
    <m/>
    <m/>
    <m/>
    <m/>
    <m/>
    <m/>
    <m/>
    <m/>
    <m/>
    <m/>
    <m/>
    <m/>
    <m/>
    <m/>
    <m/>
  </r>
  <r>
    <x v="2"/>
    <x v="5"/>
    <x v="34"/>
    <x v="10"/>
    <m/>
    <m/>
    <m/>
    <n v="0"/>
    <m/>
    <m/>
    <m/>
    <m/>
    <m/>
    <m/>
    <m/>
    <m/>
    <m/>
    <m/>
    <m/>
    <m/>
    <m/>
    <m/>
    <m/>
    <m/>
    <m/>
    <m/>
    <m/>
    <m/>
    <m/>
    <m/>
    <m/>
    <m/>
    <m/>
    <m/>
    <m/>
  </r>
  <r>
    <x v="2"/>
    <x v="0"/>
    <x v="0"/>
    <x v="2"/>
    <n v="47019242"/>
    <m/>
    <m/>
    <n v="46550195"/>
    <m/>
    <m/>
    <m/>
    <m/>
    <m/>
    <m/>
    <m/>
    <m/>
    <m/>
    <m/>
    <m/>
    <m/>
    <m/>
    <m/>
    <m/>
    <m/>
    <m/>
    <m/>
    <m/>
    <m/>
    <m/>
    <m/>
    <m/>
    <m/>
    <m/>
    <m/>
    <m/>
  </r>
  <r>
    <x v="2"/>
    <x v="1"/>
    <x v="1"/>
    <x v="2"/>
    <n v="14781494"/>
    <m/>
    <m/>
    <n v="60825130"/>
    <m/>
    <m/>
    <m/>
    <m/>
    <m/>
    <m/>
    <m/>
    <m/>
    <m/>
    <m/>
    <m/>
    <m/>
    <m/>
    <m/>
    <m/>
    <m/>
    <m/>
    <m/>
    <m/>
    <m/>
    <m/>
    <m/>
    <m/>
    <m/>
    <m/>
    <m/>
    <m/>
  </r>
  <r>
    <x v="2"/>
    <x v="2"/>
    <x v="2"/>
    <x v="2"/>
    <n v="10946497"/>
    <m/>
    <m/>
    <n v="28469385"/>
    <m/>
    <m/>
    <m/>
    <m/>
    <m/>
    <m/>
    <m/>
    <m/>
    <m/>
    <m/>
    <m/>
    <m/>
    <m/>
    <m/>
    <m/>
    <m/>
    <m/>
    <m/>
    <m/>
    <m/>
    <m/>
    <m/>
    <m/>
    <m/>
    <m/>
    <m/>
    <m/>
  </r>
  <r>
    <x v="2"/>
    <x v="3"/>
    <x v="3"/>
    <x v="2"/>
    <n v="15224507"/>
    <m/>
    <m/>
    <n v="38160778"/>
    <m/>
    <m/>
    <m/>
    <m/>
    <m/>
    <m/>
    <m/>
    <m/>
    <m/>
    <m/>
    <m/>
    <m/>
    <m/>
    <m/>
    <m/>
    <m/>
    <m/>
    <m/>
    <m/>
    <m/>
    <m/>
    <m/>
    <m/>
    <m/>
    <m/>
    <m/>
    <m/>
  </r>
  <r>
    <x v="2"/>
    <x v="4"/>
    <x v="4"/>
    <x v="2"/>
    <n v="82725348"/>
    <m/>
    <m/>
    <n v="33485813"/>
    <m/>
    <m/>
    <m/>
    <m/>
    <m/>
    <m/>
    <m/>
    <m/>
    <m/>
    <m/>
    <m/>
    <m/>
    <m/>
    <m/>
    <m/>
    <m/>
    <m/>
    <m/>
    <m/>
    <m/>
    <m/>
    <m/>
    <m/>
    <m/>
    <m/>
    <m/>
    <m/>
  </r>
  <r>
    <x v="2"/>
    <x v="5"/>
    <x v="5"/>
    <x v="2"/>
    <n v="29416632"/>
    <m/>
    <m/>
    <n v="49307851"/>
    <m/>
    <m/>
    <m/>
    <m/>
    <m/>
    <m/>
    <m/>
    <m/>
    <m/>
    <m/>
    <m/>
    <m/>
    <m/>
    <m/>
    <m/>
    <m/>
    <m/>
    <m/>
    <m/>
    <m/>
    <m/>
    <m/>
    <m/>
    <m/>
    <m/>
    <m/>
    <m/>
  </r>
  <r>
    <x v="2"/>
    <x v="1"/>
    <x v="6"/>
    <x v="2"/>
    <n v="28065734"/>
    <m/>
    <m/>
    <n v="52789299"/>
    <m/>
    <m/>
    <m/>
    <m/>
    <m/>
    <m/>
    <m/>
    <m/>
    <m/>
    <m/>
    <m/>
    <m/>
    <m/>
    <m/>
    <m/>
    <m/>
    <m/>
    <m/>
    <m/>
    <m/>
    <m/>
    <m/>
    <m/>
    <m/>
    <m/>
    <m/>
    <m/>
  </r>
  <r>
    <x v="2"/>
    <x v="6"/>
    <x v="7"/>
    <x v="2"/>
    <n v="19518633"/>
    <m/>
    <m/>
    <n v="38542510"/>
    <m/>
    <m/>
    <m/>
    <m/>
    <m/>
    <m/>
    <m/>
    <m/>
    <m/>
    <m/>
    <m/>
    <m/>
    <m/>
    <m/>
    <m/>
    <m/>
    <m/>
    <m/>
    <m/>
    <m/>
    <m/>
    <m/>
    <m/>
    <m/>
    <m/>
    <m/>
    <m/>
  </r>
  <r>
    <x v="2"/>
    <x v="3"/>
    <x v="8"/>
    <x v="2"/>
    <n v="43873341"/>
    <m/>
    <m/>
    <n v="40901382"/>
    <m/>
    <m/>
    <m/>
    <m/>
    <m/>
    <m/>
    <m/>
    <m/>
    <m/>
    <m/>
    <m/>
    <m/>
    <m/>
    <m/>
    <m/>
    <m/>
    <m/>
    <m/>
    <m/>
    <m/>
    <m/>
    <m/>
    <m/>
    <m/>
    <m/>
    <m/>
    <m/>
  </r>
  <r>
    <x v="2"/>
    <x v="6"/>
    <x v="9"/>
    <x v="2"/>
    <n v="21061899"/>
    <m/>
    <m/>
    <n v="30388159"/>
    <m/>
    <m/>
    <m/>
    <m/>
    <m/>
    <m/>
    <m/>
    <m/>
    <m/>
    <m/>
    <m/>
    <m/>
    <m/>
    <m/>
    <m/>
    <m/>
    <m/>
    <m/>
    <m/>
    <m/>
    <m/>
    <m/>
    <m/>
    <m/>
    <m/>
    <m/>
    <m/>
  </r>
  <r>
    <x v="2"/>
    <x v="7"/>
    <x v="10"/>
    <x v="2"/>
    <n v="46086196"/>
    <m/>
    <m/>
    <n v="28110671"/>
    <m/>
    <m/>
    <m/>
    <m/>
    <m/>
    <m/>
    <m/>
    <m/>
    <m/>
    <m/>
    <m/>
    <m/>
    <m/>
    <m/>
    <m/>
    <m/>
    <m/>
    <m/>
    <m/>
    <m/>
    <m/>
    <m/>
    <m/>
    <m/>
    <m/>
    <m/>
    <m/>
  </r>
  <r>
    <x v="2"/>
    <x v="0"/>
    <x v="11"/>
    <x v="2"/>
    <n v="22031442"/>
    <m/>
    <m/>
    <n v="51934918"/>
    <m/>
    <m/>
    <m/>
    <m/>
    <m/>
    <m/>
    <m/>
    <m/>
    <m/>
    <m/>
    <m/>
    <m/>
    <m/>
    <m/>
    <m/>
    <m/>
    <m/>
    <m/>
    <m/>
    <m/>
    <m/>
    <m/>
    <m/>
    <m/>
    <m/>
    <m/>
    <m/>
  </r>
  <r>
    <x v="2"/>
    <x v="8"/>
    <x v="12"/>
    <x v="2"/>
    <n v="12637947"/>
    <m/>
    <m/>
    <n v="42243800"/>
    <m/>
    <m/>
    <m/>
    <m/>
    <m/>
    <m/>
    <m/>
    <m/>
    <m/>
    <m/>
    <m/>
    <m/>
    <m/>
    <m/>
    <m/>
    <m/>
    <m/>
    <m/>
    <m/>
    <m/>
    <m/>
    <m/>
    <m/>
    <m/>
    <m/>
    <m/>
    <m/>
  </r>
  <r>
    <x v="2"/>
    <x v="4"/>
    <x v="13"/>
    <x v="2"/>
    <n v="12859722"/>
    <m/>
    <m/>
    <n v="41657725"/>
    <m/>
    <m/>
    <m/>
    <m/>
    <m/>
    <m/>
    <m/>
    <m/>
    <m/>
    <m/>
    <m/>
    <m/>
    <m/>
    <m/>
    <m/>
    <m/>
    <m/>
    <m/>
    <m/>
    <m/>
    <m/>
    <m/>
    <m/>
    <m/>
    <m/>
    <m/>
    <m/>
  </r>
  <r>
    <x v="2"/>
    <x v="6"/>
    <x v="14"/>
    <x v="2"/>
    <n v="14005976"/>
    <m/>
    <m/>
    <n v="23281428"/>
    <m/>
    <m/>
    <m/>
    <m/>
    <m/>
    <m/>
    <m/>
    <m/>
    <m/>
    <m/>
    <m/>
    <m/>
    <m/>
    <m/>
    <m/>
    <m/>
    <m/>
    <m/>
    <m/>
    <m/>
    <m/>
    <m/>
    <m/>
    <m/>
    <m/>
    <m/>
    <m/>
  </r>
  <r>
    <x v="2"/>
    <x v="9"/>
    <x v="15"/>
    <x v="2"/>
    <n v="43409504"/>
    <m/>
    <m/>
    <n v="36587503"/>
    <m/>
    <m/>
    <m/>
    <m/>
    <m/>
    <m/>
    <m/>
    <m/>
    <m/>
    <m/>
    <m/>
    <m/>
    <m/>
    <m/>
    <m/>
    <m/>
    <m/>
    <m/>
    <m/>
    <m/>
    <m/>
    <m/>
    <m/>
    <m/>
    <m/>
    <m/>
    <m/>
  </r>
  <r>
    <x v="2"/>
    <x v="3"/>
    <x v="16"/>
    <x v="2"/>
    <n v="27235997"/>
    <m/>
    <m/>
    <n v="36869587"/>
    <m/>
    <m/>
    <m/>
    <m/>
    <m/>
    <m/>
    <m/>
    <m/>
    <m/>
    <m/>
    <m/>
    <m/>
    <m/>
    <m/>
    <m/>
    <m/>
    <m/>
    <m/>
    <m/>
    <m/>
    <m/>
    <m/>
    <m/>
    <m/>
    <m/>
    <m/>
    <m/>
  </r>
  <r>
    <x v="2"/>
    <x v="2"/>
    <x v="17"/>
    <x v="2"/>
    <n v="24578213"/>
    <m/>
    <m/>
    <n v="38394715"/>
    <m/>
    <m/>
    <m/>
    <m/>
    <m/>
    <m/>
    <m/>
    <m/>
    <m/>
    <m/>
    <m/>
    <m/>
    <m/>
    <m/>
    <m/>
    <m/>
    <m/>
    <m/>
    <m/>
    <m/>
    <m/>
    <m/>
    <m/>
    <m/>
    <m/>
    <m/>
    <m/>
  </r>
  <r>
    <x v="2"/>
    <x v="2"/>
    <x v="18"/>
    <x v="2"/>
    <n v="12531237"/>
    <m/>
    <m/>
    <n v="38293893"/>
    <m/>
    <m/>
    <m/>
    <m/>
    <m/>
    <m/>
    <m/>
    <m/>
    <m/>
    <m/>
    <m/>
    <m/>
    <m/>
    <m/>
    <m/>
    <m/>
    <m/>
    <m/>
    <m/>
    <m/>
    <m/>
    <m/>
    <m/>
    <m/>
    <m/>
    <m/>
    <m/>
  </r>
  <r>
    <x v="2"/>
    <x v="0"/>
    <x v="19"/>
    <x v="2"/>
    <n v="22689279"/>
    <m/>
    <m/>
    <n v="30977693"/>
    <m/>
    <m/>
    <m/>
    <m/>
    <m/>
    <m/>
    <m/>
    <m/>
    <m/>
    <m/>
    <m/>
    <m/>
    <m/>
    <m/>
    <m/>
    <m/>
    <m/>
    <m/>
    <m/>
    <m/>
    <m/>
    <m/>
    <m/>
    <m/>
    <m/>
    <m/>
    <m/>
  </r>
  <r>
    <x v="2"/>
    <x v="9"/>
    <x v="20"/>
    <x v="2"/>
    <n v="27893242"/>
    <m/>
    <m/>
    <n v="40249393"/>
    <m/>
    <m/>
    <m/>
    <m/>
    <m/>
    <m/>
    <m/>
    <m/>
    <m/>
    <m/>
    <m/>
    <m/>
    <m/>
    <m/>
    <m/>
    <m/>
    <m/>
    <m/>
    <m/>
    <m/>
    <m/>
    <m/>
    <m/>
    <m/>
    <m/>
    <m/>
    <m/>
  </r>
  <r>
    <x v="2"/>
    <x v="3"/>
    <x v="21"/>
    <x v="2"/>
    <n v="15351504"/>
    <m/>
    <m/>
    <n v="24211186"/>
    <m/>
    <m/>
    <m/>
    <m/>
    <m/>
    <m/>
    <m/>
    <m/>
    <m/>
    <m/>
    <m/>
    <m/>
    <m/>
    <m/>
    <m/>
    <m/>
    <m/>
    <m/>
    <m/>
    <m/>
    <m/>
    <m/>
    <m/>
    <m/>
    <m/>
    <m/>
    <m/>
  </r>
  <r>
    <x v="2"/>
    <x v="8"/>
    <x v="22"/>
    <x v="2"/>
    <n v="18507010"/>
    <m/>
    <m/>
    <n v="39910427"/>
    <m/>
    <m/>
    <m/>
    <m/>
    <m/>
    <m/>
    <m/>
    <m/>
    <m/>
    <m/>
    <m/>
    <m/>
    <m/>
    <m/>
    <m/>
    <m/>
    <m/>
    <m/>
    <m/>
    <m/>
    <m/>
    <m/>
    <m/>
    <m/>
    <m/>
    <m/>
    <m/>
  </r>
  <r>
    <x v="2"/>
    <x v="7"/>
    <x v="23"/>
    <x v="2"/>
    <n v="16773607"/>
    <m/>
    <m/>
    <n v="35824784"/>
    <m/>
    <m/>
    <m/>
    <m/>
    <m/>
    <m/>
    <m/>
    <m/>
    <m/>
    <m/>
    <m/>
    <m/>
    <m/>
    <m/>
    <m/>
    <m/>
    <m/>
    <m/>
    <m/>
    <m/>
    <m/>
    <m/>
    <m/>
    <m/>
    <m/>
    <m/>
    <m/>
  </r>
  <r>
    <x v="2"/>
    <x v="4"/>
    <x v="24"/>
    <x v="2"/>
    <n v="13512861"/>
    <m/>
    <m/>
    <n v="21497118"/>
    <m/>
    <m/>
    <m/>
    <m/>
    <m/>
    <m/>
    <m/>
    <m/>
    <m/>
    <m/>
    <m/>
    <m/>
    <m/>
    <m/>
    <m/>
    <m/>
    <m/>
    <m/>
    <m/>
    <m/>
    <m/>
    <m/>
    <m/>
    <m/>
    <m/>
    <m/>
    <m/>
  </r>
  <r>
    <x v="2"/>
    <x v="5"/>
    <x v="25"/>
    <x v="2"/>
    <n v="20798432"/>
    <m/>
    <m/>
    <n v="48104446"/>
    <m/>
    <m/>
    <m/>
    <m/>
    <m/>
    <m/>
    <m/>
    <m/>
    <m/>
    <m/>
    <m/>
    <m/>
    <m/>
    <m/>
    <m/>
    <m/>
    <m/>
    <m/>
    <m/>
    <m/>
    <m/>
    <m/>
    <m/>
    <m/>
    <m/>
    <m/>
    <m/>
  </r>
  <r>
    <x v="2"/>
    <x v="9"/>
    <x v="26"/>
    <x v="2"/>
    <n v="72996352"/>
    <m/>
    <m/>
    <n v="27662145"/>
    <m/>
    <m/>
    <m/>
    <m/>
    <m/>
    <m/>
    <m/>
    <m/>
    <m/>
    <m/>
    <m/>
    <m/>
    <m/>
    <m/>
    <m/>
    <m/>
    <m/>
    <m/>
    <m/>
    <m/>
    <m/>
    <m/>
    <m/>
    <m/>
    <m/>
    <m/>
    <m/>
  </r>
  <r>
    <x v="2"/>
    <x v="7"/>
    <x v="27"/>
    <x v="2"/>
    <n v="22934610"/>
    <m/>
    <m/>
    <n v="40818314"/>
    <m/>
    <m/>
    <m/>
    <m/>
    <m/>
    <m/>
    <m/>
    <m/>
    <m/>
    <m/>
    <m/>
    <m/>
    <m/>
    <m/>
    <m/>
    <m/>
    <m/>
    <m/>
    <m/>
    <m/>
    <m/>
    <m/>
    <m/>
    <m/>
    <m/>
    <m/>
    <m/>
  </r>
  <r>
    <x v="2"/>
    <x v="9"/>
    <x v="28"/>
    <x v="2"/>
    <n v="25454389"/>
    <m/>
    <m/>
    <n v="33036700"/>
    <m/>
    <m/>
    <m/>
    <m/>
    <m/>
    <m/>
    <m/>
    <m/>
    <m/>
    <m/>
    <m/>
    <m/>
    <m/>
    <m/>
    <m/>
    <m/>
    <m/>
    <m/>
    <m/>
    <m/>
    <m/>
    <m/>
    <m/>
    <m/>
    <m/>
    <m/>
    <m/>
  </r>
  <r>
    <x v="2"/>
    <x v="9"/>
    <x v="29"/>
    <x v="2"/>
    <n v="10970705"/>
    <m/>
    <m/>
    <n v="5233438"/>
    <m/>
    <m/>
    <m/>
    <m/>
    <m/>
    <m/>
    <m/>
    <m/>
    <m/>
    <m/>
    <m/>
    <m/>
    <m/>
    <m/>
    <m/>
    <m/>
    <m/>
    <m/>
    <m/>
    <m/>
    <m/>
    <m/>
    <m/>
    <m/>
    <m/>
    <m/>
    <m/>
  </r>
  <r>
    <x v="2"/>
    <x v="2"/>
    <x v="30"/>
    <x v="2"/>
    <n v="21863890"/>
    <m/>
    <m/>
    <n v="15236630"/>
    <m/>
    <m/>
    <m/>
    <m/>
    <m/>
    <m/>
    <m/>
    <m/>
    <m/>
    <m/>
    <m/>
    <m/>
    <m/>
    <m/>
    <m/>
    <m/>
    <m/>
    <m/>
    <m/>
    <m/>
    <m/>
    <m/>
    <m/>
    <m/>
    <m/>
    <m/>
    <m/>
  </r>
  <r>
    <x v="2"/>
    <x v="8"/>
    <x v="31"/>
    <x v="2"/>
    <n v="4608308"/>
    <m/>
    <m/>
    <n v="7676750"/>
    <m/>
    <m/>
    <m/>
    <m/>
    <m/>
    <m/>
    <m/>
    <m/>
    <m/>
    <m/>
    <m/>
    <m/>
    <m/>
    <m/>
    <m/>
    <m/>
    <m/>
    <m/>
    <m/>
    <m/>
    <m/>
    <m/>
    <m/>
    <m/>
    <m/>
    <m/>
    <m/>
  </r>
  <r>
    <x v="2"/>
    <x v="8"/>
    <x v="32"/>
    <x v="2"/>
    <n v="17685004"/>
    <m/>
    <m/>
    <n v="34635884"/>
    <m/>
    <m/>
    <m/>
    <m/>
    <m/>
    <m/>
    <m/>
    <m/>
    <m/>
    <m/>
    <m/>
    <m/>
    <m/>
    <m/>
    <m/>
    <m/>
    <m/>
    <m/>
    <m/>
    <m/>
    <m/>
    <m/>
    <m/>
    <m/>
    <m/>
    <m/>
    <m/>
  </r>
  <r>
    <x v="2"/>
    <x v="4"/>
    <x v="33"/>
    <x v="2"/>
    <n v="13440410"/>
    <m/>
    <m/>
    <n v="17237860"/>
    <m/>
    <m/>
    <m/>
    <m/>
    <m/>
    <m/>
    <m/>
    <m/>
    <m/>
    <m/>
    <m/>
    <m/>
    <m/>
    <m/>
    <m/>
    <m/>
    <m/>
    <m/>
    <m/>
    <m/>
    <m/>
    <m/>
    <m/>
    <m/>
    <m/>
    <m/>
    <m/>
  </r>
  <r>
    <x v="2"/>
    <x v="5"/>
    <x v="34"/>
    <x v="2"/>
    <n v="8563720"/>
    <m/>
    <m/>
    <n v="9017659"/>
    <m/>
    <m/>
    <m/>
    <m/>
    <m/>
    <m/>
    <m/>
    <m/>
    <m/>
    <m/>
    <m/>
    <m/>
    <m/>
    <m/>
    <m/>
    <m/>
    <m/>
    <m/>
    <m/>
    <m/>
    <m/>
    <m/>
    <m/>
    <m/>
    <m/>
    <m/>
    <m/>
  </r>
  <r>
    <x v="2"/>
    <x v="0"/>
    <x v="0"/>
    <x v="8"/>
    <m/>
    <n v="0"/>
    <m/>
    <n v="0"/>
    <m/>
    <m/>
    <m/>
    <m/>
    <m/>
    <m/>
    <m/>
    <m/>
    <m/>
    <m/>
    <m/>
    <m/>
    <m/>
    <m/>
    <m/>
    <m/>
    <m/>
    <m/>
    <m/>
    <m/>
    <m/>
    <m/>
    <m/>
    <m/>
    <m/>
    <m/>
    <m/>
  </r>
  <r>
    <x v="2"/>
    <x v="1"/>
    <x v="1"/>
    <x v="8"/>
    <m/>
    <n v="0"/>
    <m/>
    <n v="0"/>
    <m/>
    <m/>
    <m/>
    <m/>
    <m/>
    <m/>
    <m/>
    <m/>
    <m/>
    <m/>
    <m/>
    <m/>
    <m/>
    <m/>
    <m/>
    <m/>
    <m/>
    <m/>
    <m/>
    <m/>
    <m/>
    <m/>
    <m/>
    <m/>
    <m/>
    <m/>
    <m/>
  </r>
  <r>
    <x v="2"/>
    <x v="2"/>
    <x v="2"/>
    <x v="8"/>
    <m/>
    <n v="0"/>
    <m/>
    <n v="0"/>
    <m/>
    <m/>
    <m/>
    <m/>
    <m/>
    <m/>
    <m/>
    <m/>
    <m/>
    <m/>
    <m/>
    <m/>
    <m/>
    <m/>
    <m/>
    <m/>
    <m/>
    <m/>
    <m/>
    <m/>
    <m/>
    <m/>
    <m/>
    <m/>
    <m/>
    <m/>
    <m/>
  </r>
  <r>
    <x v="2"/>
    <x v="3"/>
    <x v="3"/>
    <x v="8"/>
    <m/>
    <n v="0"/>
    <m/>
    <n v="0"/>
    <m/>
    <m/>
    <m/>
    <m/>
    <m/>
    <m/>
    <m/>
    <m/>
    <m/>
    <m/>
    <m/>
    <m/>
    <m/>
    <m/>
    <m/>
    <m/>
    <m/>
    <m/>
    <m/>
    <m/>
    <m/>
    <m/>
    <m/>
    <m/>
    <m/>
    <m/>
    <m/>
  </r>
  <r>
    <x v="2"/>
    <x v="4"/>
    <x v="4"/>
    <x v="8"/>
    <m/>
    <n v="0"/>
    <m/>
    <n v="826816"/>
    <m/>
    <m/>
    <m/>
    <m/>
    <m/>
    <m/>
    <m/>
    <m/>
    <m/>
    <m/>
    <m/>
    <m/>
    <m/>
    <m/>
    <m/>
    <m/>
    <m/>
    <m/>
    <m/>
    <m/>
    <m/>
    <m/>
    <m/>
    <m/>
    <m/>
    <m/>
    <m/>
  </r>
  <r>
    <x v="2"/>
    <x v="5"/>
    <x v="5"/>
    <x v="8"/>
    <m/>
    <n v="0"/>
    <m/>
    <n v="0"/>
    <m/>
    <m/>
    <m/>
    <m/>
    <m/>
    <m/>
    <m/>
    <m/>
    <m/>
    <m/>
    <m/>
    <m/>
    <m/>
    <m/>
    <m/>
    <m/>
    <m/>
    <m/>
    <m/>
    <m/>
    <m/>
    <m/>
    <m/>
    <m/>
    <m/>
    <m/>
    <m/>
  </r>
  <r>
    <x v="2"/>
    <x v="1"/>
    <x v="6"/>
    <x v="8"/>
    <m/>
    <n v="0"/>
    <m/>
    <n v="0"/>
    <m/>
    <m/>
    <m/>
    <m/>
    <m/>
    <m/>
    <m/>
    <m/>
    <m/>
    <m/>
    <m/>
    <m/>
    <m/>
    <m/>
    <m/>
    <m/>
    <m/>
    <m/>
    <m/>
    <m/>
    <m/>
    <m/>
    <m/>
    <m/>
    <m/>
    <m/>
    <m/>
  </r>
  <r>
    <x v="2"/>
    <x v="6"/>
    <x v="7"/>
    <x v="8"/>
    <m/>
    <n v="0"/>
    <m/>
    <n v="591440"/>
    <m/>
    <m/>
    <m/>
    <m/>
    <m/>
    <m/>
    <m/>
    <m/>
    <m/>
    <m/>
    <m/>
    <m/>
    <m/>
    <m/>
    <m/>
    <m/>
    <m/>
    <m/>
    <m/>
    <m/>
    <m/>
    <m/>
    <m/>
    <m/>
    <m/>
    <m/>
    <m/>
  </r>
  <r>
    <x v="2"/>
    <x v="3"/>
    <x v="8"/>
    <x v="8"/>
    <m/>
    <n v="0"/>
    <m/>
    <n v="0"/>
    <m/>
    <m/>
    <m/>
    <m/>
    <m/>
    <m/>
    <m/>
    <m/>
    <m/>
    <m/>
    <m/>
    <m/>
    <m/>
    <m/>
    <m/>
    <m/>
    <m/>
    <m/>
    <m/>
    <m/>
    <m/>
    <m/>
    <m/>
    <m/>
    <m/>
    <m/>
    <m/>
  </r>
  <r>
    <x v="2"/>
    <x v="6"/>
    <x v="9"/>
    <x v="8"/>
    <m/>
    <n v="0"/>
    <m/>
    <n v="761940"/>
    <m/>
    <m/>
    <m/>
    <m/>
    <m/>
    <m/>
    <m/>
    <m/>
    <m/>
    <m/>
    <m/>
    <m/>
    <m/>
    <m/>
    <m/>
    <m/>
    <m/>
    <m/>
    <m/>
    <m/>
    <m/>
    <m/>
    <m/>
    <m/>
    <m/>
    <m/>
    <m/>
  </r>
  <r>
    <x v="2"/>
    <x v="7"/>
    <x v="10"/>
    <x v="8"/>
    <m/>
    <n v="0"/>
    <m/>
    <n v="709128"/>
    <m/>
    <m/>
    <m/>
    <m/>
    <m/>
    <m/>
    <m/>
    <m/>
    <m/>
    <m/>
    <m/>
    <m/>
    <m/>
    <m/>
    <m/>
    <m/>
    <m/>
    <m/>
    <m/>
    <m/>
    <m/>
    <m/>
    <m/>
    <m/>
    <m/>
    <m/>
    <m/>
  </r>
  <r>
    <x v="2"/>
    <x v="0"/>
    <x v="11"/>
    <x v="8"/>
    <m/>
    <n v="0"/>
    <m/>
    <n v="0"/>
    <m/>
    <m/>
    <m/>
    <m/>
    <m/>
    <m/>
    <m/>
    <m/>
    <m/>
    <m/>
    <m/>
    <m/>
    <m/>
    <m/>
    <m/>
    <m/>
    <m/>
    <m/>
    <m/>
    <m/>
    <m/>
    <m/>
    <m/>
    <m/>
    <m/>
    <m/>
    <m/>
  </r>
  <r>
    <x v="2"/>
    <x v="8"/>
    <x v="12"/>
    <x v="8"/>
    <m/>
    <n v="0"/>
    <m/>
    <n v="0"/>
    <m/>
    <m/>
    <m/>
    <m/>
    <m/>
    <m/>
    <m/>
    <m/>
    <m/>
    <m/>
    <m/>
    <m/>
    <m/>
    <m/>
    <m/>
    <m/>
    <m/>
    <m/>
    <m/>
    <m/>
    <m/>
    <m/>
    <m/>
    <m/>
    <m/>
    <m/>
    <m/>
  </r>
  <r>
    <x v="2"/>
    <x v="4"/>
    <x v="13"/>
    <x v="8"/>
    <m/>
    <n v="5563732"/>
    <m/>
    <n v="826816"/>
    <m/>
    <m/>
    <m/>
    <m/>
    <m/>
    <m/>
    <m/>
    <m/>
    <m/>
    <m/>
    <m/>
    <m/>
    <m/>
    <m/>
    <m/>
    <m/>
    <m/>
    <m/>
    <m/>
    <m/>
    <m/>
    <m/>
    <m/>
    <m/>
    <m/>
    <m/>
    <m/>
  </r>
  <r>
    <x v="2"/>
    <x v="6"/>
    <x v="14"/>
    <x v="8"/>
    <m/>
    <n v="0"/>
    <m/>
    <n v="0"/>
    <m/>
    <m/>
    <m/>
    <m/>
    <m/>
    <m/>
    <m/>
    <m/>
    <m/>
    <m/>
    <m/>
    <m/>
    <m/>
    <m/>
    <m/>
    <m/>
    <m/>
    <m/>
    <m/>
    <m/>
    <m/>
    <m/>
    <m/>
    <m/>
    <m/>
    <m/>
    <m/>
  </r>
  <r>
    <x v="2"/>
    <x v="9"/>
    <x v="15"/>
    <x v="8"/>
    <m/>
    <n v="3889181"/>
    <m/>
    <n v="826816"/>
    <m/>
    <m/>
    <m/>
    <m/>
    <m/>
    <m/>
    <m/>
    <m/>
    <m/>
    <m/>
    <m/>
    <m/>
    <m/>
    <m/>
    <m/>
    <m/>
    <m/>
    <m/>
    <m/>
    <m/>
    <m/>
    <m/>
    <m/>
    <m/>
    <m/>
    <m/>
    <m/>
  </r>
  <r>
    <x v="2"/>
    <x v="3"/>
    <x v="16"/>
    <x v="8"/>
    <m/>
    <n v="0"/>
    <m/>
    <n v="0"/>
    <m/>
    <m/>
    <m/>
    <m/>
    <m/>
    <m/>
    <m/>
    <m/>
    <m/>
    <m/>
    <m/>
    <m/>
    <m/>
    <m/>
    <m/>
    <m/>
    <m/>
    <m/>
    <m/>
    <m/>
    <m/>
    <m/>
    <m/>
    <m/>
    <m/>
    <m/>
    <m/>
  </r>
  <r>
    <x v="2"/>
    <x v="2"/>
    <x v="17"/>
    <x v="8"/>
    <m/>
    <n v="0"/>
    <m/>
    <n v="0"/>
    <m/>
    <m/>
    <m/>
    <m/>
    <m/>
    <m/>
    <m/>
    <m/>
    <m/>
    <m/>
    <m/>
    <m/>
    <m/>
    <m/>
    <m/>
    <m/>
    <m/>
    <m/>
    <m/>
    <m/>
    <m/>
    <m/>
    <m/>
    <m/>
    <m/>
    <m/>
    <m/>
  </r>
  <r>
    <x v="2"/>
    <x v="2"/>
    <x v="18"/>
    <x v="8"/>
    <m/>
    <n v="0"/>
    <m/>
    <n v="0"/>
    <m/>
    <m/>
    <m/>
    <m/>
    <m/>
    <m/>
    <m/>
    <m/>
    <m/>
    <m/>
    <m/>
    <m/>
    <m/>
    <m/>
    <m/>
    <m/>
    <m/>
    <m/>
    <m/>
    <m/>
    <m/>
    <m/>
    <m/>
    <m/>
    <m/>
    <m/>
    <m/>
  </r>
  <r>
    <x v="2"/>
    <x v="0"/>
    <x v="19"/>
    <x v="8"/>
    <m/>
    <n v="0"/>
    <m/>
    <n v="0"/>
    <m/>
    <m/>
    <m/>
    <m/>
    <m/>
    <m/>
    <m/>
    <m/>
    <m/>
    <m/>
    <m/>
    <m/>
    <m/>
    <m/>
    <m/>
    <m/>
    <m/>
    <m/>
    <m/>
    <m/>
    <m/>
    <m/>
    <m/>
    <m/>
    <m/>
    <m/>
    <m/>
  </r>
  <r>
    <x v="2"/>
    <x v="9"/>
    <x v="20"/>
    <x v="8"/>
    <m/>
    <n v="1382650"/>
    <m/>
    <n v="826816"/>
    <m/>
    <m/>
    <m/>
    <m/>
    <m/>
    <m/>
    <m/>
    <m/>
    <m/>
    <m/>
    <m/>
    <m/>
    <m/>
    <m/>
    <m/>
    <m/>
    <m/>
    <m/>
    <m/>
    <m/>
    <m/>
    <m/>
    <m/>
    <m/>
    <m/>
    <m/>
    <m/>
  </r>
  <r>
    <x v="2"/>
    <x v="3"/>
    <x v="21"/>
    <x v="8"/>
    <m/>
    <n v="0"/>
    <m/>
    <n v="0"/>
    <m/>
    <m/>
    <m/>
    <m/>
    <m/>
    <m/>
    <m/>
    <m/>
    <m/>
    <m/>
    <m/>
    <m/>
    <m/>
    <m/>
    <m/>
    <m/>
    <m/>
    <m/>
    <m/>
    <m/>
    <m/>
    <m/>
    <m/>
    <m/>
    <m/>
    <m/>
    <m/>
  </r>
  <r>
    <x v="2"/>
    <x v="8"/>
    <x v="22"/>
    <x v="8"/>
    <m/>
    <n v="2946843"/>
    <m/>
    <n v="997316"/>
    <m/>
    <m/>
    <m/>
    <m/>
    <m/>
    <m/>
    <m/>
    <m/>
    <m/>
    <m/>
    <m/>
    <m/>
    <m/>
    <m/>
    <m/>
    <m/>
    <m/>
    <m/>
    <m/>
    <m/>
    <m/>
    <m/>
    <m/>
    <m/>
    <m/>
    <m/>
    <m/>
  </r>
  <r>
    <x v="2"/>
    <x v="7"/>
    <x v="23"/>
    <x v="8"/>
    <m/>
    <n v="3958205"/>
    <m/>
    <n v="826816"/>
    <m/>
    <m/>
    <m/>
    <m/>
    <m/>
    <m/>
    <m/>
    <m/>
    <m/>
    <m/>
    <m/>
    <m/>
    <m/>
    <m/>
    <m/>
    <m/>
    <m/>
    <m/>
    <m/>
    <m/>
    <m/>
    <m/>
    <m/>
    <m/>
    <m/>
    <m/>
    <m/>
  </r>
  <r>
    <x v="2"/>
    <x v="4"/>
    <x v="24"/>
    <x v="8"/>
    <m/>
    <n v="0"/>
    <m/>
    <n v="0"/>
    <m/>
    <m/>
    <m/>
    <m/>
    <m/>
    <m/>
    <m/>
    <m/>
    <m/>
    <m/>
    <m/>
    <m/>
    <m/>
    <m/>
    <m/>
    <m/>
    <m/>
    <m/>
    <m/>
    <m/>
    <m/>
    <m/>
    <m/>
    <m/>
    <m/>
    <m/>
    <m/>
  </r>
  <r>
    <x v="2"/>
    <x v="5"/>
    <x v="25"/>
    <x v="8"/>
    <m/>
    <n v="0"/>
    <m/>
    <n v="0"/>
    <m/>
    <m/>
    <m/>
    <m/>
    <m/>
    <m/>
    <m/>
    <m/>
    <m/>
    <m/>
    <m/>
    <m/>
    <m/>
    <m/>
    <m/>
    <m/>
    <m/>
    <m/>
    <m/>
    <m/>
    <m/>
    <m/>
    <m/>
    <m/>
    <m/>
    <m/>
    <m/>
  </r>
  <r>
    <x v="2"/>
    <x v="9"/>
    <x v="26"/>
    <x v="8"/>
    <m/>
    <n v="0"/>
    <m/>
    <n v="709128"/>
    <m/>
    <m/>
    <m/>
    <m/>
    <m/>
    <m/>
    <m/>
    <m/>
    <m/>
    <m/>
    <m/>
    <m/>
    <m/>
    <m/>
    <m/>
    <m/>
    <m/>
    <m/>
    <m/>
    <m/>
    <m/>
    <m/>
    <m/>
    <m/>
    <m/>
    <m/>
    <m/>
  </r>
  <r>
    <x v="2"/>
    <x v="7"/>
    <x v="27"/>
    <x v="8"/>
    <m/>
    <n v="0"/>
    <m/>
    <n v="826816"/>
    <m/>
    <m/>
    <m/>
    <m/>
    <m/>
    <m/>
    <m/>
    <m/>
    <m/>
    <m/>
    <m/>
    <m/>
    <m/>
    <m/>
    <m/>
    <m/>
    <m/>
    <m/>
    <m/>
    <m/>
    <m/>
    <m/>
    <m/>
    <m/>
    <m/>
    <m/>
    <m/>
  </r>
  <r>
    <x v="2"/>
    <x v="9"/>
    <x v="28"/>
    <x v="8"/>
    <m/>
    <n v="0"/>
    <m/>
    <n v="591440"/>
    <m/>
    <m/>
    <m/>
    <m/>
    <m/>
    <m/>
    <m/>
    <m/>
    <m/>
    <m/>
    <m/>
    <m/>
    <m/>
    <m/>
    <m/>
    <m/>
    <m/>
    <m/>
    <m/>
    <m/>
    <m/>
    <m/>
    <m/>
    <m/>
    <m/>
    <m/>
    <m/>
  </r>
  <r>
    <x v="2"/>
    <x v="9"/>
    <x v="29"/>
    <x v="8"/>
    <m/>
    <n v="0"/>
    <m/>
    <n v="826816"/>
    <m/>
    <m/>
    <m/>
    <m/>
    <m/>
    <m/>
    <m/>
    <m/>
    <m/>
    <m/>
    <m/>
    <m/>
    <m/>
    <m/>
    <m/>
    <m/>
    <m/>
    <m/>
    <m/>
    <m/>
    <m/>
    <m/>
    <m/>
    <m/>
    <m/>
    <m/>
    <m/>
  </r>
  <r>
    <x v="2"/>
    <x v="2"/>
    <x v="30"/>
    <x v="8"/>
    <m/>
    <n v="0"/>
    <m/>
    <n v="0"/>
    <m/>
    <m/>
    <m/>
    <m/>
    <m/>
    <m/>
    <m/>
    <m/>
    <m/>
    <m/>
    <m/>
    <m/>
    <m/>
    <m/>
    <m/>
    <m/>
    <m/>
    <m/>
    <m/>
    <m/>
    <m/>
    <m/>
    <m/>
    <m/>
    <m/>
    <m/>
    <m/>
  </r>
  <r>
    <x v="2"/>
    <x v="8"/>
    <x v="31"/>
    <x v="8"/>
    <m/>
    <n v="4875381"/>
    <m/>
    <n v="826816"/>
    <m/>
    <m/>
    <m/>
    <m/>
    <m/>
    <m/>
    <m/>
    <m/>
    <m/>
    <m/>
    <m/>
    <m/>
    <m/>
    <m/>
    <m/>
    <m/>
    <m/>
    <m/>
    <m/>
    <m/>
    <m/>
    <m/>
    <m/>
    <m/>
    <m/>
    <m/>
    <m/>
  </r>
  <r>
    <x v="2"/>
    <x v="8"/>
    <x v="32"/>
    <x v="8"/>
    <m/>
    <n v="7496075"/>
    <m/>
    <n v="826816"/>
    <m/>
    <m/>
    <m/>
    <m/>
    <m/>
    <m/>
    <m/>
    <m/>
    <m/>
    <m/>
    <m/>
    <m/>
    <m/>
    <m/>
    <m/>
    <m/>
    <m/>
    <m/>
    <m/>
    <m/>
    <m/>
    <m/>
    <m/>
    <m/>
    <m/>
    <m/>
    <m/>
  </r>
  <r>
    <x v="2"/>
    <x v="4"/>
    <x v="33"/>
    <x v="8"/>
    <m/>
    <n v="4989738"/>
    <m/>
    <n v="826816"/>
    <m/>
    <m/>
    <m/>
    <m/>
    <m/>
    <m/>
    <m/>
    <m/>
    <m/>
    <m/>
    <m/>
    <m/>
    <m/>
    <m/>
    <m/>
    <m/>
    <m/>
    <m/>
    <m/>
    <m/>
    <m/>
    <m/>
    <m/>
    <m/>
    <m/>
    <m/>
    <m/>
  </r>
  <r>
    <x v="2"/>
    <x v="5"/>
    <x v="34"/>
    <x v="8"/>
    <m/>
    <n v="0"/>
    <m/>
    <n v="0"/>
    <m/>
    <m/>
    <m/>
    <m/>
    <m/>
    <m/>
    <m/>
    <m/>
    <m/>
    <m/>
    <m/>
    <m/>
    <m/>
    <m/>
    <m/>
    <m/>
    <m/>
    <m/>
    <m/>
    <m/>
    <m/>
    <m/>
    <m/>
    <m/>
    <m/>
    <m/>
    <m/>
  </r>
  <r>
    <x v="2"/>
    <x v="0"/>
    <x v="0"/>
    <x v="6"/>
    <m/>
    <n v="0"/>
    <m/>
    <n v="341257"/>
    <m/>
    <m/>
    <m/>
    <m/>
    <m/>
    <m/>
    <m/>
    <m/>
    <m/>
    <m/>
    <m/>
    <m/>
    <m/>
    <m/>
    <m/>
    <m/>
    <m/>
    <m/>
    <m/>
    <m/>
    <m/>
    <m/>
    <m/>
    <m/>
    <m/>
    <m/>
    <m/>
  </r>
  <r>
    <x v="2"/>
    <x v="1"/>
    <x v="1"/>
    <x v="6"/>
    <m/>
    <n v="0"/>
    <m/>
    <n v="794194"/>
    <m/>
    <m/>
    <m/>
    <m/>
    <m/>
    <m/>
    <m/>
    <m/>
    <m/>
    <m/>
    <m/>
    <m/>
    <m/>
    <m/>
    <m/>
    <m/>
    <m/>
    <m/>
    <m/>
    <m/>
    <m/>
    <m/>
    <m/>
    <m/>
    <m/>
    <m/>
    <m/>
  </r>
  <r>
    <x v="2"/>
    <x v="2"/>
    <x v="2"/>
    <x v="6"/>
    <m/>
    <n v="0"/>
    <m/>
    <n v="797594"/>
    <m/>
    <m/>
    <m/>
    <m/>
    <m/>
    <m/>
    <m/>
    <m/>
    <m/>
    <m/>
    <m/>
    <m/>
    <m/>
    <m/>
    <m/>
    <m/>
    <m/>
    <m/>
    <m/>
    <m/>
    <m/>
    <m/>
    <m/>
    <m/>
    <m/>
    <m/>
    <m/>
  </r>
  <r>
    <x v="2"/>
    <x v="3"/>
    <x v="3"/>
    <x v="6"/>
    <m/>
    <n v="0"/>
    <m/>
    <n v="773895"/>
    <m/>
    <m/>
    <m/>
    <m/>
    <m/>
    <m/>
    <m/>
    <m/>
    <m/>
    <m/>
    <m/>
    <m/>
    <m/>
    <m/>
    <m/>
    <m/>
    <m/>
    <m/>
    <m/>
    <m/>
    <m/>
    <m/>
    <m/>
    <m/>
    <m/>
    <m/>
    <m/>
  </r>
  <r>
    <x v="2"/>
    <x v="4"/>
    <x v="4"/>
    <x v="6"/>
    <m/>
    <n v="2334696"/>
    <m/>
    <n v="2011957"/>
    <m/>
    <m/>
    <m/>
    <m/>
    <m/>
    <m/>
    <m/>
    <m/>
    <m/>
    <m/>
    <m/>
    <m/>
    <m/>
    <m/>
    <m/>
    <m/>
    <m/>
    <m/>
    <m/>
    <m/>
    <m/>
    <m/>
    <m/>
    <m/>
    <m/>
    <m/>
    <m/>
  </r>
  <r>
    <x v="2"/>
    <x v="5"/>
    <x v="5"/>
    <x v="6"/>
    <m/>
    <n v="0"/>
    <m/>
    <n v="393394"/>
    <m/>
    <m/>
    <m/>
    <m/>
    <m/>
    <m/>
    <m/>
    <m/>
    <m/>
    <m/>
    <m/>
    <m/>
    <m/>
    <m/>
    <m/>
    <m/>
    <m/>
    <m/>
    <m/>
    <m/>
    <m/>
    <m/>
    <m/>
    <m/>
    <m/>
    <m/>
    <m/>
  </r>
  <r>
    <x v="2"/>
    <x v="1"/>
    <x v="6"/>
    <x v="6"/>
    <m/>
    <n v="0"/>
    <m/>
    <n v="794194"/>
    <m/>
    <m/>
    <m/>
    <m/>
    <m/>
    <m/>
    <m/>
    <m/>
    <m/>
    <m/>
    <m/>
    <m/>
    <m/>
    <m/>
    <m/>
    <m/>
    <m/>
    <m/>
    <m/>
    <m/>
    <m/>
    <m/>
    <m/>
    <m/>
    <m/>
    <m/>
    <m/>
  </r>
  <r>
    <x v="2"/>
    <x v="6"/>
    <x v="7"/>
    <x v="6"/>
    <m/>
    <n v="0"/>
    <m/>
    <n v="797594"/>
    <m/>
    <m/>
    <m/>
    <m/>
    <m/>
    <m/>
    <m/>
    <m/>
    <m/>
    <m/>
    <m/>
    <m/>
    <m/>
    <m/>
    <m/>
    <m/>
    <m/>
    <m/>
    <m/>
    <m/>
    <m/>
    <m/>
    <m/>
    <m/>
    <m/>
    <m/>
    <m/>
  </r>
  <r>
    <x v="2"/>
    <x v="3"/>
    <x v="8"/>
    <x v="6"/>
    <m/>
    <n v="0"/>
    <m/>
    <n v="797594"/>
    <m/>
    <m/>
    <m/>
    <m/>
    <m/>
    <m/>
    <m/>
    <m/>
    <m/>
    <m/>
    <m/>
    <m/>
    <m/>
    <m/>
    <m/>
    <m/>
    <m/>
    <m/>
    <m/>
    <m/>
    <m/>
    <m/>
    <m/>
    <m/>
    <m/>
    <m/>
    <m/>
  </r>
  <r>
    <x v="2"/>
    <x v="6"/>
    <x v="9"/>
    <x v="6"/>
    <m/>
    <n v="0"/>
    <m/>
    <n v="807073"/>
    <m/>
    <m/>
    <m/>
    <m/>
    <m/>
    <m/>
    <m/>
    <m/>
    <m/>
    <m/>
    <m/>
    <m/>
    <m/>
    <m/>
    <m/>
    <m/>
    <m/>
    <m/>
    <m/>
    <m/>
    <m/>
    <m/>
    <m/>
    <m/>
    <m/>
    <m/>
    <m/>
  </r>
  <r>
    <x v="2"/>
    <x v="7"/>
    <x v="10"/>
    <x v="6"/>
    <m/>
    <n v="0"/>
    <m/>
    <n v="885794"/>
    <m/>
    <m/>
    <m/>
    <m/>
    <m/>
    <m/>
    <m/>
    <m/>
    <m/>
    <m/>
    <m/>
    <m/>
    <m/>
    <m/>
    <m/>
    <m/>
    <m/>
    <m/>
    <m/>
    <m/>
    <m/>
    <m/>
    <m/>
    <m/>
    <m/>
    <m/>
    <m/>
  </r>
  <r>
    <x v="2"/>
    <x v="0"/>
    <x v="11"/>
    <x v="6"/>
    <m/>
    <n v="0"/>
    <m/>
    <n v="764416"/>
    <m/>
    <m/>
    <m/>
    <m/>
    <m/>
    <m/>
    <m/>
    <m/>
    <m/>
    <m/>
    <m/>
    <m/>
    <m/>
    <m/>
    <m/>
    <m/>
    <m/>
    <m/>
    <m/>
    <m/>
    <m/>
    <m/>
    <m/>
    <m/>
    <m/>
    <m/>
    <m/>
  </r>
  <r>
    <x v="2"/>
    <x v="8"/>
    <x v="12"/>
    <x v="6"/>
    <m/>
    <n v="0"/>
    <m/>
    <n v="816552"/>
    <m/>
    <m/>
    <m/>
    <m/>
    <m/>
    <m/>
    <m/>
    <m/>
    <m/>
    <m/>
    <m/>
    <m/>
    <m/>
    <m/>
    <m/>
    <m/>
    <m/>
    <m/>
    <m/>
    <m/>
    <m/>
    <m/>
    <m/>
    <m/>
    <m/>
    <m/>
    <m/>
  </r>
  <r>
    <x v="2"/>
    <x v="4"/>
    <x v="13"/>
    <x v="6"/>
    <m/>
    <n v="1072390"/>
    <m/>
    <n v="1933846"/>
    <m/>
    <m/>
    <m/>
    <m/>
    <m/>
    <m/>
    <m/>
    <m/>
    <m/>
    <m/>
    <m/>
    <m/>
    <m/>
    <m/>
    <m/>
    <m/>
    <m/>
    <m/>
    <m/>
    <m/>
    <m/>
    <m/>
    <m/>
    <m/>
    <m/>
    <m/>
    <m/>
  </r>
  <r>
    <x v="2"/>
    <x v="6"/>
    <x v="14"/>
    <x v="6"/>
    <m/>
    <n v="0"/>
    <m/>
    <n v="816552"/>
    <m/>
    <m/>
    <m/>
    <m/>
    <m/>
    <m/>
    <m/>
    <m/>
    <m/>
    <m/>
    <m/>
    <m/>
    <m/>
    <m/>
    <m/>
    <m/>
    <m/>
    <m/>
    <m/>
    <m/>
    <m/>
    <m/>
    <m/>
    <m/>
    <m/>
    <m/>
    <m/>
  </r>
  <r>
    <x v="2"/>
    <x v="9"/>
    <x v="15"/>
    <x v="6"/>
    <m/>
    <n v="662530"/>
    <m/>
    <n v="2062351"/>
    <m/>
    <m/>
    <m/>
    <m/>
    <m/>
    <m/>
    <m/>
    <m/>
    <m/>
    <m/>
    <m/>
    <m/>
    <m/>
    <m/>
    <m/>
    <m/>
    <m/>
    <m/>
    <m/>
    <m/>
    <m/>
    <m/>
    <m/>
    <m/>
    <m/>
    <m/>
    <m/>
  </r>
  <r>
    <x v="2"/>
    <x v="3"/>
    <x v="16"/>
    <x v="6"/>
    <m/>
    <n v="0"/>
    <m/>
    <n v="860035"/>
    <m/>
    <m/>
    <m/>
    <m/>
    <m/>
    <m/>
    <m/>
    <m/>
    <m/>
    <m/>
    <m/>
    <m/>
    <m/>
    <m/>
    <m/>
    <m/>
    <m/>
    <m/>
    <m/>
    <m/>
    <m/>
    <m/>
    <m/>
    <m/>
    <m/>
    <m/>
    <m/>
  </r>
  <r>
    <x v="2"/>
    <x v="2"/>
    <x v="17"/>
    <x v="6"/>
    <m/>
    <n v="0"/>
    <m/>
    <n v="784714"/>
    <m/>
    <m/>
    <m/>
    <m/>
    <m/>
    <m/>
    <m/>
    <m/>
    <m/>
    <m/>
    <m/>
    <m/>
    <m/>
    <m/>
    <m/>
    <m/>
    <m/>
    <m/>
    <m/>
    <m/>
    <m/>
    <m/>
    <m/>
    <m/>
    <m/>
    <m/>
    <m/>
  </r>
  <r>
    <x v="2"/>
    <x v="2"/>
    <x v="18"/>
    <x v="6"/>
    <m/>
    <n v="0"/>
    <m/>
    <n v="761016"/>
    <m/>
    <m/>
    <m/>
    <m/>
    <m/>
    <m/>
    <m/>
    <m/>
    <m/>
    <m/>
    <m/>
    <m/>
    <m/>
    <m/>
    <m/>
    <m/>
    <m/>
    <m/>
    <m/>
    <m/>
    <m/>
    <m/>
    <m/>
    <m/>
    <m/>
    <m/>
    <m/>
  </r>
  <r>
    <x v="2"/>
    <x v="0"/>
    <x v="19"/>
    <x v="6"/>
    <m/>
    <n v="0"/>
    <m/>
    <n v="751536"/>
    <m/>
    <m/>
    <m/>
    <m/>
    <m/>
    <m/>
    <m/>
    <m/>
    <m/>
    <m/>
    <m/>
    <m/>
    <m/>
    <m/>
    <m/>
    <m/>
    <m/>
    <m/>
    <m/>
    <m/>
    <m/>
    <m/>
    <m/>
    <m/>
    <m/>
    <m/>
    <m/>
  </r>
  <r>
    <x v="2"/>
    <x v="9"/>
    <x v="20"/>
    <x v="6"/>
    <m/>
    <n v="10885814"/>
    <m/>
    <n v="2210488"/>
    <m/>
    <m/>
    <m/>
    <m/>
    <m/>
    <m/>
    <m/>
    <m/>
    <m/>
    <m/>
    <m/>
    <m/>
    <m/>
    <m/>
    <m/>
    <m/>
    <m/>
    <m/>
    <m/>
    <m/>
    <m/>
    <m/>
    <m/>
    <m/>
    <m/>
    <m/>
    <m/>
  </r>
  <r>
    <x v="2"/>
    <x v="3"/>
    <x v="21"/>
    <x v="6"/>
    <m/>
    <n v="0"/>
    <m/>
    <n v="866835"/>
    <m/>
    <m/>
    <m/>
    <m/>
    <m/>
    <m/>
    <m/>
    <m/>
    <m/>
    <m/>
    <m/>
    <m/>
    <m/>
    <m/>
    <m/>
    <m/>
    <m/>
    <m/>
    <m/>
    <m/>
    <m/>
    <m/>
    <m/>
    <m/>
    <m/>
    <m/>
    <m/>
  </r>
  <r>
    <x v="2"/>
    <x v="8"/>
    <x v="22"/>
    <x v="6"/>
    <m/>
    <n v="14338428"/>
    <m/>
    <n v="2166768"/>
    <m/>
    <m/>
    <m/>
    <m/>
    <m/>
    <m/>
    <m/>
    <m/>
    <m/>
    <m/>
    <m/>
    <m/>
    <m/>
    <m/>
    <m/>
    <m/>
    <m/>
    <m/>
    <m/>
    <m/>
    <m/>
    <m/>
    <m/>
    <m/>
    <m/>
    <m/>
    <m/>
  </r>
  <r>
    <x v="2"/>
    <x v="7"/>
    <x v="23"/>
    <x v="6"/>
    <m/>
    <n v="30612956"/>
    <m/>
    <n v="3523506"/>
    <m/>
    <m/>
    <m/>
    <m/>
    <m/>
    <m/>
    <m/>
    <m/>
    <m/>
    <m/>
    <m/>
    <m/>
    <m/>
    <m/>
    <m/>
    <m/>
    <m/>
    <m/>
    <m/>
    <m/>
    <m/>
    <m/>
    <m/>
    <m/>
    <m/>
    <m/>
    <m/>
  </r>
  <r>
    <x v="2"/>
    <x v="4"/>
    <x v="24"/>
    <x v="6"/>
    <m/>
    <n v="0"/>
    <m/>
    <n v="783994"/>
    <m/>
    <m/>
    <m/>
    <m/>
    <m/>
    <m/>
    <m/>
    <m/>
    <m/>
    <m/>
    <m/>
    <m/>
    <m/>
    <m/>
    <m/>
    <m/>
    <m/>
    <m/>
    <m/>
    <m/>
    <m/>
    <m/>
    <m/>
    <m/>
    <m/>
    <m/>
    <m/>
  </r>
  <r>
    <x v="2"/>
    <x v="5"/>
    <x v="25"/>
    <x v="6"/>
    <m/>
    <n v="0"/>
    <m/>
    <n v="783994"/>
    <m/>
    <m/>
    <m/>
    <m/>
    <m/>
    <m/>
    <m/>
    <m/>
    <m/>
    <m/>
    <m/>
    <m/>
    <m/>
    <m/>
    <m/>
    <m/>
    <m/>
    <m/>
    <m/>
    <m/>
    <m/>
    <m/>
    <m/>
    <m/>
    <m/>
    <m/>
    <m/>
  </r>
  <r>
    <x v="2"/>
    <x v="9"/>
    <x v="26"/>
    <x v="6"/>
    <m/>
    <n v="0"/>
    <m/>
    <n v="773895"/>
    <m/>
    <m/>
    <m/>
    <m/>
    <m/>
    <m/>
    <m/>
    <m/>
    <m/>
    <m/>
    <m/>
    <m/>
    <m/>
    <m/>
    <m/>
    <m/>
    <m/>
    <m/>
    <m/>
    <m/>
    <m/>
    <m/>
    <m/>
    <m/>
    <m/>
    <m/>
    <m/>
  </r>
  <r>
    <x v="2"/>
    <x v="7"/>
    <x v="27"/>
    <x v="6"/>
    <m/>
    <n v="5331125"/>
    <m/>
    <n v="2255379"/>
    <m/>
    <m/>
    <m/>
    <m/>
    <m/>
    <m/>
    <m/>
    <m/>
    <m/>
    <m/>
    <m/>
    <m/>
    <m/>
    <m/>
    <m/>
    <m/>
    <m/>
    <m/>
    <m/>
    <m/>
    <m/>
    <m/>
    <m/>
    <m/>
    <m/>
    <m/>
    <m/>
  </r>
  <r>
    <x v="2"/>
    <x v="9"/>
    <x v="28"/>
    <x v="6"/>
    <m/>
    <n v="0"/>
    <m/>
    <n v="754936"/>
    <m/>
    <m/>
    <m/>
    <m/>
    <m/>
    <m/>
    <m/>
    <m/>
    <m/>
    <m/>
    <m/>
    <m/>
    <m/>
    <m/>
    <m/>
    <m/>
    <m/>
    <m/>
    <m/>
    <m/>
    <m/>
    <m/>
    <m/>
    <m/>
    <m/>
    <m/>
    <m/>
  </r>
  <r>
    <x v="2"/>
    <x v="9"/>
    <x v="29"/>
    <x v="6"/>
    <m/>
    <n v="9797656"/>
    <m/>
    <n v="2455323"/>
    <m/>
    <m/>
    <m/>
    <m/>
    <m/>
    <m/>
    <m/>
    <m/>
    <m/>
    <m/>
    <m/>
    <m/>
    <m/>
    <m/>
    <m/>
    <m/>
    <m/>
    <m/>
    <m/>
    <m/>
    <m/>
    <m/>
    <m/>
    <m/>
    <m/>
    <m/>
    <m/>
  </r>
  <r>
    <x v="2"/>
    <x v="2"/>
    <x v="30"/>
    <x v="6"/>
    <m/>
    <n v="0"/>
    <m/>
    <n v="900016"/>
    <m/>
    <m/>
    <m/>
    <m/>
    <m/>
    <m/>
    <m/>
    <m/>
    <m/>
    <m/>
    <m/>
    <m/>
    <m/>
    <m/>
    <m/>
    <m/>
    <m/>
    <m/>
    <m/>
    <m/>
    <m/>
    <m/>
    <m/>
    <m/>
    <m/>
    <m/>
    <m/>
  </r>
  <r>
    <x v="2"/>
    <x v="8"/>
    <x v="31"/>
    <x v="6"/>
    <m/>
    <n v="7959606"/>
    <m/>
    <n v="2393529"/>
    <m/>
    <m/>
    <m/>
    <m/>
    <m/>
    <m/>
    <m/>
    <m/>
    <m/>
    <m/>
    <m/>
    <m/>
    <m/>
    <m/>
    <m/>
    <m/>
    <m/>
    <m/>
    <m/>
    <m/>
    <m/>
    <m/>
    <m/>
    <m/>
    <m/>
    <m/>
    <m/>
  </r>
  <r>
    <x v="2"/>
    <x v="8"/>
    <x v="32"/>
    <x v="6"/>
    <m/>
    <n v="7920763"/>
    <m/>
    <n v="2160724"/>
    <m/>
    <m/>
    <m/>
    <m/>
    <m/>
    <m/>
    <m/>
    <m/>
    <m/>
    <m/>
    <m/>
    <m/>
    <m/>
    <m/>
    <m/>
    <m/>
    <m/>
    <m/>
    <m/>
    <m/>
    <m/>
    <m/>
    <m/>
    <m/>
    <m/>
    <m/>
    <m/>
  </r>
  <r>
    <x v="2"/>
    <x v="4"/>
    <x v="33"/>
    <x v="6"/>
    <m/>
    <n v="50801976"/>
    <m/>
    <n v="4427651"/>
    <m/>
    <m/>
    <m/>
    <m/>
    <m/>
    <m/>
    <m/>
    <m/>
    <m/>
    <m/>
    <m/>
    <m/>
    <m/>
    <m/>
    <m/>
    <m/>
    <m/>
    <m/>
    <m/>
    <m/>
    <m/>
    <m/>
    <m/>
    <m/>
    <m/>
    <m/>
    <m/>
  </r>
  <r>
    <x v="2"/>
    <x v="5"/>
    <x v="34"/>
    <x v="6"/>
    <m/>
    <n v="0"/>
    <m/>
    <n v="769775"/>
    <m/>
    <m/>
    <m/>
    <m/>
    <m/>
    <m/>
    <m/>
    <m/>
    <m/>
    <m/>
    <m/>
    <m/>
    <m/>
    <m/>
    <m/>
    <m/>
    <m/>
    <m/>
    <m/>
    <m/>
    <m/>
    <m/>
    <m/>
    <m/>
    <m/>
    <m/>
    <m/>
  </r>
  <r>
    <x v="2"/>
    <x v="0"/>
    <x v="0"/>
    <x v="5"/>
    <m/>
    <n v="15661651"/>
    <m/>
    <n v="242000"/>
    <m/>
    <m/>
    <m/>
    <m/>
    <m/>
    <m/>
    <m/>
    <m/>
    <m/>
    <m/>
    <m/>
    <m/>
    <m/>
    <m/>
    <m/>
    <m/>
    <m/>
    <m/>
    <m/>
    <m/>
    <m/>
    <m/>
    <m/>
    <m/>
    <m/>
    <m/>
    <m/>
  </r>
  <r>
    <x v="2"/>
    <x v="1"/>
    <x v="1"/>
    <x v="5"/>
    <m/>
    <n v="16076588"/>
    <m/>
    <n v="191700"/>
    <m/>
    <m/>
    <m/>
    <m/>
    <m/>
    <m/>
    <m/>
    <m/>
    <m/>
    <m/>
    <m/>
    <m/>
    <m/>
    <m/>
    <m/>
    <m/>
    <m/>
    <m/>
    <m/>
    <m/>
    <m/>
    <m/>
    <m/>
    <m/>
    <m/>
    <m/>
    <m/>
  </r>
  <r>
    <x v="2"/>
    <x v="2"/>
    <x v="2"/>
    <x v="5"/>
    <m/>
    <n v="10704976"/>
    <m/>
    <n v="106500"/>
    <m/>
    <m/>
    <m/>
    <m/>
    <m/>
    <m/>
    <m/>
    <m/>
    <m/>
    <m/>
    <m/>
    <m/>
    <m/>
    <m/>
    <m/>
    <m/>
    <m/>
    <m/>
    <m/>
    <m/>
    <m/>
    <m/>
    <m/>
    <m/>
    <m/>
    <m/>
    <m/>
  </r>
  <r>
    <x v="2"/>
    <x v="3"/>
    <x v="3"/>
    <x v="5"/>
    <m/>
    <n v="21870601"/>
    <m/>
    <n v="323600"/>
    <m/>
    <m/>
    <m/>
    <m/>
    <m/>
    <m/>
    <m/>
    <m/>
    <m/>
    <m/>
    <m/>
    <m/>
    <m/>
    <m/>
    <m/>
    <m/>
    <m/>
    <m/>
    <m/>
    <m/>
    <m/>
    <m/>
    <m/>
    <m/>
    <m/>
    <m/>
    <m/>
  </r>
  <r>
    <x v="2"/>
    <x v="4"/>
    <x v="4"/>
    <x v="5"/>
    <m/>
    <n v="14773683"/>
    <m/>
    <n v="366200"/>
    <m/>
    <m/>
    <m/>
    <m/>
    <m/>
    <m/>
    <m/>
    <m/>
    <m/>
    <m/>
    <m/>
    <m/>
    <m/>
    <m/>
    <m/>
    <m/>
    <m/>
    <m/>
    <m/>
    <m/>
    <m/>
    <m/>
    <m/>
    <m/>
    <m/>
    <m/>
    <m/>
  </r>
  <r>
    <x v="2"/>
    <x v="5"/>
    <x v="5"/>
    <x v="5"/>
    <m/>
    <n v="16719524"/>
    <m/>
    <n v="330700"/>
    <m/>
    <m/>
    <m/>
    <m/>
    <m/>
    <m/>
    <m/>
    <m/>
    <m/>
    <m/>
    <m/>
    <m/>
    <m/>
    <m/>
    <m/>
    <m/>
    <m/>
    <m/>
    <m/>
    <m/>
    <m/>
    <m/>
    <m/>
    <m/>
    <m/>
    <m/>
    <m/>
  </r>
  <r>
    <x v="2"/>
    <x v="1"/>
    <x v="6"/>
    <x v="5"/>
    <m/>
    <n v="16369451"/>
    <m/>
    <n v="216200"/>
    <m/>
    <m/>
    <m/>
    <m/>
    <m/>
    <m/>
    <m/>
    <m/>
    <m/>
    <m/>
    <m/>
    <m/>
    <m/>
    <m/>
    <m/>
    <m/>
    <m/>
    <m/>
    <m/>
    <m/>
    <m/>
    <m/>
    <m/>
    <m/>
    <m/>
    <m/>
    <m/>
  </r>
  <r>
    <x v="2"/>
    <x v="6"/>
    <x v="7"/>
    <x v="5"/>
    <m/>
    <n v="7780127"/>
    <m/>
    <n v="209400"/>
    <m/>
    <m/>
    <m/>
    <m/>
    <m/>
    <m/>
    <m/>
    <m/>
    <m/>
    <m/>
    <m/>
    <m/>
    <m/>
    <m/>
    <m/>
    <m/>
    <m/>
    <m/>
    <m/>
    <m/>
    <m/>
    <m/>
    <m/>
    <m/>
    <m/>
    <m/>
    <m/>
  </r>
  <r>
    <x v="2"/>
    <x v="3"/>
    <x v="8"/>
    <x v="5"/>
    <m/>
    <n v="19544133"/>
    <m/>
    <n v="494900"/>
    <m/>
    <m/>
    <m/>
    <m/>
    <m/>
    <m/>
    <m/>
    <m/>
    <m/>
    <m/>
    <m/>
    <m/>
    <m/>
    <m/>
    <m/>
    <m/>
    <m/>
    <m/>
    <m/>
    <m/>
    <m/>
    <m/>
    <m/>
    <m/>
    <m/>
    <m/>
    <m/>
  </r>
  <r>
    <x v="2"/>
    <x v="6"/>
    <x v="9"/>
    <x v="5"/>
    <m/>
    <n v="16244584"/>
    <m/>
    <n v="113600"/>
    <m/>
    <m/>
    <m/>
    <m/>
    <m/>
    <m/>
    <m/>
    <m/>
    <m/>
    <m/>
    <m/>
    <m/>
    <m/>
    <m/>
    <m/>
    <m/>
    <m/>
    <m/>
    <m/>
    <m/>
    <m/>
    <m/>
    <m/>
    <m/>
    <m/>
    <m/>
    <m/>
  </r>
  <r>
    <x v="2"/>
    <x v="7"/>
    <x v="10"/>
    <x v="5"/>
    <m/>
    <n v="9548110"/>
    <m/>
    <n v="230700"/>
    <m/>
    <m/>
    <m/>
    <m/>
    <m/>
    <m/>
    <m/>
    <m/>
    <m/>
    <m/>
    <m/>
    <m/>
    <m/>
    <m/>
    <m/>
    <m/>
    <m/>
    <m/>
    <m/>
    <m/>
    <m/>
    <m/>
    <m/>
    <m/>
    <m/>
    <m/>
    <m/>
  </r>
  <r>
    <x v="2"/>
    <x v="0"/>
    <x v="11"/>
    <x v="5"/>
    <m/>
    <n v="14794650"/>
    <m/>
    <n v="294600"/>
    <m/>
    <m/>
    <m/>
    <m/>
    <m/>
    <m/>
    <m/>
    <m/>
    <m/>
    <m/>
    <m/>
    <m/>
    <m/>
    <m/>
    <m/>
    <m/>
    <m/>
    <m/>
    <m/>
    <m/>
    <m/>
    <m/>
    <m/>
    <m/>
    <m/>
    <m/>
    <m/>
  </r>
  <r>
    <x v="2"/>
    <x v="8"/>
    <x v="12"/>
    <x v="5"/>
    <m/>
    <n v="19761733"/>
    <m/>
    <n v="192000"/>
    <m/>
    <m/>
    <m/>
    <m/>
    <m/>
    <m/>
    <m/>
    <m/>
    <m/>
    <m/>
    <m/>
    <m/>
    <m/>
    <m/>
    <m/>
    <m/>
    <m/>
    <m/>
    <m/>
    <m/>
    <m/>
    <m/>
    <m/>
    <m/>
    <m/>
    <m/>
    <m/>
  </r>
  <r>
    <x v="2"/>
    <x v="4"/>
    <x v="13"/>
    <x v="5"/>
    <m/>
    <n v="10849037"/>
    <m/>
    <n v="544600"/>
    <m/>
    <m/>
    <m/>
    <m/>
    <m/>
    <m/>
    <m/>
    <m/>
    <m/>
    <m/>
    <m/>
    <m/>
    <m/>
    <m/>
    <m/>
    <m/>
    <m/>
    <m/>
    <m/>
    <m/>
    <m/>
    <m/>
    <m/>
    <m/>
    <m/>
    <m/>
    <m/>
  </r>
  <r>
    <x v="2"/>
    <x v="6"/>
    <x v="14"/>
    <x v="5"/>
    <m/>
    <n v="9011978"/>
    <m/>
    <n v="63900"/>
    <m/>
    <m/>
    <m/>
    <m/>
    <m/>
    <m/>
    <m/>
    <m/>
    <m/>
    <m/>
    <m/>
    <m/>
    <m/>
    <m/>
    <m/>
    <m/>
    <m/>
    <m/>
    <m/>
    <m/>
    <m/>
    <m/>
    <m/>
    <m/>
    <m/>
    <m/>
    <m/>
  </r>
  <r>
    <x v="2"/>
    <x v="9"/>
    <x v="15"/>
    <x v="5"/>
    <m/>
    <n v="10427644"/>
    <m/>
    <n v="359100"/>
    <m/>
    <m/>
    <m/>
    <m/>
    <m/>
    <m/>
    <m/>
    <m/>
    <m/>
    <m/>
    <m/>
    <m/>
    <m/>
    <m/>
    <m/>
    <m/>
    <m/>
    <m/>
    <m/>
    <m/>
    <m/>
    <m/>
    <m/>
    <m/>
    <m/>
    <m/>
    <m/>
  </r>
  <r>
    <x v="2"/>
    <x v="3"/>
    <x v="16"/>
    <x v="5"/>
    <m/>
    <n v="19607427"/>
    <m/>
    <n v="209100"/>
    <m/>
    <m/>
    <m/>
    <m/>
    <m/>
    <m/>
    <m/>
    <m/>
    <m/>
    <m/>
    <m/>
    <m/>
    <m/>
    <m/>
    <m/>
    <m/>
    <m/>
    <m/>
    <m/>
    <m/>
    <m/>
    <m/>
    <m/>
    <m/>
    <m/>
    <m/>
    <m/>
  </r>
  <r>
    <x v="2"/>
    <x v="2"/>
    <x v="17"/>
    <x v="5"/>
    <m/>
    <n v="4909904"/>
    <m/>
    <n v="194900"/>
    <m/>
    <m/>
    <m/>
    <m/>
    <m/>
    <m/>
    <m/>
    <m/>
    <m/>
    <m/>
    <m/>
    <m/>
    <m/>
    <m/>
    <m/>
    <m/>
    <m/>
    <m/>
    <m/>
    <m/>
    <m/>
    <m/>
    <m/>
    <m/>
    <m/>
    <m/>
    <m/>
  </r>
  <r>
    <x v="2"/>
    <x v="2"/>
    <x v="18"/>
    <x v="5"/>
    <m/>
    <n v="7663292"/>
    <m/>
    <n v="409400"/>
    <m/>
    <m/>
    <m/>
    <m/>
    <m/>
    <m/>
    <m/>
    <m/>
    <m/>
    <m/>
    <m/>
    <m/>
    <m/>
    <m/>
    <m/>
    <m/>
    <m/>
    <m/>
    <m/>
    <m/>
    <m/>
    <m/>
    <m/>
    <m/>
    <m/>
    <m/>
    <m/>
  </r>
  <r>
    <x v="2"/>
    <x v="0"/>
    <x v="19"/>
    <x v="5"/>
    <m/>
    <n v="18106062"/>
    <m/>
    <n v="127800"/>
    <m/>
    <m/>
    <m/>
    <m/>
    <m/>
    <m/>
    <m/>
    <m/>
    <m/>
    <m/>
    <m/>
    <m/>
    <m/>
    <m/>
    <m/>
    <m/>
    <m/>
    <m/>
    <m/>
    <m/>
    <m/>
    <m/>
    <m/>
    <m/>
    <m/>
    <m/>
    <m/>
  </r>
  <r>
    <x v="2"/>
    <x v="9"/>
    <x v="20"/>
    <x v="5"/>
    <m/>
    <n v="11121559"/>
    <m/>
    <n v="173600"/>
    <m/>
    <m/>
    <m/>
    <m/>
    <m/>
    <m/>
    <m/>
    <m/>
    <m/>
    <m/>
    <m/>
    <m/>
    <m/>
    <m/>
    <m/>
    <m/>
    <m/>
    <m/>
    <m/>
    <m/>
    <m/>
    <m/>
    <m/>
    <m/>
    <m/>
    <m/>
    <m/>
  </r>
  <r>
    <x v="2"/>
    <x v="3"/>
    <x v="21"/>
    <x v="5"/>
    <m/>
    <n v="21074075"/>
    <m/>
    <n v="99400"/>
    <m/>
    <m/>
    <m/>
    <m/>
    <m/>
    <m/>
    <m/>
    <m/>
    <m/>
    <m/>
    <m/>
    <m/>
    <m/>
    <m/>
    <m/>
    <m/>
    <m/>
    <m/>
    <m/>
    <m/>
    <m/>
    <m/>
    <m/>
    <m/>
    <m/>
    <m/>
    <m/>
  </r>
  <r>
    <x v="2"/>
    <x v="8"/>
    <x v="22"/>
    <x v="5"/>
    <m/>
    <n v="15453763"/>
    <m/>
    <n v="234900"/>
    <m/>
    <m/>
    <m/>
    <m/>
    <m/>
    <m/>
    <m/>
    <m/>
    <m/>
    <m/>
    <m/>
    <m/>
    <m/>
    <m/>
    <m/>
    <m/>
    <m/>
    <m/>
    <m/>
    <m/>
    <m/>
    <m/>
    <m/>
    <m/>
    <m/>
    <m/>
    <m/>
  </r>
  <r>
    <x v="2"/>
    <x v="7"/>
    <x v="23"/>
    <x v="5"/>
    <m/>
    <n v="8684788"/>
    <m/>
    <n v="202000"/>
    <m/>
    <m/>
    <m/>
    <m/>
    <m/>
    <m/>
    <m/>
    <m/>
    <m/>
    <m/>
    <m/>
    <m/>
    <m/>
    <m/>
    <m/>
    <m/>
    <m/>
    <m/>
    <m/>
    <m/>
    <m/>
    <m/>
    <m/>
    <m/>
    <m/>
    <m/>
    <m/>
  </r>
  <r>
    <x v="2"/>
    <x v="4"/>
    <x v="24"/>
    <x v="5"/>
    <m/>
    <n v="11237934"/>
    <m/>
    <n v="145200"/>
    <m/>
    <m/>
    <m/>
    <m/>
    <m/>
    <m/>
    <m/>
    <m/>
    <m/>
    <m/>
    <m/>
    <m/>
    <m/>
    <m/>
    <m/>
    <m/>
    <m/>
    <m/>
    <m/>
    <m/>
    <m/>
    <m/>
    <m/>
    <m/>
    <m/>
    <m/>
    <m/>
  </r>
  <r>
    <x v="2"/>
    <x v="5"/>
    <x v="25"/>
    <x v="5"/>
    <m/>
    <n v="2159856"/>
    <m/>
    <n v="187800"/>
    <m/>
    <m/>
    <m/>
    <m/>
    <m/>
    <m/>
    <m/>
    <m/>
    <m/>
    <m/>
    <m/>
    <m/>
    <m/>
    <m/>
    <m/>
    <m/>
    <m/>
    <m/>
    <m/>
    <m/>
    <m/>
    <m/>
    <m/>
    <m/>
    <m/>
    <m/>
    <m/>
  </r>
  <r>
    <x v="2"/>
    <x v="9"/>
    <x v="26"/>
    <x v="5"/>
    <m/>
    <n v="0"/>
    <m/>
    <n v="252000"/>
    <m/>
    <m/>
    <m/>
    <m/>
    <m/>
    <m/>
    <m/>
    <m/>
    <m/>
    <m/>
    <m/>
    <m/>
    <m/>
    <m/>
    <m/>
    <m/>
    <m/>
    <m/>
    <m/>
    <m/>
    <m/>
    <m/>
    <m/>
    <m/>
    <m/>
    <m/>
    <m/>
  </r>
  <r>
    <x v="2"/>
    <x v="7"/>
    <x v="27"/>
    <x v="5"/>
    <m/>
    <n v="12499408"/>
    <m/>
    <n v="237500"/>
    <m/>
    <m/>
    <m/>
    <m/>
    <m/>
    <m/>
    <m/>
    <m/>
    <m/>
    <m/>
    <m/>
    <m/>
    <m/>
    <m/>
    <m/>
    <m/>
    <m/>
    <m/>
    <m/>
    <m/>
    <m/>
    <m/>
    <m/>
    <m/>
    <m/>
    <m/>
    <m/>
  </r>
  <r>
    <x v="2"/>
    <x v="9"/>
    <x v="28"/>
    <x v="5"/>
    <m/>
    <n v="0"/>
    <m/>
    <n v="106500"/>
    <m/>
    <m/>
    <m/>
    <m/>
    <m/>
    <m/>
    <m/>
    <m/>
    <m/>
    <m/>
    <m/>
    <m/>
    <m/>
    <m/>
    <m/>
    <m/>
    <m/>
    <m/>
    <m/>
    <m/>
    <m/>
    <m/>
    <m/>
    <m/>
    <m/>
    <m/>
    <m/>
  </r>
  <r>
    <x v="2"/>
    <x v="9"/>
    <x v="29"/>
    <x v="5"/>
    <m/>
    <n v="0"/>
    <m/>
    <n v="607100"/>
    <m/>
    <m/>
    <m/>
    <m/>
    <m/>
    <m/>
    <m/>
    <m/>
    <m/>
    <m/>
    <m/>
    <m/>
    <m/>
    <m/>
    <m/>
    <m/>
    <m/>
    <m/>
    <m/>
    <m/>
    <m/>
    <m/>
    <m/>
    <m/>
    <m/>
    <m/>
    <m/>
  </r>
  <r>
    <x v="2"/>
    <x v="2"/>
    <x v="30"/>
    <x v="5"/>
    <m/>
    <n v="691727"/>
    <m/>
    <n v="477100"/>
    <m/>
    <m/>
    <m/>
    <m/>
    <m/>
    <m/>
    <m/>
    <m/>
    <m/>
    <m/>
    <m/>
    <m/>
    <m/>
    <m/>
    <m/>
    <m/>
    <m/>
    <m/>
    <m/>
    <m/>
    <m/>
    <m/>
    <m/>
    <m/>
    <m/>
    <m/>
    <m/>
  </r>
  <r>
    <x v="2"/>
    <x v="8"/>
    <x v="31"/>
    <x v="5"/>
    <m/>
    <n v="0"/>
    <m/>
    <n v="498400"/>
    <m/>
    <m/>
    <m/>
    <m/>
    <m/>
    <m/>
    <m/>
    <m/>
    <m/>
    <m/>
    <m/>
    <m/>
    <m/>
    <m/>
    <m/>
    <m/>
    <m/>
    <m/>
    <m/>
    <m/>
    <m/>
    <m/>
    <m/>
    <m/>
    <m/>
    <m/>
    <m/>
  </r>
  <r>
    <x v="2"/>
    <x v="8"/>
    <x v="32"/>
    <x v="5"/>
    <m/>
    <n v="0"/>
    <m/>
    <n v="345500"/>
    <m/>
    <m/>
    <m/>
    <m/>
    <m/>
    <m/>
    <m/>
    <m/>
    <m/>
    <m/>
    <m/>
    <m/>
    <m/>
    <m/>
    <m/>
    <m/>
    <m/>
    <m/>
    <m/>
    <m/>
    <m/>
    <m/>
    <m/>
    <m/>
    <m/>
    <m/>
    <m/>
  </r>
  <r>
    <x v="2"/>
    <x v="4"/>
    <x v="33"/>
    <x v="5"/>
    <m/>
    <n v="0"/>
    <m/>
    <n v="210000"/>
    <m/>
    <m/>
    <m/>
    <m/>
    <m/>
    <m/>
    <m/>
    <m/>
    <m/>
    <m/>
    <m/>
    <m/>
    <m/>
    <m/>
    <m/>
    <m/>
    <m/>
    <m/>
    <m/>
    <m/>
    <m/>
    <m/>
    <m/>
    <m/>
    <m/>
    <m/>
    <m/>
  </r>
  <r>
    <x v="2"/>
    <x v="5"/>
    <x v="34"/>
    <x v="5"/>
    <m/>
    <n v="1541113"/>
    <m/>
    <n v="548400"/>
    <m/>
    <m/>
    <m/>
    <m/>
    <m/>
    <m/>
    <m/>
    <m/>
    <m/>
    <m/>
    <m/>
    <m/>
    <m/>
    <m/>
    <m/>
    <m/>
    <m/>
    <m/>
    <m/>
    <m/>
    <m/>
    <m/>
    <m/>
    <m/>
    <m/>
    <m/>
    <m/>
  </r>
  <r>
    <x v="2"/>
    <x v="0"/>
    <x v="0"/>
    <x v="4"/>
    <m/>
    <n v="6840000"/>
    <m/>
    <m/>
    <m/>
    <m/>
    <m/>
    <m/>
    <m/>
    <m/>
    <m/>
    <m/>
    <m/>
    <m/>
    <m/>
    <m/>
    <m/>
    <m/>
    <m/>
    <m/>
    <m/>
    <m/>
    <m/>
    <m/>
    <m/>
    <m/>
    <m/>
    <m/>
    <m/>
    <m/>
    <m/>
  </r>
  <r>
    <x v="2"/>
    <x v="1"/>
    <x v="1"/>
    <x v="4"/>
    <n v="23338466"/>
    <n v="13072383"/>
    <m/>
    <m/>
    <m/>
    <m/>
    <m/>
    <m/>
    <m/>
    <m/>
    <m/>
    <m/>
    <m/>
    <m/>
    <m/>
    <m/>
    <m/>
    <m/>
    <m/>
    <m/>
    <m/>
    <m/>
    <m/>
    <m/>
    <m/>
    <m/>
    <m/>
    <m/>
    <m/>
    <m/>
    <m/>
  </r>
  <r>
    <x v="2"/>
    <x v="2"/>
    <x v="2"/>
    <x v="4"/>
    <n v="21627726"/>
    <n v="10645178"/>
    <m/>
    <m/>
    <m/>
    <m/>
    <m/>
    <m/>
    <m/>
    <m/>
    <m/>
    <m/>
    <m/>
    <m/>
    <m/>
    <m/>
    <m/>
    <m/>
    <m/>
    <m/>
    <m/>
    <m/>
    <m/>
    <m/>
    <m/>
    <m/>
    <m/>
    <m/>
    <m/>
    <m/>
    <m/>
  </r>
  <r>
    <x v="2"/>
    <x v="3"/>
    <x v="3"/>
    <x v="4"/>
    <n v="27975176"/>
    <n v="15962044"/>
    <m/>
    <m/>
    <m/>
    <m/>
    <m/>
    <m/>
    <m/>
    <m/>
    <m/>
    <m/>
    <m/>
    <m/>
    <m/>
    <m/>
    <m/>
    <m/>
    <m/>
    <m/>
    <m/>
    <m/>
    <m/>
    <m/>
    <m/>
    <m/>
    <m/>
    <m/>
    <m/>
    <m/>
    <m/>
  </r>
  <r>
    <x v="2"/>
    <x v="4"/>
    <x v="4"/>
    <x v="4"/>
    <n v="15634904"/>
    <n v="22490052"/>
    <m/>
    <m/>
    <m/>
    <m/>
    <m/>
    <m/>
    <m/>
    <m/>
    <m/>
    <m/>
    <m/>
    <m/>
    <m/>
    <m/>
    <m/>
    <m/>
    <m/>
    <m/>
    <m/>
    <m/>
    <m/>
    <m/>
    <m/>
    <m/>
    <m/>
    <m/>
    <m/>
    <m/>
    <m/>
  </r>
  <r>
    <x v="2"/>
    <x v="5"/>
    <x v="5"/>
    <x v="4"/>
    <n v="19501202"/>
    <n v="7027134"/>
    <m/>
    <m/>
    <m/>
    <m/>
    <m/>
    <m/>
    <m/>
    <m/>
    <m/>
    <m/>
    <m/>
    <m/>
    <m/>
    <m/>
    <m/>
    <m/>
    <m/>
    <m/>
    <m/>
    <m/>
    <m/>
    <m/>
    <m/>
    <m/>
    <m/>
    <m/>
    <m/>
    <m/>
    <m/>
  </r>
  <r>
    <x v="2"/>
    <x v="1"/>
    <x v="6"/>
    <x v="4"/>
    <n v="20629273"/>
    <n v="11269862"/>
    <m/>
    <m/>
    <m/>
    <m/>
    <m/>
    <m/>
    <m/>
    <m/>
    <m/>
    <m/>
    <m/>
    <m/>
    <m/>
    <m/>
    <m/>
    <m/>
    <m/>
    <m/>
    <m/>
    <m/>
    <m/>
    <m/>
    <m/>
    <m/>
    <m/>
    <m/>
    <m/>
    <m/>
    <m/>
  </r>
  <r>
    <x v="2"/>
    <x v="6"/>
    <x v="7"/>
    <x v="4"/>
    <n v="4188172"/>
    <n v="4798963"/>
    <m/>
    <m/>
    <m/>
    <m/>
    <m/>
    <m/>
    <m/>
    <m/>
    <m/>
    <m/>
    <m/>
    <m/>
    <m/>
    <m/>
    <m/>
    <m/>
    <m/>
    <m/>
    <m/>
    <m/>
    <m/>
    <m/>
    <m/>
    <m/>
    <m/>
    <m/>
    <m/>
    <m/>
    <m/>
  </r>
  <r>
    <x v="2"/>
    <x v="3"/>
    <x v="8"/>
    <x v="4"/>
    <n v="6713224"/>
    <n v="8664153"/>
    <m/>
    <m/>
    <m/>
    <m/>
    <m/>
    <m/>
    <m/>
    <m/>
    <m/>
    <m/>
    <m/>
    <m/>
    <m/>
    <m/>
    <m/>
    <m/>
    <m/>
    <m/>
    <m/>
    <m/>
    <m/>
    <m/>
    <m/>
    <m/>
    <m/>
    <m/>
    <m/>
    <m/>
    <m/>
  </r>
  <r>
    <x v="2"/>
    <x v="6"/>
    <x v="9"/>
    <x v="4"/>
    <n v="23541499"/>
    <n v="9111016"/>
    <m/>
    <m/>
    <m/>
    <m/>
    <m/>
    <m/>
    <m/>
    <m/>
    <m/>
    <m/>
    <m/>
    <m/>
    <m/>
    <m/>
    <m/>
    <m/>
    <m/>
    <m/>
    <m/>
    <m/>
    <m/>
    <m/>
    <m/>
    <m/>
    <m/>
    <m/>
    <m/>
    <m/>
    <m/>
  </r>
  <r>
    <x v="2"/>
    <x v="7"/>
    <x v="10"/>
    <x v="4"/>
    <n v="20788303"/>
    <n v="9789411"/>
    <m/>
    <m/>
    <m/>
    <m/>
    <m/>
    <m/>
    <m/>
    <m/>
    <m/>
    <m/>
    <m/>
    <m/>
    <m/>
    <m/>
    <m/>
    <m/>
    <m/>
    <m/>
    <m/>
    <m/>
    <m/>
    <m/>
    <m/>
    <m/>
    <m/>
    <m/>
    <m/>
    <m/>
    <m/>
  </r>
  <r>
    <x v="2"/>
    <x v="0"/>
    <x v="11"/>
    <x v="4"/>
    <n v="14250000"/>
    <n v="0"/>
    <m/>
    <m/>
    <m/>
    <m/>
    <m/>
    <m/>
    <m/>
    <m/>
    <m/>
    <m/>
    <m/>
    <m/>
    <m/>
    <m/>
    <m/>
    <m/>
    <m/>
    <m/>
    <m/>
    <m/>
    <m/>
    <m/>
    <m/>
    <m/>
    <m/>
    <m/>
    <m/>
    <m/>
    <m/>
  </r>
  <r>
    <x v="2"/>
    <x v="8"/>
    <x v="12"/>
    <x v="4"/>
    <n v="27067185"/>
    <n v="9063665"/>
    <m/>
    <m/>
    <m/>
    <m/>
    <m/>
    <m/>
    <m/>
    <m/>
    <m/>
    <m/>
    <m/>
    <m/>
    <m/>
    <m/>
    <m/>
    <m/>
    <m/>
    <m/>
    <m/>
    <m/>
    <m/>
    <m/>
    <m/>
    <m/>
    <m/>
    <m/>
    <m/>
    <m/>
    <m/>
  </r>
  <r>
    <x v="2"/>
    <x v="4"/>
    <x v="13"/>
    <x v="4"/>
    <n v="6735546"/>
    <n v="16206217"/>
    <m/>
    <m/>
    <m/>
    <m/>
    <m/>
    <m/>
    <m/>
    <m/>
    <m/>
    <m/>
    <m/>
    <m/>
    <m/>
    <m/>
    <m/>
    <m/>
    <m/>
    <m/>
    <m/>
    <m/>
    <m/>
    <m/>
    <m/>
    <m/>
    <m/>
    <m/>
    <m/>
    <m/>
    <m/>
  </r>
  <r>
    <x v="2"/>
    <x v="6"/>
    <x v="14"/>
    <x v="4"/>
    <n v="4453651"/>
    <n v="6547170"/>
    <m/>
    <m/>
    <m/>
    <m/>
    <m/>
    <m/>
    <m/>
    <m/>
    <m/>
    <m/>
    <m/>
    <m/>
    <m/>
    <m/>
    <m/>
    <m/>
    <m/>
    <m/>
    <m/>
    <m/>
    <m/>
    <m/>
    <m/>
    <m/>
    <m/>
    <m/>
    <m/>
    <m/>
    <m/>
  </r>
  <r>
    <x v="2"/>
    <x v="9"/>
    <x v="15"/>
    <x v="4"/>
    <n v="23076893"/>
    <n v="16626097"/>
    <m/>
    <m/>
    <m/>
    <m/>
    <m/>
    <m/>
    <m/>
    <m/>
    <m/>
    <m/>
    <m/>
    <m/>
    <m/>
    <m/>
    <m/>
    <m/>
    <m/>
    <m/>
    <m/>
    <m/>
    <m/>
    <m/>
    <m/>
    <m/>
    <m/>
    <m/>
    <m/>
    <m/>
    <m/>
  </r>
  <r>
    <x v="2"/>
    <x v="3"/>
    <x v="16"/>
    <x v="4"/>
    <n v="5670556"/>
    <n v="7917535"/>
    <m/>
    <m/>
    <m/>
    <m/>
    <m/>
    <m/>
    <m/>
    <m/>
    <m/>
    <m/>
    <m/>
    <m/>
    <m/>
    <m/>
    <m/>
    <m/>
    <m/>
    <m/>
    <m/>
    <m/>
    <m/>
    <m/>
    <m/>
    <m/>
    <m/>
    <m/>
    <m/>
    <m/>
    <m/>
  </r>
  <r>
    <x v="2"/>
    <x v="2"/>
    <x v="17"/>
    <x v="4"/>
    <n v="6101760"/>
    <n v="0"/>
    <m/>
    <m/>
    <m/>
    <m/>
    <m/>
    <m/>
    <m/>
    <m/>
    <m/>
    <m/>
    <m/>
    <m/>
    <m/>
    <m/>
    <m/>
    <m/>
    <m/>
    <m/>
    <m/>
    <m/>
    <m/>
    <m/>
    <m/>
    <m/>
    <m/>
    <m/>
    <m/>
    <m/>
    <m/>
  </r>
  <r>
    <x v="2"/>
    <x v="2"/>
    <x v="18"/>
    <x v="4"/>
    <n v="20426928"/>
    <n v="6888272"/>
    <m/>
    <m/>
    <m/>
    <m/>
    <m/>
    <m/>
    <m/>
    <m/>
    <m/>
    <m/>
    <m/>
    <m/>
    <m/>
    <m/>
    <m/>
    <m/>
    <m/>
    <m/>
    <m/>
    <m/>
    <m/>
    <m/>
    <m/>
    <m/>
    <m/>
    <m/>
    <m/>
    <m/>
    <m/>
  </r>
  <r>
    <x v="2"/>
    <x v="0"/>
    <x v="19"/>
    <x v="4"/>
    <n v="20534344"/>
    <n v="8497827"/>
    <m/>
    <m/>
    <m/>
    <m/>
    <m/>
    <m/>
    <m/>
    <m/>
    <m/>
    <m/>
    <m/>
    <m/>
    <m/>
    <m/>
    <m/>
    <m/>
    <m/>
    <m/>
    <m/>
    <m/>
    <m/>
    <m/>
    <m/>
    <m/>
    <m/>
    <m/>
    <m/>
    <m/>
    <m/>
  </r>
  <r>
    <x v="2"/>
    <x v="9"/>
    <x v="20"/>
    <x v="4"/>
    <n v="19910006"/>
    <n v="15685665"/>
    <m/>
    <m/>
    <m/>
    <m/>
    <m/>
    <m/>
    <m/>
    <m/>
    <m/>
    <m/>
    <m/>
    <m/>
    <m/>
    <m/>
    <m/>
    <m/>
    <m/>
    <m/>
    <m/>
    <m/>
    <m/>
    <m/>
    <m/>
    <m/>
    <m/>
    <m/>
    <m/>
    <m/>
    <m/>
  </r>
  <r>
    <x v="2"/>
    <x v="3"/>
    <x v="21"/>
    <x v="4"/>
    <n v="19661935"/>
    <n v="0"/>
    <m/>
    <m/>
    <m/>
    <m/>
    <m/>
    <m/>
    <m/>
    <m/>
    <m/>
    <m/>
    <m/>
    <m/>
    <m/>
    <m/>
    <m/>
    <m/>
    <m/>
    <m/>
    <m/>
    <m/>
    <m/>
    <m/>
    <m/>
    <m/>
    <m/>
    <m/>
    <m/>
    <m/>
    <m/>
  </r>
  <r>
    <x v="2"/>
    <x v="8"/>
    <x v="22"/>
    <x v="4"/>
    <n v="28271584"/>
    <n v="23425781"/>
    <m/>
    <m/>
    <m/>
    <m/>
    <m/>
    <m/>
    <m/>
    <m/>
    <m/>
    <m/>
    <m/>
    <m/>
    <m/>
    <m/>
    <m/>
    <m/>
    <m/>
    <m/>
    <m/>
    <m/>
    <m/>
    <m/>
    <m/>
    <m/>
    <m/>
    <m/>
    <m/>
    <m/>
    <m/>
  </r>
  <r>
    <x v="2"/>
    <x v="7"/>
    <x v="23"/>
    <x v="4"/>
    <n v="6159263"/>
    <n v="19986811"/>
    <m/>
    <m/>
    <m/>
    <m/>
    <m/>
    <m/>
    <m/>
    <m/>
    <m/>
    <m/>
    <m/>
    <m/>
    <m/>
    <m/>
    <m/>
    <m/>
    <m/>
    <m/>
    <m/>
    <m/>
    <m/>
    <m/>
    <m/>
    <m/>
    <m/>
    <m/>
    <m/>
    <m/>
    <m/>
  </r>
  <r>
    <x v="2"/>
    <x v="4"/>
    <x v="24"/>
    <x v="4"/>
    <n v="5384731"/>
    <n v="6243184"/>
    <m/>
    <m/>
    <m/>
    <m/>
    <m/>
    <m/>
    <m/>
    <m/>
    <m/>
    <m/>
    <m/>
    <m/>
    <m/>
    <m/>
    <m/>
    <m/>
    <m/>
    <m/>
    <m/>
    <m/>
    <m/>
    <m/>
    <m/>
    <m/>
    <m/>
    <m/>
    <m/>
    <m/>
    <m/>
  </r>
  <r>
    <x v="2"/>
    <x v="5"/>
    <x v="25"/>
    <x v="4"/>
    <n v="4995601"/>
    <n v="0"/>
    <m/>
    <m/>
    <m/>
    <m/>
    <m/>
    <m/>
    <m/>
    <m/>
    <m/>
    <m/>
    <m/>
    <m/>
    <m/>
    <m/>
    <m/>
    <m/>
    <m/>
    <m/>
    <m/>
    <m/>
    <m/>
    <m/>
    <m/>
    <m/>
    <m/>
    <m/>
    <m/>
    <m/>
    <m/>
  </r>
  <r>
    <x v="2"/>
    <x v="9"/>
    <x v="26"/>
    <x v="4"/>
    <n v="5464482"/>
    <n v="0"/>
    <m/>
    <m/>
    <m/>
    <m/>
    <m/>
    <m/>
    <m/>
    <m/>
    <m/>
    <m/>
    <m/>
    <m/>
    <m/>
    <m/>
    <m/>
    <m/>
    <m/>
    <m/>
    <m/>
    <m/>
    <m/>
    <m/>
    <m/>
    <m/>
    <m/>
    <m/>
    <m/>
    <m/>
    <m/>
  </r>
  <r>
    <x v="2"/>
    <x v="7"/>
    <x v="27"/>
    <x v="4"/>
    <n v="6741442"/>
    <n v="19491844"/>
    <m/>
    <m/>
    <m/>
    <m/>
    <m/>
    <m/>
    <m/>
    <m/>
    <m/>
    <m/>
    <m/>
    <m/>
    <m/>
    <m/>
    <m/>
    <m/>
    <m/>
    <m/>
    <m/>
    <m/>
    <m/>
    <m/>
    <m/>
    <m/>
    <m/>
    <m/>
    <m/>
    <m/>
    <m/>
  </r>
  <r>
    <x v="2"/>
    <x v="9"/>
    <x v="28"/>
    <x v="4"/>
    <n v="10148244"/>
    <n v="0"/>
    <m/>
    <m/>
    <m/>
    <m/>
    <m/>
    <m/>
    <m/>
    <m/>
    <m/>
    <m/>
    <m/>
    <m/>
    <m/>
    <m/>
    <m/>
    <m/>
    <m/>
    <m/>
    <m/>
    <m/>
    <m/>
    <m/>
    <m/>
    <m/>
    <m/>
    <m/>
    <m/>
    <m/>
    <m/>
  </r>
  <r>
    <x v="2"/>
    <x v="9"/>
    <x v="29"/>
    <x v="4"/>
    <n v="4750518"/>
    <n v="0"/>
    <m/>
    <m/>
    <m/>
    <m/>
    <m/>
    <m/>
    <m/>
    <m/>
    <m/>
    <m/>
    <m/>
    <m/>
    <m/>
    <m/>
    <m/>
    <m/>
    <m/>
    <m/>
    <m/>
    <m/>
    <m/>
    <m/>
    <m/>
    <m/>
    <m/>
    <m/>
    <m/>
    <m/>
    <m/>
  </r>
  <r>
    <x v="2"/>
    <x v="2"/>
    <x v="30"/>
    <x v="4"/>
    <n v="22991492"/>
    <n v="0"/>
    <m/>
    <m/>
    <m/>
    <m/>
    <m/>
    <m/>
    <m/>
    <m/>
    <m/>
    <m/>
    <m/>
    <m/>
    <m/>
    <m/>
    <m/>
    <m/>
    <m/>
    <m/>
    <m/>
    <m/>
    <m/>
    <m/>
    <m/>
    <m/>
    <m/>
    <m/>
    <m/>
    <m/>
    <m/>
  </r>
  <r>
    <x v="2"/>
    <x v="8"/>
    <x v="31"/>
    <x v="4"/>
    <m/>
    <n v="2420375"/>
    <m/>
    <m/>
    <m/>
    <m/>
    <m/>
    <m/>
    <m/>
    <m/>
    <m/>
    <m/>
    <m/>
    <m/>
    <m/>
    <m/>
    <m/>
    <m/>
    <m/>
    <m/>
    <m/>
    <m/>
    <m/>
    <m/>
    <m/>
    <m/>
    <m/>
    <m/>
    <m/>
    <m/>
    <m/>
  </r>
  <r>
    <x v="2"/>
    <x v="8"/>
    <x v="32"/>
    <x v="4"/>
    <n v="4889718"/>
    <n v="3835831"/>
    <m/>
    <m/>
    <m/>
    <m/>
    <m/>
    <m/>
    <m/>
    <m/>
    <m/>
    <m/>
    <m/>
    <m/>
    <m/>
    <m/>
    <m/>
    <m/>
    <m/>
    <m/>
    <m/>
    <m/>
    <m/>
    <m/>
    <m/>
    <m/>
    <m/>
    <m/>
    <m/>
    <m/>
    <m/>
  </r>
  <r>
    <x v="2"/>
    <x v="4"/>
    <x v="33"/>
    <x v="4"/>
    <n v="10902439"/>
    <n v="8677970"/>
    <m/>
    <m/>
    <m/>
    <m/>
    <m/>
    <m/>
    <m/>
    <m/>
    <m/>
    <m/>
    <m/>
    <m/>
    <m/>
    <m/>
    <m/>
    <m/>
    <m/>
    <m/>
    <m/>
    <m/>
    <m/>
    <m/>
    <m/>
    <m/>
    <m/>
    <m/>
    <m/>
    <m/>
    <m/>
  </r>
  <r>
    <x v="2"/>
    <x v="5"/>
    <x v="34"/>
    <x v="4"/>
    <n v="4594524"/>
    <n v="3543986"/>
    <m/>
    <m/>
    <m/>
    <m/>
    <m/>
    <m/>
    <m/>
    <m/>
    <m/>
    <m/>
    <m/>
    <m/>
    <m/>
    <m/>
    <m/>
    <m/>
    <m/>
    <m/>
    <m/>
    <m/>
    <m/>
    <m/>
    <m/>
    <m/>
    <m/>
    <m/>
    <m/>
    <m/>
    <m/>
  </r>
  <r>
    <x v="2"/>
    <x v="0"/>
    <x v="0"/>
    <x v="7"/>
    <m/>
    <n v="0"/>
    <m/>
    <m/>
    <m/>
    <m/>
    <m/>
    <m/>
    <m/>
    <m/>
    <m/>
    <m/>
    <m/>
    <m/>
    <m/>
    <m/>
    <m/>
    <m/>
    <m/>
    <m/>
    <m/>
    <m/>
    <m/>
    <m/>
    <m/>
    <m/>
    <m/>
    <m/>
    <m/>
    <m/>
    <m/>
  </r>
  <r>
    <x v="2"/>
    <x v="1"/>
    <x v="1"/>
    <x v="7"/>
    <m/>
    <n v="0"/>
    <m/>
    <m/>
    <m/>
    <m/>
    <m/>
    <m/>
    <m/>
    <m/>
    <m/>
    <m/>
    <m/>
    <m/>
    <m/>
    <m/>
    <m/>
    <m/>
    <m/>
    <m/>
    <m/>
    <m/>
    <m/>
    <m/>
    <m/>
    <m/>
    <m/>
    <m/>
    <m/>
    <m/>
    <m/>
  </r>
  <r>
    <x v="2"/>
    <x v="2"/>
    <x v="2"/>
    <x v="7"/>
    <m/>
    <n v="3017000"/>
    <m/>
    <m/>
    <m/>
    <m/>
    <m/>
    <m/>
    <m/>
    <m/>
    <m/>
    <m/>
    <m/>
    <m/>
    <m/>
    <m/>
    <m/>
    <m/>
    <m/>
    <m/>
    <m/>
    <m/>
    <m/>
    <m/>
    <m/>
    <m/>
    <m/>
    <m/>
    <m/>
    <m/>
    <m/>
  </r>
  <r>
    <x v="2"/>
    <x v="3"/>
    <x v="3"/>
    <x v="7"/>
    <m/>
    <n v="0"/>
    <m/>
    <m/>
    <m/>
    <m/>
    <m/>
    <m/>
    <m/>
    <m/>
    <m/>
    <m/>
    <m/>
    <m/>
    <m/>
    <m/>
    <m/>
    <m/>
    <m/>
    <m/>
    <m/>
    <m/>
    <m/>
    <m/>
    <m/>
    <m/>
    <m/>
    <m/>
    <m/>
    <m/>
    <m/>
  </r>
  <r>
    <x v="2"/>
    <x v="4"/>
    <x v="4"/>
    <x v="7"/>
    <m/>
    <n v="1220989"/>
    <m/>
    <m/>
    <m/>
    <m/>
    <m/>
    <m/>
    <m/>
    <m/>
    <m/>
    <m/>
    <m/>
    <m/>
    <m/>
    <m/>
    <m/>
    <m/>
    <m/>
    <m/>
    <m/>
    <m/>
    <m/>
    <m/>
    <m/>
    <m/>
    <m/>
    <m/>
    <m/>
    <m/>
    <m/>
  </r>
  <r>
    <x v="2"/>
    <x v="5"/>
    <x v="5"/>
    <x v="7"/>
    <m/>
    <n v="0"/>
    <m/>
    <m/>
    <m/>
    <m/>
    <m/>
    <m/>
    <m/>
    <m/>
    <m/>
    <m/>
    <m/>
    <m/>
    <m/>
    <m/>
    <m/>
    <m/>
    <m/>
    <m/>
    <m/>
    <m/>
    <m/>
    <m/>
    <m/>
    <m/>
    <m/>
    <m/>
    <m/>
    <m/>
    <m/>
  </r>
  <r>
    <x v="2"/>
    <x v="1"/>
    <x v="6"/>
    <x v="7"/>
    <m/>
    <n v="0"/>
    <m/>
    <m/>
    <m/>
    <m/>
    <m/>
    <m/>
    <m/>
    <m/>
    <m/>
    <m/>
    <m/>
    <m/>
    <m/>
    <m/>
    <m/>
    <m/>
    <m/>
    <m/>
    <m/>
    <m/>
    <m/>
    <m/>
    <m/>
    <m/>
    <m/>
    <m/>
    <m/>
    <m/>
    <m/>
  </r>
  <r>
    <x v="2"/>
    <x v="6"/>
    <x v="7"/>
    <x v="7"/>
    <m/>
    <n v="2824136"/>
    <m/>
    <m/>
    <m/>
    <m/>
    <m/>
    <m/>
    <m/>
    <m/>
    <m/>
    <m/>
    <m/>
    <m/>
    <m/>
    <m/>
    <m/>
    <m/>
    <m/>
    <m/>
    <m/>
    <m/>
    <m/>
    <m/>
    <m/>
    <m/>
    <m/>
    <m/>
    <m/>
    <m/>
    <m/>
  </r>
  <r>
    <x v="2"/>
    <x v="3"/>
    <x v="8"/>
    <x v="7"/>
    <m/>
    <n v="0"/>
    <m/>
    <m/>
    <m/>
    <m/>
    <m/>
    <m/>
    <m/>
    <m/>
    <m/>
    <m/>
    <m/>
    <m/>
    <m/>
    <m/>
    <m/>
    <m/>
    <m/>
    <m/>
    <m/>
    <m/>
    <m/>
    <m/>
    <m/>
    <m/>
    <m/>
    <m/>
    <m/>
    <m/>
    <m/>
  </r>
  <r>
    <x v="2"/>
    <x v="6"/>
    <x v="9"/>
    <x v="7"/>
    <m/>
    <n v="2581380"/>
    <m/>
    <m/>
    <m/>
    <m/>
    <m/>
    <m/>
    <m/>
    <m/>
    <m/>
    <m/>
    <m/>
    <m/>
    <m/>
    <m/>
    <m/>
    <m/>
    <m/>
    <m/>
    <m/>
    <m/>
    <m/>
    <m/>
    <m/>
    <m/>
    <m/>
    <m/>
    <m/>
    <m/>
    <m/>
  </r>
  <r>
    <x v="2"/>
    <x v="7"/>
    <x v="10"/>
    <x v="7"/>
    <m/>
    <n v="0"/>
    <m/>
    <m/>
    <m/>
    <m/>
    <m/>
    <m/>
    <m/>
    <m/>
    <m/>
    <m/>
    <m/>
    <m/>
    <m/>
    <m/>
    <m/>
    <m/>
    <m/>
    <m/>
    <m/>
    <m/>
    <m/>
    <m/>
    <m/>
    <m/>
    <m/>
    <m/>
    <m/>
    <m/>
    <m/>
  </r>
  <r>
    <x v="2"/>
    <x v="0"/>
    <x v="11"/>
    <x v="7"/>
    <m/>
    <n v="0"/>
    <m/>
    <m/>
    <m/>
    <m/>
    <m/>
    <m/>
    <m/>
    <m/>
    <m/>
    <m/>
    <m/>
    <m/>
    <m/>
    <m/>
    <m/>
    <m/>
    <m/>
    <m/>
    <m/>
    <m/>
    <m/>
    <m/>
    <m/>
    <m/>
    <m/>
    <m/>
    <m/>
    <m/>
    <m/>
  </r>
  <r>
    <x v="2"/>
    <x v="8"/>
    <x v="12"/>
    <x v="7"/>
    <m/>
    <n v="0"/>
    <m/>
    <m/>
    <m/>
    <m/>
    <m/>
    <m/>
    <m/>
    <m/>
    <m/>
    <m/>
    <m/>
    <m/>
    <m/>
    <m/>
    <m/>
    <m/>
    <m/>
    <m/>
    <m/>
    <m/>
    <m/>
    <m/>
    <m/>
    <m/>
    <m/>
    <m/>
    <m/>
    <m/>
    <m/>
  </r>
  <r>
    <x v="2"/>
    <x v="4"/>
    <x v="13"/>
    <x v="7"/>
    <m/>
    <n v="0"/>
    <m/>
    <m/>
    <m/>
    <m/>
    <m/>
    <m/>
    <m/>
    <m/>
    <m/>
    <m/>
    <m/>
    <m/>
    <m/>
    <m/>
    <m/>
    <m/>
    <m/>
    <m/>
    <m/>
    <m/>
    <m/>
    <m/>
    <m/>
    <m/>
    <m/>
    <m/>
    <m/>
    <m/>
    <m/>
  </r>
  <r>
    <x v="2"/>
    <x v="6"/>
    <x v="14"/>
    <x v="7"/>
    <m/>
    <n v="0"/>
    <m/>
    <m/>
    <m/>
    <m/>
    <m/>
    <m/>
    <m/>
    <m/>
    <m/>
    <m/>
    <m/>
    <m/>
    <m/>
    <m/>
    <m/>
    <m/>
    <m/>
    <m/>
    <m/>
    <m/>
    <m/>
    <m/>
    <m/>
    <m/>
    <m/>
    <m/>
    <m/>
    <m/>
    <m/>
  </r>
  <r>
    <x v="2"/>
    <x v="9"/>
    <x v="15"/>
    <x v="7"/>
    <m/>
    <n v="0"/>
    <m/>
    <m/>
    <m/>
    <m/>
    <m/>
    <m/>
    <m/>
    <m/>
    <m/>
    <m/>
    <m/>
    <m/>
    <m/>
    <m/>
    <m/>
    <m/>
    <m/>
    <m/>
    <m/>
    <m/>
    <m/>
    <m/>
    <m/>
    <m/>
    <m/>
    <m/>
    <m/>
    <m/>
    <m/>
  </r>
  <r>
    <x v="2"/>
    <x v="3"/>
    <x v="16"/>
    <x v="7"/>
    <m/>
    <n v="2468423"/>
    <m/>
    <m/>
    <m/>
    <m/>
    <m/>
    <m/>
    <m/>
    <m/>
    <m/>
    <m/>
    <m/>
    <m/>
    <m/>
    <m/>
    <m/>
    <m/>
    <m/>
    <m/>
    <m/>
    <m/>
    <m/>
    <m/>
    <m/>
    <m/>
    <m/>
    <m/>
    <m/>
    <m/>
    <m/>
  </r>
  <r>
    <x v="2"/>
    <x v="2"/>
    <x v="17"/>
    <x v="7"/>
    <m/>
    <n v="0"/>
    <m/>
    <m/>
    <m/>
    <m/>
    <m/>
    <m/>
    <m/>
    <m/>
    <m/>
    <m/>
    <m/>
    <m/>
    <m/>
    <m/>
    <m/>
    <m/>
    <m/>
    <m/>
    <m/>
    <m/>
    <m/>
    <m/>
    <m/>
    <m/>
    <m/>
    <m/>
    <m/>
    <m/>
    <m/>
  </r>
  <r>
    <x v="2"/>
    <x v="2"/>
    <x v="18"/>
    <x v="7"/>
    <m/>
    <n v="0"/>
    <m/>
    <m/>
    <m/>
    <m/>
    <m/>
    <m/>
    <m/>
    <m/>
    <m/>
    <m/>
    <m/>
    <m/>
    <m/>
    <m/>
    <m/>
    <m/>
    <m/>
    <m/>
    <m/>
    <m/>
    <m/>
    <m/>
    <m/>
    <m/>
    <m/>
    <m/>
    <m/>
    <m/>
    <m/>
  </r>
  <r>
    <x v="2"/>
    <x v="0"/>
    <x v="19"/>
    <x v="7"/>
    <m/>
    <n v="0"/>
    <m/>
    <m/>
    <m/>
    <m/>
    <m/>
    <m/>
    <m/>
    <m/>
    <m/>
    <m/>
    <m/>
    <m/>
    <m/>
    <m/>
    <m/>
    <m/>
    <m/>
    <m/>
    <m/>
    <m/>
    <m/>
    <m/>
    <m/>
    <m/>
    <m/>
    <m/>
    <m/>
    <m/>
    <m/>
  </r>
  <r>
    <x v="2"/>
    <x v="9"/>
    <x v="20"/>
    <x v="7"/>
    <m/>
    <n v="0"/>
    <m/>
    <m/>
    <m/>
    <m/>
    <m/>
    <m/>
    <m/>
    <m/>
    <m/>
    <m/>
    <m/>
    <m/>
    <m/>
    <m/>
    <m/>
    <m/>
    <m/>
    <m/>
    <m/>
    <m/>
    <m/>
    <m/>
    <m/>
    <m/>
    <m/>
    <m/>
    <m/>
    <m/>
    <m/>
  </r>
  <r>
    <x v="2"/>
    <x v="3"/>
    <x v="21"/>
    <x v="7"/>
    <m/>
    <n v="2860000"/>
    <m/>
    <m/>
    <m/>
    <m/>
    <m/>
    <m/>
    <m/>
    <m/>
    <m/>
    <m/>
    <m/>
    <m/>
    <m/>
    <m/>
    <m/>
    <m/>
    <m/>
    <m/>
    <m/>
    <m/>
    <m/>
    <m/>
    <m/>
    <m/>
    <m/>
    <m/>
    <m/>
    <m/>
    <m/>
  </r>
  <r>
    <x v="2"/>
    <x v="8"/>
    <x v="22"/>
    <x v="7"/>
    <m/>
    <n v="0"/>
    <m/>
    <m/>
    <m/>
    <m/>
    <m/>
    <m/>
    <m/>
    <m/>
    <m/>
    <m/>
    <m/>
    <m/>
    <m/>
    <m/>
    <m/>
    <m/>
    <m/>
    <m/>
    <m/>
    <m/>
    <m/>
    <m/>
    <m/>
    <m/>
    <m/>
    <m/>
    <m/>
    <m/>
    <m/>
  </r>
  <r>
    <x v="2"/>
    <x v="7"/>
    <x v="23"/>
    <x v="7"/>
    <m/>
    <n v="1857100"/>
    <m/>
    <m/>
    <m/>
    <m/>
    <m/>
    <m/>
    <m/>
    <m/>
    <m/>
    <m/>
    <m/>
    <m/>
    <m/>
    <m/>
    <m/>
    <m/>
    <m/>
    <m/>
    <m/>
    <m/>
    <m/>
    <m/>
    <m/>
    <m/>
    <m/>
    <m/>
    <m/>
    <m/>
    <m/>
  </r>
  <r>
    <x v="2"/>
    <x v="4"/>
    <x v="24"/>
    <x v="7"/>
    <m/>
    <n v="0"/>
    <m/>
    <m/>
    <m/>
    <m/>
    <m/>
    <m/>
    <m/>
    <m/>
    <m/>
    <m/>
    <m/>
    <m/>
    <m/>
    <m/>
    <m/>
    <m/>
    <m/>
    <m/>
    <m/>
    <m/>
    <m/>
    <m/>
    <m/>
    <m/>
    <m/>
    <m/>
    <m/>
    <m/>
    <m/>
  </r>
  <r>
    <x v="2"/>
    <x v="5"/>
    <x v="25"/>
    <x v="7"/>
    <m/>
    <n v="0"/>
    <m/>
    <m/>
    <m/>
    <m/>
    <m/>
    <m/>
    <m/>
    <m/>
    <m/>
    <m/>
    <m/>
    <m/>
    <m/>
    <m/>
    <m/>
    <m/>
    <m/>
    <m/>
    <m/>
    <m/>
    <m/>
    <m/>
    <m/>
    <m/>
    <m/>
    <m/>
    <m/>
    <m/>
    <m/>
  </r>
  <r>
    <x v="2"/>
    <x v="9"/>
    <x v="26"/>
    <x v="7"/>
    <m/>
    <n v="0"/>
    <m/>
    <m/>
    <m/>
    <m/>
    <m/>
    <m/>
    <m/>
    <m/>
    <m/>
    <m/>
    <m/>
    <m/>
    <m/>
    <m/>
    <m/>
    <m/>
    <m/>
    <m/>
    <m/>
    <m/>
    <m/>
    <m/>
    <m/>
    <m/>
    <m/>
    <m/>
    <m/>
    <m/>
    <m/>
  </r>
  <r>
    <x v="2"/>
    <x v="7"/>
    <x v="27"/>
    <x v="7"/>
    <m/>
    <n v="0"/>
    <m/>
    <m/>
    <m/>
    <m/>
    <m/>
    <m/>
    <m/>
    <m/>
    <m/>
    <m/>
    <m/>
    <m/>
    <m/>
    <m/>
    <m/>
    <m/>
    <m/>
    <m/>
    <m/>
    <m/>
    <m/>
    <m/>
    <m/>
    <m/>
    <m/>
    <m/>
    <m/>
    <m/>
    <m/>
  </r>
  <r>
    <x v="2"/>
    <x v="9"/>
    <x v="28"/>
    <x v="7"/>
    <m/>
    <n v="0"/>
    <m/>
    <m/>
    <m/>
    <m/>
    <m/>
    <m/>
    <m/>
    <m/>
    <m/>
    <m/>
    <m/>
    <m/>
    <m/>
    <m/>
    <m/>
    <m/>
    <m/>
    <m/>
    <m/>
    <m/>
    <m/>
    <m/>
    <m/>
    <m/>
    <m/>
    <m/>
    <m/>
    <m/>
    <m/>
  </r>
  <r>
    <x v="2"/>
    <x v="9"/>
    <x v="29"/>
    <x v="7"/>
    <m/>
    <n v="0"/>
    <m/>
    <m/>
    <m/>
    <m/>
    <m/>
    <m/>
    <m/>
    <m/>
    <m/>
    <m/>
    <m/>
    <m/>
    <m/>
    <m/>
    <m/>
    <m/>
    <m/>
    <m/>
    <m/>
    <m/>
    <m/>
    <m/>
    <m/>
    <m/>
    <m/>
    <m/>
    <m/>
    <m/>
    <m/>
  </r>
  <r>
    <x v="2"/>
    <x v="2"/>
    <x v="30"/>
    <x v="7"/>
    <m/>
    <n v="730000"/>
    <m/>
    <m/>
    <m/>
    <m/>
    <m/>
    <m/>
    <m/>
    <m/>
    <m/>
    <m/>
    <m/>
    <m/>
    <m/>
    <m/>
    <m/>
    <m/>
    <m/>
    <m/>
    <m/>
    <m/>
    <m/>
    <m/>
    <m/>
    <m/>
    <m/>
    <m/>
    <m/>
    <m/>
    <m/>
  </r>
  <r>
    <x v="2"/>
    <x v="8"/>
    <x v="31"/>
    <x v="7"/>
    <m/>
    <n v="0"/>
    <m/>
    <m/>
    <m/>
    <m/>
    <m/>
    <m/>
    <m/>
    <m/>
    <m/>
    <m/>
    <m/>
    <m/>
    <m/>
    <m/>
    <m/>
    <m/>
    <m/>
    <m/>
    <m/>
    <m/>
    <m/>
    <m/>
    <m/>
    <m/>
    <m/>
    <m/>
    <m/>
    <m/>
    <m/>
  </r>
  <r>
    <x v="2"/>
    <x v="8"/>
    <x v="32"/>
    <x v="7"/>
    <m/>
    <n v="0"/>
    <m/>
    <m/>
    <m/>
    <m/>
    <m/>
    <m/>
    <m/>
    <m/>
    <m/>
    <m/>
    <m/>
    <m/>
    <m/>
    <m/>
    <m/>
    <m/>
    <m/>
    <m/>
    <m/>
    <m/>
    <m/>
    <m/>
    <m/>
    <m/>
    <m/>
    <m/>
    <m/>
    <m/>
    <m/>
  </r>
  <r>
    <x v="2"/>
    <x v="4"/>
    <x v="33"/>
    <x v="7"/>
    <m/>
    <n v="0"/>
    <m/>
    <m/>
    <m/>
    <m/>
    <m/>
    <m/>
    <m/>
    <m/>
    <m/>
    <m/>
    <m/>
    <m/>
    <m/>
    <m/>
    <m/>
    <m/>
    <m/>
    <m/>
    <m/>
    <m/>
    <m/>
    <m/>
    <m/>
    <m/>
    <m/>
    <m/>
    <m/>
    <m/>
    <m/>
  </r>
  <r>
    <x v="2"/>
    <x v="5"/>
    <x v="34"/>
    <x v="7"/>
    <m/>
    <n v="1418000"/>
    <m/>
    <m/>
    <m/>
    <m/>
    <m/>
    <m/>
    <m/>
    <m/>
    <m/>
    <m/>
    <m/>
    <m/>
    <m/>
    <m/>
    <m/>
    <m/>
    <m/>
    <m/>
    <m/>
    <m/>
    <m/>
    <m/>
    <m/>
    <m/>
    <m/>
    <m/>
    <m/>
    <m/>
    <m/>
  </r>
  <r>
    <x v="2"/>
    <x v="0"/>
    <x v="0"/>
    <x v="9"/>
    <n v="17525581"/>
    <n v="0"/>
    <m/>
    <m/>
    <m/>
    <m/>
    <m/>
    <m/>
    <m/>
    <m/>
    <m/>
    <m/>
    <m/>
    <m/>
    <m/>
    <m/>
    <m/>
    <m/>
    <m/>
    <m/>
    <m/>
    <m/>
    <m/>
    <m/>
    <m/>
    <m/>
    <m/>
    <m/>
    <m/>
    <m/>
    <m/>
  </r>
  <r>
    <x v="2"/>
    <x v="1"/>
    <x v="1"/>
    <x v="9"/>
    <n v="16706012"/>
    <n v="0"/>
    <m/>
    <m/>
    <m/>
    <m/>
    <m/>
    <m/>
    <m/>
    <m/>
    <m/>
    <m/>
    <m/>
    <m/>
    <m/>
    <m/>
    <m/>
    <m/>
    <m/>
    <m/>
    <m/>
    <m/>
    <m/>
    <m/>
    <m/>
    <m/>
    <m/>
    <m/>
    <m/>
    <m/>
    <m/>
  </r>
  <r>
    <x v="2"/>
    <x v="2"/>
    <x v="2"/>
    <x v="9"/>
    <n v="10545891"/>
    <n v="0"/>
    <m/>
    <m/>
    <m/>
    <m/>
    <m/>
    <m/>
    <m/>
    <m/>
    <m/>
    <m/>
    <m/>
    <m/>
    <m/>
    <m/>
    <m/>
    <m/>
    <m/>
    <m/>
    <m/>
    <m/>
    <m/>
    <m/>
    <m/>
    <m/>
    <m/>
    <m/>
    <m/>
    <m/>
    <m/>
  </r>
  <r>
    <x v="2"/>
    <x v="3"/>
    <x v="3"/>
    <x v="9"/>
    <n v="11903183"/>
    <n v="2732302"/>
    <m/>
    <m/>
    <m/>
    <m/>
    <m/>
    <m/>
    <m/>
    <m/>
    <m/>
    <m/>
    <m/>
    <m/>
    <m/>
    <m/>
    <m/>
    <m/>
    <m/>
    <m/>
    <m/>
    <m/>
    <m/>
    <m/>
    <m/>
    <m/>
    <m/>
    <m/>
    <m/>
    <m/>
    <m/>
  </r>
  <r>
    <x v="2"/>
    <x v="4"/>
    <x v="4"/>
    <x v="9"/>
    <n v="11958904"/>
    <n v="2030000"/>
    <m/>
    <m/>
    <m/>
    <m/>
    <m/>
    <m/>
    <m/>
    <m/>
    <m/>
    <m/>
    <m/>
    <m/>
    <m/>
    <m/>
    <m/>
    <m/>
    <m/>
    <m/>
    <m/>
    <m/>
    <m/>
    <m/>
    <m/>
    <m/>
    <m/>
    <m/>
    <m/>
    <m/>
    <m/>
  </r>
  <r>
    <x v="2"/>
    <x v="5"/>
    <x v="5"/>
    <x v="9"/>
    <n v="13876732"/>
    <n v="2400000"/>
    <m/>
    <m/>
    <m/>
    <m/>
    <m/>
    <m/>
    <m/>
    <m/>
    <m/>
    <m/>
    <m/>
    <m/>
    <m/>
    <m/>
    <m/>
    <m/>
    <m/>
    <m/>
    <m/>
    <m/>
    <m/>
    <m/>
    <m/>
    <m/>
    <m/>
    <m/>
    <m/>
    <m/>
    <m/>
  </r>
  <r>
    <x v="2"/>
    <x v="1"/>
    <x v="6"/>
    <x v="9"/>
    <n v="12743625"/>
    <n v="1852500"/>
    <m/>
    <m/>
    <m/>
    <m/>
    <m/>
    <m/>
    <m/>
    <m/>
    <m/>
    <m/>
    <m/>
    <m/>
    <m/>
    <m/>
    <m/>
    <m/>
    <m/>
    <m/>
    <m/>
    <m/>
    <m/>
    <m/>
    <m/>
    <m/>
    <m/>
    <m/>
    <m/>
    <m/>
    <m/>
  </r>
  <r>
    <x v="2"/>
    <x v="6"/>
    <x v="7"/>
    <x v="9"/>
    <n v="14024576"/>
    <n v="1300000"/>
    <m/>
    <m/>
    <m/>
    <m/>
    <m/>
    <m/>
    <m/>
    <m/>
    <m/>
    <m/>
    <m/>
    <m/>
    <m/>
    <m/>
    <m/>
    <m/>
    <m/>
    <m/>
    <m/>
    <m/>
    <m/>
    <m/>
    <m/>
    <m/>
    <m/>
    <m/>
    <m/>
    <m/>
    <m/>
  </r>
  <r>
    <x v="2"/>
    <x v="3"/>
    <x v="8"/>
    <x v="9"/>
    <n v="10384486"/>
    <n v="1300000"/>
    <m/>
    <m/>
    <m/>
    <m/>
    <m/>
    <m/>
    <m/>
    <m/>
    <m/>
    <m/>
    <m/>
    <m/>
    <m/>
    <m/>
    <m/>
    <m/>
    <m/>
    <m/>
    <m/>
    <m/>
    <m/>
    <m/>
    <m/>
    <m/>
    <m/>
    <m/>
    <m/>
    <m/>
    <m/>
  </r>
  <r>
    <x v="2"/>
    <x v="6"/>
    <x v="9"/>
    <x v="9"/>
    <n v="20698395"/>
    <n v="1300000"/>
    <m/>
    <m/>
    <m/>
    <m/>
    <m/>
    <m/>
    <m/>
    <m/>
    <m/>
    <m/>
    <m/>
    <m/>
    <m/>
    <m/>
    <m/>
    <m/>
    <m/>
    <m/>
    <m/>
    <m/>
    <m/>
    <m/>
    <m/>
    <m/>
    <m/>
    <m/>
    <m/>
    <m/>
    <m/>
  </r>
  <r>
    <x v="2"/>
    <x v="7"/>
    <x v="10"/>
    <x v="9"/>
    <n v="14399850"/>
    <n v="0"/>
    <m/>
    <m/>
    <m/>
    <m/>
    <m/>
    <m/>
    <m/>
    <m/>
    <m/>
    <m/>
    <m/>
    <m/>
    <m/>
    <m/>
    <m/>
    <m/>
    <m/>
    <m/>
    <m/>
    <m/>
    <m/>
    <m/>
    <m/>
    <m/>
    <m/>
    <m/>
    <m/>
    <m/>
    <m/>
  </r>
  <r>
    <x v="2"/>
    <x v="0"/>
    <x v="11"/>
    <x v="9"/>
    <n v="10267652"/>
    <n v="0"/>
    <m/>
    <m/>
    <m/>
    <m/>
    <m/>
    <m/>
    <m/>
    <m/>
    <m/>
    <m/>
    <m/>
    <m/>
    <m/>
    <m/>
    <m/>
    <m/>
    <m/>
    <m/>
    <m/>
    <m/>
    <m/>
    <m/>
    <m/>
    <m/>
    <m/>
    <m/>
    <m/>
    <m/>
    <m/>
  </r>
  <r>
    <x v="2"/>
    <x v="8"/>
    <x v="12"/>
    <x v="9"/>
    <n v="15692639"/>
    <n v="1300000"/>
    <m/>
    <m/>
    <m/>
    <m/>
    <m/>
    <m/>
    <m/>
    <m/>
    <m/>
    <m/>
    <m/>
    <m/>
    <m/>
    <m/>
    <m/>
    <m/>
    <m/>
    <m/>
    <m/>
    <m/>
    <m/>
    <m/>
    <m/>
    <m/>
    <m/>
    <m/>
    <m/>
    <m/>
    <m/>
  </r>
  <r>
    <x v="2"/>
    <x v="4"/>
    <x v="13"/>
    <x v="9"/>
    <n v="7382688"/>
    <n v="2832003"/>
    <m/>
    <m/>
    <m/>
    <m/>
    <m/>
    <m/>
    <m/>
    <m/>
    <m/>
    <m/>
    <m/>
    <m/>
    <m/>
    <m/>
    <m/>
    <m/>
    <m/>
    <m/>
    <m/>
    <m/>
    <m/>
    <m/>
    <m/>
    <m/>
    <m/>
    <m/>
    <m/>
    <m/>
    <m/>
  </r>
  <r>
    <x v="2"/>
    <x v="6"/>
    <x v="14"/>
    <x v="9"/>
    <n v="6072567"/>
    <n v="0"/>
    <m/>
    <m/>
    <m/>
    <m/>
    <m/>
    <m/>
    <m/>
    <m/>
    <m/>
    <m/>
    <m/>
    <m/>
    <m/>
    <m/>
    <m/>
    <m/>
    <m/>
    <m/>
    <m/>
    <m/>
    <m/>
    <m/>
    <m/>
    <m/>
    <m/>
    <m/>
    <m/>
    <m/>
    <m/>
  </r>
  <r>
    <x v="2"/>
    <x v="9"/>
    <x v="15"/>
    <x v="9"/>
    <n v="16266907"/>
    <n v="4180001"/>
    <m/>
    <m/>
    <m/>
    <m/>
    <m/>
    <m/>
    <m/>
    <m/>
    <m/>
    <m/>
    <m/>
    <m/>
    <m/>
    <m/>
    <m/>
    <m/>
    <m/>
    <m/>
    <m/>
    <m/>
    <m/>
    <m/>
    <m/>
    <m/>
    <m/>
    <m/>
    <m/>
    <m/>
    <m/>
  </r>
  <r>
    <x v="2"/>
    <x v="3"/>
    <x v="16"/>
    <x v="9"/>
    <n v="12325204"/>
    <n v="1300000"/>
    <m/>
    <m/>
    <m/>
    <m/>
    <m/>
    <m/>
    <m/>
    <m/>
    <m/>
    <m/>
    <m/>
    <m/>
    <m/>
    <m/>
    <m/>
    <m/>
    <m/>
    <m/>
    <m/>
    <m/>
    <m/>
    <m/>
    <m/>
    <m/>
    <m/>
    <m/>
    <m/>
    <m/>
    <m/>
  </r>
  <r>
    <x v="2"/>
    <x v="2"/>
    <x v="17"/>
    <x v="9"/>
    <n v="19043498"/>
    <n v="0"/>
    <m/>
    <m/>
    <m/>
    <m/>
    <m/>
    <m/>
    <m/>
    <m/>
    <m/>
    <m/>
    <m/>
    <m/>
    <m/>
    <m/>
    <m/>
    <m/>
    <m/>
    <m/>
    <m/>
    <m/>
    <m/>
    <m/>
    <m/>
    <m/>
    <m/>
    <m/>
    <m/>
    <m/>
    <m/>
  </r>
  <r>
    <x v="2"/>
    <x v="2"/>
    <x v="18"/>
    <x v="9"/>
    <n v="7374488"/>
    <n v="0"/>
    <m/>
    <m/>
    <m/>
    <m/>
    <m/>
    <m/>
    <m/>
    <m/>
    <m/>
    <m/>
    <m/>
    <m/>
    <m/>
    <m/>
    <m/>
    <m/>
    <m/>
    <m/>
    <m/>
    <m/>
    <m/>
    <m/>
    <m/>
    <m/>
    <m/>
    <m/>
    <m/>
    <m/>
    <m/>
  </r>
  <r>
    <x v="2"/>
    <x v="0"/>
    <x v="19"/>
    <x v="9"/>
    <n v="11260211"/>
    <n v="1315553"/>
    <m/>
    <m/>
    <m/>
    <m/>
    <m/>
    <m/>
    <m/>
    <m/>
    <m/>
    <m/>
    <m/>
    <m/>
    <m/>
    <m/>
    <m/>
    <m/>
    <m/>
    <m/>
    <m/>
    <m/>
    <m/>
    <m/>
    <m/>
    <m/>
    <m/>
    <m/>
    <m/>
    <m/>
    <m/>
  </r>
  <r>
    <x v="2"/>
    <x v="9"/>
    <x v="20"/>
    <x v="9"/>
    <n v="12922770"/>
    <n v="3617000"/>
    <m/>
    <m/>
    <m/>
    <m/>
    <m/>
    <m/>
    <m/>
    <m/>
    <m/>
    <m/>
    <m/>
    <m/>
    <m/>
    <m/>
    <m/>
    <m/>
    <m/>
    <m/>
    <m/>
    <m/>
    <m/>
    <m/>
    <m/>
    <m/>
    <m/>
    <m/>
    <m/>
    <m/>
    <m/>
  </r>
  <r>
    <x v="2"/>
    <x v="3"/>
    <x v="21"/>
    <x v="9"/>
    <n v="9974401"/>
    <n v="0"/>
    <m/>
    <m/>
    <m/>
    <m/>
    <m/>
    <m/>
    <m/>
    <m/>
    <m/>
    <m/>
    <m/>
    <m/>
    <m/>
    <m/>
    <m/>
    <m/>
    <m/>
    <m/>
    <m/>
    <m/>
    <m/>
    <m/>
    <m/>
    <m/>
    <m/>
    <m/>
    <m/>
    <m/>
    <m/>
  </r>
  <r>
    <x v="2"/>
    <x v="8"/>
    <x v="22"/>
    <x v="9"/>
    <n v="27878535"/>
    <n v="0"/>
    <m/>
    <m/>
    <m/>
    <m/>
    <m/>
    <m/>
    <m/>
    <m/>
    <m/>
    <m/>
    <m/>
    <m/>
    <m/>
    <m/>
    <m/>
    <m/>
    <m/>
    <m/>
    <m/>
    <m/>
    <m/>
    <m/>
    <m/>
    <m/>
    <m/>
    <m/>
    <m/>
    <m/>
    <m/>
  </r>
  <r>
    <x v="2"/>
    <x v="7"/>
    <x v="23"/>
    <x v="9"/>
    <n v="12840719"/>
    <n v="3401000"/>
    <m/>
    <m/>
    <m/>
    <m/>
    <m/>
    <m/>
    <m/>
    <m/>
    <m/>
    <m/>
    <m/>
    <m/>
    <m/>
    <m/>
    <m/>
    <m/>
    <m/>
    <m/>
    <m/>
    <m/>
    <m/>
    <m/>
    <m/>
    <m/>
    <m/>
    <m/>
    <m/>
    <m/>
    <m/>
  </r>
  <r>
    <x v="2"/>
    <x v="4"/>
    <x v="24"/>
    <x v="9"/>
    <n v="500000"/>
    <n v="0"/>
    <m/>
    <m/>
    <m/>
    <m/>
    <m/>
    <m/>
    <m/>
    <m/>
    <m/>
    <m/>
    <m/>
    <m/>
    <m/>
    <m/>
    <m/>
    <m/>
    <m/>
    <m/>
    <m/>
    <m/>
    <m/>
    <m/>
    <m/>
    <m/>
    <m/>
    <m/>
    <m/>
    <m/>
    <m/>
  </r>
  <r>
    <x v="2"/>
    <x v="5"/>
    <x v="25"/>
    <x v="9"/>
    <n v="12717043"/>
    <n v="3580000"/>
    <m/>
    <m/>
    <m/>
    <m/>
    <m/>
    <m/>
    <m/>
    <m/>
    <m/>
    <m/>
    <m/>
    <m/>
    <m/>
    <m/>
    <m/>
    <m/>
    <m/>
    <m/>
    <m/>
    <m/>
    <m/>
    <m/>
    <m/>
    <m/>
    <m/>
    <m/>
    <m/>
    <m/>
    <m/>
  </r>
  <r>
    <x v="2"/>
    <x v="9"/>
    <x v="26"/>
    <x v="9"/>
    <n v="12655661"/>
    <n v="0"/>
    <m/>
    <m/>
    <m/>
    <m/>
    <m/>
    <m/>
    <m/>
    <m/>
    <m/>
    <m/>
    <m/>
    <m/>
    <m/>
    <m/>
    <m/>
    <m/>
    <m/>
    <m/>
    <m/>
    <m/>
    <m/>
    <m/>
    <m/>
    <m/>
    <m/>
    <m/>
    <m/>
    <m/>
    <m/>
  </r>
  <r>
    <x v="2"/>
    <x v="7"/>
    <x v="27"/>
    <x v="9"/>
    <n v="18451315"/>
    <n v="600000"/>
    <m/>
    <m/>
    <m/>
    <m/>
    <m/>
    <m/>
    <m/>
    <m/>
    <m/>
    <m/>
    <m/>
    <m/>
    <m/>
    <m/>
    <m/>
    <m/>
    <m/>
    <m/>
    <m/>
    <m/>
    <m/>
    <m/>
    <m/>
    <m/>
    <m/>
    <m/>
    <m/>
    <m/>
    <m/>
  </r>
  <r>
    <x v="2"/>
    <x v="9"/>
    <x v="28"/>
    <x v="9"/>
    <n v="20219885"/>
    <n v="0"/>
    <m/>
    <m/>
    <m/>
    <m/>
    <m/>
    <m/>
    <m/>
    <m/>
    <m/>
    <m/>
    <m/>
    <m/>
    <m/>
    <m/>
    <m/>
    <m/>
    <m/>
    <m/>
    <m/>
    <m/>
    <m/>
    <m/>
    <m/>
    <m/>
    <m/>
    <m/>
    <m/>
    <m/>
    <m/>
  </r>
  <r>
    <x v="2"/>
    <x v="9"/>
    <x v="29"/>
    <x v="9"/>
    <n v="700000"/>
    <n v="800566"/>
    <m/>
    <m/>
    <m/>
    <m/>
    <m/>
    <m/>
    <m/>
    <m/>
    <m/>
    <m/>
    <m/>
    <m/>
    <m/>
    <m/>
    <m/>
    <m/>
    <m/>
    <m/>
    <m/>
    <m/>
    <m/>
    <m/>
    <m/>
    <m/>
    <m/>
    <m/>
    <m/>
    <m/>
    <m/>
  </r>
  <r>
    <x v="2"/>
    <x v="2"/>
    <x v="30"/>
    <x v="9"/>
    <n v="4125531"/>
    <n v="0"/>
    <m/>
    <m/>
    <m/>
    <m/>
    <m/>
    <m/>
    <m/>
    <m/>
    <m/>
    <m/>
    <m/>
    <m/>
    <m/>
    <m/>
    <m/>
    <m/>
    <m/>
    <m/>
    <m/>
    <m/>
    <m/>
    <m/>
    <m/>
    <m/>
    <m/>
    <m/>
    <m/>
    <m/>
    <m/>
  </r>
  <r>
    <x v="2"/>
    <x v="8"/>
    <x v="31"/>
    <x v="9"/>
    <n v="7687984"/>
    <n v="842000"/>
    <m/>
    <m/>
    <m/>
    <m/>
    <m/>
    <m/>
    <m/>
    <m/>
    <m/>
    <m/>
    <m/>
    <m/>
    <m/>
    <m/>
    <m/>
    <m/>
    <m/>
    <m/>
    <m/>
    <m/>
    <m/>
    <m/>
    <m/>
    <m/>
    <m/>
    <m/>
    <m/>
    <m/>
    <m/>
  </r>
  <r>
    <x v="2"/>
    <x v="8"/>
    <x v="32"/>
    <x v="9"/>
    <n v="11105767"/>
    <n v="1548500"/>
    <m/>
    <m/>
    <m/>
    <m/>
    <m/>
    <m/>
    <m/>
    <m/>
    <m/>
    <m/>
    <m/>
    <m/>
    <m/>
    <m/>
    <m/>
    <m/>
    <m/>
    <m/>
    <m/>
    <m/>
    <m/>
    <m/>
    <m/>
    <m/>
    <m/>
    <m/>
    <m/>
    <m/>
    <m/>
  </r>
  <r>
    <x v="2"/>
    <x v="4"/>
    <x v="33"/>
    <x v="9"/>
    <n v="29678415"/>
    <n v="919600"/>
    <m/>
    <m/>
    <m/>
    <m/>
    <m/>
    <m/>
    <m/>
    <m/>
    <m/>
    <m/>
    <m/>
    <m/>
    <m/>
    <m/>
    <m/>
    <m/>
    <m/>
    <m/>
    <m/>
    <m/>
    <m/>
    <m/>
    <m/>
    <m/>
    <m/>
    <m/>
    <m/>
    <m/>
    <m/>
  </r>
  <r>
    <x v="2"/>
    <x v="5"/>
    <x v="34"/>
    <x v="9"/>
    <n v="12175908"/>
    <n v="0"/>
    <m/>
    <m/>
    <m/>
    <m/>
    <m/>
    <m/>
    <m/>
    <m/>
    <m/>
    <m/>
    <m/>
    <m/>
    <m/>
    <m/>
    <m/>
    <m/>
    <m/>
    <m/>
    <m/>
    <m/>
    <m/>
    <m/>
    <m/>
    <m/>
    <m/>
    <m/>
    <m/>
    <m/>
    <m/>
  </r>
  <r>
    <x v="2"/>
    <x v="0"/>
    <x v="0"/>
    <x v="11"/>
    <m/>
    <m/>
    <m/>
    <m/>
    <m/>
    <m/>
    <m/>
    <m/>
    <m/>
    <m/>
    <m/>
    <m/>
    <m/>
    <m/>
    <m/>
    <m/>
    <m/>
    <m/>
    <m/>
    <m/>
    <m/>
    <m/>
    <m/>
    <m/>
    <m/>
    <m/>
    <m/>
    <m/>
    <m/>
    <m/>
    <m/>
  </r>
  <r>
    <x v="2"/>
    <x v="1"/>
    <x v="1"/>
    <x v="11"/>
    <m/>
    <m/>
    <m/>
    <m/>
    <m/>
    <m/>
    <m/>
    <m/>
    <m/>
    <m/>
    <m/>
    <m/>
    <m/>
    <m/>
    <m/>
    <m/>
    <m/>
    <m/>
    <m/>
    <m/>
    <m/>
    <m/>
    <m/>
    <m/>
    <m/>
    <m/>
    <m/>
    <m/>
    <m/>
    <m/>
    <m/>
  </r>
  <r>
    <x v="2"/>
    <x v="2"/>
    <x v="2"/>
    <x v="11"/>
    <m/>
    <m/>
    <m/>
    <m/>
    <m/>
    <m/>
    <m/>
    <m/>
    <m/>
    <m/>
    <m/>
    <m/>
    <m/>
    <m/>
    <m/>
    <m/>
    <m/>
    <m/>
    <m/>
    <m/>
    <m/>
    <m/>
    <m/>
    <m/>
    <m/>
    <m/>
    <m/>
    <m/>
    <m/>
    <m/>
    <m/>
  </r>
  <r>
    <x v="2"/>
    <x v="3"/>
    <x v="3"/>
    <x v="11"/>
    <m/>
    <m/>
    <m/>
    <m/>
    <m/>
    <m/>
    <m/>
    <m/>
    <m/>
    <m/>
    <m/>
    <m/>
    <m/>
    <m/>
    <m/>
    <m/>
    <m/>
    <m/>
    <m/>
    <m/>
    <m/>
    <m/>
    <m/>
    <m/>
    <m/>
    <m/>
    <m/>
    <m/>
    <m/>
    <m/>
    <m/>
  </r>
  <r>
    <x v="2"/>
    <x v="4"/>
    <x v="4"/>
    <x v="11"/>
    <m/>
    <m/>
    <m/>
    <m/>
    <m/>
    <m/>
    <m/>
    <m/>
    <m/>
    <m/>
    <m/>
    <m/>
    <m/>
    <m/>
    <m/>
    <m/>
    <m/>
    <m/>
    <m/>
    <m/>
    <m/>
    <m/>
    <m/>
    <m/>
    <m/>
    <m/>
    <m/>
    <m/>
    <m/>
    <m/>
    <m/>
  </r>
  <r>
    <x v="2"/>
    <x v="5"/>
    <x v="5"/>
    <x v="11"/>
    <m/>
    <m/>
    <m/>
    <m/>
    <m/>
    <m/>
    <m/>
    <m/>
    <m/>
    <m/>
    <m/>
    <m/>
    <m/>
    <m/>
    <m/>
    <m/>
    <m/>
    <m/>
    <m/>
    <m/>
    <m/>
    <m/>
    <m/>
    <m/>
    <m/>
    <m/>
    <m/>
    <m/>
    <m/>
    <m/>
    <m/>
  </r>
  <r>
    <x v="2"/>
    <x v="1"/>
    <x v="6"/>
    <x v="11"/>
    <m/>
    <m/>
    <m/>
    <m/>
    <m/>
    <m/>
    <m/>
    <m/>
    <m/>
    <m/>
    <m/>
    <m/>
    <m/>
    <m/>
    <m/>
    <m/>
    <m/>
    <m/>
    <m/>
    <m/>
    <m/>
    <m/>
    <m/>
    <m/>
    <m/>
    <m/>
    <m/>
    <m/>
    <m/>
    <m/>
    <m/>
  </r>
  <r>
    <x v="2"/>
    <x v="6"/>
    <x v="7"/>
    <x v="11"/>
    <m/>
    <m/>
    <m/>
    <m/>
    <m/>
    <m/>
    <m/>
    <m/>
    <m/>
    <m/>
    <m/>
    <m/>
    <m/>
    <m/>
    <m/>
    <m/>
    <m/>
    <m/>
    <m/>
    <m/>
    <m/>
    <m/>
    <m/>
    <m/>
    <m/>
    <m/>
    <m/>
    <m/>
    <m/>
    <m/>
    <m/>
  </r>
  <r>
    <x v="2"/>
    <x v="3"/>
    <x v="8"/>
    <x v="11"/>
    <m/>
    <m/>
    <m/>
    <m/>
    <m/>
    <m/>
    <m/>
    <m/>
    <m/>
    <m/>
    <m/>
    <m/>
    <m/>
    <m/>
    <m/>
    <m/>
    <m/>
    <m/>
    <m/>
    <m/>
    <m/>
    <m/>
    <m/>
    <m/>
    <m/>
    <m/>
    <m/>
    <m/>
    <m/>
    <m/>
    <m/>
  </r>
  <r>
    <x v="2"/>
    <x v="6"/>
    <x v="9"/>
    <x v="11"/>
    <m/>
    <m/>
    <m/>
    <m/>
    <m/>
    <m/>
    <m/>
    <m/>
    <m/>
    <m/>
    <m/>
    <m/>
    <m/>
    <m/>
    <m/>
    <m/>
    <m/>
    <m/>
    <m/>
    <m/>
    <m/>
    <m/>
    <m/>
    <m/>
    <m/>
    <m/>
    <m/>
    <m/>
    <m/>
    <m/>
    <m/>
  </r>
  <r>
    <x v="2"/>
    <x v="7"/>
    <x v="10"/>
    <x v="11"/>
    <m/>
    <m/>
    <m/>
    <m/>
    <m/>
    <m/>
    <m/>
    <m/>
    <m/>
    <m/>
    <m/>
    <m/>
    <m/>
    <m/>
    <m/>
    <m/>
    <m/>
    <m/>
    <m/>
    <m/>
    <m/>
    <m/>
    <m/>
    <m/>
    <m/>
    <m/>
    <m/>
    <m/>
    <m/>
    <m/>
    <m/>
  </r>
  <r>
    <x v="2"/>
    <x v="0"/>
    <x v="11"/>
    <x v="11"/>
    <m/>
    <m/>
    <m/>
    <m/>
    <m/>
    <m/>
    <m/>
    <m/>
    <m/>
    <m/>
    <m/>
    <m/>
    <m/>
    <m/>
    <m/>
    <m/>
    <m/>
    <m/>
    <m/>
    <m/>
    <m/>
    <m/>
    <m/>
    <m/>
    <m/>
    <m/>
    <m/>
    <m/>
    <m/>
    <m/>
    <m/>
  </r>
  <r>
    <x v="2"/>
    <x v="8"/>
    <x v="12"/>
    <x v="11"/>
    <m/>
    <m/>
    <m/>
    <m/>
    <m/>
    <m/>
    <m/>
    <m/>
    <m/>
    <m/>
    <m/>
    <m/>
    <m/>
    <m/>
    <m/>
    <m/>
    <m/>
    <m/>
    <m/>
    <m/>
    <m/>
    <m/>
    <m/>
    <m/>
    <m/>
    <m/>
    <m/>
    <m/>
    <m/>
    <m/>
    <m/>
  </r>
  <r>
    <x v="2"/>
    <x v="4"/>
    <x v="13"/>
    <x v="11"/>
    <m/>
    <m/>
    <m/>
    <m/>
    <m/>
    <m/>
    <m/>
    <m/>
    <m/>
    <m/>
    <m/>
    <m/>
    <m/>
    <m/>
    <m/>
    <m/>
    <m/>
    <m/>
    <m/>
    <m/>
    <m/>
    <m/>
    <m/>
    <m/>
    <m/>
    <m/>
    <m/>
    <m/>
    <m/>
    <m/>
    <m/>
  </r>
  <r>
    <x v="2"/>
    <x v="6"/>
    <x v="14"/>
    <x v="11"/>
    <m/>
    <m/>
    <m/>
    <m/>
    <m/>
    <m/>
    <m/>
    <m/>
    <m/>
    <m/>
    <m/>
    <m/>
    <m/>
    <m/>
    <m/>
    <m/>
    <m/>
    <m/>
    <m/>
    <m/>
    <m/>
    <m/>
    <m/>
    <m/>
    <m/>
    <m/>
    <m/>
    <m/>
    <m/>
    <m/>
    <m/>
  </r>
  <r>
    <x v="2"/>
    <x v="9"/>
    <x v="15"/>
    <x v="11"/>
    <m/>
    <m/>
    <m/>
    <m/>
    <m/>
    <m/>
    <m/>
    <m/>
    <m/>
    <m/>
    <m/>
    <m/>
    <m/>
    <m/>
    <m/>
    <m/>
    <m/>
    <m/>
    <m/>
    <m/>
    <m/>
    <m/>
    <m/>
    <m/>
    <m/>
    <m/>
    <m/>
    <m/>
    <m/>
    <m/>
    <m/>
  </r>
  <r>
    <x v="2"/>
    <x v="3"/>
    <x v="16"/>
    <x v="11"/>
    <m/>
    <m/>
    <m/>
    <m/>
    <m/>
    <m/>
    <m/>
    <m/>
    <m/>
    <m/>
    <m/>
    <m/>
    <m/>
    <m/>
    <m/>
    <m/>
    <m/>
    <m/>
    <m/>
    <m/>
    <m/>
    <m/>
    <m/>
    <m/>
    <m/>
    <m/>
    <m/>
    <m/>
    <m/>
    <m/>
    <m/>
  </r>
  <r>
    <x v="2"/>
    <x v="2"/>
    <x v="17"/>
    <x v="11"/>
    <m/>
    <m/>
    <m/>
    <m/>
    <m/>
    <m/>
    <m/>
    <m/>
    <m/>
    <m/>
    <m/>
    <m/>
    <m/>
    <m/>
    <m/>
    <m/>
    <m/>
    <m/>
    <m/>
    <m/>
    <m/>
    <m/>
    <m/>
    <m/>
    <m/>
    <m/>
    <m/>
    <m/>
    <m/>
    <m/>
    <m/>
  </r>
  <r>
    <x v="2"/>
    <x v="2"/>
    <x v="18"/>
    <x v="11"/>
    <m/>
    <m/>
    <m/>
    <m/>
    <m/>
    <m/>
    <m/>
    <m/>
    <m/>
    <m/>
    <m/>
    <m/>
    <m/>
    <m/>
    <m/>
    <m/>
    <m/>
    <m/>
    <m/>
    <m/>
    <m/>
    <m/>
    <m/>
    <m/>
    <m/>
    <m/>
    <m/>
    <m/>
    <m/>
    <m/>
    <m/>
  </r>
  <r>
    <x v="2"/>
    <x v="0"/>
    <x v="19"/>
    <x v="11"/>
    <m/>
    <m/>
    <m/>
    <m/>
    <m/>
    <m/>
    <m/>
    <m/>
    <m/>
    <m/>
    <m/>
    <m/>
    <m/>
    <m/>
    <m/>
    <m/>
    <m/>
    <m/>
    <m/>
    <m/>
    <m/>
    <m/>
    <m/>
    <m/>
    <m/>
    <m/>
    <m/>
    <m/>
    <m/>
    <m/>
    <m/>
  </r>
  <r>
    <x v="2"/>
    <x v="9"/>
    <x v="20"/>
    <x v="11"/>
    <m/>
    <m/>
    <m/>
    <m/>
    <m/>
    <m/>
    <m/>
    <m/>
    <m/>
    <m/>
    <m/>
    <m/>
    <m/>
    <m/>
    <m/>
    <m/>
    <m/>
    <m/>
    <m/>
    <m/>
    <m/>
    <m/>
    <m/>
    <m/>
    <m/>
    <m/>
    <m/>
    <m/>
    <m/>
    <m/>
    <m/>
  </r>
  <r>
    <x v="2"/>
    <x v="3"/>
    <x v="21"/>
    <x v="11"/>
    <m/>
    <m/>
    <m/>
    <m/>
    <m/>
    <m/>
    <m/>
    <m/>
    <m/>
    <m/>
    <m/>
    <m/>
    <m/>
    <m/>
    <m/>
    <m/>
    <m/>
    <m/>
    <m/>
    <m/>
    <m/>
    <m/>
    <m/>
    <m/>
    <m/>
    <m/>
    <m/>
    <m/>
    <m/>
    <m/>
    <m/>
  </r>
  <r>
    <x v="2"/>
    <x v="8"/>
    <x v="22"/>
    <x v="11"/>
    <m/>
    <m/>
    <m/>
    <m/>
    <m/>
    <m/>
    <m/>
    <m/>
    <m/>
    <m/>
    <m/>
    <m/>
    <m/>
    <m/>
    <m/>
    <m/>
    <m/>
    <m/>
    <m/>
    <m/>
    <m/>
    <m/>
    <m/>
    <m/>
    <m/>
    <m/>
    <m/>
    <m/>
    <m/>
    <m/>
    <m/>
  </r>
  <r>
    <x v="2"/>
    <x v="7"/>
    <x v="23"/>
    <x v="11"/>
    <m/>
    <m/>
    <m/>
    <m/>
    <m/>
    <m/>
    <m/>
    <m/>
    <m/>
    <m/>
    <m/>
    <m/>
    <m/>
    <m/>
    <m/>
    <m/>
    <m/>
    <m/>
    <m/>
    <m/>
    <m/>
    <m/>
    <m/>
    <m/>
    <m/>
    <m/>
    <m/>
    <m/>
    <m/>
    <m/>
    <m/>
  </r>
  <r>
    <x v="2"/>
    <x v="4"/>
    <x v="24"/>
    <x v="11"/>
    <m/>
    <m/>
    <m/>
    <m/>
    <m/>
    <m/>
    <m/>
    <m/>
    <m/>
    <m/>
    <m/>
    <m/>
    <m/>
    <m/>
    <m/>
    <m/>
    <m/>
    <m/>
    <m/>
    <m/>
    <m/>
    <m/>
    <m/>
    <m/>
    <m/>
    <m/>
    <m/>
    <m/>
    <m/>
    <m/>
    <m/>
  </r>
  <r>
    <x v="2"/>
    <x v="5"/>
    <x v="25"/>
    <x v="11"/>
    <m/>
    <m/>
    <m/>
    <m/>
    <m/>
    <m/>
    <m/>
    <m/>
    <m/>
    <m/>
    <m/>
    <m/>
    <m/>
    <m/>
    <m/>
    <m/>
    <m/>
    <m/>
    <m/>
    <m/>
    <m/>
    <m/>
    <m/>
    <m/>
    <m/>
    <m/>
    <m/>
    <m/>
    <m/>
    <m/>
    <m/>
  </r>
  <r>
    <x v="2"/>
    <x v="9"/>
    <x v="26"/>
    <x v="11"/>
    <m/>
    <m/>
    <m/>
    <m/>
    <m/>
    <m/>
    <m/>
    <m/>
    <m/>
    <m/>
    <m/>
    <m/>
    <m/>
    <m/>
    <m/>
    <m/>
    <m/>
    <m/>
    <m/>
    <m/>
    <m/>
    <m/>
    <m/>
    <m/>
    <m/>
    <m/>
    <m/>
    <m/>
    <m/>
    <m/>
    <m/>
  </r>
  <r>
    <x v="2"/>
    <x v="7"/>
    <x v="27"/>
    <x v="11"/>
    <m/>
    <m/>
    <m/>
    <m/>
    <m/>
    <m/>
    <m/>
    <m/>
    <m/>
    <m/>
    <m/>
    <m/>
    <m/>
    <m/>
    <m/>
    <m/>
    <m/>
    <m/>
    <m/>
    <m/>
    <m/>
    <m/>
    <m/>
    <m/>
    <m/>
    <m/>
    <m/>
    <m/>
    <m/>
    <m/>
    <m/>
  </r>
  <r>
    <x v="2"/>
    <x v="9"/>
    <x v="28"/>
    <x v="11"/>
    <m/>
    <m/>
    <m/>
    <m/>
    <m/>
    <m/>
    <m/>
    <m/>
    <m/>
    <m/>
    <m/>
    <m/>
    <m/>
    <m/>
    <m/>
    <m/>
    <m/>
    <m/>
    <m/>
    <m/>
    <m/>
    <m/>
    <m/>
    <m/>
    <m/>
    <m/>
    <m/>
    <m/>
    <m/>
    <m/>
    <m/>
  </r>
  <r>
    <x v="2"/>
    <x v="9"/>
    <x v="29"/>
    <x v="11"/>
    <m/>
    <m/>
    <m/>
    <m/>
    <m/>
    <m/>
    <m/>
    <m/>
    <m/>
    <m/>
    <m/>
    <m/>
    <m/>
    <m/>
    <m/>
    <m/>
    <m/>
    <m/>
    <m/>
    <m/>
    <m/>
    <m/>
    <m/>
    <m/>
    <m/>
    <m/>
    <m/>
    <m/>
    <m/>
    <m/>
    <m/>
  </r>
  <r>
    <x v="2"/>
    <x v="2"/>
    <x v="30"/>
    <x v="11"/>
    <m/>
    <m/>
    <m/>
    <m/>
    <m/>
    <m/>
    <m/>
    <m/>
    <m/>
    <m/>
    <m/>
    <m/>
    <m/>
    <m/>
    <m/>
    <m/>
    <m/>
    <m/>
    <m/>
    <m/>
    <m/>
    <m/>
    <m/>
    <m/>
    <m/>
    <m/>
    <m/>
    <m/>
    <m/>
    <m/>
    <m/>
  </r>
  <r>
    <x v="2"/>
    <x v="8"/>
    <x v="31"/>
    <x v="11"/>
    <m/>
    <m/>
    <m/>
    <m/>
    <m/>
    <m/>
    <m/>
    <m/>
    <m/>
    <m/>
    <m/>
    <m/>
    <m/>
    <m/>
    <m/>
    <m/>
    <m/>
    <m/>
    <m/>
    <m/>
    <m/>
    <m/>
    <m/>
    <m/>
    <m/>
    <m/>
    <m/>
    <m/>
    <m/>
    <m/>
    <m/>
  </r>
  <r>
    <x v="2"/>
    <x v="8"/>
    <x v="32"/>
    <x v="11"/>
    <m/>
    <m/>
    <m/>
    <m/>
    <m/>
    <m/>
    <m/>
    <m/>
    <m/>
    <m/>
    <m/>
    <m/>
    <m/>
    <m/>
    <m/>
    <m/>
    <m/>
    <m/>
    <m/>
    <m/>
    <m/>
    <m/>
    <m/>
    <m/>
    <m/>
    <m/>
    <m/>
    <m/>
    <m/>
    <m/>
    <m/>
  </r>
  <r>
    <x v="2"/>
    <x v="4"/>
    <x v="33"/>
    <x v="11"/>
    <m/>
    <m/>
    <m/>
    <m/>
    <m/>
    <m/>
    <m/>
    <m/>
    <m/>
    <m/>
    <m/>
    <m/>
    <m/>
    <m/>
    <m/>
    <m/>
    <m/>
    <m/>
    <m/>
    <m/>
    <m/>
    <m/>
    <m/>
    <m/>
    <m/>
    <m/>
    <m/>
    <m/>
    <m/>
    <m/>
    <m/>
  </r>
  <r>
    <x v="2"/>
    <x v="5"/>
    <x v="34"/>
    <x v="11"/>
    <m/>
    <m/>
    <m/>
    <m/>
    <m/>
    <m/>
    <m/>
    <m/>
    <m/>
    <m/>
    <m/>
    <m/>
    <m/>
    <m/>
    <m/>
    <m/>
    <m/>
    <m/>
    <m/>
    <m/>
    <m/>
    <m/>
    <m/>
    <m/>
    <m/>
    <m/>
    <m/>
    <m/>
    <m/>
    <m/>
    <m/>
  </r>
  <r>
    <x v="2"/>
    <x v="0"/>
    <x v="0"/>
    <x v="3"/>
    <m/>
    <m/>
    <m/>
    <n v="0"/>
    <m/>
    <m/>
    <m/>
    <m/>
    <m/>
    <m/>
    <m/>
    <m/>
    <m/>
    <m/>
    <m/>
    <m/>
    <m/>
    <m/>
    <m/>
    <m/>
    <m/>
    <m/>
    <m/>
    <m/>
    <m/>
    <m/>
    <m/>
    <m/>
    <m/>
    <m/>
    <m/>
  </r>
  <r>
    <x v="2"/>
    <x v="1"/>
    <x v="1"/>
    <x v="3"/>
    <m/>
    <m/>
    <m/>
    <n v="451800"/>
    <m/>
    <m/>
    <m/>
    <m/>
    <m/>
    <m/>
    <m/>
    <m/>
    <m/>
    <m/>
    <m/>
    <m/>
    <m/>
    <m/>
    <m/>
    <m/>
    <m/>
    <m/>
    <m/>
    <m/>
    <m/>
    <m/>
    <m/>
    <m/>
    <m/>
    <m/>
    <m/>
  </r>
  <r>
    <x v="2"/>
    <x v="2"/>
    <x v="2"/>
    <x v="3"/>
    <m/>
    <m/>
    <m/>
    <n v="0"/>
    <m/>
    <m/>
    <m/>
    <m/>
    <m/>
    <m/>
    <m/>
    <m/>
    <m/>
    <m/>
    <m/>
    <m/>
    <m/>
    <m/>
    <m/>
    <m/>
    <m/>
    <m/>
    <m/>
    <m/>
    <m/>
    <m/>
    <m/>
    <m/>
    <m/>
    <m/>
    <m/>
  </r>
  <r>
    <x v="2"/>
    <x v="3"/>
    <x v="3"/>
    <x v="3"/>
    <m/>
    <m/>
    <m/>
    <n v="0"/>
    <m/>
    <m/>
    <m/>
    <m/>
    <m/>
    <m/>
    <m/>
    <m/>
    <m/>
    <m/>
    <m/>
    <m/>
    <m/>
    <m/>
    <m/>
    <m/>
    <m/>
    <m/>
    <m/>
    <m/>
    <m/>
    <m/>
    <m/>
    <m/>
    <m/>
    <m/>
    <m/>
  </r>
  <r>
    <x v="2"/>
    <x v="4"/>
    <x v="4"/>
    <x v="3"/>
    <m/>
    <m/>
    <m/>
    <n v="0"/>
    <m/>
    <m/>
    <m/>
    <m/>
    <m/>
    <m/>
    <m/>
    <m/>
    <m/>
    <m/>
    <m/>
    <m/>
    <m/>
    <m/>
    <m/>
    <m/>
    <m/>
    <m/>
    <m/>
    <m/>
    <m/>
    <m/>
    <m/>
    <m/>
    <m/>
    <m/>
    <m/>
  </r>
  <r>
    <x v="2"/>
    <x v="5"/>
    <x v="5"/>
    <x v="3"/>
    <m/>
    <m/>
    <m/>
    <n v="451800"/>
    <m/>
    <m/>
    <m/>
    <m/>
    <m/>
    <m/>
    <m/>
    <m/>
    <m/>
    <m/>
    <m/>
    <m/>
    <m/>
    <m/>
    <m/>
    <m/>
    <m/>
    <m/>
    <m/>
    <m/>
    <m/>
    <m/>
    <m/>
    <m/>
    <m/>
    <m/>
    <m/>
  </r>
  <r>
    <x v="2"/>
    <x v="1"/>
    <x v="6"/>
    <x v="3"/>
    <m/>
    <m/>
    <m/>
    <n v="451800"/>
    <m/>
    <m/>
    <m/>
    <m/>
    <m/>
    <m/>
    <m/>
    <m/>
    <m/>
    <m/>
    <m/>
    <m/>
    <m/>
    <m/>
    <m/>
    <m/>
    <m/>
    <m/>
    <m/>
    <m/>
    <m/>
    <m/>
    <m/>
    <m/>
    <m/>
    <m/>
    <m/>
  </r>
  <r>
    <x v="2"/>
    <x v="6"/>
    <x v="7"/>
    <x v="3"/>
    <m/>
    <m/>
    <m/>
    <n v="0"/>
    <m/>
    <m/>
    <m/>
    <m/>
    <m/>
    <m/>
    <m/>
    <m/>
    <m/>
    <m/>
    <m/>
    <m/>
    <m/>
    <m/>
    <m/>
    <m/>
    <m/>
    <m/>
    <m/>
    <m/>
    <m/>
    <m/>
    <m/>
    <m/>
    <m/>
    <m/>
    <m/>
  </r>
  <r>
    <x v="2"/>
    <x v="3"/>
    <x v="8"/>
    <x v="3"/>
    <m/>
    <m/>
    <m/>
    <n v="0"/>
    <m/>
    <m/>
    <m/>
    <m/>
    <m/>
    <m/>
    <m/>
    <m/>
    <m/>
    <m/>
    <m/>
    <m/>
    <m/>
    <m/>
    <m/>
    <m/>
    <m/>
    <m/>
    <m/>
    <m/>
    <m/>
    <m/>
    <m/>
    <m/>
    <m/>
    <m/>
    <m/>
  </r>
  <r>
    <x v="2"/>
    <x v="6"/>
    <x v="9"/>
    <x v="3"/>
    <m/>
    <m/>
    <m/>
    <n v="0"/>
    <m/>
    <m/>
    <m/>
    <m/>
    <m/>
    <m/>
    <m/>
    <m/>
    <m/>
    <m/>
    <m/>
    <m/>
    <m/>
    <m/>
    <m/>
    <m/>
    <m/>
    <m/>
    <m/>
    <m/>
    <m/>
    <m/>
    <m/>
    <m/>
    <m/>
    <m/>
    <m/>
  </r>
  <r>
    <x v="2"/>
    <x v="7"/>
    <x v="10"/>
    <x v="3"/>
    <m/>
    <m/>
    <m/>
    <n v="0"/>
    <m/>
    <m/>
    <m/>
    <m/>
    <m/>
    <m/>
    <m/>
    <m/>
    <m/>
    <m/>
    <m/>
    <m/>
    <m/>
    <m/>
    <m/>
    <m/>
    <m/>
    <m/>
    <m/>
    <m/>
    <m/>
    <m/>
    <m/>
    <m/>
    <m/>
    <m/>
    <m/>
  </r>
  <r>
    <x v="2"/>
    <x v="0"/>
    <x v="11"/>
    <x v="3"/>
    <m/>
    <m/>
    <m/>
    <n v="451800"/>
    <m/>
    <m/>
    <m/>
    <m/>
    <m/>
    <m/>
    <m/>
    <m/>
    <m/>
    <m/>
    <m/>
    <m/>
    <m/>
    <m/>
    <m/>
    <m/>
    <m/>
    <m/>
    <m/>
    <m/>
    <m/>
    <m/>
    <m/>
    <m/>
    <m/>
    <m/>
    <m/>
  </r>
  <r>
    <x v="2"/>
    <x v="8"/>
    <x v="12"/>
    <x v="3"/>
    <m/>
    <m/>
    <m/>
    <n v="0"/>
    <m/>
    <m/>
    <m/>
    <m/>
    <m/>
    <m/>
    <m/>
    <m/>
    <m/>
    <m/>
    <m/>
    <m/>
    <m/>
    <m/>
    <m/>
    <m/>
    <m/>
    <m/>
    <m/>
    <m/>
    <m/>
    <m/>
    <m/>
    <m/>
    <m/>
    <m/>
    <m/>
  </r>
  <r>
    <x v="2"/>
    <x v="4"/>
    <x v="13"/>
    <x v="3"/>
    <m/>
    <m/>
    <m/>
    <n v="0"/>
    <m/>
    <m/>
    <m/>
    <m/>
    <m/>
    <m/>
    <m/>
    <m/>
    <m/>
    <m/>
    <m/>
    <m/>
    <m/>
    <m/>
    <m/>
    <m/>
    <m/>
    <m/>
    <m/>
    <m/>
    <m/>
    <m/>
    <m/>
    <m/>
    <m/>
    <m/>
    <m/>
  </r>
  <r>
    <x v="2"/>
    <x v="6"/>
    <x v="14"/>
    <x v="3"/>
    <m/>
    <m/>
    <m/>
    <n v="0"/>
    <m/>
    <m/>
    <m/>
    <m/>
    <m/>
    <m/>
    <m/>
    <m/>
    <m/>
    <m/>
    <m/>
    <m/>
    <m/>
    <m/>
    <m/>
    <m/>
    <m/>
    <m/>
    <m/>
    <m/>
    <m/>
    <m/>
    <m/>
    <m/>
    <m/>
    <m/>
    <m/>
  </r>
  <r>
    <x v="2"/>
    <x v="9"/>
    <x v="15"/>
    <x v="3"/>
    <m/>
    <m/>
    <m/>
    <n v="451800"/>
    <m/>
    <m/>
    <m/>
    <m/>
    <m/>
    <m/>
    <m/>
    <m/>
    <m/>
    <m/>
    <m/>
    <m/>
    <m/>
    <m/>
    <m/>
    <m/>
    <m/>
    <m/>
    <m/>
    <m/>
    <m/>
    <m/>
    <m/>
    <m/>
    <m/>
    <m/>
    <m/>
  </r>
  <r>
    <x v="2"/>
    <x v="3"/>
    <x v="16"/>
    <x v="3"/>
    <m/>
    <m/>
    <m/>
    <n v="0"/>
    <m/>
    <m/>
    <m/>
    <m/>
    <m/>
    <m/>
    <m/>
    <m/>
    <m/>
    <m/>
    <m/>
    <m/>
    <m/>
    <m/>
    <m/>
    <m/>
    <m/>
    <m/>
    <m/>
    <m/>
    <m/>
    <m/>
    <m/>
    <m/>
    <m/>
    <m/>
    <m/>
  </r>
  <r>
    <x v="2"/>
    <x v="2"/>
    <x v="17"/>
    <x v="3"/>
    <m/>
    <m/>
    <m/>
    <n v="0"/>
    <m/>
    <m/>
    <m/>
    <m/>
    <m/>
    <m/>
    <m/>
    <m/>
    <m/>
    <m/>
    <m/>
    <m/>
    <m/>
    <m/>
    <m/>
    <m/>
    <m/>
    <m/>
    <m/>
    <m/>
    <m/>
    <m/>
    <m/>
    <m/>
    <m/>
    <m/>
    <m/>
  </r>
  <r>
    <x v="2"/>
    <x v="2"/>
    <x v="18"/>
    <x v="3"/>
    <m/>
    <m/>
    <m/>
    <n v="0"/>
    <m/>
    <m/>
    <m/>
    <m/>
    <m/>
    <m/>
    <m/>
    <m/>
    <m/>
    <m/>
    <m/>
    <m/>
    <m/>
    <m/>
    <m/>
    <m/>
    <m/>
    <m/>
    <m/>
    <m/>
    <m/>
    <m/>
    <m/>
    <m/>
    <m/>
    <m/>
    <m/>
  </r>
  <r>
    <x v="2"/>
    <x v="0"/>
    <x v="19"/>
    <x v="3"/>
    <m/>
    <m/>
    <m/>
    <n v="0"/>
    <m/>
    <m/>
    <m/>
    <m/>
    <m/>
    <m/>
    <m/>
    <m/>
    <m/>
    <m/>
    <m/>
    <m/>
    <m/>
    <m/>
    <m/>
    <m/>
    <m/>
    <m/>
    <m/>
    <m/>
    <m/>
    <m/>
    <m/>
    <m/>
    <m/>
    <m/>
    <m/>
  </r>
  <r>
    <x v="2"/>
    <x v="9"/>
    <x v="20"/>
    <x v="3"/>
    <m/>
    <m/>
    <m/>
    <n v="451800"/>
    <m/>
    <m/>
    <m/>
    <m/>
    <m/>
    <m/>
    <m/>
    <m/>
    <m/>
    <m/>
    <m/>
    <m/>
    <m/>
    <m/>
    <m/>
    <m/>
    <m/>
    <m/>
    <m/>
    <m/>
    <m/>
    <m/>
    <m/>
    <m/>
    <m/>
    <m/>
    <m/>
  </r>
  <r>
    <x v="2"/>
    <x v="3"/>
    <x v="21"/>
    <x v="3"/>
    <m/>
    <m/>
    <m/>
    <n v="451800"/>
    <m/>
    <m/>
    <m/>
    <m/>
    <m/>
    <m/>
    <m/>
    <m/>
    <m/>
    <m/>
    <m/>
    <m/>
    <m/>
    <m/>
    <m/>
    <m/>
    <m/>
    <m/>
    <m/>
    <m/>
    <m/>
    <m/>
    <m/>
    <m/>
    <m/>
    <m/>
    <m/>
  </r>
  <r>
    <x v="2"/>
    <x v="8"/>
    <x v="22"/>
    <x v="3"/>
    <m/>
    <m/>
    <m/>
    <n v="0"/>
    <m/>
    <m/>
    <m/>
    <m/>
    <m/>
    <m/>
    <m/>
    <m/>
    <m/>
    <m/>
    <m/>
    <m/>
    <m/>
    <m/>
    <m/>
    <m/>
    <m/>
    <m/>
    <m/>
    <m/>
    <m/>
    <m/>
    <m/>
    <m/>
    <m/>
    <m/>
    <m/>
  </r>
  <r>
    <x v="2"/>
    <x v="7"/>
    <x v="23"/>
    <x v="3"/>
    <m/>
    <m/>
    <m/>
    <n v="451800"/>
    <m/>
    <m/>
    <m/>
    <m/>
    <m/>
    <m/>
    <m/>
    <m/>
    <m/>
    <m/>
    <m/>
    <m/>
    <m/>
    <m/>
    <m/>
    <m/>
    <m/>
    <m/>
    <m/>
    <m/>
    <m/>
    <m/>
    <m/>
    <m/>
    <m/>
    <m/>
    <m/>
  </r>
  <r>
    <x v="2"/>
    <x v="4"/>
    <x v="24"/>
    <x v="3"/>
    <m/>
    <m/>
    <m/>
    <n v="0"/>
    <m/>
    <m/>
    <m/>
    <m/>
    <m/>
    <m/>
    <m/>
    <m/>
    <m/>
    <m/>
    <m/>
    <m/>
    <m/>
    <m/>
    <m/>
    <m/>
    <m/>
    <m/>
    <m/>
    <m/>
    <m/>
    <m/>
    <m/>
    <m/>
    <m/>
    <m/>
    <m/>
  </r>
  <r>
    <x v="2"/>
    <x v="5"/>
    <x v="25"/>
    <x v="3"/>
    <m/>
    <m/>
    <m/>
    <n v="0"/>
    <m/>
    <m/>
    <m/>
    <m/>
    <m/>
    <m/>
    <m/>
    <m/>
    <m/>
    <m/>
    <m/>
    <m/>
    <m/>
    <m/>
    <m/>
    <m/>
    <m/>
    <m/>
    <m/>
    <m/>
    <m/>
    <m/>
    <m/>
    <m/>
    <m/>
    <m/>
    <m/>
  </r>
  <r>
    <x v="2"/>
    <x v="9"/>
    <x v="26"/>
    <x v="3"/>
    <m/>
    <m/>
    <m/>
    <n v="451800"/>
    <m/>
    <m/>
    <m/>
    <m/>
    <m/>
    <m/>
    <m/>
    <m/>
    <m/>
    <m/>
    <m/>
    <m/>
    <m/>
    <m/>
    <m/>
    <m/>
    <m/>
    <m/>
    <m/>
    <m/>
    <m/>
    <m/>
    <m/>
    <m/>
    <m/>
    <m/>
    <m/>
  </r>
  <r>
    <x v="2"/>
    <x v="7"/>
    <x v="27"/>
    <x v="3"/>
    <m/>
    <m/>
    <m/>
    <n v="0"/>
    <m/>
    <m/>
    <m/>
    <m/>
    <m/>
    <m/>
    <m/>
    <m/>
    <m/>
    <m/>
    <m/>
    <m/>
    <m/>
    <m/>
    <m/>
    <m/>
    <m/>
    <m/>
    <m/>
    <m/>
    <m/>
    <m/>
    <m/>
    <m/>
    <m/>
    <m/>
    <m/>
  </r>
  <r>
    <x v="2"/>
    <x v="9"/>
    <x v="28"/>
    <x v="3"/>
    <m/>
    <m/>
    <m/>
    <n v="451800"/>
    <m/>
    <m/>
    <m/>
    <m/>
    <m/>
    <m/>
    <m/>
    <m/>
    <m/>
    <m/>
    <m/>
    <m/>
    <m/>
    <m/>
    <m/>
    <m/>
    <m/>
    <m/>
    <m/>
    <m/>
    <m/>
    <m/>
    <m/>
    <m/>
    <m/>
    <m/>
    <m/>
  </r>
  <r>
    <x v="2"/>
    <x v="9"/>
    <x v="29"/>
    <x v="3"/>
    <m/>
    <m/>
    <m/>
    <n v="451800"/>
    <m/>
    <m/>
    <m/>
    <m/>
    <m/>
    <m/>
    <m/>
    <m/>
    <m/>
    <m/>
    <m/>
    <m/>
    <m/>
    <m/>
    <m/>
    <m/>
    <m/>
    <m/>
    <m/>
    <m/>
    <m/>
    <m/>
    <m/>
    <m/>
    <m/>
    <m/>
    <m/>
  </r>
  <r>
    <x v="2"/>
    <x v="2"/>
    <x v="30"/>
    <x v="3"/>
    <m/>
    <m/>
    <m/>
    <n v="451800"/>
    <m/>
    <m/>
    <m/>
    <m/>
    <m/>
    <m/>
    <m/>
    <m/>
    <m/>
    <m/>
    <m/>
    <m/>
    <m/>
    <m/>
    <m/>
    <m/>
    <m/>
    <m/>
    <m/>
    <m/>
    <m/>
    <m/>
    <m/>
    <m/>
    <m/>
    <m/>
    <m/>
  </r>
  <r>
    <x v="2"/>
    <x v="8"/>
    <x v="31"/>
    <x v="3"/>
    <m/>
    <m/>
    <m/>
    <n v="0"/>
    <m/>
    <m/>
    <m/>
    <m/>
    <m/>
    <m/>
    <m/>
    <m/>
    <m/>
    <m/>
    <m/>
    <m/>
    <m/>
    <m/>
    <m/>
    <m/>
    <m/>
    <m/>
    <m/>
    <m/>
    <m/>
    <m/>
    <m/>
    <m/>
    <m/>
    <m/>
    <m/>
  </r>
  <r>
    <x v="2"/>
    <x v="8"/>
    <x v="32"/>
    <x v="3"/>
    <m/>
    <m/>
    <m/>
    <n v="451800"/>
    <m/>
    <m/>
    <m/>
    <m/>
    <m/>
    <m/>
    <m/>
    <m/>
    <m/>
    <m/>
    <m/>
    <m/>
    <m/>
    <m/>
    <m/>
    <m/>
    <m/>
    <m/>
    <m/>
    <m/>
    <m/>
    <m/>
    <m/>
    <m/>
    <m/>
    <m/>
    <m/>
  </r>
  <r>
    <x v="2"/>
    <x v="4"/>
    <x v="33"/>
    <x v="3"/>
    <m/>
    <m/>
    <m/>
    <n v="601800"/>
    <m/>
    <m/>
    <m/>
    <m/>
    <m/>
    <m/>
    <m/>
    <m/>
    <m/>
    <m/>
    <m/>
    <m/>
    <m/>
    <m/>
    <m/>
    <m/>
    <m/>
    <m/>
    <m/>
    <m/>
    <m/>
    <m/>
    <m/>
    <m/>
    <m/>
    <m/>
    <m/>
  </r>
  <r>
    <x v="2"/>
    <x v="5"/>
    <x v="34"/>
    <x v="3"/>
    <m/>
    <m/>
    <m/>
    <n v="451800"/>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6A97E3-1E1C-4A1F-BF86-C0B741233578}" name="PivotTable2"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E8"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dataField="1"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K Fisik Reguler" fld="4" baseField="0" baseItem="0" numFmtId="166"/>
  </dataFields>
  <formats count="1">
    <format dxfId="116">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951F1-6810-484C-97D4-0D27482CA11F}"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dataField="1"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K Fisik Penugasan" fld="5" baseField="0" baseItem="0" numFmtId="166"/>
  </dataFields>
  <formats count="1">
    <format dxfId="115">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F3D71-28D4-48AB-A704-5A9E76B89C70}" name="PivotTable4"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dataField="1"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K Fisik Afirmasi" fld="6" baseField="0" baseItem="0" numFmtId="166"/>
  </dataFields>
  <formats count="1">
    <format dxfId="114">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AE5319-93F7-45D2-A116-E5150F9F5A40}" name="PivotTable5"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dataField="1"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K Non Fisik" fld="7" baseField="0" baseItem="0" numFmtId="166"/>
  </dataFields>
  <formats count="1">
    <format dxfId="113">
      <pivotArea outline="0" collapsedLevelsAreSubtotals="1" fieldPosition="0"/>
    </format>
  </formats>
  <chartFormats count="3">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95E50F-C2DA-4CEC-8E6F-4FBAB96519A7}" name="PivotTable6"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dataField="1"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U" fld="8" baseField="0" baseItem="0" numFmtId="166"/>
  </dataFields>
  <formats count="1">
    <format dxfId="112">
      <pivotArea outline="0" collapsedLevelsAreSubtotals="1" fieldPosition="0"/>
    </format>
  </formats>
  <chartFormats count="4">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3">
          <reference field="4294967294" count="1" selected="0">
            <x v="0"/>
          </reference>
          <reference field="0" count="1" selected="0">
            <x v="0"/>
          </reference>
          <reference field="2" count="1" selected="0">
            <x v="27"/>
          </reference>
        </references>
      </pivotArea>
    </chartFormat>
    <chartFormat chart="2"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9E8BF-1FFF-4174-A13E-A286BFA64E73}"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dataField="1"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ID" fld="9" baseField="0" baseItem="0" numFmtId="166"/>
  </dataFields>
  <formats count="1">
    <format dxfId="111">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FDDEF7-A1F0-48C0-9ACE-654294857B08}" name="PivotTable4"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ana Desa" fld="10" baseField="0" baseItem="0" numFmtId="166"/>
  </dataFields>
  <formats count="2">
    <format dxfId="110">
      <pivotArea outline="0" collapsedLevelsAreSubtotals="1" fieldPosition="0"/>
    </format>
    <format dxfId="109">
      <pivotArea dataOnly="0" labelOnly="1" outline="0" axis="axisValues"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202FCD-C03F-4D66-BC3C-9ABC76655963}" name="PivotTable1"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J3:AN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CHT" fld="31" baseField="0" baseItem="0"/>
  </dataFields>
  <formats count="1">
    <format dxfId="100">
      <pivotArea outline="0" collapsedLevelsAreSubtotals="1" fieldPosition="0"/>
    </format>
  </formats>
  <chartFormats count="3">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671DE3-156C-451F-A85C-398EA98D5B8F}" name="PivotTable9"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3:T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dataField="1"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SDA Minerba" fld="14" baseField="0" baseItem="0"/>
  </dataFields>
  <formats count="1">
    <format dxfId="101">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31428A-5A9B-4B6A-A8A9-6CE84B600713}" name="PivotTable12"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E3:AI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dataField="1"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SDA Panas Bumi" fld="17" baseField="0" baseItem="0"/>
  </dataFields>
  <formats count="1">
    <format dxfId="102">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217AEAA-D7CD-47CC-B00C-EFD76C1DB66E}" name="PivotTable7"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J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dataField="1"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PBB" fld="12" baseField="0" baseItem="0"/>
  </dataFields>
  <formats count="1">
    <format dxfId="103">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C8841F1-059C-4CD2-BA4F-4AC2F994C873}" name="PivotTable5"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dataField="1"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PPh" fld="11" baseField="0" baseItem="0"/>
  </dataFields>
  <formats count="2">
    <format dxfId="105">
      <pivotArea outline="0" collapsedLevelsAreSubtotals="1" fieldPosition="0"/>
    </format>
    <format dxfId="104">
      <pivotArea dataOnly="0" labelOnly="1" outline="0" fieldPosition="0">
        <references count="1">
          <reference field="4294967294" count="1">
            <x v="0"/>
          </reference>
        </references>
      </pivotArea>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2A87C5F-F579-487B-B882-56E605A031BF}" name="PivotTable10"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3:Y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dataField="1"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SDA Kehutanan" fld="15" baseField="0" baseItem="0"/>
  </dataFields>
  <formats count="1">
    <format dxfId="106">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725A062-3934-4028-9B2A-464470FB54B7}" name="PivotTable8"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O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dataField="1"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SDA Migas" fld="13" baseField="0" baseItem="0"/>
  </dataFields>
  <formats count="1">
    <format dxfId="107">
      <pivotArea outline="0" collapsedLevelsAreSubtotals="1" fieldPosition="0"/>
    </format>
  </formats>
  <chartFormats count="4">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2" count="1" selected="0">
            <x v="3"/>
          </reference>
        </references>
      </pivotArea>
    </chartFormat>
    <chartFormat chart="6" format="7"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52E956B-60E0-4F40-82A8-5E6F99F6B9EC}" name="PivotTable11"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Z3:AD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dataField="1"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DBH SDA Perikanan" fld="16" baseField="0" baseItem="0"/>
  </dataFields>
  <formats count="1">
    <format dxfId="108">
      <pivotArea outline="0" collapsedLevelsAreSubtotals="1" fieldPosition="0"/>
    </format>
  </formats>
  <chartFormats count="3">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91F5A2-D9B9-4444-9824-4981B019F42A}" name="PivotTable12"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U5:Y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dataField="1"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RLS (thn)"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0E298B-4612-4FB6-9648-6B412CF0F903}" name="PivotTable9"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P5:T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dataField="1"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HLS (thn)"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56AEB14-539B-4DB0-BF89-056EBC0CA4B6}" name="PivotTable4"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5:O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dataField="1"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AHH (th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8C09D8F-3BAF-4841-A2D0-F7E8F332E932}" name="PivotTable1"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5:J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Count of IPM (%)" fld="18" subtotal="count" baseField="2" baseItem="0"/>
  </dataFields>
  <chartFormats count="8">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A3E7996-E682-4679-9545-F6BA7BB0C8F6}" name="PivotTable1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5:E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dataField="1"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IPM (%)" fld="18" baseField="2" baseItem="7"/>
  </dataFields>
  <chartFormats count="9">
    <chartFormat chart="2" format="3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 chart="2" format="36" series="1">
      <pivotArea type="data" outline="0" fieldPosition="0">
        <references count="2">
          <reference field="4294967294" count="1" selected="0">
            <x v="0"/>
          </reference>
          <reference field="0" count="1" selected="0">
            <x v="1"/>
          </reference>
        </references>
      </pivotArea>
    </chartFormat>
    <chartFormat chart="1" format="34" series="1">
      <pivotArea type="data" outline="0" fieldPosition="0">
        <references count="2">
          <reference field="4294967294" count="1" selected="0">
            <x v="0"/>
          </reference>
          <reference field="0" count="1" selected="0">
            <x v="1"/>
          </reference>
        </references>
      </pivotArea>
    </chartFormat>
    <chartFormat chart="0" format="32" series="1">
      <pivotArea type="data" outline="0" fieldPosition="0">
        <references count="2">
          <reference field="4294967294" count="1" selected="0">
            <x v="0"/>
          </reference>
          <reference field="0" count="1" selected="0">
            <x v="1"/>
          </reference>
        </references>
      </pivotArea>
    </chartFormat>
    <chartFormat chart="6" format="24" series="1">
      <pivotArea type="data" outline="0" fieldPosition="0">
        <references count="2">
          <reference field="4294967294" count="1" selected="0">
            <x v="0"/>
          </reference>
          <reference field="0" count="1" selected="0">
            <x v="0"/>
          </reference>
        </references>
      </pivotArea>
    </chartFormat>
    <chartFormat chart="6" format="25" series="1">
      <pivotArea type="data" outline="0" fieldPosition="0">
        <references count="2">
          <reference field="4294967294" count="1" selected="0">
            <x v="0"/>
          </reference>
          <reference field="0" count="1" selected="0">
            <x v="1"/>
          </reference>
        </references>
      </pivotArea>
    </chartFormat>
    <chartFormat chart="6" format="2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E8FE405-97A5-4C67-89D5-195AE4834556}" name="PivotTable15"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Z5:AD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dataField="1"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Pengeluaran per Kapita (Rp 000)" fld="22" baseField="0" baseItem="0" numFmtId="166"/>
  </dataFields>
  <formats count="1">
    <format dxfId="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6D525F3-6384-47A0-8BDF-A419E6F6B3E9}" name="PivotTable7"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3:J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dataField="1"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TPT (%)" fld="23" baseField="0" baseItem="0"/>
  </dataFields>
  <formats count="1">
    <format dxfId="96">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E1AAD83-A36B-498C-B83E-8EF8FD21C934}" name="PivotTable19" cacheId="3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L3:L4" firstHeaderRow="1" firstDataRow="1" firstDataCol="1"/>
  <pivotFields count="36">
    <pivotField showAll="0">
      <items count="4">
        <item x="0"/>
        <item x="1"/>
        <item x="2"/>
        <item t="default"/>
      </items>
    </pivotField>
    <pivotField axis="axisRow" showAll="0">
      <items count="23">
        <item h="1" m="1" x="20"/>
        <item h="1" m="1" x="14"/>
        <item h="1" m="1" x="21"/>
        <item h="1" m="1" x="10"/>
        <item h="1" m="1" x="15"/>
        <item h="1" m="1" x="16"/>
        <item h="1" m="1" x="12"/>
        <item h="1" m="1" x="17"/>
        <item h="1" m="1" x="19"/>
        <item h="1" m="1" x="18"/>
        <item h="1" m="1" x="13"/>
        <item h="1" x="0"/>
        <item h="1" x="1"/>
        <item h="1" x="2"/>
        <item h="1" x="3"/>
        <item h="1" x="4"/>
        <item h="1" x="5"/>
        <item h="1" x="6"/>
        <item h="1" x="7"/>
        <item x="8"/>
        <item h="1" x="9"/>
        <item h="1" m="1" x="11"/>
        <item t="default"/>
      </items>
    </pivotField>
    <pivotField showAll="0"/>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
    <i>
      <x v="19"/>
    </i>
  </rowItems>
  <colItems count="1">
    <i/>
  </colItems>
  <formats count="1">
    <format dxfId="9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F1C8037-4519-4A2E-A4E4-0591867F852F}" name="PivotTable6"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9"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dataField="1" numFmtId="43"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TPAK (%)" fld="24" baseField="0" baseItem="0"/>
  </dataFields>
  <formats count="1">
    <format dxfId="98">
      <pivotArea outline="0" collapsedLevelsAreSubtotals="1" fieldPosition="0"/>
    </format>
  </formats>
  <chartFormats count="3">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2F62637-A3AC-4D71-9CB9-68FAC1DA0424}" name="PivotTable18"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E10"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Sum of Jml. Pend. Miskin (juta jiwa)" fld="25" baseField="2" baseItem="10"/>
  </dataFields>
  <chartFormats count="3">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 chart="2" format="8"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9046BE9-85DE-49C2-B3AD-92DBBC99B9F2}" name="PivotTable3"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K4:O10"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Count of Jml. Pend. Miskin (juta jiwa)" fld="25" subtotal="count" baseField="2" baseItem="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2616CFE4-A4F7-42AF-ACD7-A5B0234010E9}" name="PivotTable2" cacheId="3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4:J10"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m="1" x="95"/>
        <item m="1" x="77"/>
        <item m="1" x="62"/>
        <item m="1" x="66"/>
        <item m="1" x="59"/>
        <item m="1" x="83"/>
        <item m="1" x="42"/>
        <item m="1" x="60"/>
        <item m="1" x="87"/>
        <item m="1" x="61"/>
        <item m="1" x="51"/>
        <item m="1" x="57"/>
        <item m="1" x="53"/>
        <item m="1" x="50"/>
        <item m="1" x="75"/>
        <item m="1" x="43"/>
        <item m="1" x="58"/>
        <item m="1" x="98"/>
        <item m="1" x="38"/>
        <item m="1" x="100"/>
        <item m="1" x="76"/>
        <item m="1" x="96"/>
        <item m="1" x="47"/>
        <item m="1" x="68"/>
        <item m="1" x="65"/>
        <item m="1" x="93"/>
        <item m="1" x="102"/>
        <item m="1" x="70"/>
        <item m="1" x="54"/>
        <item m="1" x="78"/>
        <item m="1" x="84"/>
        <item m="1" x="97"/>
        <item m="1" x="81"/>
        <item m="1" x="79"/>
        <item m="1" x="91"/>
        <item m="1" x="49"/>
        <item m="1" x="39"/>
        <item m="1" x="90"/>
        <item m="1" x="99"/>
        <item m="1" x="48"/>
        <item m="1" x="55"/>
        <item m="1" x="88"/>
        <item m="1" x="69"/>
        <item m="1" x="101"/>
        <item m="1" x="92"/>
        <item m="1" x="86"/>
        <item m="1" x="64"/>
        <item m="1" x="36"/>
        <item m="1" x="46"/>
        <item m="1" x="45"/>
        <item m="1" x="73"/>
        <item m="1" x="67"/>
        <item m="1" x="72"/>
        <item m="1" x="71"/>
        <item m="1" x="52"/>
        <item m="1" x="82"/>
        <item m="1" x="89"/>
        <item m="1" x="37"/>
        <item m="1" x="80"/>
        <item m="1" x="94"/>
        <item m="1" x="44"/>
        <item m="1" x="56"/>
        <item m="1" x="41"/>
        <item m="1" x="40"/>
        <item m="1" x="74"/>
        <item m="1" x="85"/>
        <item m="1" x="63"/>
        <item x="29"/>
        <item x="30"/>
        <item x="31"/>
        <item x="32"/>
        <item x="33"/>
        <item x="34"/>
        <item x="0"/>
        <item x="1"/>
        <item x="2"/>
        <item x="3"/>
        <item x="4"/>
        <item x="5"/>
        <item x="6"/>
        <item x="7"/>
        <item x="8"/>
        <item x="9"/>
        <item x="10"/>
        <item x="11"/>
        <item x="12"/>
        <item x="13"/>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numFmtId="166" showAll="0"/>
    <pivotField numFmtId="166" showAll="0"/>
    <pivotField numFmtId="166" showAll="0"/>
    <pivotField showAll="0"/>
    <pivotField showAll="0"/>
    <pivotField showAll="0"/>
    <pivotField showAll="0"/>
    <pivotField numFmtId="43" showAll="0"/>
    <pivotField numFmtId="43" showAll="0"/>
    <pivotField numFmtId="43" showAll="0"/>
    <pivotField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9"/>
    </i>
    <i>
      <x v="70"/>
    </i>
    <i>
      <x v="85"/>
    </i>
    <i>
      <x v="95"/>
    </i>
    <i t="grand">
      <x/>
    </i>
  </rowItems>
  <colFields count="1">
    <field x="0"/>
  </colFields>
  <colItems count="4">
    <i>
      <x/>
    </i>
    <i>
      <x v="1"/>
    </i>
    <i>
      <x v="2"/>
    </i>
    <i t="grand">
      <x/>
    </i>
  </colItems>
  <dataFields count="1">
    <dataField name="Average of % Pend. Miskin" fld="26" subtotal="average" baseField="2" baseItem="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2FD3BBB4-F92B-4ED9-8115-5C318CB33466}" name="PivotTable9"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M5:P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K SMA" fld="30"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9D3FB8-4D7C-4803-A61B-3F17918F6F90}" name="PivotTable8"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I5:L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K SMP" fld="29"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0E4E80-7146-4764-AD21-ACF5E6658731}" name="PivotTable7"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E5:H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K SD" fld="28"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826BD5C-5BDC-4E0B-8BFE-EB0D8FD5C267}" name="PivotTable12"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Y5:AB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M SMA" fld="34"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D4141D9-47F0-4DEE-8B56-92C8C030F63D}" name="PivotTable11"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U5:X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M SMP" fld="33"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D9EA986-3031-465C-8F6A-4E20081A9584}" name="PivotTable6"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5:D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K PAUD" fld="27"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E9A540F-D0F1-4E37-BDB2-559450B1ECCE}" name="PivotTable10" cacheId="3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Q5:T11" firstHeaderRow="1" firstDataRow="2" firstDataCol="1"/>
  <pivotFields count="36">
    <pivotField axis="axisCol" showAll="0">
      <items count="4">
        <item x="0"/>
        <item x="1"/>
        <item x="2"/>
        <item t="default"/>
      </items>
    </pivotField>
    <pivotField showAll="0">
      <items count="23">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 t="default"/>
      </items>
    </pivotField>
    <pivotField axis="axisRow" showAll="0">
      <items count="104">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 t="default"/>
      </items>
    </pivotField>
    <pivotField showAll="0">
      <items count="14">
        <item x="6"/>
        <item x="4"/>
        <item x="10"/>
        <item x="7"/>
        <item x="11"/>
        <item x="2"/>
        <item x="9"/>
        <item x="8"/>
        <item x="1"/>
        <item x="5"/>
        <item x="3"/>
        <item x="0"/>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5">
    <i>
      <x v="70"/>
    </i>
    <i>
      <x v="82"/>
    </i>
    <i>
      <x v="83"/>
    </i>
    <i>
      <x v="95"/>
    </i>
    <i t="grand">
      <x/>
    </i>
  </rowItems>
  <colFields count="1">
    <field x="0"/>
  </colFields>
  <colItems count="3">
    <i>
      <x/>
    </i>
    <i>
      <x v="1"/>
    </i>
    <i>
      <x v="2"/>
    </i>
  </colItems>
  <dataFields count="1">
    <dataField name="Average of APM SD" fld="32" subtotal="average" baseField="2" baseItem="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DC4C16E-1715-4F00-ADB3-3A1171F05334}" name="PivotTable27" cacheId="31"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showHeaders="0" outline="1" outlineData="1" multipleFieldFilters="0">
  <location ref="B4:H20" firstHeaderRow="0" firstDataRow="2" firstDataCol="1"/>
  <pivotFields count="36">
    <pivotField axis="axisCol" showAll="0" defaultSubtotal="0">
      <items count="3">
        <item sd="0" x="0"/>
        <item sd="0" x="1"/>
        <item x="2"/>
      </items>
      <extLst>
        <ext xmlns:x14="http://schemas.microsoft.com/office/spreadsheetml/2009/9/main" uri="{2946ED86-A175-432a-8AC1-64E0C546D7DE}">
          <x14:pivotField fillDownLabels="1"/>
        </ext>
      </extLst>
    </pivotField>
    <pivotField showAll="0" defaultSubtotal="0">
      <items count="22">
        <item h="1" m="1" x="20"/>
        <item h="1" m="1" x="14"/>
        <item h="1" m="1" x="21"/>
        <item h="1" m="1" x="10"/>
        <item h="1" m="1" x="15"/>
        <item h="1" m="1" x="16"/>
        <item h="1" m="1" x="12"/>
        <item h="1" m="1" x="17"/>
        <item h="1" m="1" x="19"/>
        <item h="1" m="1" x="18"/>
        <item h="1" m="1" x="13"/>
        <item x="8"/>
        <item h="1" x="6"/>
        <item h="1" x="3"/>
        <item h="1" x="7"/>
        <item h="1" x="5"/>
        <item h="1" x="4"/>
        <item h="1" x="9"/>
        <item h="1" x="0"/>
        <item h="1" x="1"/>
        <item h="1" x="2"/>
        <item h="1" m="1" x="11"/>
      </items>
      <extLst>
        <ext xmlns:x14="http://schemas.microsoft.com/office/spreadsheetml/2009/9/main" uri="{2946ED86-A175-432a-8AC1-64E0C546D7DE}">
          <x14:pivotField fillDownLabels="1"/>
        </ext>
      </extLst>
    </pivotField>
    <pivotField axis="axisCol" showAll="0" defaultSubtotal="0">
      <items count="103">
        <item x="0"/>
        <item x="1"/>
        <item x="2"/>
        <item x="3"/>
        <item x="4"/>
        <item x="5"/>
        <item x="6"/>
        <item x="7"/>
        <item x="8"/>
        <item x="9"/>
        <item m="1" x="95"/>
        <item m="1" x="99"/>
        <item m="1" x="48"/>
        <item m="1" x="77"/>
        <item m="1" x="55"/>
        <item m="1" x="62"/>
        <item m="1" x="88"/>
        <item m="1" x="66"/>
        <item m="1" x="59"/>
        <item m="1" x="69"/>
        <item m="1" x="101"/>
        <item m="1" x="92"/>
        <item m="1" x="86"/>
        <item m="1" x="83"/>
        <item m="1" x="64"/>
        <item m="1" x="42"/>
        <item m="1" x="36"/>
        <item m="1" x="60"/>
        <item m="1" x="46"/>
        <item m="1" x="45"/>
        <item m="1" x="87"/>
        <item m="1" x="73"/>
        <item m="1" x="67"/>
        <item m="1" x="72"/>
        <item m="1" x="61"/>
        <item m="1" x="51"/>
        <item m="1" x="57"/>
        <item m="1" x="71"/>
        <item m="1" x="53"/>
        <item m="1" x="50"/>
        <item m="1" x="75"/>
        <item m="1" x="43"/>
        <item m="1" x="58"/>
        <item m="1" x="98"/>
        <item m="1" x="38"/>
        <item m="1" x="100"/>
        <item m="1" x="52"/>
        <item m="1" x="82"/>
        <item m="1" x="89"/>
        <item m="1" x="76"/>
        <item m="1" x="96"/>
        <item m="1" x="37"/>
        <item m="1" x="80"/>
        <item m="1" x="94"/>
        <item m="1" x="47"/>
        <item m="1" x="44"/>
        <item m="1" x="68"/>
        <item m="1" x="65"/>
        <item m="1" x="56"/>
        <item m="1" x="41"/>
        <item m="1" x="93"/>
        <item m="1" x="40"/>
        <item m="1" x="74"/>
        <item m="1" x="102"/>
        <item m="1" x="70"/>
        <item m="1" x="54"/>
        <item m="1" x="85"/>
        <item m="1" x="63"/>
        <item x="10"/>
        <item x="11"/>
        <item x="12"/>
        <item x="13"/>
        <item m="1" x="78"/>
        <item m="1" x="84"/>
        <item m="1" x="97"/>
        <item m="1" x="81"/>
        <item x="29"/>
        <item m="1" x="79"/>
        <item m="1" x="91"/>
        <item m="1" x="49"/>
        <item x="30"/>
        <item m="1" x="39"/>
        <item x="31"/>
        <item x="32"/>
        <item m="1" x="90"/>
        <item x="33"/>
        <item x="34"/>
        <item x="14"/>
        <item x="15"/>
        <item x="16"/>
        <item x="17"/>
        <item x="18"/>
        <item x="19"/>
        <item x="20"/>
        <item x="21"/>
        <item x="22"/>
        <item x="23"/>
        <item x="24"/>
        <item x="25"/>
        <item x="26"/>
        <item x="27"/>
        <item x="28"/>
        <item m="1" x="35"/>
      </items>
      <extLst>
        <ext xmlns:x14="http://schemas.microsoft.com/office/spreadsheetml/2009/9/main" uri="{2946ED86-A175-432a-8AC1-64E0C546D7DE}">
          <x14:pivotField fillDownLabels="1"/>
        </ext>
      </extLst>
    </pivotField>
    <pivotField showAll="0" defaultSubtotal="0">
      <items count="13">
        <item x="6"/>
        <item x="4"/>
        <item x="10"/>
        <item x="7"/>
        <item x="11"/>
        <item x="2"/>
        <item x="9"/>
        <item x="8"/>
        <item x="1"/>
        <item x="5"/>
        <item x="3"/>
        <item x="0"/>
        <item m="1" x="12"/>
      </items>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ataField="1"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2"/>
  </rowFields>
  <rowItems count="15">
    <i>
      <x/>
    </i>
    <i i="1">
      <x v="1"/>
    </i>
    <i i="2">
      <x v="2"/>
    </i>
    <i i="3">
      <x v="3"/>
    </i>
    <i i="4">
      <x v="4"/>
    </i>
    <i i="5">
      <x v="5"/>
    </i>
    <i i="6">
      <x v="6"/>
    </i>
    <i i="7">
      <x v="7"/>
    </i>
    <i i="8">
      <x v="8"/>
    </i>
    <i i="9">
      <x v="9"/>
    </i>
    <i i="10">
      <x v="10"/>
    </i>
    <i i="11">
      <x v="11"/>
    </i>
    <i i="12">
      <x v="12"/>
    </i>
    <i i="13">
      <x v="13"/>
    </i>
    <i i="14">
      <x v="14"/>
    </i>
  </rowItems>
  <colFields count="2">
    <field x="0"/>
    <field x="2"/>
  </colFields>
  <colItems count="6">
    <i>
      <x/>
    </i>
    <i>
      <x v="1"/>
    </i>
    <i>
      <x v="2"/>
      <x v="70"/>
    </i>
    <i r="1">
      <x v="82"/>
    </i>
    <i r="1">
      <x v="83"/>
    </i>
    <i r="1">
      <x v="95"/>
    </i>
  </colItems>
  <dataFields count="15">
    <dataField name="Sum of DBH PPh" fld="11" baseField="0" baseItem="0"/>
    <dataField name="Sum of DBH PBB" fld="12" baseField="0" baseItem="0"/>
    <dataField name="Sum of DBH CHT" fld="31" baseField="0" baseItem="0"/>
    <dataField name="Sum of DBH SDA Migas" fld="13" baseField="0" baseItem="0"/>
    <dataField name="Sum of DBH SDA Minerba" fld="14" baseField="0" baseItem="0"/>
    <dataField name="Sum of DBH SDA Kehutanan" fld="15" baseField="0" baseItem="0"/>
    <dataField name="Sum of DBH SDA Perikanan" fld="16" baseField="0" baseItem="0"/>
    <dataField name="Sum of DBH SDA Panas Bumi" fld="17" baseField="0" baseItem="0"/>
    <dataField name="Sum of DAU" fld="8" baseField="0" baseItem="0"/>
    <dataField name="Sum of DAK Fisik Reguler" fld="4" baseField="0" baseItem="0"/>
    <dataField name="Sum of DAK Fisik Penugasan" fld="5" baseField="2" baseItem="0"/>
    <dataField name="Sum of DAK Fisik Afirmasi" fld="6" baseField="0" baseItem="0"/>
    <dataField name="Sum of DAK Non Fisik" fld="7" baseField="2" baseItem="0"/>
    <dataField name="Sum of DID" fld="9" baseField="0" baseItem="0"/>
    <dataField name="Sum of Dana Desa" fld="10" baseField="0" baseItem="0"/>
  </dataFields>
  <formats count="2">
    <format dxfId="95">
      <pivotArea outline="0" collapsedLevelsAreSubtotals="1" fieldPosition="0"/>
    </format>
    <format dxfId="94">
      <pivotArea dataOnly="0" labelOnly="1" outline="0" fieldPosition="0">
        <references count="1">
          <reference field="4294967294" count="15">
            <x v="0"/>
            <x v="1"/>
            <x v="2"/>
            <x v="3"/>
            <x v="4"/>
            <x v="5"/>
            <x v="6"/>
            <x v="7"/>
            <x v="8"/>
            <x v="9"/>
            <x v="10"/>
            <x v="11"/>
            <x v="12"/>
            <x v="13"/>
            <x v="14"/>
          </reference>
        </references>
      </pivotArea>
    </format>
  </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erah_Pemilihan" xr10:uid="{5EE628EE-B55D-4AEF-8263-0704ED1A5296}" sourceName="Daerah Pemilihan">
  <pivotTables>
    <pivotTable tabId="11" name="PivotTable2"/>
    <pivotTable tabId="9" name="PivotTable4"/>
    <pivotTable tabId="10" name="PivotTable3"/>
    <pivotTable tabId="6" name="PivotTable4"/>
    <pivotTable tabId="7" name="PivotTable5"/>
    <pivotTable tabId="5" name="PivotTable3"/>
    <pivotTable tabId="3" name="PivotTable5"/>
    <pivotTable tabId="4" name="PivotTable6"/>
    <pivotTable tabId="7" name="PivotTable7"/>
    <pivotTable tabId="7" name="PivotTable8"/>
    <pivotTable tabId="7" name="PivotTable9"/>
    <pivotTable tabId="7" name="PivotTable10"/>
    <pivotTable tabId="7" name="PivotTable11"/>
    <pivotTable tabId="7" name="PivotTable12"/>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8" name="PivotTable18"/>
    <pivotTable tabId="18" name="PivotTable2"/>
    <pivotTable tabId="18" name="PivotTable3"/>
    <pivotTable tabId="19" name="PivotTable6"/>
    <pivotTable tabId="19" name="PivotTable7"/>
    <pivotTable tabId="19" name="PivotTable8"/>
    <pivotTable tabId="19" name="PivotTable9"/>
    <pivotTable tabId="19" name="PivotTable10"/>
    <pivotTable tabId="19" name="PivotTable11"/>
    <pivotTable tabId="19" name="PivotTable12"/>
    <pivotTable tabId="20" name="PivotTable27"/>
  </pivotTables>
  <data>
    <tabular pivotCacheId="1508825348">
      <items count="22">
        <i x="8" s="1"/>
        <i x="6"/>
        <i x="3"/>
        <i x="7"/>
        <i x="5"/>
        <i x="4"/>
        <i x="9"/>
        <i x="0"/>
        <i x="1"/>
        <i x="2"/>
        <i x="20" nd="1"/>
        <i x="14" nd="1"/>
        <i x="21" nd="1"/>
        <i x="10" nd="1"/>
        <i x="15" nd="1"/>
        <i x="16" nd="1"/>
        <i x="12" nd="1"/>
        <i x="17" nd="1"/>
        <i x="19" nd="1"/>
        <i x="18" nd="1"/>
        <i x="13" nd="1"/>
        <i x="1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dang" xr10:uid="{85F0DADE-BD5D-4D75-AD54-C924296E3F4B}" sourceName="Bidang">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8" name="PivotTable18"/>
    <pivotTable tabId="18" name="PivotTable2"/>
    <pivotTable tabId="18" name="PivotTable3"/>
    <pivotTable tabId="19" name="PivotTable6"/>
    <pivotTable tabId="19" name="PivotTable7"/>
    <pivotTable tabId="19" name="PivotTable8"/>
    <pivotTable tabId="19" name="PivotTable9"/>
    <pivotTable tabId="19" name="PivotTable10"/>
    <pivotTable tabId="19" name="PivotTable11"/>
    <pivotTable tabId="19" name="PivotTable12"/>
    <pivotTable tabId="20" name="PivotTable27"/>
  </pivotTables>
  <data>
    <tabular pivotCacheId="1508825348">
      <items count="13">
        <i x="6" s="1"/>
        <i x="4" s="1"/>
        <i x="10" s="1"/>
        <i x="7" s="1"/>
        <i x="11" s="1"/>
        <i x="2" s="1"/>
        <i x="9" s="1"/>
        <i x="8" s="1"/>
        <i x="1" s="1"/>
        <i x="5" s="1"/>
        <i x="3" s="1"/>
        <i x="0" s="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hun" xr10:uid="{4026A911-242B-44EC-A7EB-08B05D28AE4C}" sourceName="Tahun">
  <pivotTables>
    <pivotTable tabId="11" name="PivotTable2"/>
    <pivotTable tabId="9" name="PivotTable4"/>
    <pivotTable tabId="10" name="PivotTable3"/>
    <pivotTable tabId="3" name="PivotTable5"/>
    <pivotTable tabId="6" name="PivotTable4"/>
    <pivotTable tabId="4" name="PivotTable6"/>
    <pivotTable tabId="7" name="PivotTable10"/>
    <pivotTable tabId="7" name="PivotTable11"/>
    <pivotTable tabId="7" name="PivotTable12"/>
    <pivotTable tabId="7" name="PivotTable5"/>
    <pivotTable tabId="7" name="PivotTable7"/>
    <pivotTable tabId="7" name="PivotTable8"/>
    <pivotTable tabId="7" name="PivotTable9"/>
    <pivotTable tabId="5" name="PivotTable3"/>
    <pivotTable tabId="12" name="PivotTable13"/>
    <pivotTable tabId="15" name="PivotTable6"/>
    <pivotTable tabId="15" name="PivotTable7"/>
    <pivotTable tabId="12" name="PivotTable1"/>
    <pivotTable tabId="12" name="PivotTable4"/>
    <pivotTable tabId="12" name="PivotTable9"/>
    <pivotTable tabId="12" name="PivotTable12"/>
    <pivotTable tabId="12" name="PivotTable15"/>
    <pivotTable tabId="15" name="PivotTable19"/>
    <pivotTable tabId="7" name="PivotTable1"/>
    <pivotTable tabId="18" name="PivotTable18"/>
    <pivotTable tabId="18" name="PivotTable2"/>
    <pivotTable tabId="18" name="PivotTable3"/>
    <pivotTable tabId="19" name="PivotTable6"/>
    <pivotTable tabId="19" name="PivotTable7"/>
    <pivotTable tabId="19" name="PivotTable8"/>
    <pivotTable tabId="19" name="PivotTable9"/>
    <pivotTable tabId="19" name="PivotTable10"/>
    <pivotTable tabId="19" name="PivotTable11"/>
    <pivotTable tabId="19" name="PivotTable12"/>
    <pivotTable tabId="20" name="PivotTable27"/>
  </pivotTables>
  <data>
    <tabular pivotCacheId="1508825348">
      <items count="3">
        <i x="0"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erah Pemilihan" xr10:uid="{48AAF3A9-8F1C-4907-9E5F-9A80B8650D3B}" cache="Slicer_Daerah_Pemilihan" caption="Daerah Pemilihan" style="SlicerStyleLight4" rowHeight="241300"/>
  <slicer name="Bidang" xr10:uid="{82A57F0C-C712-460D-A521-0C0A17B1D6F6}" cache="Slicer_Bidang" caption="Bidang" rowHeight="241300"/>
  <slicer name="Tahun" xr10:uid="{BC3BD9C0-8732-424E-92E0-13B6D82FC0CE}" cache="Slicer_Tahun" caption="Tahu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A8104-4080-420C-88D9-8F580A687A58}" name="Jawa_Tengah" displayName="Jawa_Tengah" ref="A1:AI1261" totalsRowShown="0" headerRowDxfId="117" dataDxfId="58" headerRowCellStyle="Comma" dataCellStyle="Comma">
  <autoFilter ref="A1:AI1261" xr:uid="{032511A6-0B26-4EAE-8EDC-F4B02C704E0D}"/>
  <tableColumns count="35">
    <tableColumn id="1" xr3:uid="{8C691686-EF66-4053-969B-DF5C60539707}" name="Tahun" dataDxfId="93" totalsRowDxfId="57" dataCellStyle="Comma"/>
    <tableColumn id="2" xr3:uid="{4DA588A7-DF71-4E7C-83A7-BA5521C8196C}" name="Daerah Pemilihan" dataDxfId="92" totalsRowDxfId="56" dataCellStyle="Comma"/>
    <tableColumn id="3" xr3:uid="{D54C0D10-DC2F-4948-9CC7-8A2AE37A5B97}" name="Nama Daerah" dataDxfId="91" totalsRowDxfId="55" dataCellStyle="Comma"/>
    <tableColumn id="4" xr3:uid="{68A10EC7-8B27-4713-ABD1-D1369CA7F16A}" name="Bidang" dataDxfId="90" totalsRowDxfId="54" dataCellStyle="Comma"/>
    <tableColumn id="5" xr3:uid="{A7479874-5843-4A07-8A7B-A58DC69092C3}" name="DAK Fisik Reguler" dataDxfId="89" totalsRowDxfId="53" dataCellStyle="Comma"/>
    <tableColumn id="6" xr3:uid="{52ADAE8D-FFAD-4E7C-8A65-AFDF75B0E4D3}" name="DAK Fisik Penugasan" dataDxfId="88" totalsRowDxfId="52" dataCellStyle="Comma"/>
    <tableColumn id="7" xr3:uid="{93667917-5EC9-4D6E-845A-7C67A6D988E0}" name="DAK Fisik Afirmasi" dataDxfId="87" totalsRowDxfId="51" dataCellStyle="Comma"/>
    <tableColumn id="8" xr3:uid="{7FBE1236-C05C-4021-A3CE-AF2C830E855F}" name="DAK Non Fisik" dataDxfId="86" totalsRowDxfId="50" dataCellStyle="Comma"/>
    <tableColumn id="9" xr3:uid="{04D48674-9F86-4BFD-A060-E0C5F06B26C4}" name="DAU" dataDxfId="85" totalsRowDxfId="49" dataCellStyle="Comma"/>
    <tableColumn id="10" xr3:uid="{D77D5E0C-AFEB-4F19-965A-18692EEF40F1}" name="DID" dataDxfId="84" totalsRowDxfId="48" dataCellStyle="Comma"/>
    <tableColumn id="11" xr3:uid="{4E448F1B-2A59-4C93-A761-A3CEAFBAE039}" name="Dana Desa" dataDxfId="83" totalsRowDxfId="47" dataCellStyle="Comma"/>
    <tableColumn id="12" xr3:uid="{4DD6069E-D117-454A-A2BB-C599FA388538}" name="DBH PPh" dataDxfId="82" totalsRowDxfId="46" dataCellStyle="Comma"/>
    <tableColumn id="13" xr3:uid="{FBA90FB3-FDE0-42EB-912F-1F1CE965942C}" name="DBH PBB" dataDxfId="81" totalsRowDxfId="45" dataCellStyle="Comma"/>
    <tableColumn id="14" xr3:uid="{58D2B1A3-FFBC-4B96-BDF6-2447CE3C4580}" name="DBH SDA Migas" dataDxfId="80" totalsRowDxfId="44" dataCellStyle="Comma"/>
    <tableColumn id="15" xr3:uid="{03855E66-F410-4670-A4E6-50BAB104127F}" name="DBH SDA Minerba" dataDxfId="79" totalsRowDxfId="43" dataCellStyle="Comma"/>
    <tableColumn id="16" xr3:uid="{DD75722B-25D5-459D-9715-804D5820A693}" name="DBH SDA Kehutanan" dataDxfId="78" totalsRowDxfId="42" dataCellStyle="Comma"/>
    <tableColumn id="17" xr3:uid="{58107161-8310-4AC8-B806-0D2F19C3AD43}" name="DBH SDA Perikanan" dataDxfId="77" totalsRowDxfId="41" dataCellStyle="Comma"/>
    <tableColumn id="18" xr3:uid="{78C3DEF1-800B-473F-AD97-782DD97D3247}" name="DBH SDA Panas Bumi" dataDxfId="76" totalsRowDxfId="40" dataCellStyle="Comma"/>
    <tableColumn id="19" xr3:uid="{0145AF31-8700-4F11-B461-DC6C4746309E}" name="IPM (%)" dataDxfId="75" totalsRowDxfId="39" dataCellStyle="Comma"/>
    <tableColumn id="20" xr3:uid="{97F9D2FD-C3D6-463B-B07E-61930D0BAE58}" name="AHH (thn)" dataDxfId="74" totalsRowDxfId="38" dataCellStyle="Comma"/>
    <tableColumn id="21" xr3:uid="{42362E3F-38F8-4EB4-8410-F0A89BA14936}" name="HLS (thn)" dataDxfId="73" totalsRowDxfId="37" dataCellStyle="Comma"/>
    <tableColumn id="22" xr3:uid="{D7DFE82D-741B-4884-8A9A-356E164C073F}" name="RLS (thn)" dataDxfId="72" totalsRowDxfId="36" dataCellStyle="Comma"/>
    <tableColumn id="23" xr3:uid="{763F7910-C7AF-4044-ABB6-DC7195BEE933}" name="Pengeluaran per Kapita (Rp 000)" dataDxfId="71" totalsRowDxfId="35" dataCellStyle="Comma"/>
    <tableColumn id="24" xr3:uid="{E25B5614-607A-4332-8331-F9F658049372}" name="TPT (%)" dataDxfId="70" totalsRowDxfId="34" dataCellStyle="Comma"/>
    <tableColumn id="25" xr3:uid="{056FE4AD-4D82-47D5-A9EC-F61B1C34F9A6}" name="TPAK (%)" dataDxfId="69" totalsRowDxfId="33" dataCellStyle="Comma"/>
    <tableColumn id="26" xr3:uid="{72DECF6B-5901-410B-9147-04439EA0B611}" name="Jml. Pend. Miskin (juta jiwa)" dataDxfId="68" totalsRowDxfId="32" dataCellStyle="Comma"/>
    <tableColumn id="27" xr3:uid="{D9FFD548-476A-4646-87BF-E745717A1B08}" name="% Pend. Miskin" dataDxfId="67" totalsRowDxfId="31" dataCellStyle="Comma"/>
    <tableColumn id="28" xr3:uid="{C7B82E01-6183-4D1B-B3B8-5F0D3FCEC5C2}" name="APK PAUD" dataDxfId="66" totalsRowDxfId="30" dataCellStyle="Comma"/>
    <tableColumn id="29" xr3:uid="{8C9B9464-8D88-44FF-94F7-EB64D28AB039}" name="APK SD" dataDxfId="65" totalsRowDxfId="29" dataCellStyle="Comma"/>
    <tableColumn id="30" xr3:uid="{870BD326-6EA5-4564-942E-2CF3182F6521}" name="APK SMP" dataDxfId="64" totalsRowDxfId="28" dataCellStyle="Comma"/>
    <tableColumn id="31" xr3:uid="{5DAC6872-6B81-4CBA-B801-967F7E4F7CC5}" name="APK SMA" dataDxfId="63" totalsRowDxfId="27" dataCellStyle="Comma"/>
    <tableColumn id="32" xr3:uid="{22D6D878-3C23-4D98-91B3-46E989A2B141}" name="DBH CHT" dataDxfId="62" totalsRowDxfId="26" dataCellStyle="Comma"/>
    <tableColumn id="59" xr3:uid="{8CDE0FE7-F968-4345-A6A3-39170DC7D660}" name="APM SD" dataDxfId="61" totalsRowDxfId="25" dataCellStyle="Comma"/>
    <tableColumn id="60" xr3:uid="{2450D6ED-A029-47CB-83C5-6544CB1C4028}" name="APM SMP" dataDxfId="60" totalsRowDxfId="24" dataCellStyle="Comma"/>
    <tableColumn id="61" xr3:uid="{E4765BE6-181F-469B-9FD8-F832E4B5D01D}" name="APM SMA" dataDxfId="59" totalsRowDxfId="23"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8.xml"/><Relationship Id="rId7" Type="http://schemas.openxmlformats.org/officeDocument/2006/relationships/printerSettings" Target="../printerSettings/printerSettings3.bin"/><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7720-F2B9-48F6-8336-385FDC4F00DE}">
  <sheetPr filterMode="1"/>
  <dimension ref="A1:C543"/>
  <sheetViews>
    <sheetView showGridLines="0" topLeftCell="A193" workbookViewId="0">
      <selection activeCell="A180" sqref="A180:B214"/>
    </sheetView>
  </sheetViews>
  <sheetFormatPr defaultRowHeight="15" x14ac:dyDescent="0.25"/>
  <cols>
    <col min="1" max="1" width="14.5703125" bestFit="1" customWidth="1"/>
    <col min="2" max="2" width="28" bestFit="1" customWidth="1"/>
    <col min="3" max="3" width="22.140625" bestFit="1" customWidth="1"/>
  </cols>
  <sheetData>
    <row r="1" spans="1:3" x14ac:dyDescent="0.25">
      <c r="A1" s="1" t="s">
        <v>0</v>
      </c>
      <c r="B1" s="1" t="s">
        <v>2</v>
      </c>
      <c r="C1" s="1" t="s">
        <v>1</v>
      </c>
    </row>
    <row r="2" spans="1:3" hidden="1" x14ac:dyDescent="0.25">
      <c r="A2" s="1"/>
      <c r="B2" s="1" t="s">
        <v>4</v>
      </c>
      <c r="C2" s="1" t="s">
        <v>3</v>
      </c>
    </row>
    <row r="3" spans="1:3" hidden="1" x14ac:dyDescent="0.25">
      <c r="A3" s="1" t="s">
        <v>5</v>
      </c>
      <c r="B3" s="1" t="s">
        <v>6</v>
      </c>
      <c r="C3" s="1" t="s">
        <v>3</v>
      </c>
    </row>
    <row r="4" spans="1:3" hidden="1" x14ac:dyDescent="0.25">
      <c r="A4" s="1" t="s">
        <v>5</v>
      </c>
      <c r="B4" s="1" t="s">
        <v>7</v>
      </c>
      <c r="C4" s="1" t="s">
        <v>3</v>
      </c>
    </row>
    <row r="5" spans="1:3" hidden="1" x14ac:dyDescent="0.25">
      <c r="A5" s="1" t="s">
        <v>5</v>
      </c>
      <c r="B5" s="1" t="s">
        <v>8</v>
      </c>
      <c r="C5" s="1" t="s">
        <v>3</v>
      </c>
    </row>
    <row r="6" spans="1:3" hidden="1" x14ac:dyDescent="0.25">
      <c r="A6" s="1" t="s">
        <v>5</v>
      </c>
      <c r="B6" s="1" t="s">
        <v>9</v>
      </c>
      <c r="C6" s="1" t="s">
        <v>3</v>
      </c>
    </row>
    <row r="7" spans="1:3" hidden="1" x14ac:dyDescent="0.25">
      <c r="A7" s="1" t="s">
        <v>10</v>
      </c>
      <c r="B7" s="1" t="s">
        <v>11</v>
      </c>
      <c r="C7" s="1" t="s">
        <v>3</v>
      </c>
    </row>
    <row r="8" spans="1:3" hidden="1" x14ac:dyDescent="0.25">
      <c r="A8" s="1" t="s">
        <v>5</v>
      </c>
      <c r="B8" s="1" t="s">
        <v>12</v>
      </c>
      <c r="C8" s="1" t="s">
        <v>3</v>
      </c>
    </row>
    <row r="9" spans="1:3" hidden="1" x14ac:dyDescent="0.25">
      <c r="A9" s="1" t="s">
        <v>10</v>
      </c>
      <c r="B9" s="1" t="s">
        <v>13</v>
      </c>
      <c r="C9" s="1" t="s">
        <v>3</v>
      </c>
    </row>
    <row r="10" spans="1:3" hidden="1" x14ac:dyDescent="0.25">
      <c r="A10" s="1" t="s">
        <v>10</v>
      </c>
      <c r="B10" s="1" t="s">
        <v>14</v>
      </c>
      <c r="C10" s="1" t="s">
        <v>3</v>
      </c>
    </row>
    <row r="11" spans="1:3" hidden="1" x14ac:dyDescent="0.25">
      <c r="A11" s="1" t="s">
        <v>10</v>
      </c>
      <c r="B11" s="1" t="s">
        <v>15</v>
      </c>
      <c r="C11" s="1" t="s">
        <v>3</v>
      </c>
    </row>
    <row r="12" spans="1:3" hidden="1" x14ac:dyDescent="0.25">
      <c r="A12" s="1" t="s">
        <v>5</v>
      </c>
      <c r="B12" s="1" t="s">
        <v>16</v>
      </c>
      <c r="C12" s="1" t="s">
        <v>3</v>
      </c>
    </row>
    <row r="13" spans="1:3" hidden="1" x14ac:dyDescent="0.25">
      <c r="A13" s="1" t="s">
        <v>5</v>
      </c>
      <c r="B13" s="1" t="s">
        <v>17</v>
      </c>
      <c r="C13" s="1" t="s">
        <v>3</v>
      </c>
    </row>
    <row r="14" spans="1:3" hidden="1" x14ac:dyDescent="0.25">
      <c r="A14" s="1" t="s">
        <v>5</v>
      </c>
      <c r="B14" s="1" t="s">
        <v>18</v>
      </c>
      <c r="C14" s="1" t="s">
        <v>3</v>
      </c>
    </row>
    <row r="15" spans="1:3" hidden="1" x14ac:dyDescent="0.25">
      <c r="A15" s="1" t="s">
        <v>5</v>
      </c>
      <c r="B15" s="1" t="s">
        <v>19</v>
      </c>
      <c r="C15" s="1" t="s">
        <v>3</v>
      </c>
    </row>
    <row r="16" spans="1:3" hidden="1" x14ac:dyDescent="0.25">
      <c r="A16" s="1" t="s">
        <v>10</v>
      </c>
      <c r="B16" s="1" t="s">
        <v>20</v>
      </c>
      <c r="C16" s="1" t="s">
        <v>3</v>
      </c>
    </row>
    <row r="17" spans="1:3" hidden="1" x14ac:dyDescent="0.25">
      <c r="A17" s="1" t="s">
        <v>10</v>
      </c>
      <c r="B17" s="1" t="s">
        <v>21</v>
      </c>
      <c r="C17" s="1" t="s">
        <v>3</v>
      </c>
    </row>
    <row r="18" spans="1:3" hidden="1" x14ac:dyDescent="0.25">
      <c r="A18" s="1" t="s">
        <v>5</v>
      </c>
      <c r="B18" s="1" t="s">
        <v>22</v>
      </c>
      <c r="C18" s="1" t="s">
        <v>3</v>
      </c>
    </row>
    <row r="19" spans="1:3" hidden="1" x14ac:dyDescent="0.25">
      <c r="A19" s="1" t="s">
        <v>5</v>
      </c>
      <c r="B19" s="1" t="s">
        <v>23</v>
      </c>
      <c r="C19" s="1" t="s">
        <v>3</v>
      </c>
    </row>
    <row r="20" spans="1:3" hidden="1" x14ac:dyDescent="0.25">
      <c r="A20" s="1" t="s">
        <v>5</v>
      </c>
      <c r="B20" s="1" t="s">
        <v>24</v>
      </c>
      <c r="C20" s="1" t="s">
        <v>3</v>
      </c>
    </row>
    <row r="21" spans="1:3" hidden="1" x14ac:dyDescent="0.25">
      <c r="A21" s="1" t="s">
        <v>5</v>
      </c>
      <c r="B21" s="1" t="s">
        <v>25</v>
      </c>
      <c r="C21" s="1" t="s">
        <v>3</v>
      </c>
    </row>
    <row r="22" spans="1:3" hidden="1" x14ac:dyDescent="0.25">
      <c r="A22" s="1" t="s">
        <v>10</v>
      </c>
      <c r="B22" s="1" t="s">
        <v>26</v>
      </c>
      <c r="C22" s="1" t="s">
        <v>3</v>
      </c>
    </row>
    <row r="23" spans="1:3" hidden="1" x14ac:dyDescent="0.25">
      <c r="A23" s="1" t="s">
        <v>10</v>
      </c>
      <c r="B23" s="1" t="s">
        <v>27</v>
      </c>
      <c r="C23" s="1" t="s">
        <v>3</v>
      </c>
    </row>
    <row r="24" spans="1:3" hidden="1" x14ac:dyDescent="0.25">
      <c r="A24" s="1" t="s">
        <v>5</v>
      </c>
      <c r="B24" s="1" t="s">
        <v>28</v>
      </c>
      <c r="C24" s="1" t="s">
        <v>3</v>
      </c>
    </row>
    <row r="25" spans="1:3" hidden="1" x14ac:dyDescent="0.25">
      <c r="A25" s="1" t="s">
        <v>5</v>
      </c>
      <c r="B25" s="1" t="s">
        <v>29</v>
      </c>
      <c r="C25" s="1" t="s">
        <v>3</v>
      </c>
    </row>
    <row r="26" spans="1:3" hidden="1" x14ac:dyDescent="0.25">
      <c r="A26" s="1"/>
      <c r="B26" s="1" t="s">
        <v>31</v>
      </c>
      <c r="C26" s="1" t="s">
        <v>30</v>
      </c>
    </row>
    <row r="27" spans="1:3" hidden="1" x14ac:dyDescent="0.25">
      <c r="A27" s="1" t="s">
        <v>32</v>
      </c>
      <c r="B27" s="1" t="s">
        <v>33</v>
      </c>
      <c r="C27" s="1" t="s">
        <v>30</v>
      </c>
    </row>
    <row r="28" spans="1:3" hidden="1" x14ac:dyDescent="0.25">
      <c r="A28" s="1" t="s">
        <v>32</v>
      </c>
      <c r="B28" s="1" t="s">
        <v>34</v>
      </c>
      <c r="C28" s="1" t="s">
        <v>30</v>
      </c>
    </row>
    <row r="29" spans="1:3" hidden="1" x14ac:dyDescent="0.25">
      <c r="A29" s="1" t="s">
        <v>35</v>
      </c>
      <c r="B29" s="1" t="s">
        <v>36</v>
      </c>
      <c r="C29" s="1" t="s">
        <v>30</v>
      </c>
    </row>
    <row r="30" spans="1:3" hidden="1" x14ac:dyDescent="0.25">
      <c r="A30" s="1" t="s">
        <v>32</v>
      </c>
      <c r="B30" s="1" t="s">
        <v>37</v>
      </c>
      <c r="C30" s="1" t="s">
        <v>30</v>
      </c>
    </row>
    <row r="31" spans="1:3" hidden="1" x14ac:dyDescent="0.25">
      <c r="A31" s="1" t="s">
        <v>38</v>
      </c>
      <c r="B31" s="1" t="s">
        <v>39</v>
      </c>
      <c r="C31" s="1" t="s">
        <v>30</v>
      </c>
    </row>
    <row r="32" spans="1:3" hidden="1" x14ac:dyDescent="0.25">
      <c r="A32" s="1" t="s">
        <v>32</v>
      </c>
      <c r="B32" s="1" t="s">
        <v>40</v>
      </c>
      <c r="C32" s="1" t="s">
        <v>30</v>
      </c>
    </row>
    <row r="33" spans="1:3" hidden="1" x14ac:dyDescent="0.25">
      <c r="A33" s="1" t="s">
        <v>38</v>
      </c>
      <c r="B33" s="1" t="s">
        <v>41</v>
      </c>
      <c r="C33" s="1" t="s">
        <v>30</v>
      </c>
    </row>
    <row r="34" spans="1:3" hidden="1" x14ac:dyDescent="0.25">
      <c r="A34" s="1" t="s">
        <v>38</v>
      </c>
      <c r="B34" s="1" t="s">
        <v>42</v>
      </c>
      <c r="C34" s="1" t="s">
        <v>30</v>
      </c>
    </row>
    <row r="35" spans="1:3" hidden="1" x14ac:dyDescent="0.25">
      <c r="A35" s="1" t="s">
        <v>32</v>
      </c>
      <c r="B35" s="1" t="s">
        <v>43</v>
      </c>
      <c r="C35" s="1" t="s">
        <v>30</v>
      </c>
    </row>
    <row r="36" spans="1:3" hidden="1" x14ac:dyDescent="0.25">
      <c r="A36" s="1" t="s">
        <v>38</v>
      </c>
      <c r="B36" s="1" t="s">
        <v>44</v>
      </c>
      <c r="C36" s="1" t="s">
        <v>30</v>
      </c>
    </row>
    <row r="37" spans="1:3" hidden="1" x14ac:dyDescent="0.25">
      <c r="A37" s="1" t="s">
        <v>38</v>
      </c>
      <c r="B37" s="1" t="s">
        <v>45</v>
      </c>
      <c r="C37" s="1" t="s">
        <v>30</v>
      </c>
    </row>
    <row r="38" spans="1:3" hidden="1" x14ac:dyDescent="0.25">
      <c r="A38" s="1" t="s">
        <v>38</v>
      </c>
      <c r="B38" s="1" t="s">
        <v>46</v>
      </c>
      <c r="C38" s="1" t="s">
        <v>30</v>
      </c>
    </row>
    <row r="39" spans="1:3" hidden="1" x14ac:dyDescent="0.25">
      <c r="A39" s="1" t="s">
        <v>38</v>
      </c>
      <c r="B39" s="1" t="s">
        <v>47</v>
      </c>
      <c r="C39" s="1" t="s">
        <v>30</v>
      </c>
    </row>
    <row r="40" spans="1:3" hidden="1" x14ac:dyDescent="0.25">
      <c r="A40" s="1" t="s">
        <v>32</v>
      </c>
      <c r="B40" s="1" t="s">
        <v>48</v>
      </c>
      <c r="C40" s="1" t="s">
        <v>30</v>
      </c>
    </row>
    <row r="41" spans="1:3" hidden="1" x14ac:dyDescent="0.25">
      <c r="A41" s="1" t="s">
        <v>35</v>
      </c>
      <c r="B41" s="1" t="s">
        <v>49</v>
      </c>
      <c r="C41" s="1" t="s">
        <v>30</v>
      </c>
    </row>
    <row r="42" spans="1:3" hidden="1" x14ac:dyDescent="0.25">
      <c r="A42" s="1" t="s">
        <v>32</v>
      </c>
      <c r="B42" s="1" t="s">
        <v>50</v>
      </c>
      <c r="C42" s="1" t="s">
        <v>30</v>
      </c>
    </row>
    <row r="43" spans="1:3" hidden="1" x14ac:dyDescent="0.25">
      <c r="A43" s="1" t="s">
        <v>38</v>
      </c>
      <c r="B43" s="1" t="s">
        <v>51</v>
      </c>
      <c r="C43" s="1" t="s">
        <v>30</v>
      </c>
    </row>
    <row r="44" spans="1:3" hidden="1" x14ac:dyDescent="0.25">
      <c r="A44" s="1" t="s">
        <v>32</v>
      </c>
      <c r="B44" s="1" t="s">
        <v>52</v>
      </c>
      <c r="C44" s="1" t="s">
        <v>30</v>
      </c>
    </row>
    <row r="45" spans="1:3" hidden="1" x14ac:dyDescent="0.25">
      <c r="A45" s="1" t="s">
        <v>35</v>
      </c>
      <c r="B45" s="1" t="s">
        <v>53</v>
      </c>
      <c r="C45" s="1" t="s">
        <v>30</v>
      </c>
    </row>
    <row r="46" spans="1:3" hidden="1" x14ac:dyDescent="0.25">
      <c r="A46" s="1" t="s">
        <v>38</v>
      </c>
      <c r="B46" s="1" t="s">
        <v>54</v>
      </c>
      <c r="C46" s="1" t="s">
        <v>30</v>
      </c>
    </row>
    <row r="47" spans="1:3" hidden="1" x14ac:dyDescent="0.25">
      <c r="A47" s="1" t="s">
        <v>32</v>
      </c>
      <c r="B47" s="1" t="s">
        <v>55</v>
      </c>
      <c r="C47" s="1" t="s">
        <v>30</v>
      </c>
    </row>
    <row r="48" spans="1:3" hidden="1" x14ac:dyDescent="0.25">
      <c r="A48" s="1" t="s">
        <v>38</v>
      </c>
      <c r="B48" s="1" t="s">
        <v>56</v>
      </c>
      <c r="C48" s="1" t="s">
        <v>30</v>
      </c>
    </row>
    <row r="49" spans="1:3" hidden="1" x14ac:dyDescent="0.25">
      <c r="A49" s="1" t="s">
        <v>38</v>
      </c>
      <c r="B49" s="1" t="s">
        <v>57</v>
      </c>
      <c r="C49" s="1" t="s">
        <v>30</v>
      </c>
    </row>
    <row r="50" spans="1:3" hidden="1" x14ac:dyDescent="0.25">
      <c r="A50" s="1" t="s">
        <v>35</v>
      </c>
      <c r="B50" s="1" t="s">
        <v>58</v>
      </c>
      <c r="C50" s="1" t="s">
        <v>30</v>
      </c>
    </row>
    <row r="51" spans="1:3" hidden="1" x14ac:dyDescent="0.25">
      <c r="A51" s="1" t="s">
        <v>38</v>
      </c>
      <c r="B51" s="1" t="s">
        <v>59</v>
      </c>
      <c r="C51" s="1" t="s">
        <v>30</v>
      </c>
    </row>
    <row r="52" spans="1:3" hidden="1" x14ac:dyDescent="0.25">
      <c r="A52" s="1" t="s">
        <v>32</v>
      </c>
      <c r="B52" s="1" t="s">
        <v>60</v>
      </c>
      <c r="C52" s="1" t="s">
        <v>30</v>
      </c>
    </row>
    <row r="53" spans="1:3" hidden="1" x14ac:dyDescent="0.25">
      <c r="A53" s="1" t="s">
        <v>38</v>
      </c>
      <c r="B53" s="1" t="s">
        <v>61</v>
      </c>
      <c r="C53" s="1" t="s">
        <v>30</v>
      </c>
    </row>
    <row r="54" spans="1:3" hidden="1" x14ac:dyDescent="0.25">
      <c r="A54" s="1" t="s">
        <v>38</v>
      </c>
      <c r="B54" s="1" t="s">
        <v>62</v>
      </c>
      <c r="C54" s="1" t="s">
        <v>30</v>
      </c>
    </row>
    <row r="55" spans="1:3" hidden="1" x14ac:dyDescent="0.25">
      <c r="A55" s="1" t="s">
        <v>38</v>
      </c>
      <c r="B55" s="1" t="s">
        <v>63</v>
      </c>
      <c r="C55" s="1" t="s">
        <v>30</v>
      </c>
    </row>
    <row r="56" spans="1:3" hidden="1" x14ac:dyDescent="0.25">
      <c r="A56" s="1" t="s">
        <v>38</v>
      </c>
      <c r="B56" s="1" t="s">
        <v>64</v>
      </c>
      <c r="C56" s="1" t="s">
        <v>30</v>
      </c>
    </row>
    <row r="57" spans="1:3" hidden="1" x14ac:dyDescent="0.25">
      <c r="A57" s="1" t="s">
        <v>38</v>
      </c>
      <c r="B57" s="1" t="s">
        <v>65</v>
      </c>
      <c r="C57" s="1" t="s">
        <v>30</v>
      </c>
    </row>
    <row r="58" spans="1:3" hidden="1" x14ac:dyDescent="0.25">
      <c r="A58" s="1" t="s">
        <v>38</v>
      </c>
      <c r="B58" s="1" t="s">
        <v>66</v>
      </c>
      <c r="C58" s="1" t="s">
        <v>30</v>
      </c>
    </row>
    <row r="59" spans="1:3" hidden="1" x14ac:dyDescent="0.25">
      <c r="A59" s="1" t="s">
        <v>38</v>
      </c>
      <c r="B59" s="1" t="s">
        <v>67</v>
      </c>
      <c r="C59" s="1" t="s">
        <v>30</v>
      </c>
    </row>
    <row r="60" spans="1:3" hidden="1" x14ac:dyDescent="0.25">
      <c r="A60" s="1"/>
      <c r="B60" s="1" t="s">
        <v>69</v>
      </c>
      <c r="C60" s="1" t="s">
        <v>68</v>
      </c>
    </row>
    <row r="61" spans="1:3" hidden="1" x14ac:dyDescent="0.25">
      <c r="A61" s="1" t="s">
        <v>70</v>
      </c>
      <c r="B61" s="1" t="s">
        <v>71</v>
      </c>
      <c r="C61" s="1" t="s">
        <v>68</v>
      </c>
    </row>
    <row r="62" spans="1:3" hidden="1" x14ac:dyDescent="0.25">
      <c r="A62" s="1" t="s">
        <v>70</v>
      </c>
      <c r="B62" s="1" t="s">
        <v>72</v>
      </c>
      <c r="C62" s="1" t="s">
        <v>68</v>
      </c>
    </row>
    <row r="63" spans="1:3" hidden="1" x14ac:dyDescent="0.25">
      <c r="A63" s="1" t="s">
        <v>73</v>
      </c>
      <c r="B63" s="1" t="s">
        <v>74</v>
      </c>
      <c r="C63" s="1" t="s">
        <v>68</v>
      </c>
    </row>
    <row r="64" spans="1:3" hidden="1" x14ac:dyDescent="0.25">
      <c r="A64" s="1" t="s">
        <v>70</v>
      </c>
      <c r="B64" s="1" t="s">
        <v>75</v>
      </c>
      <c r="C64" s="1" t="s">
        <v>68</v>
      </c>
    </row>
    <row r="65" spans="1:3" hidden="1" x14ac:dyDescent="0.25">
      <c r="A65" s="1" t="s">
        <v>70</v>
      </c>
      <c r="B65" s="1" t="s">
        <v>76</v>
      </c>
      <c r="C65" s="1" t="s">
        <v>68</v>
      </c>
    </row>
    <row r="66" spans="1:3" hidden="1" x14ac:dyDescent="0.25">
      <c r="A66" s="1" t="s">
        <v>73</v>
      </c>
      <c r="B66" s="1" t="s">
        <v>77</v>
      </c>
      <c r="C66" s="1" t="s">
        <v>68</v>
      </c>
    </row>
    <row r="67" spans="1:3" hidden="1" x14ac:dyDescent="0.25">
      <c r="A67" s="1" t="s">
        <v>73</v>
      </c>
      <c r="B67" s="1" t="s">
        <v>78</v>
      </c>
      <c r="C67" s="1" t="s">
        <v>68</v>
      </c>
    </row>
    <row r="68" spans="1:3" hidden="1" x14ac:dyDescent="0.25">
      <c r="A68" s="1" t="s">
        <v>73</v>
      </c>
      <c r="B68" s="1" t="s">
        <v>79</v>
      </c>
      <c r="C68" s="1" t="s">
        <v>68</v>
      </c>
    </row>
    <row r="69" spans="1:3" hidden="1" x14ac:dyDescent="0.25">
      <c r="A69" s="1" t="s">
        <v>73</v>
      </c>
      <c r="B69" s="1" t="s">
        <v>80</v>
      </c>
      <c r="C69" s="1" t="s">
        <v>68</v>
      </c>
    </row>
    <row r="70" spans="1:3" hidden="1" x14ac:dyDescent="0.25">
      <c r="A70" s="1" t="s">
        <v>70</v>
      </c>
      <c r="B70" s="1" t="s">
        <v>81</v>
      </c>
      <c r="C70" s="1" t="s">
        <v>68</v>
      </c>
    </row>
    <row r="71" spans="1:3" hidden="1" x14ac:dyDescent="0.25">
      <c r="A71" s="1" t="s">
        <v>73</v>
      </c>
      <c r="B71" s="1" t="s">
        <v>82</v>
      </c>
      <c r="C71" s="1" t="s">
        <v>68</v>
      </c>
    </row>
    <row r="72" spans="1:3" hidden="1" x14ac:dyDescent="0.25">
      <c r="A72" s="1" t="s">
        <v>73</v>
      </c>
      <c r="B72" s="1" t="s">
        <v>83</v>
      </c>
      <c r="C72" s="1" t="s">
        <v>68</v>
      </c>
    </row>
    <row r="73" spans="1:3" hidden="1" x14ac:dyDescent="0.25">
      <c r="A73" s="1" t="s">
        <v>70</v>
      </c>
      <c r="B73" s="1" t="s">
        <v>84</v>
      </c>
      <c r="C73" s="1" t="s">
        <v>68</v>
      </c>
    </row>
    <row r="74" spans="1:3" hidden="1" x14ac:dyDescent="0.25">
      <c r="A74" s="1" t="s">
        <v>73</v>
      </c>
      <c r="B74" s="1" t="s">
        <v>85</v>
      </c>
      <c r="C74" s="1" t="s">
        <v>68</v>
      </c>
    </row>
    <row r="75" spans="1:3" hidden="1" x14ac:dyDescent="0.25">
      <c r="A75" s="1" t="s">
        <v>73</v>
      </c>
      <c r="B75" s="1" t="s">
        <v>86</v>
      </c>
      <c r="C75" s="1" t="s">
        <v>68</v>
      </c>
    </row>
    <row r="76" spans="1:3" hidden="1" x14ac:dyDescent="0.25">
      <c r="A76" s="1" t="s">
        <v>70</v>
      </c>
      <c r="B76" s="1" t="s">
        <v>87</v>
      </c>
      <c r="C76" s="1" t="s">
        <v>68</v>
      </c>
    </row>
    <row r="77" spans="1:3" hidden="1" x14ac:dyDescent="0.25">
      <c r="A77" s="1" t="s">
        <v>70</v>
      </c>
      <c r="B77" s="1" t="s">
        <v>88</v>
      </c>
      <c r="C77" s="1" t="s">
        <v>68</v>
      </c>
    </row>
    <row r="78" spans="1:3" hidden="1" x14ac:dyDescent="0.25">
      <c r="A78" s="1" t="s">
        <v>73</v>
      </c>
      <c r="B78" s="1" t="s">
        <v>89</v>
      </c>
      <c r="C78" s="1" t="s">
        <v>68</v>
      </c>
    </row>
    <row r="79" spans="1:3" hidden="1" x14ac:dyDescent="0.25">
      <c r="A79" s="1" t="s">
        <v>73</v>
      </c>
      <c r="B79" s="1" t="s">
        <v>90</v>
      </c>
      <c r="C79" s="1" t="s">
        <v>68</v>
      </c>
    </row>
    <row r="80" spans="1:3" hidden="1" x14ac:dyDescent="0.25">
      <c r="A80" s="1"/>
      <c r="B80" s="1" t="s">
        <v>92</v>
      </c>
      <c r="C80" s="1" t="s">
        <v>91</v>
      </c>
    </row>
    <row r="81" spans="1:3" hidden="1" x14ac:dyDescent="0.25">
      <c r="A81" s="1" t="s">
        <v>93</v>
      </c>
      <c r="B81" s="1" t="s">
        <v>94</v>
      </c>
      <c r="C81" s="1" t="s">
        <v>91</v>
      </c>
    </row>
    <row r="82" spans="1:3" hidden="1" x14ac:dyDescent="0.25">
      <c r="A82" s="1" t="s">
        <v>95</v>
      </c>
      <c r="B82" s="1" t="s">
        <v>96</v>
      </c>
      <c r="C82" s="1" t="s">
        <v>91</v>
      </c>
    </row>
    <row r="83" spans="1:3" hidden="1" x14ac:dyDescent="0.25">
      <c r="A83" s="1" t="s">
        <v>95</v>
      </c>
      <c r="B83" s="1" t="s">
        <v>97</v>
      </c>
      <c r="C83" s="1" t="s">
        <v>91</v>
      </c>
    </row>
    <row r="84" spans="1:3" hidden="1" x14ac:dyDescent="0.25">
      <c r="A84" s="1" t="s">
        <v>95</v>
      </c>
      <c r="B84" s="1" t="s">
        <v>98</v>
      </c>
      <c r="C84" s="1" t="s">
        <v>91</v>
      </c>
    </row>
    <row r="85" spans="1:3" hidden="1" x14ac:dyDescent="0.25">
      <c r="A85" s="1" t="s">
        <v>95</v>
      </c>
      <c r="B85" s="1" t="s">
        <v>99</v>
      </c>
      <c r="C85" s="1" t="s">
        <v>91</v>
      </c>
    </row>
    <row r="86" spans="1:3" hidden="1" x14ac:dyDescent="0.25">
      <c r="A86" s="1" t="s">
        <v>95</v>
      </c>
      <c r="B86" s="1" t="s">
        <v>100</v>
      </c>
      <c r="C86" s="1" t="s">
        <v>91</v>
      </c>
    </row>
    <row r="87" spans="1:3" hidden="1" x14ac:dyDescent="0.25">
      <c r="A87" s="1" t="s">
        <v>93</v>
      </c>
      <c r="B87" s="1" t="s">
        <v>101</v>
      </c>
      <c r="C87" s="1" t="s">
        <v>91</v>
      </c>
    </row>
    <row r="88" spans="1:3" hidden="1" x14ac:dyDescent="0.25">
      <c r="A88" s="1" t="s">
        <v>93</v>
      </c>
      <c r="B88" s="1" t="s">
        <v>102</v>
      </c>
      <c r="C88" s="1" t="s">
        <v>91</v>
      </c>
    </row>
    <row r="89" spans="1:3" hidden="1" x14ac:dyDescent="0.25">
      <c r="A89" s="1" t="s">
        <v>93</v>
      </c>
      <c r="B89" s="1" t="s">
        <v>103</v>
      </c>
      <c r="C89" s="1" t="s">
        <v>91</v>
      </c>
    </row>
    <row r="90" spans="1:3" hidden="1" x14ac:dyDescent="0.25">
      <c r="A90" s="1" t="s">
        <v>93</v>
      </c>
      <c r="B90" s="1" t="s">
        <v>104</v>
      </c>
      <c r="C90" s="1" t="s">
        <v>91</v>
      </c>
    </row>
    <row r="91" spans="1:3" hidden="1" x14ac:dyDescent="0.25">
      <c r="A91" s="1" t="s">
        <v>93</v>
      </c>
      <c r="B91" s="1" t="s">
        <v>105</v>
      </c>
      <c r="C91" s="1" t="s">
        <v>91</v>
      </c>
    </row>
    <row r="92" spans="1:3" hidden="1" x14ac:dyDescent="0.25">
      <c r="A92" s="1" t="s">
        <v>93</v>
      </c>
      <c r="B92" s="1" t="s">
        <v>106</v>
      </c>
      <c r="C92" s="1" t="s">
        <v>91</v>
      </c>
    </row>
    <row r="93" spans="1:3" hidden="1" x14ac:dyDescent="0.25">
      <c r="A93" s="1"/>
      <c r="B93" s="1" t="s">
        <v>108</v>
      </c>
      <c r="C93" s="1" t="s">
        <v>107</v>
      </c>
    </row>
    <row r="94" spans="1:3" hidden="1" x14ac:dyDescent="0.25">
      <c r="A94" s="1" t="s">
        <v>109</v>
      </c>
      <c r="B94" s="1" t="s">
        <v>110</v>
      </c>
      <c r="C94" s="1" t="s">
        <v>107</v>
      </c>
    </row>
    <row r="95" spans="1:3" hidden="1" x14ac:dyDescent="0.25">
      <c r="A95" s="1" t="s">
        <v>109</v>
      </c>
      <c r="B95" s="1" t="s">
        <v>111</v>
      </c>
      <c r="C95" s="1" t="s">
        <v>107</v>
      </c>
    </row>
    <row r="96" spans="1:3" hidden="1" x14ac:dyDescent="0.25">
      <c r="A96" s="1" t="s">
        <v>109</v>
      </c>
      <c r="B96" s="1" t="s">
        <v>112</v>
      </c>
      <c r="C96" s="1" t="s">
        <v>107</v>
      </c>
    </row>
    <row r="97" spans="1:3" hidden="1" x14ac:dyDescent="0.25">
      <c r="A97" s="1" t="s">
        <v>109</v>
      </c>
      <c r="B97" s="1" t="s">
        <v>113</v>
      </c>
      <c r="C97" s="1" t="s">
        <v>107</v>
      </c>
    </row>
    <row r="98" spans="1:3" hidden="1" x14ac:dyDescent="0.25">
      <c r="A98" s="1" t="s">
        <v>109</v>
      </c>
      <c r="B98" s="1" t="s">
        <v>114</v>
      </c>
      <c r="C98" s="1" t="s">
        <v>107</v>
      </c>
    </row>
    <row r="99" spans="1:3" hidden="1" x14ac:dyDescent="0.25">
      <c r="A99" s="1" t="s">
        <v>109</v>
      </c>
      <c r="B99" s="1" t="s">
        <v>115</v>
      </c>
      <c r="C99" s="1" t="s">
        <v>107</v>
      </c>
    </row>
    <row r="100" spans="1:3" hidden="1" x14ac:dyDescent="0.25">
      <c r="A100" s="1" t="s">
        <v>109</v>
      </c>
      <c r="B100" s="1" t="s">
        <v>116</v>
      </c>
      <c r="C100" s="1" t="s">
        <v>107</v>
      </c>
    </row>
    <row r="101" spans="1:3" hidden="1" x14ac:dyDescent="0.25">
      <c r="A101" s="1" t="s">
        <v>109</v>
      </c>
      <c r="B101" s="1" t="s">
        <v>117</v>
      </c>
      <c r="C101" s="1" t="s">
        <v>107</v>
      </c>
    </row>
    <row r="102" spans="1:3" hidden="1" x14ac:dyDescent="0.25">
      <c r="A102" s="1" t="s">
        <v>109</v>
      </c>
      <c r="B102" s="1" t="s">
        <v>118</v>
      </c>
      <c r="C102" s="1" t="s">
        <v>107</v>
      </c>
    </row>
    <row r="103" spans="1:3" hidden="1" x14ac:dyDescent="0.25">
      <c r="A103" s="1" t="s">
        <v>109</v>
      </c>
      <c r="B103" s="1" t="s">
        <v>119</v>
      </c>
      <c r="C103" s="1" t="s">
        <v>107</v>
      </c>
    </row>
    <row r="104" spans="1:3" hidden="1" x14ac:dyDescent="0.25">
      <c r="A104" s="1" t="s">
        <v>109</v>
      </c>
      <c r="B104" s="1" t="s">
        <v>120</v>
      </c>
      <c r="C104" s="1" t="s">
        <v>107</v>
      </c>
    </row>
    <row r="105" spans="1:3" hidden="1" x14ac:dyDescent="0.25">
      <c r="A105" s="1"/>
      <c r="B105" s="1" t="s">
        <v>122</v>
      </c>
      <c r="C105" s="1" t="s">
        <v>121</v>
      </c>
    </row>
    <row r="106" spans="1:3" hidden="1" x14ac:dyDescent="0.25">
      <c r="A106" s="1" t="s">
        <v>123</v>
      </c>
      <c r="B106" s="1" t="s">
        <v>124</v>
      </c>
      <c r="C106" s="1" t="s">
        <v>121</v>
      </c>
    </row>
    <row r="107" spans="1:3" hidden="1" x14ac:dyDescent="0.25">
      <c r="A107" s="1" t="s">
        <v>125</v>
      </c>
      <c r="B107" s="1" t="s">
        <v>126</v>
      </c>
      <c r="C107" s="1" t="s">
        <v>121</v>
      </c>
    </row>
    <row r="108" spans="1:3" hidden="1" x14ac:dyDescent="0.25">
      <c r="A108" s="1" t="s">
        <v>125</v>
      </c>
      <c r="B108" s="1" t="s">
        <v>127</v>
      </c>
      <c r="C108" s="1" t="s">
        <v>121</v>
      </c>
    </row>
    <row r="109" spans="1:3" hidden="1" x14ac:dyDescent="0.25">
      <c r="A109" s="1" t="s">
        <v>123</v>
      </c>
      <c r="B109" s="1" t="s">
        <v>128</v>
      </c>
      <c r="C109" s="1" t="s">
        <v>121</v>
      </c>
    </row>
    <row r="110" spans="1:3" hidden="1" x14ac:dyDescent="0.25">
      <c r="A110" s="1" t="s">
        <v>123</v>
      </c>
      <c r="B110" s="1" t="s">
        <v>129</v>
      </c>
      <c r="C110" s="1" t="s">
        <v>121</v>
      </c>
    </row>
    <row r="111" spans="1:3" hidden="1" x14ac:dyDescent="0.25">
      <c r="A111" s="1" t="s">
        <v>123</v>
      </c>
      <c r="B111" s="1" t="s">
        <v>130</v>
      </c>
      <c r="C111" s="1" t="s">
        <v>121</v>
      </c>
    </row>
    <row r="112" spans="1:3" hidden="1" x14ac:dyDescent="0.25">
      <c r="A112" s="1" t="s">
        <v>125</v>
      </c>
      <c r="B112" s="1" t="s">
        <v>131</v>
      </c>
      <c r="C112" s="1" t="s">
        <v>121</v>
      </c>
    </row>
    <row r="113" spans="1:3" hidden="1" x14ac:dyDescent="0.25">
      <c r="A113" s="1" t="s">
        <v>123</v>
      </c>
      <c r="B113" s="1" t="s">
        <v>132</v>
      </c>
      <c r="C113" s="1" t="s">
        <v>121</v>
      </c>
    </row>
    <row r="114" spans="1:3" hidden="1" x14ac:dyDescent="0.25">
      <c r="A114" s="1" t="s">
        <v>123</v>
      </c>
      <c r="B114" s="1" t="s">
        <v>133</v>
      </c>
      <c r="C114" s="1" t="s">
        <v>121</v>
      </c>
    </row>
    <row r="115" spans="1:3" hidden="1" x14ac:dyDescent="0.25">
      <c r="A115" s="1" t="s">
        <v>125</v>
      </c>
      <c r="B115" s="1" t="s">
        <v>134</v>
      </c>
      <c r="C115" s="1" t="s">
        <v>121</v>
      </c>
    </row>
    <row r="116" spans="1:3" hidden="1" x14ac:dyDescent="0.25">
      <c r="A116" s="1" t="s">
        <v>125</v>
      </c>
      <c r="B116" s="1" t="s">
        <v>135</v>
      </c>
      <c r="C116" s="1" t="s">
        <v>121</v>
      </c>
    </row>
    <row r="117" spans="1:3" hidden="1" x14ac:dyDescent="0.25">
      <c r="A117" s="1" t="s">
        <v>123</v>
      </c>
      <c r="B117" s="1" t="s">
        <v>136</v>
      </c>
      <c r="C117" s="1" t="s">
        <v>121</v>
      </c>
    </row>
    <row r="118" spans="1:3" hidden="1" x14ac:dyDescent="0.25">
      <c r="A118" s="1" t="s">
        <v>123</v>
      </c>
      <c r="B118" s="1" t="s">
        <v>137</v>
      </c>
      <c r="C118" s="1" t="s">
        <v>121</v>
      </c>
    </row>
    <row r="119" spans="1:3" hidden="1" x14ac:dyDescent="0.25">
      <c r="A119" s="1" t="s">
        <v>123</v>
      </c>
      <c r="B119" s="1" t="s">
        <v>138</v>
      </c>
      <c r="C119" s="1" t="s">
        <v>121</v>
      </c>
    </row>
    <row r="120" spans="1:3" hidden="1" x14ac:dyDescent="0.25">
      <c r="A120" s="1" t="s">
        <v>123</v>
      </c>
      <c r="B120" s="1" t="s">
        <v>139</v>
      </c>
      <c r="C120" s="1" t="s">
        <v>121</v>
      </c>
    </row>
    <row r="121" spans="1:3" hidden="1" x14ac:dyDescent="0.25">
      <c r="A121" s="1" t="s">
        <v>123</v>
      </c>
      <c r="B121" s="1" t="s">
        <v>140</v>
      </c>
      <c r="C121" s="1" t="s">
        <v>121</v>
      </c>
    </row>
    <row r="122" spans="1:3" hidden="1" x14ac:dyDescent="0.25">
      <c r="A122" s="1" t="s">
        <v>125</v>
      </c>
      <c r="B122" s="1" t="s">
        <v>141</v>
      </c>
      <c r="C122" s="1" t="s">
        <v>121</v>
      </c>
    </row>
    <row r="123" spans="1:3" hidden="1" x14ac:dyDescent="0.25">
      <c r="A123" s="1"/>
      <c r="B123" s="1" t="s">
        <v>143</v>
      </c>
      <c r="C123" s="1" t="s">
        <v>142</v>
      </c>
    </row>
    <row r="124" spans="1:3" hidden="1" x14ac:dyDescent="0.25">
      <c r="A124" s="1" t="s">
        <v>144</v>
      </c>
      <c r="B124" s="1" t="s">
        <v>145</v>
      </c>
      <c r="C124" s="1" t="s">
        <v>142</v>
      </c>
    </row>
    <row r="125" spans="1:3" hidden="1" x14ac:dyDescent="0.25">
      <c r="A125" s="1" t="s">
        <v>144</v>
      </c>
      <c r="B125" s="1" t="s">
        <v>146</v>
      </c>
      <c r="C125" s="1" t="s">
        <v>142</v>
      </c>
    </row>
    <row r="126" spans="1:3" hidden="1" x14ac:dyDescent="0.25">
      <c r="A126" s="1" t="s">
        <v>144</v>
      </c>
      <c r="B126" s="1" t="s">
        <v>147</v>
      </c>
      <c r="C126" s="1" t="s">
        <v>142</v>
      </c>
    </row>
    <row r="127" spans="1:3" hidden="1" x14ac:dyDescent="0.25">
      <c r="A127" s="1" t="s">
        <v>144</v>
      </c>
      <c r="B127" s="1" t="s">
        <v>148</v>
      </c>
      <c r="C127" s="1" t="s">
        <v>142</v>
      </c>
    </row>
    <row r="128" spans="1:3" hidden="1" x14ac:dyDescent="0.25">
      <c r="A128" s="1" t="s">
        <v>144</v>
      </c>
      <c r="B128" s="1" t="s">
        <v>149</v>
      </c>
      <c r="C128" s="1" t="s">
        <v>142</v>
      </c>
    </row>
    <row r="129" spans="1:3" hidden="1" x14ac:dyDescent="0.25">
      <c r="A129" s="1" t="s">
        <v>144</v>
      </c>
      <c r="B129" s="1" t="s">
        <v>150</v>
      </c>
      <c r="C129" s="1" t="s">
        <v>142</v>
      </c>
    </row>
    <row r="130" spans="1:3" hidden="1" x14ac:dyDescent="0.25">
      <c r="A130" s="1" t="s">
        <v>144</v>
      </c>
      <c r="B130" s="1" t="s">
        <v>151</v>
      </c>
      <c r="C130" s="1" t="s">
        <v>142</v>
      </c>
    </row>
    <row r="131" spans="1:3" hidden="1" x14ac:dyDescent="0.25">
      <c r="A131" s="1" t="s">
        <v>144</v>
      </c>
      <c r="B131" s="1" t="s">
        <v>152</v>
      </c>
      <c r="C131" s="1" t="s">
        <v>142</v>
      </c>
    </row>
    <row r="132" spans="1:3" hidden="1" x14ac:dyDescent="0.25">
      <c r="A132" s="1" t="s">
        <v>144</v>
      </c>
      <c r="B132" s="1" t="s">
        <v>153</v>
      </c>
      <c r="C132" s="1" t="s">
        <v>142</v>
      </c>
    </row>
    <row r="133" spans="1:3" hidden="1" x14ac:dyDescent="0.25">
      <c r="A133" s="1" t="s">
        <v>144</v>
      </c>
      <c r="B133" s="1" t="s">
        <v>154</v>
      </c>
      <c r="C133" s="1" t="s">
        <v>142</v>
      </c>
    </row>
    <row r="134" spans="1:3" hidden="1" x14ac:dyDescent="0.25">
      <c r="A134" s="1"/>
      <c r="B134" s="1" t="s">
        <v>156</v>
      </c>
      <c r="C134" s="1" t="s">
        <v>155</v>
      </c>
    </row>
    <row r="135" spans="1:3" hidden="1" x14ac:dyDescent="0.25">
      <c r="A135" s="1" t="s">
        <v>157</v>
      </c>
      <c r="B135" s="1" t="s">
        <v>158</v>
      </c>
      <c r="C135" s="1" t="s">
        <v>155</v>
      </c>
    </row>
    <row r="136" spans="1:3" hidden="1" x14ac:dyDescent="0.25">
      <c r="A136" s="1" t="s">
        <v>157</v>
      </c>
      <c r="B136" s="1" t="s">
        <v>159</v>
      </c>
      <c r="C136" s="1" t="s">
        <v>155</v>
      </c>
    </row>
    <row r="137" spans="1:3" hidden="1" x14ac:dyDescent="0.25">
      <c r="A137" s="1" t="s">
        <v>160</v>
      </c>
      <c r="B137" s="1" t="s">
        <v>161</v>
      </c>
      <c r="C137" s="1" t="s">
        <v>155</v>
      </c>
    </row>
    <row r="138" spans="1:3" hidden="1" x14ac:dyDescent="0.25">
      <c r="A138" s="1" t="s">
        <v>160</v>
      </c>
      <c r="B138" s="1" t="s">
        <v>162</v>
      </c>
      <c r="C138" s="1" t="s">
        <v>155</v>
      </c>
    </row>
    <row r="139" spans="1:3" hidden="1" x14ac:dyDescent="0.25">
      <c r="A139" s="1" t="s">
        <v>160</v>
      </c>
      <c r="B139" s="1" t="s">
        <v>163</v>
      </c>
      <c r="C139" s="1" t="s">
        <v>155</v>
      </c>
    </row>
    <row r="140" spans="1:3" hidden="1" x14ac:dyDescent="0.25">
      <c r="A140" s="1" t="s">
        <v>157</v>
      </c>
      <c r="B140" s="1" t="s">
        <v>164</v>
      </c>
      <c r="C140" s="1" t="s">
        <v>155</v>
      </c>
    </row>
    <row r="141" spans="1:3" hidden="1" x14ac:dyDescent="0.25">
      <c r="A141" s="1" t="s">
        <v>160</v>
      </c>
      <c r="B141" s="1" t="s">
        <v>165</v>
      </c>
      <c r="C141" s="1" t="s">
        <v>155</v>
      </c>
    </row>
    <row r="142" spans="1:3" hidden="1" x14ac:dyDescent="0.25">
      <c r="A142" s="1" t="s">
        <v>160</v>
      </c>
      <c r="B142" s="1" t="s">
        <v>166</v>
      </c>
      <c r="C142" s="1" t="s">
        <v>155</v>
      </c>
    </row>
    <row r="143" spans="1:3" hidden="1" x14ac:dyDescent="0.25">
      <c r="A143" s="1" t="s">
        <v>157</v>
      </c>
      <c r="B143" s="1" t="s">
        <v>167</v>
      </c>
      <c r="C143" s="1" t="s">
        <v>155</v>
      </c>
    </row>
    <row r="144" spans="1:3" hidden="1" x14ac:dyDescent="0.25">
      <c r="A144" s="1" t="s">
        <v>157</v>
      </c>
      <c r="B144" s="1" t="s">
        <v>168</v>
      </c>
      <c r="C144" s="1" t="s">
        <v>155</v>
      </c>
    </row>
    <row r="145" spans="1:3" hidden="1" x14ac:dyDescent="0.25">
      <c r="A145" s="1" t="s">
        <v>157</v>
      </c>
      <c r="B145" s="1" t="s">
        <v>169</v>
      </c>
      <c r="C145" s="1" t="s">
        <v>155</v>
      </c>
    </row>
    <row r="146" spans="1:3" hidden="1" x14ac:dyDescent="0.25">
      <c r="A146" s="1" t="s">
        <v>157</v>
      </c>
      <c r="B146" s="1" t="s">
        <v>170</v>
      </c>
      <c r="C146" s="1" t="s">
        <v>155</v>
      </c>
    </row>
    <row r="147" spans="1:3" hidden="1" x14ac:dyDescent="0.25">
      <c r="A147" s="1" t="s">
        <v>160</v>
      </c>
      <c r="B147" s="1" t="s">
        <v>171</v>
      </c>
      <c r="C147" s="1" t="s">
        <v>155</v>
      </c>
    </row>
    <row r="148" spans="1:3" hidden="1" x14ac:dyDescent="0.25">
      <c r="A148" s="1" t="s">
        <v>160</v>
      </c>
      <c r="B148" s="1" t="s">
        <v>172</v>
      </c>
      <c r="C148" s="1" t="s">
        <v>155</v>
      </c>
    </row>
    <row r="149" spans="1:3" hidden="1" x14ac:dyDescent="0.25">
      <c r="A149" s="1" t="s">
        <v>157</v>
      </c>
      <c r="B149" s="1" t="s">
        <v>173</v>
      </c>
      <c r="C149" s="1" t="s">
        <v>155</v>
      </c>
    </row>
    <row r="150" spans="1:3" hidden="1" x14ac:dyDescent="0.25">
      <c r="A150" s="1" t="s">
        <v>174</v>
      </c>
      <c r="B150" s="1" t="s">
        <v>176</v>
      </c>
      <c r="C150" s="1" t="s">
        <v>175</v>
      </c>
    </row>
    <row r="151" spans="1:3" hidden="1" x14ac:dyDescent="0.25">
      <c r="A151" s="1"/>
      <c r="B151" s="1" t="s">
        <v>178</v>
      </c>
      <c r="C151" s="1" t="s">
        <v>177</v>
      </c>
    </row>
    <row r="152" spans="1:3" hidden="1" x14ac:dyDescent="0.25">
      <c r="A152" s="1" t="s">
        <v>179</v>
      </c>
      <c r="B152" s="1" t="s">
        <v>180</v>
      </c>
      <c r="C152" s="1" t="s">
        <v>177</v>
      </c>
    </row>
    <row r="153" spans="1:3" hidden="1" x14ac:dyDescent="0.25">
      <c r="A153" s="1" t="s">
        <v>181</v>
      </c>
      <c r="B153" s="1" t="s">
        <v>182</v>
      </c>
      <c r="C153" s="1" t="s">
        <v>177</v>
      </c>
    </row>
    <row r="154" spans="1:3" hidden="1" x14ac:dyDescent="0.25">
      <c r="A154" s="1" t="s">
        <v>183</v>
      </c>
      <c r="B154" s="1" t="s">
        <v>184</v>
      </c>
      <c r="C154" s="1" t="s">
        <v>177</v>
      </c>
    </row>
    <row r="155" spans="1:3" hidden="1" x14ac:dyDescent="0.25">
      <c r="A155" s="1" t="s">
        <v>185</v>
      </c>
      <c r="B155" s="1" t="s">
        <v>186</v>
      </c>
      <c r="C155" s="1" t="s">
        <v>177</v>
      </c>
    </row>
    <row r="156" spans="1:3" hidden="1" x14ac:dyDescent="0.25">
      <c r="A156" s="1" t="s">
        <v>187</v>
      </c>
      <c r="B156" s="1" t="s">
        <v>188</v>
      </c>
      <c r="C156" s="1" t="s">
        <v>177</v>
      </c>
    </row>
    <row r="157" spans="1:3" hidden="1" x14ac:dyDescent="0.25">
      <c r="A157" s="1" t="s">
        <v>189</v>
      </c>
      <c r="B157" s="1" t="s">
        <v>190</v>
      </c>
      <c r="C157" s="1" t="s">
        <v>177</v>
      </c>
    </row>
    <row r="158" spans="1:3" hidden="1" x14ac:dyDescent="0.25">
      <c r="A158" s="1" t="s">
        <v>191</v>
      </c>
      <c r="B158" s="1" t="s">
        <v>192</v>
      </c>
      <c r="C158" s="1" t="s">
        <v>177</v>
      </c>
    </row>
    <row r="159" spans="1:3" hidden="1" x14ac:dyDescent="0.25">
      <c r="A159" s="1" t="s">
        <v>189</v>
      </c>
      <c r="B159" s="1" t="s">
        <v>193</v>
      </c>
      <c r="C159" s="1" t="s">
        <v>177</v>
      </c>
    </row>
    <row r="160" spans="1:3" hidden="1" x14ac:dyDescent="0.25">
      <c r="A160" s="1" t="s">
        <v>181</v>
      </c>
      <c r="B160" s="1" t="s">
        <v>194</v>
      </c>
      <c r="C160" s="1" t="s">
        <v>177</v>
      </c>
    </row>
    <row r="161" spans="1:3" hidden="1" x14ac:dyDescent="0.25">
      <c r="A161" s="1" t="s">
        <v>185</v>
      </c>
      <c r="B161" s="1" t="s">
        <v>195</v>
      </c>
      <c r="C161" s="1" t="s">
        <v>177</v>
      </c>
    </row>
    <row r="162" spans="1:3" hidden="1" x14ac:dyDescent="0.25">
      <c r="A162" s="1" t="s">
        <v>196</v>
      </c>
      <c r="B162" s="1" t="s">
        <v>197</v>
      </c>
      <c r="C162" s="1" t="s">
        <v>177</v>
      </c>
    </row>
    <row r="163" spans="1:3" hidden="1" x14ac:dyDescent="0.25">
      <c r="A163" s="1" t="s">
        <v>181</v>
      </c>
      <c r="B163" s="1" t="s">
        <v>198</v>
      </c>
      <c r="C163" s="1" t="s">
        <v>177</v>
      </c>
    </row>
    <row r="164" spans="1:3" hidden="1" x14ac:dyDescent="0.25">
      <c r="A164" s="1" t="s">
        <v>196</v>
      </c>
      <c r="B164" s="1" t="s">
        <v>199</v>
      </c>
      <c r="C164" s="1" t="s">
        <v>177</v>
      </c>
    </row>
    <row r="165" spans="1:3" hidden="1" x14ac:dyDescent="0.25">
      <c r="A165" s="1" t="s">
        <v>200</v>
      </c>
      <c r="B165" s="1" t="s">
        <v>201</v>
      </c>
      <c r="C165" s="1" t="s">
        <v>177</v>
      </c>
    </row>
    <row r="166" spans="1:3" hidden="1" x14ac:dyDescent="0.25">
      <c r="A166" s="1" t="s">
        <v>196</v>
      </c>
      <c r="B166" s="1" t="s">
        <v>202</v>
      </c>
      <c r="C166" s="1" t="s">
        <v>177</v>
      </c>
    </row>
    <row r="167" spans="1:3" hidden="1" x14ac:dyDescent="0.25">
      <c r="A167" s="1" t="s">
        <v>191</v>
      </c>
      <c r="B167" s="1" t="s">
        <v>203</v>
      </c>
      <c r="C167" s="1" t="s">
        <v>177</v>
      </c>
    </row>
    <row r="168" spans="1:3" hidden="1" x14ac:dyDescent="0.25">
      <c r="A168" s="1" t="s">
        <v>204</v>
      </c>
      <c r="B168" s="1" t="s">
        <v>205</v>
      </c>
      <c r="C168" s="1" t="s">
        <v>177</v>
      </c>
    </row>
    <row r="169" spans="1:3" hidden="1" x14ac:dyDescent="0.25">
      <c r="A169" s="1" t="s">
        <v>206</v>
      </c>
      <c r="B169" s="1" t="s">
        <v>207</v>
      </c>
      <c r="C169" s="1" t="s">
        <v>177</v>
      </c>
    </row>
    <row r="170" spans="1:3" hidden="1" x14ac:dyDescent="0.25">
      <c r="A170" s="1" t="s">
        <v>187</v>
      </c>
      <c r="B170" s="1" t="s">
        <v>208</v>
      </c>
      <c r="C170" s="1" t="s">
        <v>177</v>
      </c>
    </row>
    <row r="171" spans="1:3" hidden="1" x14ac:dyDescent="0.25">
      <c r="A171" s="1" t="s">
        <v>189</v>
      </c>
      <c r="B171" s="1" t="s">
        <v>209</v>
      </c>
      <c r="C171" s="1" t="s">
        <v>177</v>
      </c>
    </row>
    <row r="172" spans="1:3" hidden="1" x14ac:dyDescent="0.25">
      <c r="A172" s="1" t="s">
        <v>206</v>
      </c>
      <c r="B172" s="1" t="s">
        <v>210</v>
      </c>
      <c r="C172" s="1" t="s">
        <v>177</v>
      </c>
    </row>
    <row r="173" spans="1:3" hidden="1" x14ac:dyDescent="0.25">
      <c r="A173" s="1" t="s">
        <v>200</v>
      </c>
      <c r="B173" s="1" t="s">
        <v>211</v>
      </c>
      <c r="C173" s="1" t="s">
        <v>177</v>
      </c>
    </row>
    <row r="174" spans="1:3" hidden="1" x14ac:dyDescent="0.25">
      <c r="A174" s="1" t="s">
        <v>191</v>
      </c>
      <c r="B174" s="1" t="s">
        <v>212</v>
      </c>
      <c r="C174" s="1" t="s">
        <v>177</v>
      </c>
    </row>
    <row r="175" spans="1:3" hidden="1" x14ac:dyDescent="0.25">
      <c r="A175" s="1" t="s">
        <v>204</v>
      </c>
      <c r="B175" s="1" t="s">
        <v>213</v>
      </c>
      <c r="C175" s="1" t="s">
        <v>177</v>
      </c>
    </row>
    <row r="176" spans="1:3" hidden="1" x14ac:dyDescent="0.25">
      <c r="A176" s="1" t="s">
        <v>185</v>
      </c>
      <c r="B176" s="1" t="s">
        <v>214</v>
      </c>
      <c r="C176" s="1" t="s">
        <v>177</v>
      </c>
    </row>
    <row r="177" spans="1:3" hidden="1" x14ac:dyDescent="0.25">
      <c r="A177" s="1" t="s">
        <v>179</v>
      </c>
      <c r="B177" s="1" t="s">
        <v>215</v>
      </c>
      <c r="C177" s="1" t="s">
        <v>177</v>
      </c>
    </row>
    <row r="178" spans="1:3" hidden="1" x14ac:dyDescent="0.25">
      <c r="A178" s="1" t="s">
        <v>185</v>
      </c>
      <c r="B178" s="1" t="s">
        <v>216</v>
      </c>
      <c r="C178" s="1" t="s">
        <v>177</v>
      </c>
    </row>
    <row r="179" spans="1:3" x14ac:dyDescent="0.25">
      <c r="A179" s="1"/>
      <c r="B179" s="1" t="s">
        <v>218</v>
      </c>
      <c r="C179" s="1" t="s">
        <v>217</v>
      </c>
    </row>
    <row r="180" spans="1:3" x14ac:dyDescent="0.25">
      <c r="A180" s="1" t="s">
        <v>715</v>
      </c>
      <c r="B180" s="1" t="s">
        <v>219</v>
      </c>
      <c r="C180" s="1" t="s">
        <v>217</v>
      </c>
    </row>
    <row r="181" spans="1:3" x14ac:dyDescent="0.25">
      <c r="A181" s="1" t="s">
        <v>716</v>
      </c>
      <c r="B181" s="1" t="s">
        <v>220</v>
      </c>
      <c r="C181" s="1" t="s">
        <v>217</v>
      </c>
    </row>
    <row r="182" spans="1:3" x14ac:dyDescent="0.25">
      <c r="A182" s="1" t="s">
        <v>717</v>
      </c>
      <c r="B182" s="1" t="s">
        <v>221</v>
      </c>
      <c r="C182" s="1" t="s">
        <v>217</v>
      </c>
    </row>
    <row r="183" spans="1:3" x14ac:dyDescent="0.25">
      <c r="A183" s="1" t="s">
        <v>718</v>
      </c>
      <c r="B183" s="1" t="s">
        <v>222</v>
      </c>
      <c r="C183" s="1" t="s">
        <v>217</v>
      </c>
    </row>
    <row r="184" spans="1:3" x14ac:dyDescent="0.25">
      <c r="A184" s="1" t="s">
        <v>719</v>
      </c>
      <c r="B184" s="1" t="s">
        <v>223</v>
      </c>
      <c r="C184" s="1" t="s">
        <v>217</v>
      </c>
    </row>
    <row r="185" spans="1:3" x14ac:dyDescent="0.25">
      <c r="A185" s="1" t="s">
        <v>720</v>
      </c>
      <c r="B185" s="1" t="s">
        <v>224</v>
      </c>
      <c r="C185" s="1" t="s">
        <v>217</v>
      </c>
    </row>
    <row r="186" spans="1:3" x14ac:dyDescent="0.25">
      <c r="A186" s="1" t="s">
        <v>716</v>
      </c>
      <c r="B186" s="1" t="s">
        <v>225</v>
      </c>
      <c r="C186" s="1" t="s">
        <v>217</v>
      </c>
    </row>
    <row r="187" spans="1:3" x14ac:dyDescent="0.25">
      <c r="A187" s="1" t="s">
        <v>721</v>
      </c>
      <c r="B187" s="1" t="s">
        <v>226</v>
      </c>
      <c r="C187" s="1" t="s">
        <v>217</v>
      </c>
    </row>
    <row r="188" spans="1:3" x14ac:dyDescent="0.25">
      <c r="A188" s="1" t="s">
        <v>718</v>
      </c>
      <c r="B188" s="1" t="s">
        <v>227</v>
      </c>
      <c r="C188" s="1" t="s">
        <v>217</v>
      </c>
    </row>
    <row r="189" spans="1:3" x14ac:dyDescent="0.25">
      <c r="A189" s="1" t="s">
        <v>721</v>
      </c>
      <c r="B189" s="1" t="s">
        <v>228</v>
      </c>
      <c r="C189" s="1" t="s">
        <v>217</v>
      </c>
    </row>
    <row r="190" spans="1:3" x14ac:dyDescent="0.25">
      <c r="A190" s="1" t="s">
        <v>722</v>
      </c>
      <c r="B190" s="1" t="s">
        <v>229</v>
      </c>
      <c r="C190" s="1" t="s">
        <v>217</v>
      </c>
    </row>
    <row r="191" spans="1:3" x14ac:dyDescent="0.25">
      <c r="A191" s="1" t="s">
        <v>715</v>
      </c>
      <c r="B191" s="1" t="s">
        <v>230</v>
      </c>
      <c r="C191" s="1" t="s">
        <v>217</v>
      </c>
    </row>
    <row r="192" spans="1:3" x14ac:dyDescent="0.25">
      <c r="A192" s="1" t="s">
        <v>723</v>
      </c>
      <c r="B192" s="1" t="s">
        <v>231</v>
      </c>
      <c r="C192" s="1" t="s">
        <v>217</v>
      </c>
    </row>
    <row r="193" spans="1:3" x14ac:dyDescent="0.25">
      <c r="A193" s="1" t="s">
        <v>719</v>
      </c>
      <c r="B193" s="1" t="s">
        <v>232</v>
      </c>
      <c r="C193" s="1" t="s">
        <v>217</v>
      </c>
    </row>
    <row r="194" spans="1:3" x14ac:dyDescent="0.25">
      <c r="A194" s="1" t="s">
        <v>721</v>
      </c>
      <c r="B194" s="1" t="s">
        <v>233</v>
      </c>
      <c r="C194" s="1" t="s">
        <v>217</v>
      </c>
    </row>
    <row r="195" spans="1:3" x14ac:dyDescent="0.25">
      <c r="A195" s="1" t="s">
        <v>724</v>
      </c>
      <c r="B195" s="1" t="s">
        <v>234</v>
      </c>
      <c r="C195" s="1" t="s">
        <v>217</v>
      </c>
    </row>
    <row r="196" spans="1:3" x14ac:dyDescent="0.25">
      <c r="A196" s="1" t="s">
        <v>718</v>
      </c>
      <c r="B196" s="1" t="s">
        <v>235</v>
      </c>
      <c r="C196" s="1" t="s">
        <v>217</v>
      </c>
    </row>
    <row r="197" spans="1:3" x14ac:dyDescent="0.25">
      <c r="A197" s="1" t="s">
        <v>717</v>
      </c>
      <c r="B197" s="1" t="s">
        <v>236</v>
      </c>
      <c r="C197" s="1" t="s">
        <v>217</v>
      </c>
    </row>
    <row r="198" spans="1:3" x14ac:dyDescent="0.25">
      <c r="A198" s="1" t="s">
        <v>717</v>
      </c>
      <c r="B198" s="1" t="s">
        <v>237</v>
      </c>
      <c r="C198" s="1" t="s">
        <v>217</v>
      </c>
    </row>
    <row r="199" spans="1:3" x14ac:dyDescent="0.25">
      <c r="A199" s="1" t="s">
        <v>715</v>
      </c>
      <c r="B199" s="1" t="s">
        <v>238</v>
      </c>
      <c r="C199" s="1" t="s">
        <v>217</v>
      </c>
    </row>
    <row r="200" spans="1:3" x14ac:dyDescent="0.25">
      <c r="A200" s="1" t="s">
        <v>724</v>
      </c>
      <c r="B200" s="1" t="s">
        <v>239</v>
      </c>
      <c r="C200" s="1" t="s">
        <v>217</v>
      </c>
    </row>
    <row r="201" spans="1:3" x14ac:dyDescent="0.25">
      <c r="A201" s="1" t="s">
        <v>718</v>
      </c>
      <c r="B201" s="1" t="s">
        <v>240</v>
      </c>
      <c r="C201" s="1" t="s">
        <v>217</v>
      </c>
    </row>
    <row r="202" spans="1:3" x14ac:dyDescent="0.25">
      <c r="A202" s="1" t="s">
        <v>723</v>
      </c>
      <c r="B202" s="1" t="s">
        <v>241</v>
      </c>
      <c r="C202" s="1" t="s">
        <v>217</v>
      </c>
    </row>
    <row r="203" spans="1:3" x14ac:dyDescent="0.25">
      <c r="A203" s="1" t="s">
        <v>722</v>
      </c>
      <c r="B203" s="1" t="s">
        <v>242</v>
      </c>
      <c r="C203" s="1" t="s">
        <v>217</v>
      </c>
    </row>
    <row r="204" spans="1:3" x14ac:dyDescent="0.25">
      <c r="A204" s="1" t="s">
        <v>719</v>
      </c>
      <c r="B204" s="1" t="s">
        <v>243</v>
      </c>
      <c r="C204" s="1" t="s">
        <v>217</v>
      </c>
    </row>
    <row r="205" spans="1:3" x14ac:dyDescent="0.25">
      <c r="A205" s="1" t="s">
        <v>720</v>
      </c>
      <c r="B205" s="1" t="s">
        <v>244</v>
      </c>
      <c r="C205" s="1" t="s">
        <v>217</v>
      </c>
    </row>
    <row r="206" spans="1:3" x14ac:dyDescent="0.25">
      <c r="A206" s="1" t="s">
        <v>724</v>
      </c>
      <c r="B206" s="1" t="s">
        <v>245</v>
      </c>
      <c r="C206" s="1" t="s">
        <v>217</v>
      </c>
    </row>
    <row r="207" spans="1:3" x14ac:dyDescent="0.25">
      <c r="A207" s="1" t="s">
        <v>722</v>
      </c>
      <c r="B207" s="1" t="s">
        <v>246</v>
      </c>
      <c r="C207" s="1" t="s">
        <v>217</v>
      </c>
    </row>
    <row r="208" spans="1:3" x14ac:dyDescent="0.25">
      <c r="A208" s="1" t="s">
        <v>724</v>
      </c>
      <c r="B208" s="1" t="s">
        <v>247</v>
      </c>
      <c r="C208" s="1" t="s">
        <v>217</v>
      </c>
    </row>
    <row r="209" spans="1:3" x14ac:dyDescent="0.25">
      <c r="A209" s="1" t="s">
        <v>724</v>
      </c>
      <c r="B209" s="1" t="s">
        <v>248</v>
      </c>
      <c r="C209" s="1" t="s">
        <v>217</v>
      </c>
    </row>
    <row r="210" spans="1:3" x14ac:dyDescent="0.25">
      <c r="A210" s="1" t="s">
        <v>717</v>
      </c>
      <c r="B210" s="1" t="s">
        <v>249</v>
      </c>
      <c r="C210" s="1" t="s">
        <v>217</v>
      </c>
    </row>
    <row r="211" spans="1:3" x14ac:dyDescent="0.25">
      <c r="A211" s="1" t="s">
        <v>723</v>
      </c>
      <c r="B211" s="1" t="s">
        <v>250</v>
      </c>
      <c r="C211" s="1" t="s">
        <v>217</v>
      </c>
    </row>
    <row r="212" spans="1:3" x14ac:dyDescent="0.25">
      <c r="A212" s="1" t="s">
        <v>723</v>
      </c>
      <c r="B212" s="1" t="s">
        <v>251</v>
      </c>
      <c r="C212" s="1" t="s">
        <v>217</v>
      </c>
    </row>
    <row r="213" spans="1:3" x14ac:dyDescent="0.25">
      <c r="A213" s="1" t="s">
        <v>719</v>
      </c>
      <c r="B213" s="1" t="s">
        <v>252</v>
      </c>
      <c r="C213" s="1" t="s">
        <v>217</v>
      </c>
    </row>
    <row r="214" spans="1:3" x14ac:dyDescent="0.25">
      <c r="A214" s="1" t="s">
        <v>720</v>
      </c>
      <c r="B214" s="1" t="s">
        <v>253</v>
      </c>
      <c r="C214" s="1" t="s">
        <v>217</v>
      </c>
    </row>
    <row r="215" spans="1:3" hidden="1" x14ac:dyDescent="0.25">
      <c r="A215" s="1"/>
      <c r="B215" s="1" t="s">
        <v>255</v>
      </c>
      <c r="C215" s="1" t="s">
        <v>254</v>
      </c>
    </row>
    <row r="216" spans="1:3" hidden="1" x14ac:dyDescent="0.25">
      <c r="A216" s="1" t="s">
        <v>256</v>
      </c>
      <c r="B216" s="1" t="s">
        <v>257</v>
      </c>
      <c r="C216" s="1" t="s">
        <v>254</v>
      </c>
    </row>
    <row r="217" spans="1:3" hidden="1" x14ac:dyDescent="0.25">
      <c r="A217" s="1" t="s">
        <v>256</v>
      </c>
      <c r="B217" s="1" t="s">
        <v>258</v>
      </c>
      <c r="C217" s="1" t="s">
        <v>254</v>
      </c>
    </row>
    <row r="218" spans="1:3" hidden="1" x14ac:dyDescent="0.25">
      <c r="A218" s="1" t="s">
        <v>256</v>
      </c>
      <c r="B218" s="1" t="s">
        <v>259</v>
      </c>
      <c r="C218" s="1" t="s">
        <v>254</v>
      </c>
    </row>
    <row r="219" spans="1:3" hidden="1" x14ac:dyDescent="0.25">
      <c r="A219" s="1" t="s">
        <v>256</v>
      </c>
      <c r="B219" s="1" t="s">
        <v>260</v>
      </c>
      <c r="C219" s="1" t="s">
        <v>254</v>
      </c>
    </row>
    <row r="220" spans="1:3" hidden="1" x14ac:dyDescent="0.25">
      <c r="A220" s="1" t="s">
        <v>256</v>
      </c>
      <c r="B220" s="1" t="s">
        <v>261</v>
      </c>
      <c r="C220" s="1" t="s">
        <v>254</v>
      </c>
    </row>
    <row r="221" spans="1:3" hidden="1" x14ac:dyDescent="0.25">
      <c r="A221" s="1"/>
      <c r="B221" s="1" t="s">
        <v>263</v>
      </c>
      <c r="C221" s="1" t="s">
        <v>262</v>
      </c>
    </row>
    <row r="222" spans="1:3" hidden="1" x14ac:dyDescent="0.25">
      <c r="A222" s="1" t="s">
        <v>264</v>
      </c>
      <c r="B222" s="1" t="s">
        <v>265</v>
      </c>
      <c r="C222" s="1" t="s">
        <v>262</v>
      </c>
    </row>
    <row r="223" spans="1:3" hidden="1" x14ac:dyDescent="0.25">
      <c r="A223" s="1" t="s">
        <v>266</v>
      </c>
      <c r="B223" s="1" t="s">
        <v>267</v>
      </c>
      <c r="C223" s="1" t="s">
        <v>262</v>
      </c>
    </row>
    <row r="224" spans="1:3" hidden="1" x14ac:dyDescent="0.25">
      <c r="A224" s="1" t="s">
        <v>268</v>
      </c>
      <c r="B224" s="1" t="s">
        <v>269</v>
      </c>
      <c r="C224" s="1" t="s">
        <v>262</v>
      </c>
    </row>
    <row r="225" spans="1:3" hidden="1" x14ac:dyDescent="0.25">
      <c r="A225" s="1" t="s">
        <v>270</v>
      </c>
      <c r="B225" s="1" t="s">
        <v>271</v>
      </c>
      <c r="C225" s="1" t="s">
        <v>262</v>
      </c>
    </row>
    <row r="226" spans="1:3" hidden="1" x14ac:dyDescent="0.25">
      <c r="A226" s="1" t="s">
        <v>266</v>
      </c>
      <c r="B226" s="1" t="s">
        <v>272</v>
      </c>
      <c r="C226" s="1" t="s">
        <v>262</v>
      </c>
    </row>
    <row r="227" spans="1:3" hidden="1" x14ac:dyDescent="0.25">
      <c r="A227" s="1" t="s">
        <v>273</v>
      </c>
      <c r="B227" s="1" t="s">
        <v>274</v>
      </c>
      <c r="C227" s="1" t="s">
        <v>262</v>
      </c>
    </row>
    <row r="228" spans="1:3" hidden="1" x14ac:dyDescent="0.25">
      <c r="A228" s="1" t="s">
        <v>275</v>
      </c>
      <c r="B228" s="1" t="s">
        <v>276</v>
      </c>
      <c r="C228" s="1" t="s">
        <v>262</v>
      </c>
    </row>
    <row r="229" spans="1:3" hidden="1" x14ac:dyDescent="0.25">
      <c r="A229" s="1" t="s">
        <v>277</v>
      </c>
      <c r="B229" s="1" t="s">
        <v>278</v>
      </c>
      <c r="C229" s="1" t="s">
        <v>262</v>
      </c>
    </row>
    <row r="230" spans="1:3" hidden="1" x14ac:dyDescent="0.25">
      <c r="A230" s="1" t="s">
        <v>268</v>
      </c>
      <c r="B230" s="1" t="s">
        <v>279</v>
      </c>
      <c r="C230" s="1" t="s">
        <v>262</v>
      </c>
    </row>
    <row r="231" spans="1:3" hidden="1" x14ac:dyDescent="0.25">
      <c r="A231" s="1" t="s">
        <v>273</v>
      </c>
      <c r="B231" s="1" t="s">
        <v>280</v>
      </c>
      <c r="C231" s="1" t="s">
        <v>262</v>
      </c>
    </row>
    <row r="232" spans="1:3" hidden="1" x14ac:dyDescent="0.25">
      <c r="A232" s="1" t="s">
        <v>275</v>
      </c>
      <c r="B232" s="1" t="s">
        <v>281</v>
      </c>
      <c r="C232" s="1" t="s">
        <v>262</v>
      </c>
    </row>
    <row r="233" spans="1:3" hidden="1" x14ac:dyDescent="0.25">
      <c r="A233" s="1" t="s">
        <v>277</v>
      </c>
      <c r="B233" s="1" t="s">
        <v>282</v>
      </c>
      <c r="C233" s="1" t="s">
        <v>262</v>
      </c>
    </row>
    <row r="234" spans="1:3" hidden="1" x14ac:dyDescent="0.25">
      <c r="A234" s="1" t="s">
        <v>283</v>
      </c>
      <c r="B234" s="1" t="s">
        <v>284</v>
      </c>
      <c r="C234" s="1" t="s">
        <v>262</v>
      </c>
    </row>
    <row r="235" spans="1:3" hidden="1" x14ac:dyDescent="0.25">
      <c r="A235" s="1" t="s">
        <v>285</v>
      </c>
      <c r="B235" s="1" t="s">
        <v>286</v>
      </c>
      <c r="C235" s="1" t="s">
        <v>262</v>
      </c>
    </row>
    <row r="236" spans="1:3" hidden="1" x14ac:dyDescent="0.25">
      <c r="A236" s="1" t="s">
        <v>277</v>
      </c>
      <c r="B236" s="1" t="s">
        <v>287</v>
      </c>
      <c r="C236" s="1" t="s">
        <v>262</v>
      </c>
    </row>
    <row r="237" spans="1:3" hidden="1" x14ac:dyDescent="0.25">
      <c r="A237" s="1" t="s">
        <v>277</v>
      </c>
      <c r="B237" s="1" t="s">
        <v>288</v>
      </c>
      <c r="C237" s="1" t="s">
        <v>262</v>
      </c>
    </row>
    <row r="238" spans="1:3" hidden="1" x14ac:dyDescent="0.25">
      <c r="A238" s="1" t="s">
        <v>283</v>
      </c>
      <c r="B238" s="1" t="s">
        <v>289</v>
      </c>
      <c r="C238" s="1" t="s">
        <v>262</v>
      </c>
    </row>
    <row r="239" spans="1:3" hidden="1" x14ac:dyDescent="0.25">
      <c r="A239" s="1" t="s">
        <v>283</v>
      </c>
      <c r="B239" s="1" t="s">
        <v>290</v>
      </c>
      <c r="C239" s="1" t="s">
        <v>262</v>
      </c>
    </row>
    <row r="240" spans="1:3" hidden="1" x14ac:dyDescent="0.25">
      <c r="A240" s="1" t="s">
        <v>264</v>
      </c>
      <c r="B240" s="1" t="s">
        <v>291</v>
      </c>
      <c r="C240" s="1" t="s">
        <v>262</v>
      </c>
    </row>
    <row r="241" spans="1:3" hidden="1" x14ac:dyDescent="0.25">
      <c r="A241" s="1" t="s">
        <v>292</v>
      </c>
      <c r="B241" s="1" t="s">
        <v>293</v>
      </c>
      <c r="C241" s="1" t="s">
        <v>262</v>
      </c>
    </row>
    <row r="242" spans="1:3" hidden="1" x14ac:dyDescent="0.25">
      <c r="A242" s="1" t="s">
        <v>283</v>
      </c>
      <c r="B242" s="1" t="s">
        <v>294</v>
      </c>
      <c r="C242" s="1" t="s">
        <v>262</v>
      </c>
    </row>
    <row r="243" spans="1:3" hidden="1" x14ac:dyDescent="0.25">
      <c r="A243" s="1" t="s">
        <v>292</v>
      </c>
      <c r="B243" s="1" t="s">
        <v>295</v>
      </c>
      <c r="C243" s="1" t="s">
        <v>262</v>
      </c>
    </row>
    <row r="244" spans="1:3" hidden="1" x14ac:dyDescent="0.25">
      <c r="A244" s="1" t="s">
        <v>264</v>
      </c>
      <c r="B244" s="1" t="s">
        <v>296</v>
      </c>
      <c r="C244" s="1" t="s">
        <v>262</v>
      </c>
    </row>
    <row r="245" spans="1:3" hidden="1" x14ac:dyDescent="0.25">
      <c r="A245" s="1" t="s">
        <v>297</v>
      </c>
      <c r="B245" s="1" t="s">
        <v>298</v>
      </c>
      <c r="C245" s="1" t="s">
        <v>262</v>
      </c>
    </row>
    <row r="246" spans="1:3" hidden="1" x14ac:dyDescent="0.25">
      <c r="A246" s="1" t="s">
        <v>266</v>
      </c>
      <c r="B246" s="1" t="s">
        <v>299</v>
      </c>
      <c r="C246" s="1" t="s">
        <v>262</v>
      </c>
    </row>
    <row r="247" spans="1:3" hidden="1" x14ac:dyDescent="0.25">
      <c r="A247" s="1" t="s">
        <v>264</v>
      </c>
      <c r="B247" s="1" t="s">
        <v>300</v>
      </c>
      <c r="C247" s="1" t="s">
        <v>262</v>
      </c>
    </row>
    <row r="248" spans="1:3" hidden="1" x14ac:dyDescent="0.25">
      <c r="A248" s="1" t="s">
        <v>283</v>
      </c>
      <c r="B248" s="1" t="s">
        <v>301</v>
      </c>
      <c r="C248" s="1" t="s">
        <v>262</v>
      </c>
    </row>
    <row r="249" spans="1:3" hidden="1" x14ac:dyDescent="0.25">
      <c r="A249" s="1" t="s">
        <v>270</v>
      </c>
      <c r="B249" s="1" t="s">
        <v>302</v>
      </c>
      <c r="C249" s="1" t="s">
        <v>262</v>
      </c>
    </row>
    <row r="250" spans="1:3" hidden="1" x14ac:dyDescent="0.25">
      <c r="A250" s="1" t="s">
        <v>268</v>
      </c>
      <c r="B250" s="1" t="s">
        <v>303</v>
      </c>
      <c r="C250" s="1" t="s">
        <v>262</v>
      </c>
    </row>
    <row r="251" spans="1:3" hidden="1" x14ac:dyDescent="0.25">
      <c r="A251" s="1" t="s">
        <v>268</v>
      </c>
      <c r="B251" s="1" t="s">
        <v>304</v>
      </c>
      <c r="C251" s="1" t="s">
        <v>262</v>
      </c>
    </row>
    <row r="252" spans="1:3" hidden="1" x14ac:dyDescent="0.25">
      <c r="A252" s="1" t="s">
        <v>268</v>
      </c>
      <c r="B252" s="1" t="s">
        <v>305</v>
      </c>
      <c r="C252" s="1" t="s">
        <v>262</v>
      </c>
    </row>
    <row r="253" spans="1:3" hidden="1" x14ac:dyDescent="0.25">
      <c r="A253" s="1" t="s">
        <v>277</v>
      </c>
      <c r="B253" s="1" t="s">
        <v>306</v>
      </c>
      <c r="C253" s="1" t="s">
        <v>262</v>
      </c>
    </row>
    <row r="254" spans="1:3" hidden="1" x14ac:dyDescent="0.25">
      <c r="A254" s="1" t="s">
        <v>285</v>
      </c>
      <c r="B254" s="1" t="s">
        <v>307</v>
      </c>
      <c r="C254" s="1" t="s">
        <v>262</v>
      </c>
    </row>
    <row r="255" spans="1:3" hidden="1" x14ac:dyDescent="0.25">
      <c r="A255" s="1" t="s">
        <v>277</v>
      </c>
      <c r="B255" s="1" t="s">
        <v>308</v>
      </c>
      <c r="C255" s="1" t="s">
        <v>262</v>
      </c>
    </row>
    <row r="256" spans="1:3" hidden="1" x14ac:dyDescent="0.25">
      <c r="A256" s="1" t="s">
        <v>292</v>
      </c>
      <c r="B256" s="1" t="s">
        <v>309</v>
      </c>
      <c r="C256" s="1" t="s">
        <v>262</v>
      </c>
    </row>
    <row r="257" spans="1:3" hidden="1" x14ac:dyDescent="0.25">
      <c r="A257" s="1" t="s">
        <v>292</v>
      </c>
      <c r="B257" s="1" t="s">
        <v>310</v>
      </c>
      <c r="C257" s="1" t="s">
        <v>262</v>
      </c>
    </row>
    <row r="258" spans="1:3" hidden="1" x14ac:dyDescent="0.25">
      <c r="A258" s="1" t="s">
        <v>297</v>
      </c>
      <c r="B258" s="1" t="s">
        <v>311</v>
      </c>
      <c r="C258" s="1" t="s">
        <v>262</v>
      </c>
    </row>
    <row r="259" spans="1:3" hidden="1" x14ac:dyDescent="0.25">
      <c r="A259" s="1" t="s">
        <v>285</v>
      </c>
      <c r="B259" s="1" t="s">
        <v>312</v>
      </c>
      <c r="C259" s="1" t="s">
        <v>262</v>
      </c>
    </row>
    <row r="260" spans="1:3" hidden="1" x14ac:dyDescent="0.25">
      <c r="A260" s="1"/>
      <c r="B260" s="1" t="s">
        <v>314</v>
      </c>
      <c r="C260" s="1" t="s">
        <v>313</v>
      </c>
    </row>
    <row r="261" spans="1:3" hidden="1" x14ac:dyDescent="0.25">
      <c r="A261" s="1" t="s">
        <v>315</v>
      </c>
      <c r="B261" s="1" t="s">
        <v>316</v>
      </c>
      <c r="C261" s="1" t="s">
        <v>313</v>
      </c>
    </row>
    <row r="262" spans="1:3" hidden="1" x14ac:dyDescent="0.25">
      <c r="A262" s="1" t="s">
        <v>315</v>
      </c>
      <c r="B262" s="1" t="s">
        <v>317</v>
      </c>
      <c r="C262" s="1" t="s">
        <v>313</v>
      </c>
    </row>
    <row r="263" spans="1:3" hidden="1" x14ac:dyDescent="0.25">
      <c r="A263" s="1" t="s">
        <v>318</v>
      </c>
      <c r="B263" s="1" t="s">
        <v>319</v>
      </c>
      <c r="C263" s="1" t="s">
        <v>313</v>
      </c>
    </row>
    <row r="264" spans="1:3" hidden="1" x14ac:dyDescent="0.25">
      <c r="A264" s="1" t="s">
        <v>315</v>
      </c>
      <c r="B264" s="1" t="s">
        <v>320</v>
      </c>
      <c r="C264" s="1" t="s">
        <v>313</v>
      </c>
    </row>
    <row r="265" spans="1:3" hidden="1" x14ac:dyDescent="0.25">
      <c r="A265" s="1" t="s">
        <v>315</v>
      </c>
      <c r="B265" s="1" t="s">
        <v>321</v>
      </c>
      <c r="C265" s="1" t="s">
        <v>313</v>
      </c>
    </row>
    <row r="266" spans="1:3" hidden="1" x14ac:dyDescent="0.25">
      <c r="A266" s="1" t="s">
        <v>315</v>
      </c>
      <c r="B266" s="1" t="s">
        <v>322</v>
      </c>
      <c r="C266" s="1" t="s">
        <v>313</v>
      </c>
    </row>
    <row r="267" spans="1:3" hidden="1" x14ac:dyDescent="0.25">
      <c r="A267" s="1" t="s">
        <v>318</v>
      </c>
      <c r="B267" s="1" t="s">
        <v>323</v>
      </c>
      <c r="C267" s="1" t="s">
        <v>313</v>
      </c>
    </row>
    <row r="268" spans="1:3" hidden="1" x14ac:dyDescent="0.25">
      <c r="A268" s="1" t="s">
        <v>318</v>
      </c>
      <c r="B268" s="1" t="s">
        <v>324</v>
      </c>
      <c r="C268" s="1" t="s">
        <v>313</v>
      </c>
    </row>
    <row r="269" spans="1:3" hidden="1" x14ac:dyDescent="0.25">
      <c r="A269" s="1" t="s">
        <v>315</v>
      </c>
      <c r="B269" s="1" t="s">
        <v>325</v>
      </c>
      <c r="C269" s="1" t="s">
        <v>313</v>
      </c>
    </row>
    <row r="270" spans="1:3" hidden="1" x14ac:dyDescent="0.25">
      <c r="A270" s="1" t="s">
        <v>315</v>
      </c>
      <c r="B270" s="1" t="s">
        <v>326</v>
      </c>
      <c r="C270" s="1" t="s">
        <v>313</v>
      </c>
    </row>
    <row r="271" spans="1:3" hidden="1" x14ac:dyDescent="0.25">
      <c r="A271" s="1" t="s">
        <v>318</v>
      </c>
      <c r="B271" s="1" t="s">
        <v>327</v>
      </c>
      <c r="C271" s="1" t="s">
        <v>313</v>
      </c>
    </row>
    <row r="272" spans="1:3" hidden="1" x14ac:dyDescent="0.25">
      <c r="A272" s="1" t="s">
        <v>318</v>
      </c>
      <c r="B272" s="1" t="s">
        <v>328</v>
      </c>
      <c r="C272" s="1" t="s">
        <v>313</v>
      </c>
    </row>
    <row r="273" spans="1:3" hidden="1" x14ac:dyDescent="0.25">
      <c r="A273" s="1" t="s">
        <v>315</v>
      </c>
      <c r="B273" s="1" t="s">
        <v>329</v>
      </c>
      <c r="C273" s="1" t="s">
        <v>313</v>
      </c>
    </row>
    <row r="274" spans="1:3" hidden="1" x14ac:dyDescent="0.25">
      <c r="A274" s="1" t="s">
        <v>315</v>
      </c>
      <c r="B274" s="1" t="s">
        <v>330</v>
      </c>
      <c r="C274" s="1" t="s">
        <v>313</v>
      </c>
    </row>
    <row r="275" spans="1:3" hidden="1" x14ac:dyDescent="0.25">
      <c r="A275" s="1"/>
      <c r="B275" s="1" t="s">
        <v>332</v>
      </c>
      <c r="C275" s="1" t="s">
        <v>331</v>
      </c>
    </row>
    <row r="276" spans="1:3" hidden="1" x14ac:dyDescent="0.25">
      <c r="A276" s="1" t="s">
        <v>333</v>
      </c>
      <c r="B276" s="1" t="s">
        <v>334</v>
      </c>
      <c r="C276" s="1" t="s">
        <v>331</v>
      </c>
    </row>
    <row r="277" spans="1:3" hidden="1" x14ac:dyDescent="0.25">
      <c r="A277" s="1" t="s">
        <v>333</v>
      </c>
      <c r="B277" s="1" t="s">
        <v>335</v>
      </c>
      <c r="C277" s="1" t="s">
        <v>331</v>
      </c>
    </row>
    <row r="278" spans="1:3" hidden="1" x14ac:dyDescent="0.25">
      <c r="A278" s="1" t="s">
        <v>333</v>
      </c>
      <c r="B278" s="1" t="s">
        <v>336</v>
      </c>
      <c r="C278" s="1" t="s">
        <v>331</v>
      </c>
    </row>
    <row r="279" spans="1:3" hidden="1" x14ac:dyDescent="0.25">
      <c r="A279" s="1" t="s">
        <v>333</v>
      </c>
      <c r="B279" s="1" t="s">
        <v>337</v>
      </c>
      <c r="C279" s="1" t="s">
        <v>331</v>
      </c>
    </row>
    <row r="280" spans="1:3" hidden="1" x14ac:dyDescent="0.25">
      <c r="A280" s="1" t="s">
        <v>333</v>
      </c>
      <c r="B280" s="1" t="s">
        <v>338</v>
      </c>
      <c r="C280" s="1" t="s">
        <v>331</v>
      </c>
    </row>
    <row r="281" spans="1:3" hidden="1" x14ac:dyDescent="0.25">
      <c r="A281" s="1" t="s">
        <v>333</v>
      </c>
      <c r="B281" s="1" t="s">
        <v>339</v>
      </c>
      <c r="C281" s="1" t="s">
        <v>331</v>
      </c>
    </row>
    <row r="282" spans="1:3" hidden="1" x14ac:dyDescent="0.25">
      <c r="A282" s="1" t="s">
        <v>333</v>
      </c>
      <c r="B282" s="1" t="s">
        <v>340</v>
      </c>
      <c r="C282" s="1" t="s">
        <v>331</v>
      </c>
    </row>
    <row r="283" spans="1:3" hidden="1" x14ac:dyDescent="0.25">
      <c r="A283" s="1" t="s">
        <v>333</v>
      </c>
      <c r="B283" s="1" t="s">
        <v>341</v>
      </c>
      <c r="C283" s="1" t="s">
        <v>331</v>
      </c>
    </row>
    <row r="284" spans="1:3" hidden="1" x14ac:dyDescent="0.25">
      <c r="A284" s="1" t="s">
        <v>333</v>
      </c>
      <c r="B284" s="1" t="s">
        <v>342</v>
      </c>
      <c r="C284" s="1" t="s">
        <v>331</v>
      </c>
    </row>
    <row r="285" spans="1:3" hidden="1" x14ac:dyDescent="0.25">
      <c r="A285" s="1" t="s">
        <v>333</v>
      </c>
      <c r="B285" s="1" t="s">
        <v>343</v>
      </c>
      <c r="C285" s="1" t="s">
        <v>331</v>
      </c>
    </row>
    <row r="286" spans="1:3" hidden="1" x14ac:dyDescent="0.25">
      <c r="A286" s="1" t="s">
        <v>333</v>
      </c>
      <c r="B286" s="1" t="s">
        <v>344</v>
      </c>
      <c r="C286" s="1" t="s">
        <v>331</v>
      </c>
    </row>
    <row r="287" spans="1:3" hidden="1" x14ac:dyDescent="0.25">
      <c r="A287" s="1" t="s">
        <v>333</v>
      </c>
      <c r="B287" s="1" t="s">
        <v>345</v>
      </c>
      <c r="C287" s="1" t="s">
        <v>331</v>
      </c>
    </row>
    <row r="288" spans="1:3" hidden="1" x14ac:dyDescent="0.25">
      <c r="A288" s="1" t="s">
        <v>333</v>
      </c>
      <c r="B288" s="1" t="s">
        <v>346</v>
      </c>
      <c r="C288" s="1" t="s">
        <v>331</v>
      </c>
    </row>
    <row r="289" spans="1:3" hidden="1" x14ac:dyDescent="0.25">
      <c r="A289" s="1" t="s">
        <v>333</v>
      </c>
      <c r="B289" s="1" t="s">
        <v>347</v>
      </c>
      <c r="C289" s="1" t="s">
        <v>331</v>
      </c>
    </row>
    <row r="290" spans="1:3" hidden="1" x14ac:dyDescent="0.25">
      <c r="A290" s="1"/>
      <c r="B290" s="1" t="s">
        <v>349</v>
      </c>
      <c r="C290" s="1" t="s">
        <v>348</v>
      </c>
    </row>
    <row r="291" spans="1:3" hidden="1" x14ac:dyDescent="0.25">
      <c r="A291" s="1" t="s">
        <v>350</v>
      </c>
      <c r="B291" s="1" t="s">
        <v>351</v>
      </c>
      <c r="C291" s="1" t="s">
        <v>348</v>
      </c>
    </row>
    <row r="292" spans="1:3" hidden="1" x14ac:dyDescent="0.25">
      <c r="A292" s="1" t="s">
        <v>350</v>
      </c>
      <c r="B292" s="1" t="s">
        <v>352</v>
      </c>
      <c r="C292" s="1" t="s">
        <v>348</v>
      </c>
    </row>
    <row r="293" spans="1:3" hidden="1" x14ac:dyDescent="0.25">
      <c r="A293" s="1" t="s">
        <v>350</v>
      </c>
      <c r="B293" s="1" t="s">
        <v>353</v>
      </c>
      <c r="C293" s="1" t="s">
        <v>348</v>
      </c>
    </row>
    <row r="294" spans="1:3" hidden="1" x14ac:dyDescent="0.25">
      <c r="A294" s="1" t="s">
        <v>350</v>
      </c>
      <c r="B294" s="1" t="s">
        <v>354</v>
      </c>
      <c r="C294" s="1" t="s">
        <v>348</v>
      </c>
    </row>
    <row r="295" spans="1:3" hidden="1" x14ac:dyDescent="0.25">
      <c r="A295" s="1" t="s">
        <v>350</v>
      </c>
      <c r="B295" s="1" t="s">
        <v>355</v>
      </c>
      <c r="C295" s="1" t="s">
        <v>348</v>
      </c>
    </row>
    <row r="296" spans="1:3" hidden="1" x14ac:dyDescent="0.25">
      <c r="A296" s="1" t="s">
        <v>356</v>
      </c>
      <c r="B296" s="1" t="s">
        <v>357</v>
      </c>
      <c r="C296" s="1" t="s">
        <v>348</v>
      </c>
    </row>
    <row r="297" spans="1:3" hidden="1" x14ac:dyDescent="0.25">
      <c r="A297" s="1" t="s">
        <v>350</v>
      </c>
      <c r="B297" s="1" t="s">
        <v>358</v>
      </c>
      <c r="C297" s="1" t="s">
        <v>348</v>
      </c>
    </row>
    <row r="298" spans="1:3" hidden="1" x14ac:dyDescent="0.25">
      <c r="A298" s="1" t="s">
        <v>356</v>
      </c>
      <c r="B298" s="1" t="s">
        <v>359</v>
      </c>
      <c r="C298" s="1" t="s">
        <v>348</v>
      </c>
    </row>
    <row r="299" spans="1:3" hidden="1" x14ac:dyDescent="0.25">
      <c r="A299" s="1" t="s">
        <v>350</v>
      </c>
      <c r="B299" s="1" t="s">
        <v>360</v>
      </c>
      <c r="C299" s="1" t="s">
        <v>348</v>
      </c>
    </row>
    <row r="300" spans="1:3" hidden="1" x14ac:dyDescent="0.25">
      <c r="A300" s="1" t="s">
        <v>356</v>
      </c>
      <c r="B300" s="1" t="s">
        <v>361</v>
      </c>
      <c r="C300" s="1" t="s">
        <v>348</v>
      </c>
    </row>
    <row r="301" spans="1:3" hidden="1" x14ac:dyDescent="0.25">
      <c r="A301" s="1" t="s">
        <v>356</v>
      </c>
      <c r="B301" s="1" t="s">
        <v>362</v>
      </c>
      <c r="C301" s="1" t="s">
        <v>348</v>
      </c>
    </row>
    <row r="302" spans="1:3" hidden="1" x14ac:dyDescent="0.25">
      <c r="A302" s="1" t="s">
        <v>350</v>
      </c>
      <c r="B302" s="1" t="s">
        <v>363</v>
      </c>
      <c r="C302" s="1" t="s">
        <v>348</v>
      </c>
    </row>
    <row r="303" spans="1:3" hidden="1" x14ac:dyDescent="0.25">
      <c r="A303" s="1" t="s">
        <v>356</v>
      </c>
      <c r="B303" s="1" t="s">
        <v>364</v>
      </c>
      <c r="C303" s="1" t="s">
        <v>348</v>
      </c>
    </row>
    <row r="304" spans="1:3" hidden="1" x14ac:dyDescent="0.25">
      <c r="A304" s="1"/>
      <c r="B304" s="1" t="s">
        <v>366</v>
      </c>
      <c r="C304" s="1" t="s">
        <v>365</v>
      </c>
    </row>
    <row r="305" spans="1:3" hidden="1" x14ac:dyDescent="0.25">
      <c r="A305" s="1" t="s">
        <v>367</v>
      </c>
      <c r="B305" s="1" t="s">
        <v>368</v>
      </c>
      <c r="C305" s="1" t="s">
        <v>365</v>
      </c>
    </row>
    <row r="306" spans="1:3" hidden="1" x14ac:dyDescent="0.25">
      <c r="A306" s="1" t="s">
        <v>367</v>
      </c>
      <c r="B306" s="1" t="s">
        <v>369</v>
      </c>
      <c r="C306" s="1" t="s">
        <v>365</v>
      </c>
    </row>
    <row r="307" spans="1:3" hidden="1" x14ac:dyDescent="0.25">
      <c r="A307" s="1" t="s">
        <v>367</v>
      </c>
      <c r="B307" s="1" t="s">
        <v>370</v>
      </c>
      <c r="C307" s="1" t="s">
        <v>365</v>
      </c>
    </row>
    <row r="308" spans="1:3" hidden="1" x14ac:dyDescent="0.25">
      <c r="A308" s="1" t="s">
        <v>367</v>
      </c>
      <c r="B308" s="1" t="s">
        <v>371</v>
      </c>
      <c r="C308" s="1" t="s">
        <v>365</v>
      </c>
    </row>
    <row r="309" spans="1:3" hidden="1" x14ac:dyDescent="0.25">
      <c r="A309" s="1" t="s">
        <v>367</v>
      </c>
      <c r="B309" s="1" t="s">
        <v>372</v>
      </c>
      <c r="C309" s="1" t="s">
        <v>365</v>
      </c>
    </row>
    <row r="310" spans="1:3" hidden="1" x14ac:dyDescent="0.25">
      <c r="A310" s="1" t="s">
        <v>367</v>
      </c>
      <c r="B310" s="1" t="s">
        <v>373</v>
      </c>
      <c r="C310" s="1" t="s">
        <v>365</v>
      </c>
    </row>
    <row r="311" spans="1:3" hidden="1" x14ac:dyDescent="0.25">
      <c r="A311" s="1" t="s">
        <v>367</v>
      </c>
      <c r="B311" s="1" t="s">
        <v>374</v>
      </c>
      <c r="C311" s="1" t="s">
        <v>365</v>
      </c>
    </row>
    <row r="312" spans="1:3" hidden="1" x14ac:dyDescent="0.25">
      <c r="A312" s="1" t="s">
        <v>367</v>
      </c>
      <c r="B312" s="1" t="s">
        <v>375</v>
      </c>
      <c r="C312" s="1" t="s">
        <v>365</v>
      </c>
    </row>
    <row r="313" spans="1:3" hidden="1" x14ac:dyDescent="0.25">
      <c r="A313" s="1" t="s">
        <v>367</v>
      </c>
      <c r="B313" s="1" t="s">
        <v>376</v>
      </c>
      <c r="C313" s="1" t="s">
        <v>365</v>
      </c>
    </row>
    <row r="314" spans="1:3" hidden="1" x14ac:dyDescent="0.25">
      <c r="A314" s="1" t="s">
        <v>367</v>
      </c>
      <c r="B314" s="1" t="s">
        <v>377</v>
      </c>
      <c r="C314" s="1" t="s">
        <v>365</v>
      </c>
    </row>
    <row r="315" spans="1:3" hidden="1" x14ac:dyDescent="0.25">
      <c r="A315" s="1"/>
      <c r="B315" s="1" t="s">
        <v>379</v>
      </c>
      <c r="C315" s="1" t="s">
        <v>378</v>
      </c>
    </row>
    <row r="316" spans="1:3" hidden="1" x14ac:dyDescent="0.25">
      <c r="A316" s="1" t="s">
        <v>380</v>
      </c>
      <c r="B316" s="1" t="s">
        <v>381</v>
      </c>
      <c r="C316" s="1" t="s">
        <v>378</v>
      </c>
    </row>
    <row r="317" spans="1:3" hidden="1" x14ac:dyDescent="0.25">
      <c r="A317" s="1" t="s">
        <v>380</v>
      </c>
      <c r="B317" s="1" t="s">
        <v>382</v>
      </c>
      <c r="C317" s="1" t="s">
        <v>378</v>
      </c>
    </row>
    <row r="318" spans="1:3" hidden="1" x14ac:dyDescent="0.25">
      <c r="A318" s="1" t="s">
        <v>380</v>
      </c>
      <c r="B318" s="1" t="s">
        <v>383</v>
      </c>
      <c r="C318" s="1" t="s">
        <v>378</v>
      </c>
    </row>
    <row r="319" spans="1:3" hidden="1" x14ac:dyDescent="0.25">
      <c r="A319" s="1" t="s">
        <v>380</v>
      </c>
      <c r="B319" s="1" t="s">
        <v>384</v>
      </c>
      <c r="C319" s="1" t="s">
        <v>378</v>
      </c>
    </row>
    <row r="320" spans="1:3" hidden="1" x14ac:dyDescent="0.25">
      <c r="A320" s="1" t="s">
        <v>380</v>
      </c>
      <c r="B320" s="1" t="s">
        <v>385</v>
      </c>
      <c r="C320" s="1" t="s">
        <v>378</v>
      </c>
    </row>
    <row r="321" spans="1:3" hidden="1" x14ac:dyDescent="0.25">
      <c r="A321" s="1" t="s">
        <v>380</v>
      </c>
      <c r="B321" s="1" t="s">
        <v>386</v>
      </c>
      <c r="C321" s="1" t="s">
        <v>378</v>
      </c>
    </row>
    <row r="322" spans="1:3" hidden="1" x14ac:dyDescent="0.25">
      <c r="A322" s="1" t="s">
        <v>380</v>
      </c>
      <c r="B322" s="1" t="s">
        <v>387</v>
      </c>
      <c r="C322" s="1" t="s">
        <v>378</v>
      </c>
    </row>
    <row r="323" spans="1:3" hidden="1" x14ac:dyDescent="0.25">
      <c r="A323" s="1" t="s">
        <v>380</v>
      </c>
      <c r="B323" s="1" t="s">
        <v>388</v>
      </c>
      <c r="C323" s="1" t="s">
        <v>378</v>
      </c>
    </row>
    <row r="324" spans="1:3" hidden="1" x14ac:dyDescent="0.25">
      <c r="A324" s="1" t="s">
        <v>380</v>
      </c>
      <c r="B324" s="1" t="s">
        <v>389</v>
      </c>
      <c r="C324" s="1" t="s">
        <v>378</v>
      </c>
    </row>
    <row r="325" spans="1:3" hidden="1" x14ac:dyDescent="0.25">
      <c r="A325" s="1" t="s">
        <v>380</v>
      </c>
      <c r="B325" s="1" t="s">
        <v>390</v>
      </c>
      <c r="C325" s="1" t="s">
        <v>378</v>
      </c>
    </row>
    <row r="326" spans="1:3" hidden="1" x14ac:dyDescent="0.25">
      <c r="A326" s="1" t="s">
        <v>380</v>
      </c>
      <c r="B326" s="1" t="s">
        <v>391</v>
      </c>
      <c r="C326" s="1" t="s">
        <v>378</v>
      </c>
    </row>
    <row r="327" spans="1:3" hidden="1" x14ac:dyDescent="0.25">
      <c r="A327" s="1" t="s">
        <v>380</v>
      </c>
      <c r="B327" s="1" t="s">
        <v>392</v>
      </c>
      <c r="C327" s="1" t="s">
        <v>378</v>
      </c>
    </row>
    <row r="328" spans="1:3" hidden="1" x14ac:dyDescent="0.25">
      <c r="A328" s="1" t="s">
        <v>380</v>
      </c>
      <c r="B328" s="1" t="s">
        <v>393</v>
      </c>
      <c r="C328" s="1" t="s">
        <v>378</v>
      </c>
    </row>
    <row r="329" spans="1:3" hidden="1" x14ac:dyDescent="0.25">
      <c r="A329" s="1" t="s">
        <v>380</v>
      </c>
      <c r="B329" s="1" t="s">
        <v>394</v>
      </c>
      <c r="C329" s="1" t="s">
        <v>378</v>
      </c>
    </row>
    <row r="330" spans="1:3" hidden="1" x14ac:dyDescent="0.25">
      <c r="A330" s="1" t="s">
        <v>380</v>
      </c>
      <c r="B330" s="1" t="s">
        <v>395</v>
      </c>
      <c r="C330" s="1" t="s">
        <v>378</v>
      </c>
    </row>
    <row r="331" spans="1:3" hidden="1" x14ac:dyDescent="0.25">
      <c r="A331" s="1"/>
      <c r="B331" s="1" t="s">
        <v>397</v>
      </c>
      <c r="C331" s="1" t="s">
        <v>396</v>
      </c>
    </row>
    <row r="332" spans="1:3" hidden="1" x14ac:dyDescent="0.25">
      <c r="A332" s="1" t="s">
        <v>398</v>
      </c>
      <c r="B332" s="1" t="s">
        <v>399</v>
      </c>
      <c r="C332" s="1" t="s">
        <v>396</v>
      </c>
    </row>
    <row r="333" spans="1:3" hidden="1" x14ac:dyDescent="0.25">
      <c r="A333" s="1" t="s">
        <v>398</v>
      </c>
      <c r="B333" s="1" t="s">
        <v>400</v>
      </c>
      <c r="C333" s="1" t="s">
        <v>396</v>
      </c>
    </row>
    <row r="334" spans="1:3" hidden="1" x14ac:dyDescent="0.25">
      <c r="A334" s="1" t="s">
        <v>398</v>
      </c>
      <c r="B334" s="1" t="s">
        <v>401</v>
      </c>
      <c r="C334" s="1" t="s">
        <v>396</v>
      </c>
    </row>
    <row r="335" spans="1:3" hidden="1" x14ac:dyDescent="0.25">
      <c r="A335" s="1" t="s">
        <v>398</v>
      </c>
      <c r="B335" s="1" t="s">
        <v>402</v>
      </c>
      <c r="C335" s="1" t="s">
        <v>396</v>
      </c>
    </row>
    <row r="336" spans="1:3" hidden="1" x14ac:dyDescent="0.25">
      <c r="A336" s="1" t="s">
        <v>398</v>
      </c>
      <c r="B336" s="1" t="s">
        <v>403</v>
      </c>
      <c r="C336" s="1" t="s">
        <v>396</v>
      </c>
    </row>
    <row r="337" spans="1:3" hidden="1" x14ac:dyDescent="0.25">
      <c r="A337" s="1" t="s">
        <v>398</v>
      </c>
      <c r="B337" s="1" t="s">
        <v>404</v>
      </c>
      <c r="C337" s="1" t="s">
        <v>396</v>
      </c>
    </row>
    <row r="338" spans="1:3" hidden="1" x14ac:dyDescent="0.25">
      <c r="A338" s="1" t="s">
        <v>398</v>
      </c>
      <c r="B338" s="1" t="s">
        <v>405</v>
      </c>
      <c r="C338" s="1" t="s">
        <v>396</v>
      </c>
    </row>
    <row r="339" spans="1:3" hidden="1" x14ac:dyDescent="0.25">
      <c r="A339" s="1" t="s">
        <v>398</v>
      </c>
      <c r="B339" s="1" t="s">
        <v>406</v>
      </c>
      <c r="C339" s="1" t="s">
        <v>396</v>
      </c>
    </row>
    <row r="340" spans="1:3" hidden="1" x14ac:dyDescent="0.25">
      <c r="A340" s="1" t="s">
        <v>398</v>
      </c>
      <c r="B340" s="1" t="s">
        <v>407</v>
      </c>
      <c r="C340" s="1" t="s">
        <v>396</v>
      </c>
    </row>
    <row r="341" spans="1:3" hidden="1" x14ac:dyDescent="0.25">
      <c r="A341" s="1" t="s">
        <v>398</v>
      </c>
      <c r="B341" s="1" t="s">
        <v>408</v>
      </c>
      <c r="C341" s="1" t="s">
        <v>396</v>
      </c>
    </row>
    <row r="342" spans="1:3" hidden="1" x14ac:dyDescent="0.25">
      <c r="A342" s="1" t="s">
        <v>398</v>
      </c>
      <c r="B342" s="1" t="s">
        <v>409</v>
      </c>
      <c r="C342" s="1" t="s">
        <v>396</v>
      </c>
    </row>
    <row r="343" spans="1:3" hidden="1" x14ac:dyDescent="0.25">
      <c r="A343" s="1" t="s">
        <v>398</v>
      </c>
      <c r="B343" s="1" t="s">
        <v>410</v>
      </c>
      <c r="C343" s="1" t="s">
        <v>396</v>
      </c>
    </row>
    <row r="344" spans="1:3" hidden="1" x14ac:dyDescent="0.25">
      <c r="A344" s="1" t="s">
        <v>398</v>
      </c>
      <c r="B344" s="1" t="s">
        <v>411</v>
      </c>
      <c r="C344" s="1" t="s">
        <v>396</v>
      </c>
    </row>
    <row r="345" spans="1:3" hidden="1" x14ac:dyDescent="0.25">
      <c r="A345" s="1"/>
      <c r="B345" s="1" t="s">
        <v>413</v>
      </c>
      <c r="C345" s="1" t="s">
        <v>412</v>
      </c>
    </row>
    <row r="346" spans="1:3" hidden="1" x14ac:dyDescent="0.25">
      <c r="A346" s="1" t="s">
        <v>414</v>
      </c>
      <c r="B346" s="1" t="s">
        <v>415</v>
      </c>
      <c r="C346" s="1" t="s">
        <v>412</v>
      </c>
    </row>
    <row r="347" spans="1:3" hidden="1" x14ac:dyDescent="0.25">
      <c r="A347" s="1" t="s">
        <v>416</v>
      </c>
      <c r="B347" s="1" t="s">
        <v>417</v>
      </c>
      <c r="C347" s="1" t="s">
        <v>412</v>
      </c>
    </row>
    <row r="348" spans="1:3" hidden="1" x14ac:dyDescent="0.25">
      <c r="A348" s="1" t="s">
        <v>416</v>
      </c>
      <c r="B348" s="1" t="s">
        <v>418</v>
      </c>
      <c r="C348" s="1" t="s">
        <v>412</v>
      </c>
    </row>
    <row r="349" spans="1:3" hidden="1" x14ac:dyDescent="0.25">
      <c r="A349" s="1" t="s">
        <v>416</v>
      </c>
      <c r="B349" s="1" t="s">
        <v>419</v>
      </c>
      <c r="C349" s="1" t="s">
        <v>412</v>
      </c>
    </row>
    <row r="350" spans="1:3" hidden="1" x14ac:dyDescent="0.25">
      <c r="A350" s="1" t="s">
        <v>420</v>
      </c>
      <c r="B350" s="1" t="s">
        <v>421</v>
      </c>
      <c r="C350" s="1" t="s">
        <v>412</v>
      </c>
    </row>
    <row r="351" spans="1:3" hidden="1" x14ac:dyDescent="0.25">
      <c r="A351" s="1" t="s">
        <v>414</v>
      </c>
      <c r="B351" s="1" t="s">
        <v>422</v>
      </c>
      <c r="C351" s="1" t="s">
        <v>412</v>
      </c>
    </row>
    <row r="352" spans="1:3" hidden="1" x14ac:dyDescent="0.25">
      <c r="A352" s="1" t="s">
        <v>414</v>
      </c>
      <c r="B352" s="1" t="s">
        <v>423</v>
      </c>
      <c r="C352" s="1" t="s">
        <v>412</v>
      </c>
    </row>
    <row r="353" spans="1:3" hidden="1" x14ac:dyDescent="0.25">
      <c r="A353" s="1" t="s">
        <v>420</v>
      </c>
      <c r="B353" s="1" t="s">
        <v>424</v>
      </c>
      <c r="C353" s="1" t="s">
        <v>412</v>
      </c>
    </row>
    <row r="354" spans="1:3" hidden="1" x14ac:dyDescent="0.25">
      <c r="A354" s="1" t="s">
        <v>420</v>
      </c>
      <c r="B354" s="1" t="s">
        <v>425</v>
      </c>
      <c r="C354" s="1" t="s">
        <v>412</v>
      </c>
    </row>
    <row r="355" spans="1:3" hidden="1" x14ac:dyDescent="0.25">
      <c r="A355" s="1" t="s">
        <v>416</v>
      </c>
      <c r="B355" s="1" t="s">
        <v>426</v>
      </c>
      <c r="C355" s="1" t="s">
        <v>412</v>
      </c>
    </row>
    <row r="356" spans="1:3" hidden="1" x14ac:dyDescent="0.25">
      <c r="A356" s="1" t="s">
        <v>416</v>
      </c>
      <c r="B356" s="1" t="s">
        <v>427</v>
      </c>
      <c r="C356" s="1" t="s">
        <v>412</v>
      </c>
    </row>
    <row r="357" spans="1:3" hidden="1" x14ac:dyDescent="0.25">
      <c r="A357" s="1" t="s">
        <v>420</v>
      </c>
      <c r="B357" s="1" t="s">
        <v>428</v>
      </c>
      <c r="C357" s="1" t="s">
        <v>412</v>
      </c>
    </row>
    <row r="358" spans="1:3" hidden="1" x14ac:dyDescent="0.25">
      <c r="A358" s="1" t="s">
        <v>420</v>
      </c>
      <c r="B358" s="1" t="s">
        <v>429</v>
      </c>
      <c r="C358" s="1" t="s">
        <v>412</v>
      </c>
    </row>
    <row r="359" spans="1:3" hidden="1" x14ac:dyDescent="0.25">
      <c r="A359" s="1" t="s">
        <v>420</v>
      </c>
      <c r="B359" s="1" t="s">
        <v>430</v>
      </c>
      <c r="C359" s="1" t="s">
        <v>412</v>
      </c>
    </row>
    <row r="360" spans="1:3" hidden="1" x14ac:dyDescent="0.25">
      <c r="A360" s="1" t="s">
        <v>416</v>
      </c>
      <c r="B360" s="1" t="s">
        <v>431</v>
      </c>
      <c r="C360" s="1" t="s">
        <v>412</v>
      </c>
    </row>
    <row r="361" spans="1:3" hidden="1" x14ac:dyDescent="0.25">
      <c r="A361" s="1" t="s">
        <v>414</v>
      </c>
      <c r="B361" s="1" t="s">
        <v>432</v>
      </c>
      <c r="C361" s="1" t="s">
        <v>412</v>
      </c>
    </row>
    <row r="362" spans="1:3" hidden="1" x14ac:dyDescent="0.25">
      <c r="A362" s="1" t="s">
        <v>420</v>
      </c>
      <c r="B362" s="1" t="s">
        <v>433</v>
      </c>
      <c r="C362" s="1" t="s">
        <v>412</v>
      </c>
    </row>
    <row r="363" spans="1:3" hidden="1" x14ac:dyDescent="0.25">
      <c r="A363" s="1" t="s">
        <v>416</v>
      </c>
      <c r="B363" s="1" t="s">
        <v>434</v>
      </c>
      <c r="C363" s="1" t="s">
        <v>412</v>
      </c>
    </row>
    <row r="364" spans="1:3" hidden="1" x14ac:dyDescent="0.25">
      <c r="A364" s="1" t="s">
        <v>414</v>
      </c>
      <c r="B364" s="1" t="s">
        <v>435</v>
      </c>
      <c r="C364" s="1" t="s">
        <v>412</v>
      </c>
    </row>
    <row r="365" spans="1:3" hidden="1" x14ac:dyDescent="0.25">
      <c r="A365" s="1" t="s">
        <v>420</v>
      </c>
      <c r="B365" s="1" t="s">
        <v>436</v>
      </c>
      <c r="C365" s="1" t="s">
        <v>412</v>
      </c>
    </row>
    <row r="366" spans="1:3" hidden="1" x14ac:dyDescent="0.25">
      <c r="A366" s="1" t="s">
        <v>416</v>
      </c>
      <c r="B366" s="1" t="s">
        <v>437</v>
      </c>
      <c r="C366" s="1" t="s">
        <v>412</v>
      </c>
    </row>
    <row r="367" spans="1:3" hidden="1" x14ac:dyDescent="0.25">
      <c r="A367" s="1" t="s">
        <v>416</v>
      </c>
      <c r="B367" s="1" t="s">
        <v>438</v>
      </c>
      <c r="C367" s="1" t="s">
        <v>412</v>
      </c>
    </row>
    <row r="368" spans="1:3" hidden="1" x14ac:dyDescent="0.25">
      <c r="A368" s="1" t="s">
        <v>414</v>
      </c>
      <c r="B368" s="1" t="s">
        <v>439</v>
      </c>
      <c r="C368" s="1" t="s">
        <v>412</v>
      </c>
    </row>
    <row r="369" spans="1:3" hidden="1" x14ac:dyDescent="0.25">
      <c r="A369" s="1" t="s">
        <v>420</v>
      </c>
      <c r="B369" s="1" t="s">
        <v>440</v>
      </c>
      <c r="C369" s="1" t="s">
        <v>412</v>
      </c>
    </row>
    <row r="370" spans="1:3" hidden="1" x14ac:dyDescent="0.25">
      <c r="A370" s="1"/>
      <c r="B370" s="1" t="s">
        <v>442</v>
      </c>
      <c r="C370" s="1" t="s">
        <v>441</v>
      </c>
    </row>
    <row r="371" spans="1:3" hidden="1" x14ac:dyDescent="0.25">
      <c r="A371" s="1" t="s">
        <v>443</v>
      </c>
      <c r="B371" s="1" t="s">
        <v>444</v>
      </c>
      <c r="C371" s="1" t="s">
        <v>441</v>
      </c>
    </row>
    <row r="372" spans="1:3" hidden="1" x14ac:dyDescent="0.25">
      <c r="A372" s="1" t="s">
        <v>443</v>
      </c>
      <c r="B372" s="1" t="s">
        <v>445</v>
      </c>
      <c r="C372" s="1" t="s">
        <v>441</v>
      </c>
    </row>
    <row r="373" spans="1:3" hidden="1" x14ac:dyDescent="0.25">
      <c r="A373" s="1" t="s">
        <v>443</v>
      </c>
      <c r="B373" s="1" t="s">
        <v>446</v>
      </c>
      <c r="C373" s="1" t="s">
        <v>441</v>
      </c>
    </row>
    <row r="374" spans="1:3" hidden="1" x14ac:dyDescent="0.25">
      <c r="A374" s="1" t="s">
        <v>443</v>
      </c>
      <c r="B374" s="1" t="s">
        <v>447</v>
      </c>
      <c r="C374" s="1" t="s">
        <v>441</v>
      </c>
    </row>
    <row r="375" spans="1:3" hidden="1" x14ac:dyDescent="0.25">
      <c r="A375" s="1" t="s">
        <v>443</v>
      </c>
      <c r="B375" s="1" t="s">
        <v>448</v>
      </c>
      <c r="C375" s="1" t="s">
        <v>441</v>
      </c>
    </row>
    <row r="376" spans="1:3" hidden="1" x14ac:dyDescent="0.25">
      <c r="A376" s="1" t="s">
        <v>443</v>
      </c>
      <c r="B376" s="1" t="s">
        <v>449</v>
      </c>
      <c r="C376" s="1" t="s">
        <v>441</v>
      </c>
    </row>
    <row r="377" spans="1:3" hidden="1" x14ac:dyDescent="0.25">
      <c r="A377" s="1" t="s">
        <v>443</v>
      </c>
      <c r="B377" s="1" t="s">
        <v>450</v>
      </c>
      <c r="C377" s="1" t="s">
        <v>441</v>
      </c>
    </row>
    <row r="378" spans="1:3" hidden="1" x14ac:dyDescent="0.25">
      <c r="A378" s="1" t="s">
        <v>443</v>
      </c>
      <c r="B378" s="1" t="s">
        <v>451</v>
      </c>
      <c r="C378" s="1" t="s">
        <v>441</v>
      </c>
    </row>
    <row r="379" spans="1:3" hidden="1" x14ac:dyDescent="0.25">
      <c r="A379" s="1" t="s">
        <v>443</v>
      </c>
      <c r="B379" s="1" t="s">
        <v>452</v>
      </c>
      <c r="C379" s="1" t="s">
        <v>441</v>
      </c>
    </row>
    <row r="380" spans="1:3" hidden="1" x14ac:dyDescent="0.25">
      <c r="A380" s="1" t="s">
        <v>443</v>
      </c>
      <c r="B380" s="1" t="s">
        <v>453</v>
      </c>
      <c r="C380" s="1" t="s">
        <v>441</v>
      </c>
    </row>
    <row r="381" spans="1:3" hidden="1" x14ac:dyDescent="0.25">
      <c r="A381" s="1" t="s">
        <v>443</v>
      </c>
      <c r="B381" s="1" t="s">
        <v>454</v>
      </c>
      <c r="C381" s="1" t="s">
        <v>441</v>
      </c>
    </row>
    <row r="382" spans="1:3" hidden="1" x14ac:dyDescent="0.25">
      <c r="A382" s="1" t="s">
        <v>443</v>
      </c>
      <c r="B382" s="1" t="s">
        <v>455</v>
      </c>
      <c r="C382" s="1" t="s">
        <v>441</v>
      </c>
    </row>
    <row r="383" spans="1:3" hidden="1" x14ac:dyDescent="0.25">
      <c r="A383" s="1" t="s">
        <v>443</v>
      </c>
      <c r="B383" s="1" t="s">
        <v>456</v>
      </c>
      <c r="C383" s="1" t="s">
        <v>441</v>
      </c>
    </row>
    <row r="384" spans="1:3" hidden="1" x14ac:dyDescent="0.25">
      <c r="A384" s="1" t="s">
        <v>443</v>
      </c>
      <c r="B384" s="1" t="s">
        <v>457</v>
      </c>
      <c r="C384" s="1" t="s">
        <v>441</v>
      </c>
    </row>
    <row r="385" spans="1:3" hidden="1" x14ac:dyDescent="0.25">
      <c r="A385" s="1" t="s">
        <v>443</v>
      </c>
      <c r="B385" s="1" t="s">
        <v>458</v>
      </c>
      <c r="C385" s="1" t="s">
        <v>441</v>
      </c>
    </row>
    <row r="386" spans="1:3" hidden="1" x14ac:dyDescent="0.25">
      <c r="A386" s="1" t="s">
        <v>443</v>
      </c>
      <c r="B386" s="1" t="s">
        <v>459</v>
      </c>
      <c r="C386" s="1" t="s">
        <v>441</v>
      </c>
    </row>
    <row r="387" spans="1:3" hidden="1" x14ac:dyDescent="0.25">
      <c r="A387" s="1" t="s">
        <v>443</v>
      </c>
      <c r="B387" s="1" t="s">
        <v>460</v>
      </c>
      <c r="C387" s="1" t="s">
        <v>441</v>
      </c>
    </row>
    <row r="388" spans="1:3" hidden="1" x14ac:dyDescent="0.25">
      <c r="A388" s="1"/>
      <c r="B388" s="1" t="s">
        <v>462</v>
      </c>
      <c r="C388" s="1" t="s">
        <v>461</v>
      </c>
    </row>
    <row r="389" spans="1:3" hidden="1" x14ac:dyDescent="0.25">
      <c r="A389" s="1" t="s">
        <v>463</v>
      </c>
      <c r="B389" s="1" t="s">
        <v>464</v>
      </c>
      <c r="C389" s="1" t="s">
        <v>461</v>
      </c>
    </row>
    <row r="390" spans="1:3" hidden="1" x14ac:dyDescent="0.25">
      <c r="A390" s="1" t="s">
        <v>463</v>
      </c>
      <c r="B390" s="1" t="s">
        <v>465</v>
      </c>
      <c r="C390" s="1" t="s">
        <v>461</v>
      </c>
    </row>
    <row r="391" spans="1:3" hidden="1" x14ac:dyDescent="0.25">
      <c r="A391" s="1" t="s">
        <v>463</v>
      </c>
      <c r="B391" s="1" t="s">
        <v>466</v>
      </c>
      <c r="C391" s="1" t="s">
        <v>461</v>
      </c>
    </row>
    <row r="392" spans="1:3" hidden="1" x14ac:dyDescent="0.25">
      <c r="A392" s="1" t="s">
        <v>463</v>
      </c>
      <c r="B392" s="1" t="s">
        <v>467</v>
      </c>
      <c r="C392" s="1" t="s">
        <v>461</v>
      </c>
    </row>
    <row r="393" spans="1:3" hidden="1" x14ac:dyDescent="0.25">
      <c r="A393" s="1" t="s">
        <v>463</v>
      </c>
      <c r="B393" s="1" t="s">
        <v>468</v>
      </c>
      <c r="C393" s="1" t="s">
        <v>461</v>
      </c>
    </row>
    <row r="394" spans="1:3" hidden="1" x14ac:dyDescent="0.25">
      <c r="A394" s="1" t="s">
        <v>463</v>
      </c>
      <c r="B394" s="1" t="s">
        <v>469</v>
      </c>
      <c r="C394" s="1" t="s">
        <v>461</v>
      </c>
    </row>
    <row r="395" spans="1:3" hidden="1" x14ac:dyDescent="0.25">
      <c r="A395" s="1" t="s">
        <v>463</v>
      </c>
      <c r="B395" s="1" t="s">
        <v>470</v>
      </c>
      <c r="C395" s="1" t="s">
        <v>461</v>
      </c>
    </row>
    <row r="396" spans="1:3" hidden="1" x14ac:dyDescent="0.25">
      <c r="A396" s="1" t="s">
        <v>463</v>
      </c>
      <c r="B396" s="1" t="s">
        <v>471</v>
      </c>
      <c r="C396" s="1" t="s">
        <v>461</v>
      </c>
    </row>
    <row r="397" spans="1:3" hidden="1" x14ac:dyDescent="0.25">
      <c r="A397" s="1" t="s">
        <v>463</v>
      </c>
      <c r="B397" s="1" t="s">
        <v>472</v>
      </c>
      <c r="C397" s="1" t="s">
        <v>461</v>
      </c>
    </row>
    <row r="398" spans="1:3" hidden="1" x14ac:dyDescent="0.25">
      <c r="A398" s="1"/>
      <c r="B398" s="1" t="s">
        <v>474</v>
      </c>
      <c r="C398" s="1" t="s">
        <v>473</v>
      </c>
    </row>
    <row r="399" spans="1:3" hidden="1" x14ac:dyDescent="0.25">
      <c r="A399" s="1" t="s">
        <v>475</v>
      </c>
      <c r="B399" s="1" t="s">
        <v>476</v>
      </c>
      <c r="C399" s="1" t="s">
        <v>473</v>
      </c>
    </row>
    <row r="400" spans="1:3" hidden="1" x14ac:dyDescent="0.25">
      <c r="A400" s="1" t="s">
        <v>475</v>
      </c>
      <c r="B400" s="1" t="s">
        <v>477</v>
      </c>
      <c r="C400" s="1" t="s">
        <v>473</v>
      </c>
    </row>
    <row r="401" spans="1:3" hidden="1" x14ac:dyDescent="0.25">
      <c r="A401" s="1" t="s">
        <v>478</v>
      </c>
      <c r="B401" s="1" t="s">
        <v>479</v>
      </c>
      <c r="C401" s="1" t="s">
        <v>473</v>
      </c>
    </row>
    <row r="402" spans="1:3" hidden="1" x14ac:dyDescent="0.25">
      <c r="A402" s="1" t="s">
        <v>478</v>
      </c>
      <c r="B402" s="1" t="s">
        <v>480</v>
      </c>
      <c r="C402" s="1" t="s">
        <v>473</v>
      </c>
    </row>
    <row r="403" spans="1:3" hidden="1" x14ac:dyDescent="0.25">
      <c r="A403" s="1" t="s">
        <v>478</v>
      </c>
      <c r="B403" s="1" t="s">
        <v>481</v>
      </c>
      <c r="C403" s="1" t="s">
        <v>473</v>
      </c>
    </row>
    <row r="404" spans="1:3" hidden="1" x14ac:dyDescent="0.25">
      <c r="A404" s="1" t="s">
        <v>475</v>
      </c>
      <c r="B404" s="1" t="s">
        <v>482</v>
      </c>
      <c r="C404" s="1" t="s">
        <v>473</v>
      </c>
    </row>
    <row r="405" spans="1:3" hidden="1" x14ac:dyDescent="0.25">
      <c r="A405" s="1" t="s">
        <v>478</v>
      </c>
      <c r="B405" s="1" t="s">
        <v>483</v>
      </c>
      <c r="C405" s="1" t="s">
        <v>473</v>
      </c>
    </row>
    <row r="406" spans="1:3" hidden="1" x14ac:dyDescent="0.25">
      <c r="A406" s="1" t="s">
        <v>475</v>
      </c>
      <c r="B406" s="1" t="s">
        <v>484</v>
      </c>
      <c r="C406" s="1" t="s">
        <v>473</v>
      </c>
    </row>
    <row r="407" spans="1:3" hidden="1" x14ac:dyDescent="0.25">
      <c r="A407" s="1" t="s">
        <v>475</v>
      </c>
      <c r="B407" s="1" t="s">
        <v>485</v>
      </c>
      <c r="C407" s="1" t="s">
        <v>473</v>
      </c>
    </row>
    <row r="408" spans="1:3" hidden="1" x14ac:dyDescent="0.25">
      <c r="A408" s="1" t="s">
        <v>478</v>
      </c>
      <c r="B408" s="1" t="s">
        <v>486</v>
      </c>
      <c r="C408" s="1" t="s">
        <v>473</v>
      </c>
    </row>
    <row r="409" spans="1:3" hidden="1" x14ac:dyDescent="0.25">
      <c r="A409" s="1"/>
      <c r="B409" s="1" t="s">
        <v>488</v>
      </c>
      <c r="C409" s="1" t="s">
        <v>487</v>
      </c>
    </row>
    <row r="410" spans="1:3" hidden="1" x14ac:dyDescent="0.25">
      <c r="A410" s="1" t="s">
        <v>489</v>
      </c>
      <c r="B410" s="1" t="s">
        <v>490</v>
      </c>
      <c r="C410" s="1" t="s">
        <v>487</v>
      </c>
    </row>
    <row r="411" spans="1:3" hidden="1" x14ac:dyDescent="0.25">
      <c r="A411" s="1" t="s">
        <v>491</v>
      </c>
      <c r="B411" s="1" t="s">
        <v>492</v>
      </c>
      <c r="C411" s="1" t="s">
        <v>487</v>
      </c>
    </row>
    <row r="412" spans="1:3" hidden="1" x14ac:dyDescent="0.25">
      <c r="A412" s="1" t="s">
        <v>489</v>
      </c>
      <c r="B412" s="1" t="s">
        <v>493</v>
      </c>
      <c r="C412" s="1" t="s">
        <v>487</v>
      </c>
    </row>
    <row r="413" spans="1:3" hidden="1" x14ac:dyDescent="0.25">
      <c r="A413" s="1" t="s">
        <v>489</v>
      </c>
      <c r="B413" s="1" t="s">
        <v>494</v>
      </c>
      <c r="C413" s="1" t="s">
        <v>487</v>
      </c>
    </row>
    <row r="414" spans="1:3" hidden="1" x14ac:dyDescent="0.25">
      <c r="A414" s="1" t="s">
        <v>491</v>
      </c>
      <c r="B414" s="1" t="s">
        <v>495</v>
      </c>
      <c r="C414" s="1" t="s">
        <v>487</v>
      </c>
    </row>
    <row r="415" spans="1:3" hidden="1" x14ac:dyDescent="0.25">
      <c r="A415" s="1" t="s">
        <v>489</v>
      </c>
      <c r="B415" s="1" t="s">
        <v>496</v>
      </c>
      <c r="C415" s="1" t="s">
        <v>487</v>
      </c>
    </row>
    <row r="416" spans="1:3" hidden="1" x14ac:dyDescent="0.25">
      <c r="A416" s="1" t="s">
        <v>489</v>
      </c>
      <c r="B416" s="1" t="s">
        <v>497</v>
      </c>
      <c r="C416" s="1" t="s">
        <v>487</v>
      </c>
    </row>
    <row r="417" spans="1:3" hidden="1" x14ac:dyDescent="0.25">
      <c r="A417" s="1" t="s">
        <v>489</v>
      </c>
      <c r="B417" s="1" t="s">
        <v>498</v>
      </c>
      <c r="C417" s="1" t="s">
        <v>487</v>
      </c>
    </row>
    <row r="418" spans="1:3" hidden="1" x14ac:dyDescent="0.25">
      <c r="A418" s="1" t="s">
        <v>489</v>
      </c>
      <c r="B418" s="1" t="s">
        <v>499</v>
      </c>
      <c r="C418" s="1" t="s">
        <v>487</v>
      </c>
    </row>
    <row r="419" spans="1:3" hidden="1" x14ac:dyDescent="0.25">
      <c r="A419" s="1" t="s">
        <v>491</v>
      </c>
      <c r="B419" s="1" t="s">
        <v>500</v>
      </c>
      <c r="C419" s="1" t="s">
        <v>487</v>
      </c>
    </row>
    <row r="420" spans="1:3" hidden="1" x14ac:dyDescent="0.25">
      <c r="A420" s="1" t="s">
        <v>491</v>
      </c>
      <c r="B420" s="1" t="s">
        <v>501</v>
      </c>
      <c r="C420" s="1" t="s">
        <v>487</v>
      </c>
    </row>
    <row r="421" spans="1:3" hidden="1" x14ac:dyDescent="0.25">
      <c r="A421" s="1" t="s">
        <v>491</v>
      </c>
      <c r="B421" s="1" t="s">
        <v>502</v>
      </c>
      <c r="C421" s="1" t="s">
        <v>487</v>
      </c>
    </row>
    <row r="422" spans="1:3" hidden="1" x14ac:dyDescent="0.25">
      <c r="A422" s="1" t="s">
        <v>491</v>
      </c>
      <c r="B422" s="1" t="s">
        <v>503</v>
      </c>
      <c r="C422" s="1" t="s">
        <v>487</v>
      </c>
    </row>
    <row r="423" spans="1:3" hidden="1" x14ac:dyDescent="0.25">
      <c r="A423" s="1" t="s">
        <v>491</v>
      </c>
      <c r="B423" s="1" t="s">
        <v>504</v>
      </c>
      <c r="C423" s="1" t="s">
        <v>487</v>
      </c>
    </row>
    <row r="424" spans="1:3" hidden="1" x14ac:dyDescent="0.25">
      <c r="A424" s="1" t="s">
        <v>491</v>
      </c>
      <c r="B424" s="1" t="s">
        <v>505</v>
      </c>
      <c r="C424" s="1" t="s">
        <v>487</v>
      </c>
    </row>
    <row r="425" spans="1:3" hidden="1" x14ac:dyDescent="0.25">
      <c r="A425" s="1" t="s">
        <v>489</v>
      </c>
      <c r="B425" s="1" t="s">
        <v>506</v>
      </c>
      <c r="C425" s="1" t="s">
        <v>487</v>
      </c>
    </row>
    <row r="426" spans="1:3" hidden="1" x14ac:dyDescent="0.25">
      <c r="A426" s="1" t="s">
        <v>489</v>
      </c>
      <c r="B426" s="1" t="s">
        <v>507</v>
      </c>
      <c r="C426" s="1" t="s">
        <v>487</v>
      </c>
    </row>
    <row r="427" spans="1:3" hidden="1" x14ac:dyDescent="0.25">
      <c r="A427" s="1" t="s">
        <v>491</v>
      </c>
      <c r="B427" s="1" t="s">
        <v>508</v>
      </c>
      <c r="C427" s="1" t="s">
        <v>487</v>
      </c>
    </row>
    <row r="428" spans="1:3" hidden="1" x14ac:dyDescent="0.25">
      <c r="A428" s="1" t="s">
        <v>491</v>
      </c>
      <c r="B428" s="1" t="s">
        <v>509</v>
      </c>
      <c r="C428" s="1" t="s">
        <v>487</v>
      </c>
    </row>
    <row r="429" spans="1:3" hidden="1" x14ac:dyDescent="0.25">
      <c r="A429" s="1" t="s">
        <v>489</v>
      </c>
      <c r="B429" s="1" t="s">
        <v>510</v>
      </c>
      <c r="C429" s="1" t="s">
        <v>487</v>
      </c>
    </row>
    <row r="430" spans="1:3" hidden="1" x14ac:dyDescent="0.25">
      <c r="A430" s="1" t="s">
        <v>491</v>
      </c>
      <c r="B430" s="1" t="s">
        <v>511</v>
      </c>
      <c r="C430" s="1" t="s">
        <v>487</v>
      </c>
    </row>
    <row r="431" spans="1:3" hidden="1" x14ac:dyDescent="0.25">
      <c r="A431" s="1" t="s">
        <v>491</v>
      </c>
      <c r="B431" s="1" t="s">
        <v>512</v>
      </c>
      <c r="C431" s="1" t="s">
        <v>487</v>
      </c>
    </row>
    <row r="432" spans="1:3" hidden="1" x14ac:dyDescent="0.25">
      <c r="A432" s="1"/>
      <c r="B432" s="1" t="s">
        <v>514</v>
      </c>
      <c r="C432" s="1" t="s">
        <v>513</v>
      </c>
    </row>
    <row r="433" spans="1:3" hidden="1" x14ac:dyDescent="0.25">
      <c r="A433" s="1" t="s">
        <v>515</v>
      </c>
      <c r="B433" s="1" t="s">
        <v>516</v>
      </c>
      <c r="C433" s="1" t="s">
        <v>513</v>
      </c>
    </row>
    <row r="434" spans="1:3" hidden="1" x14ac:dyDescent="0.25">
      <c r="A434" s="1" t="s">
        <v>515</v>
      </c>
      <c r="B434" s="1" t="s">
        <v>517</v>
      </c>
      <c r="C434" s="1" t="s">
        <v>513</v>
      </c>
    </row>
    <row r="435" spans="1:3" hidden="1" x14ac:dyDescent="0.25">
      <c r="A435" s="1" t="s">
        <v>515</v>
      </c>
      <c r="B435" s="1" t="s">
        <v>518</v>
      </c>
      <c r="C435" s="1" t="s">
        <v>513</v>
      </c>
    </row>
    <row r="436" spans="1:3" hidden="1" x14ac:dyDescent="0.25">
      <c r="A436" s="1" t="s">
        <v>515</v>
      </c>
      <c r="B436" s="1" t="s">
        <v>519</v>
      </c>
      <c r="C436" s="1" t="s">
        <v>513</v>
      </c>
    </row>
    <row r="437" spans="1:3" hidden="1" x14ac:dyDescent="0.25">
      <c r="A437" s="1" t="s">
        <v>515</v>
      </c>
      <c r="B437" s="1" t="s">
        <v>520</v>
      </c>
      <c r="C437" s="1" t="s">
        <v>513</v>
      </c>
    </row>
    <row r="438" spans="1:3" hidden="1" x14ac:dyDescent="0.25">
      <c r="A438" s="1" t="s">
        <v>515</v>
      </c>
      <c r="B438" s="1" t="s">
        <v>521</v>
      </c>
      <c r="C438" s="1" t="s">
        <v>513</v>
      </c>
    </row>
    <row r="439" spans="1:3" hidden="1" x14ac:dyDescent="0.25">
      <c r="A439" s="1" t="s">
        <v>515</v>
      </c>
      <c r="B439" s="1" t="s">
        <v>522</v>
      </c>
      <c r="C439" s="1" t="s">
        <v>513</v>
      </c>
    </row>
    <row r="440" spans="1:3" hidden="1" x14ac:dyDescent="0.25">
      <c r="A440" s="1" t="s">
        <v>515</v>
      </c>
      <c r="B440" s="1" t="s">
        <v>523</v>
      </c>
      <c r="C440" s="1" t="s">
        <v>513</v>
      </c>
    </row>
    <row r="441" spans="1:3" hidden="1" x14ac:dyDescent="0.25">
      <c r="A441" s="1" t="s">
        <v>515</v>
      </c>
      <c r="B441" s="1" t="s">
        <v>524</v>
      </c>
      <c r="C441" s="1" t="s">
        <v>513</v>
      </c>
    </row>
    <row r="442" spans="1:3" hidden="1" x14ac:dyDescent="0.25">
      <c r="A442" s="1" t="s">
        <v>515</v>
      </c>
      <c r="B442" s="1" t="s">
        <v>525</v>
      </c>
      <c r="C442" s="1" t="s">
        <v>513</v>
      </c>
    </row>
    <row r="443" spans="1:3" hidden="1" x14ac:dyDescent="0.25">
      <c r="A443" s="1" t="s">
        <v>515</v>
      </c>
      <c r="B443" s="1" t="s">
        <v>526</v>
      </c>
      <c r="C443" s="1" t="s">
        <v>513</v>
      </c>
    </row>
    <row r="444" spans="1:3" hidden="1" x14ac:dyDescent="0.25">
      <c r="A444" s="1"/>
      <c r="B444" s="1" t="s">
        <v>528</v>
      </c>
      <c r="C444" s="1" t="s">
        <v>527</v>
      </c>
    </row>
    <row r="445" spans="1:3" hidden="1" x14ac:dyDescent="0.25">
      <c r="A445" s="1" t="s">
        <v>529</v>
      </c>
      <c r="B445" s="1" t="s">
        <v>530</v>
      </c>
      <c r="C445" s="1" t="s">
        <v>527</v>
      </c>
    </row>
    <row r="446" spans="1:3" hidden="1" x14ac:dyDescent="0.25">
      <c r="A446" s="1" t="s">
        <v>529</v>
      </c>
      <c r="B446" s="1" t="s">
        <v>531</v>
      </c>
      <c r="C446" s="1" t="s">
        <v>527</v>
      </c>
    </row>
    <row r="447" spans="1:3" hidden="1" x14ac:dyDescent="0.25">
      <c r="A447" s="1" t="s">
        <v>529</v>
      </c>
      <c r="B447" s="1" t="s">
        <v>532</v>
      </c>
      <c r="C447" s="1" t="s">
        <v>527</v>
      </c>
    </row>
    <row r="448" spans="1:3" hidden="1" x14ac:dyDescent="0.25">
      <c r="A448" s="1" t="s">
        <v>529</v>
      </c>
      <c r="B448" s="1" t="s">
        <v>533</v>
      </c>
      <c r="C448" s="1" t="s">
        <v>527</v>
      </c>
    </row>
    <row r="449" spans="1:3" hidden="1" x14ac:dyDescent="0.25">
      <c r="A449" s="1" t="s">
        <v>529</v>
      </c>
      <c r="B449" s="1" t="s">
        <v>534</v>
      </c>
      <c r="C449" s="1" t="s">
        <v>527</v>
      </c>
    </row>
    <row r="450" spans="1:3" hidden="1" x14ac:dyDescent="0.25">
      <c r="A450" s="1" t="s">
        <v>529</v>
      </c>
      <c r="B450" s="1" t="s">
        <v>535</v>
      </c>
      <c r="C450" s="1" t="s">
        <v>527</v>
      </c>
    </row>
    <row r="451" spans="1:3" hidden="1" x14ac:dyDescent="0.25">
      <c r="A451" s="1" t="s">
        <v>529</v>
      </c>
      <c r="B451" s="1" t="s">
        <v>536</v>
      </c>
      <c r="C451" s="1" t="s">
        <v>527</v>
      </c>
    </row>
    <row r="452" spans="1:3" hidden="1" x14ac:dyDescent="0.25">
      <c r="A452" s="1" t="s">
        <v>529</v>
      </c>
      <c r="B452" s="1" t="s">
        <v>537</v>
      </c>
      <c r="C452" s="1" t="s">
        <v>527</v>
      </c>
    </row>
    <row r="453" spans="1:3" hidden="1" x14ac:dyDescent="0.25">
      <c r="A453" s="1" t="s">
        <v>529</v>
      </c>
      <c r="B453" s="1" t="s">
        <v>538</v>
      </c>
      <c r="C453" s="1" t="s">
        <v>527</v>
      </c>
    </row>
    <row r="454" spans="1:3" hidden="1" x14ac:dyDescent="0.25">
      <c r="A454" s="1" t="s">
        <v>529</v>
      </c>
      <c r="B454" s="1" t="s">
        <v>539</v>
      </c>
      <c r="C454" s="1" t="s">
        <v>527</v>
      </c>
    </row>
    <row r="455" spans="1:3" hidden="1" x14ac:dyDescent="0.25">
      <c r="A455" s="1" t="s">
        <v>529</v>
      </c>
      <c r="B455" s="1" t="s">
        <v>540</v>
      </c>
      <c r="C455" s="1" t="s">
        <v>527</v>
      </c>
    </row>
    <row r="456" spans="1:3" hidden="1" x14ac:dyDescent="0.25">
      <c r="A456" s="1" t="s">
        <v>529</v>
      </c>
      <c r="B456" s="1" t="s">
        <v>541</v>
      </c>
      <c r="C456" s="1" t="s">
        <v>527</v>
      </c>
    </row>
    <row r="457" spans="1:3" hidden="1" x14ac:dyDescent="0.25">
      <c r="A457" s="1" t="s">
        <v>529</v>
      </c>
      <c r="B457" s="1" t="s">
        <v>542</v>
      </c>
      <c r="C457" s="1" t="s">
        <v>527</v>
      </c>
    </row>
    <row r="458" spans="1:3" hidden="1" x14ac:dyDescent="0.25">
      <c r="A458" s="1" t="s">
        <v>529</v>
      </c>
      <c r="B458" s="1" t="s">
        <v>543</v>
      </c>
      <c r="C458" s="1" t="s">
        <v>527</v>
      </c>
    </row>
    <row r="459" spans="1:3" hidden="1" x14ac:dyDescent="0.25">
      <c r="A459" s="1" t="s">
        <v>529</v>
      </c>
      <c r="B459" s="1" t="s">
        <v>544</v>
      </c>
      <c r="C459" s="1" t="s">
        <v>527</v>
      </c>
    </row>
    <row r="460" spans="1:3" hidden="1" x14ac:dyDescent="0.25">
      <c r="A460" s="1" t="s">
        <v>529</v>
      </c>
      <c r="B460" s="1" t="s">
        <v>545</v>
      </c>
      <c r="C460" s="1" t="s">
        <v>527</v>
      </c>
    </row>
    <row r="461" spans="1:3" hidden="1" x14ac:dyDescent="0.25">
      <c r="A461" s="1" t="s">
        <v>529</v>
      </c>
      <c r="B461" s="1" t="s">
        <v>546</v>
      </c>
      <c r="C461" s="1" t="s">
        <v>527</v>
      </c>
    </row>
    <row r="462" spans="1:3" hidden="1" x14ac:dyDescent="0.25">
      <c r="A462" s="1" t="s">
        <v>529</v>
      </c>
      <c r="B462" s="1" t="s">
        <v>547</v>
      </c>
      <c r="C462" s="1" t="s">
        <v>527</v>
      </c>
    </row>
    <row r="463" spans="1:3" hidden="1" x14ac:dyDescent="0.25">
      <c r="A463" s="1" t="s">
        <v>529</v>
      </c>
      <c r="B463" s="1" t="s">
        <v>548</v>
      </c>
      <c r="C463" s="1" t="s">
        <v>527</v>
      </c>
    </row>
    <row r="464" spans="1:3" hidden="1" x14ac:dyDescent="0.25">
      <c r="A464" s="1" t="s">
        <v>529</v>
      </c>
      <c r="B464" s="1" t="s">
        <v>549</v>
      </c>
      <c r="C464" s="1" t="s">
        <v>527</v>
      </c>
    </row>
    <row r="465" spans="1:3" hidden="1" x14ac:dyDescent="0.25">
      <c r="A465" s="1" t="s">
        <v>529</v>
      </c>
      <c r="B465" s="1" t="s">
        <v>550</v>
      </c>
      <c r="C465" s="1" t="s">
        <v>527</v>
      </c>
    </row>
    <row r="466" spans="1:3" hidden="1" x14ac:dyDescent="0.25">
      <c r="A466" s="1" t="s">
        <v>529</v>
      </c>
      <c r="B466" s="1" t="s">
        <v>551</v>
      </c>
      <c r="C466" s="1" t="s">
        <v>527</v>
      </c>
    </row>
    <row r="467" spans="1:3" hidden="1" x14ac:dyDescent="0.25">
      <c r="A467" s="1" t="s">
        <v>529</v>
      </c>
      <c r="B467" s="1" t="s">
        <v>552</v>
      </c>
      <c r="C467" s="1" t="s">
        <v>527</v>
      </c>
    </row>
    <row r="468" spans="1:3" hidden="1" x14ac:dyDescent="0.25">
      <c r="A468" s="1" t="s">
        <v>529</v>
      </c>
      <c r="B468" s="1" t="s">
        <v>553</v>
      </c>
      <c r="C468" s="1" t="s">
        <v>527</v>
      </c>
    </row>
    <row r="469" spans="1:3" hidden="1" x14ac:dyDescent="0.25">
      <c r="A469" s="1" t="s">
        <v>529</v>
      </c>
      <c r="B469" s="1" t="s">
        <v>554</v>
      </c>
      <c r="C469" s="1" t="s">
        <v>527</v>
      </c>
    </row>
    <row r="470" spans="1:3" hidden="1" x14ac:dyDescent="0.25">
      <c r="A470" s="1" t="s">
        <v>529</v>
      </c>
      <c r="B470" s="1" t="s">
        <v>555</v>
      </c>
      <c r="C470" s="1" t="s">
        <v>527</v>
      </c>
    </row>
    <row r="471" spans="1:3" hidden="1" x14ac:dyDescent="0.25">
      <c r="A471" s="1" t="s">
        <v>529</v>
      </c>
      <c r="B471" s="1" t="s">
        <v>556</v>
      </c>
      <c r="C471" s="1" t="s">
        <v>527</v>
      </c>
    </row>
    <row r="472" spans="1:3" hidden="1" x14ac:dyDescent="0.25">
      <c r="A472" s="1" t="s">
        <v>529</v>
      </c>
      <c r="B472" s="1" t="s">
        <v>557</v>
      </c>
      <c r="C472" s="1" t="s">
        <v>527</v>
      </c>
    </row>
    <row r="473" spans="1:3" hidden="1" x14ac:dyDescent="0.25">
      <c r="A473" s="1" t="s">
        <v>529</v>
      </c>
      <c r="B473" s="1" t="s">
        <v>558</v>
      </c>
      <c r="C473" s="1" t="s">
        <v>527</v>
      </c>
    </row>
    <row r="474" spans="1:3" hidden="1" x14ac:dyDescent="0.25">
      <c r="A474" s="1"/>
      <c r="B474" s="1" t="s">
        <v>560</v>
      </c>
      <c r="C474" s="1" t="s">
        <v>559</v>
      </c>
    </row>
    <row r="475" spans="1:3" hidden="1" x14ac:dyDescent="0.25">
      <c r="A475" s="1" t="s">
        <v>561</v>
      </c>
      <c r="B475" s="1" t="s">
        <v>562</v>
      </c>
      <c r="C475" s="1" t="s">
        <v>559</v>
      </c>
    </row>
    <row r="476" spans="1:3" hidden="1" x14ac:dyDescent="0.25">
      <c r="A476" s="1" t="s">
        <v>561</v>
      </c>
      <c r="B476" s="1" t="s">
        <v>563</v>
      </c>
      <c r="C476" s="1" t="s">
        <v>559</v>
      </c>
    </row>
    <row r="477" spans="1:3" hidden="1" x14ac:dyDescent="0.25">
      <c r="A477" s="1" t="s">
        <v>561</v>
      </c>
      <c r="B477" s="1" t="s">
        <v>564</v>
      </c>
      <c r="C477" s="1" t="s">
        <v>559</v>
      </c>
    </row>
    <row r="478" spans="1:3" hidden="1" x14ac:dyDescent="0.25">
      <c r="A478" s="1" t="s">
        <v>561</v>
      </c>
      <c r="B478" s="1" t="s">
        <v>565</v>
      </c>
      <c r="C478" s="1" t="s">
        <v>559</v>
      </c>
    </row>
    <row r="479" spans="1:3" hidden="1" x14ac:dyDescent="0.25">
      <c r="A479" s="1" t="s">
        <v>561</v>
      </c>
      <c r="B479" s="1" t="s">
        <v>566</v>
      </c>
      <c r="C479" s="1" t="s">
        <v>559</v>
      </c>
    </row>
    <row r="480" spans="1:3" hidden="1" x14ac:dyDescent="0.25">
      <c r="A480" s="1" t="s">
        <v>561</v>
      </c>
      <c r="B480" s="1" t="s">
        <v>567</v>
      </c>
      <c r="C480" s="1" t="s">
        <v>559</v>
      </c>
    </row>
    <row r="481" spans="1:3" hidden="1" x14ac:dyDescent="0.25">
      <c r="A481" s="1" t="s">
        <v>561</v>
      </c>
      <c r="B481" s="1" t="s">
        <v>568</v>
      </c>
      <c r="C481" s="1" t="s">
        <v>559</v>
      </c>
    </row>
    <row r="482" spans="1:3" hidden="1" x14ac:dyDescent="0.25">
      <c r="A482" s="1" t="s">
        <v>561</v>
      </c>
      <c r="B482" s="1" t="s">
        <v>569</v>
      </c>
      <c r="C482" s="1" t="s">
        <v>559</v>
      </c>
    </row>
    <row r="483" spans="1:3" hidden="1" x14ac:dyDescent="0.25">
      <c r="A483" s="1" t="s">
        <v>561</v>
      </c>
      <c r="B483" s="1" t="s">
        <v>570</v>
      </c>
      <c r="C483" s="1" t="s">
        <v>559</v>
      </c>
    </row>
    <row r="484" spans="1:3" hidden="1" x14ac:dyDescent="0.25">
      <c r="A484" s="1" t="s">
        <v>561</v>
      </c>
      <c r="B484" s="1" t="s">
        <v>571</v>
      </c>
      <c r="C484" s="1" t="s">
        <v>559</v>
      </c>
    </row>
    <row r="485" spans="1:3" hidden="1" x14ac:dyDescent="0.25">
      <c r="A485" s="1"/>
      <c r="B485" s="1" t="s">
        <v>573</v>
      </c>
      <c r="C485" s="1" t="s">
        <v>572</v>
      </c>
    </row>
    <row r="486" spans="1:3" hidden="1" x14ac:dyDescent="0.25">
      <c r="A486" s="1" t="s">
        <v>574</v>
      </c>
      <c r="B486" s="1" t="s">
        <v>575</v>
      </c>
      <c r="C486" s="1" t="s">
        <v>572</v>
      </c>
    </row>
    <row r="487" spans="1:3" hidden="1" x14ac:dyDescent="0.25">
      <c r="A487" s="1" t="s">
        <v>574</v>
      </c>
      <c r="B487" s="1" t="s">
        <v>576</v>
      </c>
      <c r="C487" s="1" t="s">
        <v>572</v>
      </c>
    </row>
    <row r="488" spans="1:3" hidden="1" x14ac:dyDescent="0.25">
      <c r="A488" s="1" t="s">
        <v>577</v>
      </c>
      <c r="B488" s="1" t="s">
        <v>578</v>
      </c>
      <c r="C488" s="1" t="s">
        <v>572</v>
      </c>
    </row>
    <row r="489" spans="1:3" hidden="1" x14ac:dyDescent="0.25">
      <c r="A489" s="1" t="s">
        <v>579</v>
      </c>
      <c r="B489" s="1" t="s">
        <v>580</v>
      </c>
      <c r="C489" s="1" t="s">
        <v>572</v>
      </c>
    </row>
    <row r="490" spans="1:3" hidden="1" x14ac:dyDescent="0.25">
      <c r="A490" s="1" t="s">
        <v>577</v>
      </c>
      <c r="B490" s="1" t="s">
        <v>581</v>
      </c>
      <c r="C490" s="1" t="s">
        <v>572</v>
      </c>
    </row>
    <row r="491" spans="1:3" hidden="1" x14ac:dyDescent="0.25">
      <c r="A491" s="1" t="s">
        <v>579</v>
      </c>
      <c r="B491" s="1" t="s">
        <v>582</v>
      </c>
      <c r="C491" s="1" t="s">
        <v>572</v>
      </c>
    </row>
    <row r="492" spans="1:3" hidden="1" x14ac:dyDescent="0.25">
      <c r="A492" s="1" t="s">
        <v>577</v>
      </c>
      <c r="B492" s="1" t="s">
        <v>583</v>
      </c>
      <c r="C492" s="1" t="s">
        <v>572</v>
      </c>
    </row>
    <row r="493" spans="1:3" hidden="1" x14ac:dyDescent="0.25">
      <c r="A493" s="1" t="s">
        <v>579</v>
      </c>
      <c r="B493" s="1" t="s">
        <v>584</v>
      </c>
      <c r="C493" s="1" t="s">
        <v>572</v>
      </c>
    </row>
    <row r="494" spans="1:3" hidden="1" x14ac:dyDescent="0.25">
      <c r="A494" s="1"/>
      <c r="B494" s="1" t="s">
        <v>586</v>
      </c>
      <c r="C494" s="1" t="s">
        <v>585</v>
      </c>
    </row>
    <row r="495" spans="1:3" hidden="1" x14ac:dyDescent="0.25">
      <c r="A495" s="1" t="s">
        <v>587</v>
      </c>
      <c r="B495" s="1" t="s">
        <v>588</v>
      </c>
      <c r="C495" s="1" t="s">
        <v>585</v>
      </c>
    </row>
    <row r="496" spans="1:3" hidden="1" x14ac:dyDescent="0.25">
      <c r="A496" s="1" t="s">
        <v>587</v>
      </c>
      <c r="B496" s="1" t="s">
        <v>589</v>
      </c>
      <c r="C496" s="1" t="s">
        <v>585</v>
      </c>
    </row>
    <row r="497" spans="1:3" hidden="1" x14ac:dyDescent="0.25">
      <c r="A497" s="1" t="s">
        <v>587</v>
      </c>
      <c r="B497" s="1" t="s">
        <v>590</v>
      </c>
      <c r="C497" s="1" t="s">
        <v>585</v>
      </c>
    </row>
    <row r="498" spans="1:3" hidden="1" x14ac:dyDescent="0.25">
      <c r="A498" s="1" t="s">
        <v>587</v>
      </c>
      <c r="B498" s="1" t="s">
        <v>591</v>
      </c>
      <c r="C498" s="1" t="s">
        <v>585</v>
      </c>
    </row>
    <row r="499" spans="1:3" hidden="1" x14ac:dyDescent="0.25">
      <c r="A499" s="1" t="s">
        <v>587</v>
      </c>
      <c r="B499" s="1" t="s">
        <v>592</v>
      </c>
      <c r="C499" s="1" t="s">
        <v>585</v>
      </c>
    </row>
    <row r="500" spans="1:3" hidden="1" x14ac:dyDescent="0.25">
      <c r="A500" s="1" t="s">
        <v>587</v>
      </c>
      <c r="B500" s="1" t="s">
        <v>593</v>
      </c>
      <c r="C500" s="1" t="s">
        <v>585</v>
      </c>
    </row>
    <row r="501" spans="1:3" hidden="1" x14ac:dyDescent="0.25">
      <c r="A501" s="1" t="s">
        <v>587</v>
      </c>
      <c r="B501" s="1" t="s">
        <v>594</v>
      </c>
      <c r="C501" s="1" t="s">
        <v>585</v>
      </c>
    </row>
    <row r="502" spans="1:3" hidden="1" x14ac:dyDescent="0.25">
      <c r="A502" s="1"/>
      <c r="B502" s="1" t="s">
        <v>596</v>
      </c>
      <c r="C502" s="1" t="s">
        <v>595</v>
      </c>
    </row>
    <row r="503" spans="1:3" hidden="1" x14ac:dyDescent="0.25">
      <c r="A503" s="1" t="s">
        <v>597</v>
      </c>
      <c r="B503" s="1" t="s">
        <v>598</v>
      </c>
      <c r="C503" s="1" t="s">
        <v>595</v>
      </c>
    </row>
    <row r="504" spans="1:3" hidden="1" x14ac:dyDescent="0.25">
      <c r="A504" s="1" t="s">
        <v>597</v>
      </c>
      <c r="B504" s="1" t="s">
        <v>599</v>
      </c>
      <c r="C504" s="1" t="s">
        <v>595</v>
      </c>
    </row>
    <row r="505" spans="1:3" hidden="1" x14ac:dyDescent="0.25">
      <c r="A505" s="1" t="s">
        <v>597</v>
      </c>
      <c r="B505" s="1" t="s">
        <v>600</v>
      </c>
      <c r="C505" s="1" t="s">
        <v>595</v>
      </c>
    </row>
    <row r="506" spans="1:3" hidden="1" x14ac:dyDescent="0.25">
      <c r="A506" s="1" t="s">
        <v>597</v>
      </c>
      <c r="B506" s="1" t="s">
        <v>601</v>
      </c>
      <c r="C506" s="1" t="s">
        <v>595</v>
      </c>
    </row>
    <row r="507" spans="1:3" hidden="1" x14ac:dyDescent="0.25">
      <c r="A507" s="1" t="s">
        <v>597</v>
      </c>
      <c r="B507" s="1" t="s">
        <v>602</v>
      </c>
      <c r="C507" s="1" t="s">
        <v>595</v>
      </c>
    </row>
    <row r="508" spans="1:3" hidden="1" x14ac:dyDescent="0.25">
      <c r="A508" s="1" t="s">
        <v>597</v>
      </c>
      <c r="B508" s="1" t="s">
        <v>603</v>
      </c>
      <c r="C508" s="1" t="s">
        <v>595</v>
      </c>
    </row>
    <row r="509" spans="1:3" hidden="1" x14ac:dyDescent="0.25">
      <c r="A509" s="1"/>
      <c r="B509" s="1" t="s">
        <v>605</v>
      </c>
      <c r="C509" s="1" t="s">
        <v>604</v>
      </c>
    </row>
    <row r="510" spans="1:3" hidden="1" x14ac:dyDescent="0.25">
      <c r="A510" s="1" t="s">
        <v>606</v>
      </c>
      <c r="B510" s="1" t="s">
        <v>607</v>
      </c>
      <c r="C510" s="1" t="s">
        <v>604</v>
      </c>
    </row>
    <row r="511" spans="1:3" hidden="1" x14ac:dyDescent="0.25">
      <c r="A511" s="1" t="s">
        <v>606</v>
      </c>
      <c r="B511" s="1" t="s">
        <v>608</v>
      </c>
      <c r="C511" s="1" t="s">
        <v>604</v>
      </c>
    </row>
    <row r="512" spans="1:3" hidden="1" x14ac:dyDescent="0.25">
      <c r="A512" s="1" t="s">
        <v>606</v>
      </c>
      <c r="B512" s="1" t="s">
        <v>609</v>
      </c>
      <c r="C512" s="1" t="s">
        <v>604</v>
      </c>
    </row>
    <row r="513" spans="1:3" hidden="1" x14ac:dyDescent="0.25">
      <c r="A513" s="1" t="s">
        <v>606</v>
      </c>
      <c r="B513" s="1" t="s">
        <v>610</v>
      </c>
      <c r="C513" s="1" t="s">
        <v>604</v>
      </c>
    </row>
    <row r="514" spans="1:3" hidden="1" x14ac:dyDescent="0.25">
      <c r="A514" s="1" t="s">
        <v>606</v>
      </c>
      <c r="B514" s="1" t="s">
        <v>611</v>
      </c>
      <c r="C514" s="1" t="s">
        <v>604</v>
      </c>
    </row>
    <row r="515" spans="1:3" hidden="1" x14ac:dyDescent="0.25">
      <c r="A515" s="1" t="s">
        <v>606</v>
      </c>
      <c r="B515" s="1" t="s">
        <v>612</v>
      </c>
      <c r="C515" s="1" t="s">
        <v>604</v>
      </c>
    </row>
    <row r="516" spans="1:3" hidden="1" x14ac:dyDescent="0.25">
      <c r="A516" s="1" t="s">
        <v>606</v>
      </c>
      <c r="B516" s="1" t="s">
        <v>613</v>
      </c>
      <c r="C516" s="1" t="s">
        <v>604</v>
      </c>
    </row>
    <row r="517" spans="1:3" hidden="1" x14ac:dyDescent="0.25">
      <c r="A517" s="1"/>
      <c r="B517" s="1" t="s">
        <v>615</v>
      </c>
      <c r="C517" s="1" t="s">
        <v>614</v>
      </c>
    </row>
    <row r="518" spans="1:3" hidden="1" x14ac:dyDescent="0.25">
      <c r="A518" s="1" t="s">
        <v>616</v>
      </c>
      <c r="B518" s="1" t="s">
        <v>617</v>
      </c>
      <c r="C518" s="1" t="s">
        <v>614</v>
      </c>
    </row>
    <row r="519" spans="1:3" hidden="1" x14ac:dyDescent="0.25">
      <c r="A519" s="1" t="s">
        <v>616</v>
      </c>
      <c r="B519" s="1" t="s">
        <v>618</v>
      </c>
      <c r="C519" s="1" t="s">
        <v>614</v>
      </c>
    </row>
    <row r="520" spans="1:3" hidden="1" x14ac:dyDescent="0.25">
      <c r="A520" s="1" t="s">
        <v>616</v>
      </c>
      <c r="B520" s="1" t="s">
        <v>619</v>
      </c>
      <c r="C520" s="1" t="s">
        <v>614</v>
      </c>
    </row>
    <row r="521" spans="1:3" hidden="1" x14ac:dyDescent="0.25">
      <c r="A521" s="1" t="s">
        <v>616</v>
      </c>
      <c r="B521" s="1" t="s">
        <v>620</v>
      </c>
      <c r="C521" s="1" t="s">
        <v>614</v>
      </c>
    </row>
    <row r="522" spans="1:3" hidden="1" x14ac:dyDescent="0.25">
      <c r="A522" s="1" t="s">
        <v>616</v>
      </c>
      <c r="B522" s="1" t="s">
        <v>621</v>
      </c>
      <c r="C522" s="1" t="s">
        <v>614</v>
      </c>
    </row>
    <row r="523" spans="1:3" hidden="1" x14ac:dyDescent="0.25">
      <c r="A523" s="1" t="s">
        <v>616</v>
      </c>
      <c r="B523" s="1" t="s">
        <v>622</v>
      </c>
      <c r="C523" s="1" t="s">
        <v>614</v>
      </c>
    </row>
    <row r="524" spans="1:3" hidden="1" x14ac:dyDescent="0.25">
      <c r="A524" s="1" t="s">
        <v>616</v>
      </c>
      <c r="B524" s="1" t="s">
        <v>623</v>
      </c>
      <c r="C524" s="1" t="s">
        <v>614</v>
      </c>
    </row>
    <row r="525" spans="1:3" hidden="1" x14ac:dyDescent="0.25">
      <c r="A525" s="1" t="s">
        <v>616</v>
      </c>
      <c r="B525" s="1" t="s">
        <v>624</v>
      </c>
      <c r="C525" s="1" t="s">
        <v>614</v>
      </c>
    </row>
    <row r="526" spans="1:3" hidden="1" x14ac:dyDescent="0.25">
      <c r="A526" s="1" t="s">
        <v>616</v>
      </c>
      <c r="B526" s="1" t="s">
        <v>625</v>
      </c>
      <c r="C526" s="1" t="s">
        <v>614</v>
      </c>
    </row>
    <row r="527" spans="1:3" hidden="1" x14ac:dyDescent="0.25">
      <c r="A527" s="1" t="s">
        <v>616</v>
      </c>
      <c r="B527" s="1" t="s">
        <v>626</v>
      </c>
      <c r="C527" s="1" t="s">
        <v>614</v>
      </c>
    </row>
    <row r="528" spans="1:3" hidden="1" x14ac:dyDescent="0.25">
      <c r="A528" s="1" t="s">
        <v>616</v>
      </c>
      <c r="B528" s="1" t="s">
        <v>627</v>
      </c>
      <c r="C528" s="1" t="s">
        <v>614</v>
      </c>
    </row>
    <row r="529" spans="1:3" hidden="1" x14ac:dyDescent="0.25">
      <c r="A529" s="1" t="s">
        <v>616</v>
      </c>
      <c r="B529" s="1" t="s">
        <v>628</v>
      </c>
      <c r="C529" s="1" t="s">
        <v>614</v>
      </c>
    </row>
    <row r="530" spans="1:3" hidden="1" x14ac:dyDescent="0.25">
      <c r="A530" s="1" t="s">
        <v>616</v>
      </c>
      <c r="B530" s="1" t="s">
        <v>629</v>
      </c>
      <c r="C530" s="1" t="s">
        <v>614</v>
      </c>
    </row>
    <row r="531" spans="1:3" hidden="1" x14ac:dyDescent="0.25">
      <c r="A531" s="1"/>
      <c r="B531" s="1" t="s">
        <v>631</v>
      </c>
      <c r="C531" s="1" t="s">
        <v>630</v>
      </c>
    </row>
    <row r="532" spans="1:3" hidden="1" x14ac:dyDescent="0.25">
      <c r="A532" s="1" t="s">
        <v>632</v>
      </c>
      <c r="B532" s="1" t="s">
        <v>633</v>
      </c>
      <c r="C532" s="1" t="s">
        <v>630</v>
      </c>
    </row>
    <row r="533" spans="1:3" hidden="1" x14ac:dyDescent="0.25">
      <c r="A533" s="1" t="s">
        <v>632</v>
      </c>
      <c r="B533" s="1" t="s">
        <v>634</v>
      </c>
      <c r="C533" s="1" t="s">
        <v>630</v>
      </c>
    </row>
    <row r="534" spans="1:3" hidden="1" x14ac:dyDescent="0.25">
      <c r="A534" s="1" t="s">
        <v>632</v>
      </c>
      <c r="B534" s="1" t="s">
        <v>635</v>
      </c>
      <c r="C534" s="1" t="s">
        <v>630</v>
      </c>
    </row>
    <row r="535" spans="1:3" hidden="1" x14ac:dyDescent="0.25">
      <c r="A535" s="1" t="s">
        <v>632</v>
      </c>
      <c r="B535" s="1" t="s">
        <v>636</v>
      </c>
      <c r="C535" s="1" t="s">
        <v>630</v>
      </c>
    </row>
    <row r="536" spans="1:3" hidden="1" x14ac:dyDescent="0.25">
      <c r="A536" s="1" t="s">
        <v>632</v>
      </c>
      <c r="B536" s="1" t="s">
        <v>637</v>
      </c>
      <c r="C536" s="1" t="s">
        <v>630</v>
      </c>
    </row>
    <row r="537" spans="1:3" hidden="1" x14ac:dyDescent="0.25">
      <c r="A537" s="1" t="s">
        <v>632</v>
      </c>
      <c r="B537" s="1" t="s">
        <v>638</v>
      </c>
      <c r="C537" s="1" t="s">
        <v>630</v>
      </c>
    </row>
    <row r="538" spans="1:3" hidden="1" x14ac:dyDescent="0.25">
      <c r="A538" s="1"/>
      <c r="B538" s="1" t="s">
        <v>640</v>
      </c>
      <c r="C538" s="1" t="s">
        <v>639</v>
      </c>
    </row>
    <row r="539" spans="1:3" hidden="1" x14ac:dyDescent="0.25">
      <c r="A539" s="1" t="s">
        <v>641</v>
      </c>
      <c r="B539" s="1" t="s">
        <v>642</v>
      </c>
      <c r="C539" s="1" t="s">
        <v>639</v>
      </c>
    </row>
    <row r="540" spans="1:3" hidden="1" x14ac:dyDescent="0.25">
      <c r="A540" s="1" t="s">
        <v>641</v>
      </c>
      <c r="B540" s="1" t="s">
        <v>643</v>
      </c>
      <c r="C540" s="1" t="s">
        <v>639</v>
      </c>
    </row>
    <row r="541" spans="1:3" hidden="1" x14ac:dyDescent="0.25">
      <c r="A541" s="1" t="s">
        <v>641</v>
      </c>
      <c r="B541" s="1" t="s">
        <v>644</v>
      </c>
      <c r="C541" s="1" t="s">
        <v>639</v>
      </c>
    </row>
    <row r="542" spans="1:3" hidden="1" x14ac:dyDescent="0.25">
      <c r="A542" s="1" t="s">
        <v>641</v>
      </c>
      <c r="B542" s="1" t="s">
        <v>645</v>
      </c>
      <c r="C542" s="1" t="s">
        <v>639</v>
      </c>
    </row>
    <row r="543" spans="1:3" hidden="1" x14ac:dyDescent="0.25">
      <c r="A543" s="1" t="s">
        <v>641</v>
      </c>
      <c r="B543" s="1" t="s">
        <v>646</v>
      </c>
      <c r="C543" s="1" t="s">
        <v>639</v>
      </c>
    </row>
  </sheetData>
  <autoFilter ref="A1:D543" xr:uid="{4CA73478-4A88-435B-BCE3-F2D199416279}">
    <filterColumn colId="2">
      <filters>
        <filter val="Prov. Jawa Tengah"/>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D79C-5F5D-43DC-BDDA-C0212439D054}">
  <dimension ref="A1:AI1261"/>
  <sheetViews>
    <sheetView showGridLines="0" tabSelected="1" zoomScaleNormal="100" workbookViewId="0">
      <pane xSplit="4" ySplit="1" topLeftCell="Q212" activePane="bottomRight" state="frozen"/>
      <selection pane="topRight" activeCell="E1" sqref="E1"/>
      <selection pane="bottomLeft" activeCell="A2" sqref="A2"/>
      <selection pane="bottomRight" activeCell="U212" sqref="U212"/>
    </sheetView>
  </sheetViews>
  <sheetFormatPr defaultColWidth="9.140625" defaultRowHeight="12" x14ac:dyDescent="0.2"/>
  <cols>
    <col min="1" max="1" width="5.5703125" style="5" customWidth="1"/>
    <col min="2" max="2" width="5.5703125" style="2" customWidth="1"/>
    <col min="3" max="3" width="14.85546875" style="2" customWidth="1"/>
    <col min="4" max="4" width="14.140625" style="2" customWidth="1"/>
    <col min="5" max="5" width="18.28515625" style="2" customWidth="1"/>
    <col min="6" max="6" width="20.7109375" style="2" customWidth="1"/>
    <col min="7" max="7" width="18.28515625" style="2" customWidth="1"/>
    <col min="8" max="8" width="15.28515625" style="2" customWidth="1"/>
    <col min="9" max="9" width="16.28515625" style="2" bestFit="1" customWidth="1"/>
    <col min="10" max="10" width="13.7109375" style="2" bestFit="1" customWidth="1"/>
    <col min="11" max="11" width="14.7109375" style="2" bestFit="1" customWidth="1"/>
    <col min="12" max="13" width="14.5703125" style="2" bestFit="1" customWidth="1"/>
    <col min="14" max="14" width="16.5703125" style="2" customWidth="1"/>
    <col min="15" max="15" width="18.28515625" style="2" customWidth="1"/>
    <col min="16" max="16" width="20.28515625" style="2" customWidth="1"/>
    <col min="17" max="17" width="19.5703125" style="2" customWidth="1"/>
    <col min="18" max="18" width="21" style="2" customWidth="1"/>
    <col min="19" max="19" width="10.140625" style="7" customWidth="1"/>
    <col min="20" max="20" width="14.7109375" style="7" bestFit="1" customWidth="1"/>
    <col min="21" max="22" width="11.5703125" style="7" customWidth="1"/>
    <col min="23" max="23" width="34.5703125" style="7" customWidth="1"/>
    <col min="24" max="24" width="10.28515625" style="7" customWidth="1"/>
    <col min="25" max="25" width="11.5703125" style="7" customWidth="1"/>
    <col min="26" max="26" width="25.42578125" style="7" customWidth="1"/>
    <col min="27" max="27" width="16" style="7" customWidth="1"/>
    <col min="28" max="31" width="9.140625" style="2"/>
    <col min="32" max="32" width="14.5703125" style="2" bestFit="1" customWidth="1"/>
    <col min="33" max="16384" width="9.140625" style="2"/>
  </cols>
  <sheetData>
    <row r="1" spans="1:35" s="3" customFormat="1" ht="12" customHeight="1" x14ac:dyDescent="0.2">
      <c r="A1" s="4" t="s">
        <v>647</v>
      </c>
      <c r="B1" s="3" t="s">
        <v>0</v>
      </c>
      <c r="C1" s="3" t="s">
        <v>2</v>
      </c>
      <c r="D1" s="3" t="s">
        <v>674</v>
      </c>
      <c r="E1" s="3" t="s">
        <v>648</v>
      </c>
      <c r="F1" s="3" t="s">
        <v>649</v>
      </c>
      <c r="G1" s="3" t="s">
        <v>650</v>
      </c>
      <c r="H1" s="3" t="s">
        <v>651</v>
      </c>
      <c r="I1" s="3" t="s">
        <v>652</v>
      </c>
      <c r="J1" s="3" t="s">
        <v>653</v>
      </c>
      <c r="K1" s="3" t="s">
        <v>654</v>
      </c>
      <c r="L1" s="3" t="s">
        <v>656</v>
      </c>
      <c r="M1" s="3" t="s">
        <v>657</v>
      </c>
      <c r="N1" s="3" t="s">
        <v>658</v>
      </c>
      <c r="O1" s="3" t="s">
        <v>659</v>
      </c>
      <c r="P1" s="3" t="s">
        <v>660</v>
      </c>
      <c r="Q1" s="3" t="s">
        <v>661</v>
      </c>
      <c r="R1" s="3" t="s">
        <v>662</v>
      </c>
      <c r="S1" s="6" t="s">
        <v>675</v>
      </c>
      <c r="T1" s="6" t="s">
        <v>759</v>
      </c>
      <c r="U1" s="6" t="s">
        <v>676</v>
      </c>
      <c r="V1" s="6" t="s">
        <v>677</v>
      </c>
      <c r="W1" s="6" t="s">
        <v>678</v>
      </c>
      <c r="X1" s="6" t="s">
        <v>679</v>
      </c>
      <c r="Y1" s="6" t="s">
        <v>680</v>
      </c>
      <c r="Z1" s="6" t="s">
        <v>681</v>
      </c>
      <c r="AA1" s="6" t="s">
        <v>673</v>
      </c>
      <c r="AB1" s="6" t="s">
        <v>711</v>
      </c>
      <c r="AC1" s="6" t="s">
        <v>712</v>
      </c>
      <c r="AD1" s="6" t="s">
        <v>713</v>
      </c>
      <c r="AE1" s="6" t="s">
        <v>714</v>
      </c>
      <c r="AF1" s="6" t="s">
        <v>755</v>
      </c>
      <c r="AG1" s="21" t="s">
        <v>765</v>
      </c>
      <c r="AH1" s="21" t="s">
        <v>766</v>
      </c>
      <c r="AI1" s="21" t="s">
        <v>767</v>
      </c>
    </row>
    <row r="2" spans="1:35" ht="12" customHeight="1" x14ac:dyDescent="0.2">
      <c r="A2" s="5">
        <v>2020</v>
      </c>
      <c r="B2" s="2" t="s">
        <v>715</v>
      </c>
      <c r="C2" s="2" t="s">
        <v>725</v>
      </c>
      <c r="D2" s="2" t="s">
        <v>655</v>
      </c>
      <c r="E2" s="2">
        <v>0</v>
      </c>
      <c r="F2" s="2">
        <v>0</v>
      </c>
      <c r="G2" s="2">
        <v>0</v>
      </c>
      <c r="H2" s="2">
        <v>2072475</v>
      </c>
      <c r="I2" s="2">
        <v>914958948</v>
      </c>
      <c r="J2" s="2">
        <v>26668112</v>
      </c>
      <c r="K2" s="2">
        <v>265128597</v>
      </c>
      <c r="L2" s="2">
        <v>13800058</v>
      </c>
      <c r="M2" s="2">
        <v>8707997</v>
      </c>
      <c r="N2" s="2">
        <v>154934</v>
      </c>
      <c r="O2" s="2">
        <v>2073</v>
      </c>
      <c r="P2" s="2">
        <v>346581</v>
      </c>
      <c r="Q2" s="2">
        <v>1418361</v>
      </c>
      <c r="R2" s="2">
        <v>37721</v>
      </c>
      <c r="S2" s="18">
        <v>67.45</v>
      </c>
      <c r="T2" s="2"/>
      <c r="U2" s="2"/>
      <c r="V2" s="2"/>
      <c r="AB2" s="7"/>
      <c r="AC2" s="7"/>
      <c r="AD2" s="7"/>
      <c r="AE2" s="7"/>
      <c r="AF2" s="15">
        <v>6690700</v>
      </c>
      <c r="AG2" s="7"/>
      <c r="AH2" s="7"/>
      <c r="AI2" s="7"/>
    </row>
    <row r="3" spans="1:35" ht="12" customHeight="1" x14ac:dyDescent="0.2">
      <c r="A3" s="5">
        <v>2020</v>
      </c>
      <c r="B3" s="2" t="s">
        <v>716</v>
      </c>
      <c r="C3" s="2" t="s">
        <v>726</v>
      </c>
      <c r="D3" s="2" t="s">
        <v>655</v>
      </c>
      <c r="E3" s="2">
        <v>0</v>
      </c>
      <c r="F3" s="2">
        <v>0</v>
      </c>
      <c r="G3" s="2">
        <v>0</v>
      </c>
      <c r="H3" s="2">
        <v>5445877</v>
      </c>
      <c r="I3" s="2">
        <v>1317798068</v>
      </c>
      <c r="J3" s="2">
        <v>36577682</v>
      </c>
      <c r="K3" s="2">
        <v>378545183</v>
      </c>
      <c r="L3" s="2">
        <v>27971431</v>
      </c>
      <c r="M3" s="2">
        <v>8922517</v>
      </c>
      <c r="N3" s="2">
        <v>154934</v>
      </c>
      <c r="O3" s="2">
        <v>603</v>
      </c>
      <c r="P3" s="2">
        <v>439653</v>
      </c>
      <c r="Q3" s="2">
        <v>1418361</v>
      </c>
      <c r="R3" s="2">
        <v>233659</v>
      </c>
      <c r="S3" s="18">
        <v>71.98</v>
      </c>
      <c r="T3" s="2"/>
      <c r="U3" s="2"/>
      <c r="V3" s="2"/>
      <c r="AB3" s="7"/>
      <c r="AC3" s="7"/>
      <c r="AD3" s="7"/>
      <c r="AE3" s="7"/>
      <c r="AF3" s="15">
        <v>6382372</v>
      </c>
      <c r="AG3" s="7"/>
      <c r="AH3" s="7"/>
      <c r="AI3" s="7"/>
    </row>
    <row r="4" spans="1:35" ht="12" customHeight="1" x14ac:dyDescent="0.2">
      <c r="A4" s="5">
        <v>2020</v>
      </c>
      <c r="B4" s="2" t="s">
        <v>717</v>
      </c>
      <c r="C4" s="2" t="s">
        <v>727</v>
      </c>
      <c r="D4" s="2" t="s">
        <v>655</v>
      </c>
      <c r="E4" s="2">
        <v>0</v>
      </c>
      <c r="F4" s="2">
        <v>0</v>
      </c>
      <c r="G4" s="2">
        <v>0</v>
      </c>
      <c r="H4" s="2">
        <v>2497967</v>
      </c>
      <c r="I4" s="2">
        <v>753352485</v>
      </c>
      <c r="J4" s="2">
        <v>71135416</v>
      </c>
      <c r="K4" s="2">
        <v>193031345</v>
      </c>
      <c r="L4" s="2">
        <v>14713995</v>
      </c>
      <c r="M4" s="2">
        <v>9092608</v>
      </c>
      <c r="N4" s="2">
        <v>154934</v>
      </c>
      <c r="O4" s="2">
        <v>603</v>
      </c>
      <c r="P4" s="2">
        <v>715514</v>
      </c>
      <c r="Q4" s="2">
        <v>1418361</v>
      </c>
      <c r="R4" s="2">
        <v>37721</v>
      </c>
      <c r="S4" s="18">
        <v>68.650000000000006</v>
      </c>
      <c r="T4" s="2"/>
      <c r="U4" s="2"/>
      <c r="V4" s="2"/>
      <c r="AB4" s="7"/>
      <c r="AC4" s="7"/>
      <c r="AD4" s="7"/>
      <c r="AE4" s="7"/>
      <c r="AF4" s="15">
        <v>7437574</v>
      </c>
      <c r="AG4" s="7"/>
      <c r="AH4" s="7"/>
      <c r="AI4" s="7"/>
    </row>
    <row r="5" spans="1:35" ht="12" customHeight="1" x14ac:dyDescent="0.2">
      <c r="A5" s="5">
        <v>2020</v>
      </c>
      <c r="B5" s="2" t="s">
        <v>718</v>
      </c>
      <c r="C5" s="2" t="s">
        <v>728</v>
      </c>
      <c r="D5" s="2" t="s">
        <v>655</v>
      </c>
      <c r="E5" s="2">
        <v>0</v>
      </c>
      <c r="F5" s="2">
        <v>0</v>
      </c>
      <c r="G5" s="2">
        <v>0</v>
      </c>
      <c r="H5" s="2">
        <v>2855030</v>
      </c>
      <c r="I5" s="2">
        <v>883338891</v>
      </c>
      <c r="J5" s="2">
        <v>20263532</v>
      </c>
      <c r="K5" s="2">
        <v>267071340</v>
      </c>
      <c r="L5" s="2">
        <v>15574710</v>
      </c>
      <c r="M5" s="2">
        <v>57631854</v>
      </c>
      <c r="N5" s="2">
        <v>4926749</v>
      </c>
      <c r="O5" s="2">
        <v>603</v>
      </c>
      <c r="P5" s="2">
        <v>4328210</v>
      </c>
      <c r="Q5" s="2">
        <v>1418361</v>
      </c>
      <c r="R5" s="2">
        <v>37721</v>
      </c>
      <c r="S5" s="18">
        <v>68.84</v>
      </c>
      <c r="T5" s="2"/>
      <c r="U5" s="2"/>
      <c r="V5" s="2"/>
      <c r="AB5" s="7"/>
      <c r="AC5" s="7"/>
      <c r="AD5" s="7"/>
      <c r="AE5" s="7"/>
      <c r="AF5" s="15">
        <v>7492332</v>
      </c>
      <c r="AG5" s="7"/>
      <c r="AH5" s="7"/>
      <c r="AI5" s="7"/>
    </row>
    <row r="6" spans="1:35" ht="12" customHeight="1" x14ac:dyDescent="0.2">
      <c r="A6" s="5">
        <v>2020</v>
      </c>
      <c r="B6" s="2" t="s">
        <v>719</v>
      </c>
      <c r="C6" s="2" t="s">
        <v>729</v>
      </c>
      <c r="D6" s="2" t="s">
        <v>655</v>
      </c>
      <c r="E6" s="2">
        <v>0</v>
      </c>
      <c r="F6" s="2">
        <v>0</v>
      </c>
      <c r="G6" s="2">
        <v>0</v>
      </c>
      <c r="H6" s="2">
        <v>3257051</v>
      </c>
      <c r="I6" s="2">
        <v>966489944</v>
      </c>
      <c r="J6" s="2">
        <v>91141218</v>
      </c>
      <c r="K6" s="2">
        <v>216981458</v>
      </c>
      <c r="L6" s="2">
        <v>16636262</v>
      </c>
      <c r="M6" s="2">
        <v>6081903</v>
      </c>
      <c r="N6" s="2">
        <v>154934</v>
      </c>
      <c r="O6" s="2">
        <v>603</v>
      </c>
      <c r="P6" s="2">
        <v>441909</v>
      </c>
      <c r="Q6" s="2">
        <v>1418361</v>
      </c>
      <c r="R6" s="2">
        <v>41059</v>
      </c>
      <c r="S6" s="18">
        <v>74.25</v>
      </c>
      <c r="T6" s="2"/>
      <c r="U6" s="2"/>
      <c r="V6" s="2"/>
      <c r="AB6" s="7"/>
      <c r="AC6" s="7"/>
      <c r="AD6" s="7"/>
      <c r="AE6" s="7"/>
      <c r="AF6" s="15">
        <v>18514815</v>
      </c>
      <c r="AG6" s="7"/>
      <c r="AH6" s="7"/>
      <c r="AI6" s="7"/>
    </row>
    <row r="7" spans="1:35" ht="12" customHeight="1" x14ac:dyDescent="0.2">
      <c r="A7" s="5">
        <v>2020</v>
      </c>
      <c r="B7" s="2" t="s">
        <v>720</v>
      </c>
      <c r="C7" s="2" t="s">
        <v>730</v>
      </c>
      <c r="D7" s="2" t="s">
        <v>655</v>
      </c>
      <c r="E7" s="2">
        <v>0</v>
      </c>
      <c r="F7" s="2">
        <v>0</v>
      </c>
      <c r="G7" s="2">
        <v>0</v>
      </c>
      <c r="H7" s="2">
        <v>5755425</v>
      </c>
      <c r="I7" s="2">
        <v>1261293035</v>
      </c>
      <c r="K7" s="2">
        <v>492478504</v>
      </c>
      <c r="L7" s="2">
        <v>13697977</v>
      </c>
      <c r="M7" s="2">
        <v>10671116</v>
      </c>
      <c r="N7" s="2">
        <v>154934</v>
      </c>
      <c r="O7" s="2">
        <v>603</v>
      </c>
      <c r="P7" s="2">
        <v>781715</v>
      </c>
      <c r="Q7" s="2">
        <v>1418361</v>
      </c>
      <c r="R7" s="2">
        <v>99994</v>
      </c>
      <c r="S7" s="18">
        <v>66.11</v>
      </c>
      <c r="T7" s="2"/>
      <c r="U7" s="2"/>
      <c r="V7" s="2"/>
      <c r="AB7" s="7"/>
      <c r="AC7" s="7"/>
      <c r="AD7" s="7"/>
      <c r="AE7" s="7"/>
      <c r="AF7" s="15">
        <v>6933711</v>
      </c>
      <c r="AG7" s="7"/>
      <c r="AH7" s="7"/>
      <c r="AI7" s="7"/>
    </row>
    <row r="8" spans="1:35" ht="12" customHeight="1" x14ac:dyDescent="0.2">
      <c r="A8" s="5">
        <v>2020</v>
      </c>
      <c r="B8" s="2" t="s">
        <v>716</v>
      </c>
      <c r="C8" s="2" t="s">
        <v>731</v>
      </c>
      <c r="D8" s="2" t="s">
        <v>655</v>
      </c>
      <c r="E8" s="2">
        <v>0</v>
      </c>
      <c r="F8" s="2">
        <v>0</v>
      </c>
      <c r="G8" s="2">
        <v>0</v>
      </c>
      <c r="H8" s="2">
        <v>5833209</v>
      </c>
      <c r="I8" s="2">
        <v>1295279562</v>
      </c>
      <c r="J8" s="2">
        <v>58476791</v>
      </c>
      <c r="K8" s="2">
        <v>293893896</v>
      </c>
      <c r="L8" s="2">
        <v>42503722</v>
      </c>
      <c r="M8" s="2">
        <v>13881296</v>
      </c>
      <c r="N8" s="2">
        <v>154934</v>
      </c>
      <c r="O8" s="2">
        <v>24757</v>
      </c>
      <c r="P8" s="2">
        <v>557897</v>
      </c>
      <c r="Q8" s="2">
        <v>1418361</v>
      </c>
      <c r="R8" s="2">
        <v>37721</v>
      </c>
      <c r="S8" s="18">
        <v>69.95</v>
      </c>
      <c r="T8" s="2"/>
      <c r="U8" s="2"/>
      <c r="V8" s="2"/>
      <c r="AB8" s="7"/>
      <c r="AC8" s="7"/>
      <c r="AD8" s="7"/>
      <c r="AE8" s="7"/>
      <c r="AF8" s="15">
        <v>6489472</v>
      </c>
      <c r="AG8" s="7"/>
      <c r="AH8" s="7"/>
      <c r="AI8" s="7"/>
    </row>
    <row r="9" spans="1:35" ht="12" customHeight="1" x14ac:dyDescent="0.2">
      <c r="A9" s="5">
        <v>2020</v>
      </c>
      <c r="B9" s="2" t="s">
        <v>721</v>
      </c>
      <c r="C9" s="2" t="s">
        <v>732</v>
      </c>
      <c r="D9" s="2" t="s">
        <v>655</v>
      </c>
      <c r="E9" s="2">
        <v>0</v>
      </c>
      <c r="F9" s="2">
        <v>0</v>
      </c>
      <c r="G9" s="2">
        <v>0</v>
      </c>
      <c r="H9" s="2">
        <v>3507703</v>
      </c>
      <c r="I9" s="2">
        <v>875987653</v>
      </c>
      <c r="J9" s="2">
        <v>57295016</v>
      </c>
      <c r="K9" s="2">
        <v>284463387</v>
      </c>
      <c r="L9" s="2">
        <v>14878584</v>
      </c>
      <c r="M9" s="2">
        <v>6077668</v>
      </c>
      <c r="N9" s="2">
        <v>154934</v>
      </c>
      <c r="O9" s="2">
        <v>603</v>
      </c>
      <c r="P9" s="2">
        <v>300264</v>
      </c>
      <c r="Q9" s="2">
        <v>1418361</v>
      </c>
      <c r="R9" s="2">
        <v>37721</v>
      </c>
      <c r="S9" s="18">
        <v>72.22</v>
      </c>
      <c r="T9" s="2"/>
      <c r="U9" s="2"/>
      <c r="V9" s="2"/>
      <c r="AB9" s="7"/>
      <c r="AC9" s="7"/>
      <c r="AD9" s="7"/>
      <c r="AE9" s="7"/>
      <c r="AF9" s="15">
        <v>18179549</v>
      </c>
      <c r="AG9" s="7"/>
      <c r="AH9" s="7"/>
      <c r="AI9" s="7"/>
    </row>
    <row r="10" spans="1:35" ht="12" customHeight="1" x14ac:dyDescent="0.2">
      <c r="A10" s="5">
        <v>2020</v>
      </c>
      <c r="B10" s="2" t="s">
        <v>718</v>
      </c>
      <c r="C10" s="2" t="s">
        <v>733</v>
      </c>
      <c r="D10" s="2" t="s">
        <v>655</v>
      </c>
      <c r="E10" s="2">
        <v>0</v>
      </c>
      <c r="F10" s="2">
        <v>0</v>
      </c>
      <c r="G10" s="2">
        <v>0</v>
      </c>
      <c r="H10" s="2">
        <v>4544678</v>
      </c>
      <c r="I10" s="2">
        <v>1054010287</v>
      </c>
      <c r="J10" s="2">
        <v>53133190</v>
      </c>
      <c r="K10" s="2">
        <v>302039754</v>
      </c>
      <c r="L10" s="2">
        <v>14109804</v>
      </c>
      <c r="M10" s="2">
        <v>16366065</v>
      </c>
      <c r="N10" s="2">
        <v>154934</v>
      </c>
      <c r="O10" s="2">
        <v>603</v>
      </c>
      <c r="P10" s="2">
        <v>1152578</v>
      </c>
      <c r="Q10" s="2">
        <v>1418361</v>
      </c>
      <c r="R10" s="2">
        <v>37721</v>
      </c>
      <c r="S10" s="18">
        <v>69.87</v>
      </c>
      <c r="T10" s="2"/>
      <c r="U10" s="2"/>
      <c r="V10" s="2"/>
      <c r="AB10" s="7"/>
      <c r="AC10" s="7"/>
      <c r="AD10" s="7"/>
      <c r="AE10" s="7"/>
      <c r="AF10" s="15">
        <v>10549509</v>
      </c>
      <c r="AG10" s="7"/>
      <c r="AH10" s="7"/>
      <c r="AI10" s="7"/>
    </row>
    <row r="11" spans="1:35" ht="12" customHeight="1" x14ac:dyDescent="0.2">
      <c r="A11" s="5">
        <v>2020</v>
      </c>
      <c r="B11" s="2" t="s">
        <v>721</v>
      </c>
      <c r="C11" s="2" t="s">
        <v>734</v>
      </c>
      <c r="D11" s="2" t="s">
        <v>655</v>
      </c>
      <c r="E11" s="2">
        <v>0</v>
      </c>
      <c r="F11" s="2">
        <v>0</v>
      </c>
      <c r="G11" s="2">
        <v>0</v>
      </c>
      <c r="H11" s="2">
        <v>3706656</v>
      </c>
      <c r="I11" s="2">
        <v>948599557</v>
      </c>
      <c r="J11" s="2">
        <v>53953320</v>
      </c>
      <c r="K11" s="2">
        <v>247118045</v>
      </c>
      <c r="L11" s="2">
        <v>19601717</v>
      </c>
      <c r="M11" s="2">
        <v>8456128</v>
      </c>
      <c r="N11" s="2">
        <v>154934</v>
      </c>
      <c r="O11" s="2">
        <v>603</v>
      </c>
      <c r="P11" s="2">
        <v>396821</v>
      </c>
      <c r="Q11" s="2">
        <v>1418361</v>
      </c>
      <c r="R11" s="2">
        <v>37721</v>
      </c>
      <c r="S11" s="18">
        <v>71.989999999999995</v>
      </c>
      <c r="T11" s="2"/>
      <c r="U11" s="2"/>
      <c r="V11" s="2"/>
      <c r="AB11" s="7"/>
      <c r="AC11" s="7"/>
      <c r="AD11" s="7"/>
      <c r="AE11" s="7"/>
      <c r="AF11" s="15">
        <v>7639224</v>
      </c>
      <c r="AG11" s="7"/>
      <c r="AH11" s="7"/>
      <c r="AI11" s="7"/>
    </row>
    <row r="12" spans="1:35" ht="12" customHeight="1" x14ac:dyDescent="0.2">
      <c r="A12" s="5">
        <v>2020</v>
      </c>
      <c r="B12" s="2" t="s">
        <v>722</v>
      </c>
      <c r="C12" s="2" t="s">
        <v>735</v>
      </c>
      <c r="D12" s="2" t="s">
        <v>655</v>
      </c>
      <c r="E12" s="2">
        <v>0</v>
      </c>
      <c r="F12" s="2">
        <v>0</v>
      </c>
      <c r="G12" s="2">
        <v>0</v>
      </c>
      <c r="H12" s="2">
        <v>2896127</v>
      </c>
      <c r="I12" s="2">
        <v>924285617</v>
      </c>
      <c r="J12" s="2">
        <v>69826124</v>
      </c>
      <c r="K12" s="2">
        <v>166140456</v>
      </c>
      <c r="L12" s="2">
        <v>17308359</v>
      </c>
      <c r="M12" s="2">
        <v>5645394</v>
      </c>
      <c r="N12" s="2">
        <v>154934</v>
      </c>
      <c r="O12" s="2">
        <v>603</v>
      </c>
      <c r="P12" s="2">
        <v>300630</v>
      </c>
      <c r="Q12" s="2">
        <v>1418361</v>
      </c>
      <c r="R12" s="2">
        <v>201639</v>
      </c>
      <c r="S12" s="18">
        <v>75.86</v>
      </c>
      <c r="T12" s="2"/>
      <c r="U12" s="2"/>
      <c r="V12" s="2"/>
      <c r="AB12" s="7"/>
      <c r="AC12" s="7"/>
      <c r="AD12" s="7"/>
      <c r="AE12" s="7"/>
      <c r="AF12" s="15">
        <v>13442441</v>
      </c>
      <c r="AG12" s="7"/>
      <c r="AH12" s="7"/>
      <c r="AI12" s="7"/>
    </row>
    <row r="13" spans="1:35" ht="12" customHeight="1" x14ac:dyDescent="0.2">
      <c r="A13" s="5">
        <v>2020</v>
      </c>
      <c r="B13" s="2" t="s">
        <v>715</v>
      </c>
      <c r="C13" s="2" t="s">
        <v>736</v>
      </c>
      <c r="D13" s="2" t="s">
        <v>655</v>
      </c>
      <c r="E13" s="2">
        <v>0</v>
      </c>
      <c r="F13" s="2">
        <v>0</v>
      </c>
      <c r="G13" s="2">
        <v>0</v>
      </c>
      <c r="H13" s="2">
        <v>4312502</v>
      </c>
      <c r="I13" s="2">
        <v>1206245637</v>
      </c>
      <c r="J13" s="2">
        <v>41243665</v>
      </c>
      <c r="K13" s="2">
        <v>405025869</v>
      </c>
      <c r="L13" s="2">
        <v>15611858</v>
      </c>
      <c r="M13" s="2">
        <v>6597671</v>
      </c>
      <c r="N13" s="2">
        <v>154934</v>
      </c>
      <c r="O13" s="2">
        <v>37910</v>
      </c>
      <c r="P13" s="2">
        <v>363044</v>
      </c>
      <c r="Q13" s="2">
        <v>1418361</v>
      </c>
      <c r="R13" s="2">
        <v>37721</v>
      </c>
      <c r="S13" s="18">
        <v>69.81</v>
      </c>
      <c r="T13" s="2"/>
      <c r="U13" s="2"/>
      <c r="V13" s="2"/>
      <c r="AB13" s="7"/>
      <c r="AC13" s="7"/>
      <c r="AD13" s="7"/>
      <c r="AE13" s="7"/>
      <c r="AF13" s="15">
        <v>7055900</v>
      </c>
      <c r="AG13" s="7"/>
      <c r="AH13" s="7"/>
      <c r="AI13" s="7"/>
    </row>
    <row r="14" spans="1:35" ht="12" customHeight="1" x14ac:dyDescent="0.2">
      <c r="A14" s="5">
        <v>2020</v>
      </c>
      <c r="B14" s="2" t="s">
        <v>723</v>
      </c>
      <c r="C14" s="2" t="s">
        <v>737</v>
      </c>
      <c r="D14" s="2" t="s">
        <v>655</v>
      </c>
      <c r="E14" s="2">
        <v>0</v>
      </c>
      <c r="F14" s="2">
        <v>0</v>
      </c>
      <c r="G14" s="2">
        <v>0</v>
      </c>
      <c r="H14" s="2">
        <v>3129940</v>
      </c>
      <c r="I14" s="2">
        <v>921727933</v>
      </c>
      <c r="J14" s="2">
        <v>32105839</v>
      </c>
      <c r="K14" s="2">
        <v>248445837</v>
      </c>
      <c r="L14" s="2">
        <v>14977035</v>
      </c>
      <c r="M14" s="2">
        <v>10185943</v>
      </c>
      <c r="N14" s="2">
        <v>154934</v>
      </c>
      <c r="O14" s="2">
        <v>603</v>
      </c>
      <c r="P14" s="2">
        <v>807291</v>
      </c>
      <c r="Q14" s="2">
        <v>1418361</v>
      </c>
      <c r="R14" s="2">
        <v>52025</v>
      </c>
      <c r="S14" s="18">
        <v>72.290000000000006</v>
      </c>
      <c r="T14" s="2"/>
      <c r="U14" s="2"/>
      <c r="V14" s="2"/>
      <c r="AB14" s="7"/>
      <c r="AC14" s="7"/>
      <c r="AD14" s="7"/>
      <c r="AE14" s="7"/>
      <c r="AF14" s="15">
        <v>15387218</v>
      </c>
      <c r="AG14" s="7"/>
      <c r="AH14" s="7"/>
      <c r="AI14" s="7"/>
    </row>
    <row r="15" spans="1:35" ht="12" customHeight="1" x14ac:dyDescent="0.2">
      <c r="A15" s="5">
        <v>2020</v>
      </c>
      <c r="B15" s="2" t="s">
        <v>719</v>
      </c>
      <c r="C15" s="2" t="s">
        <v>738</v>
      </c>
      <c r="D15" s="2" t="s">
        <v>655</v>
      </c>
      <c r="E15" s="2">
        <v>0</v>
      </c>
      <c r="F15" s="2">
        <v>0</v>
      </c>
      <c r="G15" s="2">
        <v>0</v>
      </c>
      <c r="H15" s="2">
        <v>4104239</v>
      </c>
      <c r="I15" s="2">
        <v>1175695180</v>
      </c>
      <c r="J15" s="2">
        <v>47728134</v>
      </c>
      <c r="K15" s="2">
        <v>380846601</v>
      </c>
      <c r="L15" s="2">
        <v>19401337</v>
      </c>
      <c r="M15" s="2">
        <v>5240237</v>
      </c>
      <c r="N15" s="2">
        <v>154934</v>
      </c>
      <c r="O15" s="2">
        <v>603</v>
      </c>
      <c r="P15" s="2">
        <v>296875</v>
      </c>
      <c r="Q15" s="2">
        <v>1418361</v>
      </c>
      <c r="R15" s="2">
        <v>37721</v>
      </c>
      <c r="S15" s="18">
        <v>75.56</v>
      </c>
      <c r="T15" s="2"/>
      <c r="U15" s="2"/>
      <c r="V15" s="2"/>
      <c r="AB15" s="7"/>
      <c r="AC15" s="7"/>
      <c r="AD15" s="7"/>
      <c r="AE15" s="7"/>
      <c r="AF15" s="15">
        <v>14587336</v>
      </c>
      <c r="AG15" s="7"/>
      <c r="AH15" s="7"/>
      <c r="AI15" s="7"/>
    </row>
    <row r="16" spans="1:35" ht="12" customHeight="1" x14ac:dyDescent="0.2">
      <c r="A16" s="5">
        <v>2020</v>
      </c>
      <c r="B16" s="2" t="s">
        <v>721</v>
      </c>
      <c r="C16" s="2" t="s">
        <v>739</v>
      </c>
      <c r="D16" s="2" t="s">
        <v>655</v>
      </c>
      <c r="E16" s="2">
        <v>0</v>
      </c>
      <c r="F16" s="2">
        <v>0</v>
      </c>
      <c r="G16" s="2">
        <v>0</v>
      </c>
      <c r="H16" s="2">
        <v>2700052</v>
      </c>
      <c r="I16" s="2">
        <v>764591304</v>
      </c>
      <c r="J16" s="2">
        <v>66020441</v>
      </c>
      <c r="K16" s="2">
        <v>147823461</v>
      </c>
      <c r="L16" s="2">
        <v>68423091</v>
      </c>
      <c r="M16" s="2">
        <v>5057162</v>
      </c>
      <c r="N16" s="2">
        <v>154934</v>
      </c>
      <c r="O16" s="2">
        <v>603</v>
      </c>
      <c r="P16" s="2">
        <v>305633</v>
      </c>
      <c r="Q16" s="2">
        <v>1418361</v>
      </c>
      <c r="R16" s="2">
        <v>37721</v>
      </c>
      <c r="S16" s="18">
        <v>75</v>
      </c>
      <c r="T16" s="2"/>
      <c r="U16" s="2"/>
      <c r="V16" s="2"/>
      <c r="AB16" s="7"/>
      <c r="AC16" s="7"/>
      <c r="AD16" s="7"/>
      <c r="AE16" s="7"/>
      <c r="AF16" s="15">
        <v>150624520</v>
      </c>
      <c r="AG16" s="7"/>
      <c r="AH16" s="7"/>
      <c r="AI16" s="7"/>
    </row>
    <row r="17" spans="1:35" ht="12" customHeight="1" x14ac:dyDescent="0.2">
      <c r="A17" s="5">
        <v>2020</v>
      </c>
      <c r="B17" s="2" t="s">
        <v>724</v>
      </c>
      <c r="C17" s="2" t="s">
        <v>740</v>
      </c>
      <c r="D17" s="2" t="s">
        <v>655</v>
      </c>
      <c r="E17" s="2">
        <v>0</v>
      </c>
      <c r="F17" s="2">
        <v>0</v>
      </c>
      <c r="G17" s="2">
        <v>0</v>
      </c>
      <c r="H17" s="2">
        <v>4025488</v>
      </c>
      <c r="I17" s="2">
        <v>997304689</v>
      </c>
      <c r="J17" s="2">
        <v>46575893</v>
      </c>
      <c r="K17" s="2">
        <v>391044109</v>
      </c>
      <c r="L17" s="2">
        <v>14817531</v>
      </c>
      <c r="M17" s="2">
        <v>5507249</v>
      </c>
      <c r="N17" s="2">
        <v>154934</v>
      </c>
      <c r="O17" s="2">
        <v>603</v>
      </c>
      <c r="P17" s="2">
        <v>306833</v>
      </c>
      <c r="Q17" s="2">
        <v>1418361</v>
      </c>
      <c r="R17" s="2">
        <v>84897</v>
      </c>
      <c r="S17" s="18">
        <v>69.87</v>
      </c>
      <c r="T17" s="2"/>
      <c r="U17" s="2"/>
      <c r="V17" s="2"/>
      <c r="AB17" s="7"/>
      <c r="AC17" s="7"/>
      <c r="AD17" s="7"/>
      <c r="AE17" s="7"/>
      <c r="AF17" s="15">
        <v>12020592</v>
      </c>
      <c r="AG17" s="7"/>
      <c r="AH17" s="7"/>
      <c r="AI17" s="7"/>
    </row>
    <row r="18" spans="1:35" ht="12" customHeight="1" x14ac:dyDescent="0.2">
      <c r="A18" s="5">
        <v>2020</v>
      </c>
      <c r="B18" s="2" t="s">
        <v>718</v>
      </c>
      <c r="C18" s="2" t="s">
        <v>741</v>
      </c>
      <c r="D18" s="2" t="s">
        <v>655</v>
      </c>
      <c r="E18" s="2">
        <v>0</v>
      </c>
      <c r="F18" s="2">
        <v>0</v>
      </c>
      <c r="G18" s="2">
        <v>0</v>
      </c>
      <c r="H18" s="2">
        <v>4030423</v>
      </c>
      <c r="I18" s="2">
        <v>1131935623</v>
      </c>
      <c r="J18" s="2">
        <v>30929298</v>
      </c>
      <c r="K18" s="2">
        <v>426380834</v>
      </c>
      <c r="L18" s="2">
        <v>17108763</v>
      </c>
      <c r="M18" s="2">
        <v>8672149</v>
      </c>
      <c r="N18" s="2">
        <v>154934</v>
      </c>
      <c r="O18" s="2">
        <v>603</v>
      </c>
      <c r="P18" s="2">
        <v>653664</v>
      </c>
      <c r="Q18" s="2">
        <v>1418361</v>
      </c>
      <c r="R18" s="2">
        <v>37721</v>
      </c>
      <c r="S18" s="18">
        <v>71.77</v>
      </c>
      <c r="T18" s="2"/>
      <c r="U18" s="2"/>
      <c r="V18" s="2"/>
      <c r="AB18" s="7"/>
      <c r="AC18" s="7"/>
      <c r="AD18" s="7"/>
      <c r="AE18" s="7"/>
      <c r="AF18" s="15">
        <v>9300273</v>
      </c>
      <c r="AG18" s="7"/>
      <c r="AH18" s="7"/>
      <c r="AI18" s="7"/>
    </row>
    <row r="19" spans="1:35" ht="12" customHeight="1" x14ac:dyDescent="0.2">
      <c r="A19" s="5">
        <v>2020</v>
      </c>
      <c r="B19" s="2" t="s">
        <v>717</v>
      </c>
      <c r="C19" s="2" t="s">
        <v>742</v>
      </c>
      <c r="D19" s="2" t="s">
        <v>655</v>
      </c>
      <c r="E19" s="2">
        <v>0</v>
      </c>
      <c r="F19" s="2">
        <v>0</v>
      </c>
      <c r="G19" s="2">
        <v>0</v>
      </c>
      <c r="H19" s="2">
        <v>2958841</v>
      </c>
      <c r="I19" s="2">
        <v>890703494</v>
      </c>
      <c r="J19" s="2">
        <v>40927086</v>
      </c>
      <c r="K19" s="2">
        <v>263397106</v>
      </c>
      <c r="L19" s="2">
        <v>11482253</v>
      </c>
      <c r="M19" s="2">
        <v>7660798</v>
      </c>
      <c r="N19" s="2">
        <v>154934</v>
      </c>
      <c r="O19" s="2">
        <v>603</v>
      </c>
      <c r="P19" s="2">
        <v>378917</v>
      </c>
      <c r="Q19" s="2">
        <v>1418361</v>
      </c>
      <c r="R19" s="2">
        <v>37721</v>
      </c>
      <c r="S19" s="18">
        <v>69.63</v>
      </c>
      <c r="T19" s="2"/>
      <c r="U19" s="2"/>
      <c r="V19" s="2"/>
      <c r="AB19" s="7"/>
      <c r="AC19" s="7"/>
      <c r="AD19" s="7"/>
      <c r="AE19" s="7"/>
      <c r="AF19" s="15">
        <v>6368631</v>
      </c>
      <c r="AG19" s="7"/>
      <c r="AH19" s="7"/>
      <c r="AI19" s="7"/>
    </row>
    <row r="20" spans="1:35" ht="12" customHeight="1" x14ac:dyDescent="0.2">
      <c r="A20" s="5">
        <v>2020</v>
      </c>
      <c r="B20" s="2" t="s">
        <v>717</v>
      </c>
      <c r="C20" s="2" t="s">
        <v>743</v>
      </c>
      <c r="D20" s="2" t="s">
        <v>655</v>
      </c>
      <c r="E20" s="2">
        <v>0</v>
      </c>
      <c r="F20" s="2">
        <v>0</v>
      </c>
      <c r="G20" s="2">
        <v>0</v>
      </c>
      <c r="H20" s="2">
        <v>4596792</v>
      </c>
      <c r="I20" s="2">
        <v>1130573652</v>
      </c>
      <c r="J20" s="2">
        <v>10639878</v>
      </c>
      <c r="K20" s="2">
        <v>327255484</v>
      </c>
      <c r="L20" s="2">
        <v>13291250</v>
      </c>
      <c r="M20" s="2">
        <v>8371713</v>
      </c>
      <c r="N20" s="2">
        <v>154934</v>
      </c>
      <c r="O20" s="2">
        <v>603</v>
      </c>
      <c r="P20" s="2">
        <v>964182</v>
      </c>
      <c r="Q20" s="2">
        <v>1418361</v>
      </c>
      <c r="R20" s="2">
        <v>57128</v>
      </c>
      <c r="S20" s="18">
        <v>66.319999999999993</v>
      </c>
      <c r="T20" s="2"/>
      <c r="U20" s="2"/>
      <c r="V20" s="2"/>
      <c r="AB20" s="7"/>
      <c r="AC20" s="7"/>
      <c r="AD20" s="7"/>
      <c r="AE20" s="7"/>
      <c r="AF20" s="15">
        <v>7409998</v>
      </c>
      <c r="AG20" s="7"/>
      <c r="AH20" s="7"/>
      <c r="AI20" s="7"/>
    </row>
    <row r="21" spans="1:35" ht="12" customHeight="1" x14ac:dyDescent="0.2">
      <c r="A21" s="5">
        <v>2020</v>
      </c>
      <c r="B21" s="2" t="s">
        <v>715</v>
      </c>
      <c r="C21" s="2" t="s">
        <v>744</v>
      </c>
      <c r="D21" s="2" t="s">
        <v>655</v>
      </c>
      <c r="E21" s="2">
        <v>0</v>
      </c>
      <c r="F21" s="2">
        <v>0</v>
      </c>
      <c r="G21" s="2">
        <v>0</v>
      </c>
      <c r="H21" s="2">
        <v>3096868</v>
      </c>
      <c r="I21" s="2">
        <v>847952218</v>
      </c>
      <c r="J21" s="2">
        <v>30678594</v>
      </c>
      <c r="K21" s="2">
        <v>245675204</v>
      </c>
      <c r="L21" s="2">
        <v>13086461</v>
      </c>
      <c r="M21" s="2">
        <v>5004236</v>
      </c>
      <c r="N21" s="2">
        <v>154934</v>
      </c>
      <c r="O21" s="2">
        <v>603</v>
      </c>
      <c r="P21" s="2">
        <v>314159</v>
      </c>
      <c r="Q21" s="2">
        <v>1418361</v>
      </c>
      <c r="R21" s="2">
        <v>60579</v>
      </c>
      <c r="S21" s="18">
        <v>68.97</v>
      </c>
      <c r="T21" s="2"/>
      <c r="U21" s="2"/>
      <c r="V21" s="2"/>
      <c r="AB21" s="7"/>
      <c r="AC21" s="7"/>
      <c r="AD21" s="7"/>
      <c r="AE21" s="7"/>
      <c r="AF21" s="15">
        <v>6976183</v>
      </c>
      <c r="AG21" s="7"/>
      <c r="AH21" s="7"/>
      <c r="AI21" s="7"/>
    </row>
    <row r="22" spans="1:35" ht="12" customHeight="1" x14ac:dyDescent="0.2">
      <c r="A22" s="5">
        <v>2020</v>
      </c>
      <c r="B22" s="2" t="s">
        <v>724</v>
      </c>
      <c r="C22" s="2" t="s">
        <v>745</v>
      </c>
      <c r="D22" s="2" t="s">
        <v>655</v>
      </c>
      <c r="E22" s="2">
        <v>0</v>
      </c>
      <c r="F22" s="2">
        <v>0</v>
      </c>
      <c r="G22" s="2">
        <v>0</v>
      </c>
      <c r="H22" s="2">
        <v>2495919</v>
      </c>
      <c r="I22" s="2">
        <v>934828751</v>
      </c>
      <c r="J22" s="2">
        <v>53372572</v>
      </c>
      <c r="K22" s="2">
        <v>363993225</v>
      </c>
      <c r="L22" s="2">
        <v>13183608</v>
      </c>
      <c r="M22" s="2">
        <v>5078737</v>
      </c>
      <c r="N22" s="2">
        <v>154934</v>
      </c>
      <c r="O22" s="2">
        <v>603</v>
      </c>
      <c r="P22" s="2">
        <v>344538</v>
      </c>
      <c r="Q22" s="2">
        <v>1418361</v>
      </c>
      <c r="R22" s="2">
        <v>37721</v>
      </c>
      <c r="S22" s="18">
        <v>72.680000000000007</v>
      </c>
      <c r="T22" s="2"/>
      <c r="U22" s="2"/>
      <c r="V22" s="2"/>
      <c r="AB22" s="7"/>
      <c r="AC22" s="7"/>
      <c r="AD22" s="7"/>
      <c r="AE22" s="7"/>
      <c r="AF22" s="15">
        <v>7746848</v>
      </c>
      <c r="AG22" s="7"/>
      <c r="AH22" s="7"/>
      <c r="AI22" s="7"/>
    </row>
    <row r="23" spans="1:35" ht="12" customHeight="1" x14ac:dyDescent="0.2">
      <c r="A23" s="5">
        <v>2020</v>
      </c>
      <c r="B23" s="2" t="s">
        <v>718</v>
      </c>
      <c r="C23" s="2" t="s">
        <v>746</v>
      </c>
      <c r="D23" s="2" t="s">
        <v>655</v>
      </c>
      <c r="E23" s="2">
        <v>0</v>
      </c>
      <c r="F23" s="2">
        <v>0</v>
      </c>
      <c r="G23" s="2">
        <v>0</v>
      </c>
      <c r="H23" s="2">
        <v>2061415</v>
      </c>
      <c r="I23" s="2">
        <v>734621624</v>
      </c>
      <c r="J23" s="2">
        <v>82331494</v>
      </c>
      <c r="K23" s="2">
        <v>260523814</v>
      </c>
      <c r="L23" s="2">
        <v>12990193</v>
      </c>
      <c r="M23" s="2">
        <v>7237420</v>
      </c>
      <c r="N23" s="2">
        <v>154934</v>
      </c>
      <c r="O23" s="2">
        <v>603</v>
      </c>
      <c r="P23" s="2">
        <v>1016175</v>
      </c>
      <c r="Q23" s="2">
        <v>1418361</v>
      </c>
      <c r="R23" s="2">
        <v>37721</v>
      </c>
      <c r="S23" s="18">
        <v>70.02</v>
      </c>
      <c r="T23" s="2"/>
      <c r="U23" s="2"/>
      <c r="V23" s="2"/>
      <c r="AB23" s="7"/>
      <c r="AC23" s="7"/>
      <c r="AD23" s="7"/>
      <c r="AE23" s="7"/>
      <c r="AF23" s="15">
        <v>29338840</v>
      </c>
      <c r="AG23" s="7"/>
      <c r="AH23" s="7"/>
      <c r="AI23" s="7"/>
    </row>
    <row r="24" spans="1:35" ht="12" customHeight="1" x14ac:dyDescent="0.2">
      <c r="A24" s="5">
        <v>2020</v>
      </c>
      <c r="B24" s="2" t="s">
        <v>723</v>
      </c>
      <c r="C24" s="2" t="s">
        <v>747</v>
      </c>
      <c r="D24" s="2" t="s">
        <v>655</v>
      </c>
      <c r="E24" s="2">
        <v>0</v>
      </c>
      <c r="F24" s="2">
        <v>0</v>
      </c>
      <c r="G24" s="2">
        <v>0</v>
      </c>
      <c r="H24" s="2">
        <v>3240546</v>
      </c>
      <c r="I24" s="2">
        <v>917605364</v>
      </c>
      <c r="J24" s="2">
        <v>55446874</v>
      </c>
      <c r="K24" s="2">
        <v>184666676</v>
      </c>
      <c r="L24" s="2">
        <v>21849518</v>
      </c>
      <c r="M24" s="2">
        <v>7578632</v>
      </c>
      <c r="N24" s="2">
        <v>154934</v>
      </c>
      <c r="O24" s="2">
        <v>603</v>
      </c>
      <c r="P24" s="2">
        <v>428301</v>
      </c>
      <c r="Q24" s="2">
        <v>1418361</v>
      </c>
      <c r="R24" s="2">
        <v>520989</v>
      </c>
      <c r="S24" s="18">
        <v>74.099999999999994</v>
      </c>
      <c r="T24" s="2"/>
      <c r="U24" s="2"/>
      <c r="V24" s="2"/>
      <c r="AB24" s="7"/>
      <c r="AC24" s="7"/>
      <c r="AD24" s="7"/>
      <c r="AE24" s="7"/>
      <c r="AF24" s="15">
        <v>8948947</v>
      </c>
      <c r="AG24" s="7"/>
      <c r="AH24" s="7"/>
      <c r="AI24" s="7"/>
    </row>
    <row r="25" spans="1:35" ht="12" customHeight="1" x14ac:dyDescent="0.2">
      <c r="A25" s="5">
        <v>2020</v>
      </c>
      <c r="B25" s="2" t="s">
        <v>722</v>
      </c>
      <c r="C25" s="2" t="s">
        <v>748</v>
      </c>
      <c r="D25" s="2" t="s">
        <v>655</v>
      </c>
      <c r="E25" s="2">
        <v>0</v>
      </c>
      <c r="F25" s="2">
        <v>0</v>
      </c>
      <c r="G25" s="2">
        <v>0</v>
      </c>
      <c r="H25" s="2">
        <v>3141855</v>
      </c>
      <c r="I25" s="2">
        <v>1006988298</v>
      </c>
      <c r="J25" s="2">
        <v>45170016</v>
      </c>
      <c r="K25" s="2">
        <v>171103129</v>
      </c>
      <c r="L25" s="2">
        <v>14491770</v>
      </c>
      <c r="M25" s="2">
        <v>5468185</v>
      </c>
      <c r="N25" s="2">
        <v>154934</v>
      </c>
      <c r="O25" s="2">
        <v>603</v>
      </c>
      <c r="P25" s="2">
        <v>340898</v>
      </c>
      <c r="Q25" s="2">
        <v>1418361</v>
      </c>
      <c r="R25" s="2">
        <v>65323</v>
      </c>
      <c r="S25" s="18">
        <v>73.95</v>
      </c>
      <c r="T25" s="2"/>
      <c r="U25" s="2"/>
      <c r="V25" s="2"/>
      <c r="AB25" s="7"/>
      <c r="AC25" s="7"/>
      <c r="AD25" s="7"/>
      <c r="AE25" s="7"/>
      <c r="AF25" s="15">
        <v>6793466</v>
      </c>
      <c r="AG25" s="7"/>
      <c r="AH25" s="7"/>
      <c r="AI25" s="7"/>
    </row>
    <row r="26" spans="1:35" ht="12" customHeight="1" x14ac:dyDescent="0.2">
      <c r="A26" s="5">
        <v>2020</v>
      </c>
      <c r="B26" s="2" t="s">
        <v>719</v>
      </c>
      <c r="C26" s="2" t="s">
        <v>749</v>
      </c>
      <c r="D26" s="2" t="s">
        <v>655</v>
      </c>
      <c r="E26" s="2">
        <v>0</v>
      </c>
      <c r="F26" s="2">
        <v>0</v>
      </c>
      <c r="G26" s="2">
        <v>0</v>
      </c>
      <c r="H26" s="2">
        <v>2847684</v>
      </c>
      <c r="I26" s="2">
        <v>867256150</v>
      </c>
      <c r="J26" s="2">
        <v>52189671</v>
      </c>
      <c r="K26" s="2">
        <v>145041437</v>
      </c>
      <c r="L26" s="2">
        <v>21379453</v>
      </c>
      <c r="M26" s="2">
        <v>4725343</v>
      </c>
      <c r="N26" s="2">
        <v>154934</v>
      </c>
      <c r="O26" s="2">
        <v>603</v>
      </c>
      <c r="P26" s="2">
        <v>296459</v>
      </c>
      <c r="Q26" s="2">
        <v>1418361</v>
      </c>
      <c r="R26" s="2">
        <v>37721</v>
      </c>
      <c r="S26" s="18">
        <v>76.98</v>
      </c>
      <c r="T26" s="2"/>
      <c r="U26" s="2"/>
      <c r="V26" s="2"/>
      <c r="AB26" s="7"/>
      <c r="AC26" s="7"/>
      <c r="AD26" s="7"/>
      <c r="AE26" s="7"/>
      <c r="AF26" s="15">
        <v>6805092</v>
      </c>
      <c r="AG26" s="7"/>
      <c r="AH26" s="7"/>
      <c r="AI26" s="7"/>
    </row>
    <row r="27" spans="1:35" ht="12" customHeight="1" x14ac:dyDescent="0.2">
      <c r="A27" s="5">
        <v>2020</v>
      </c>
      <c r="B27" s="2" t="s">
        <v>720</v>
      </c>
      <c r="C27" s="2" t="s">
        <v>750</v>
      </c>
      <c r="D27" s="2" t="s">
        <v>655</v>
      </c>
      <c r="E27" s="2">
        <v>0</v>
      </c>
      <c r="F27" s="2">
        <v>0</v>
      </c>
      <c r="G27" s="2">
        <v>0</v>
      </c>
      <c r="H27" s="2">
        <v>4744007</v>
      </c>
      <c r="I27" s="2">
        <v>1097564744</v>
      </c>
      <c r="J27" s="2">
        <v>49821810</v>
      </c>
      <c r="K27" s="2">
        <v>358311953</v>
      </c>
      <c r="L27" s="2">
        <v>15445952</v>
      </c>
      <c r="M27" s="2">
        <v>7582623</v>
      </c>
      <c r="N27" s="2">
        <v>154934</v>
      </c>
      <c r="O27" s="2">
        <v>603</v>
      </c>
      <c r="P27" s="2">
        <v>726137</v>
      </c>
      <c r="Q27" s="2">
        <v>1418361</v>
      </c>
      <c r="R27" s="2">
        <v>51896</v>
      </c>
      <c r="S27" s="18">
        <v>68.39</v>
      </c>
      <c r="T27" s="2"/>
      <c r="U27" s="2"/>
      <c r="V27" s="2"/>
      <c r="AB27" s="7"/>
      <c r="AC27" s="7"/>
      <c r="AD27" s="7"/>
      <c r="AE27" s="7"/>
      <c r="AF27" s="15">
        <v>7276449</v>
      </c>
      <c r="AG27" s="7"/>
      <c r="AH27" s="7"/>
      <c r="AI27" s="7"/>
    </row>
    <row r="28" spans="1:35" ht="12" customHeight="1" x14ac:dyDescent="0.2">
      <c r="A28" s="5">
        <v>2020</v>
      </c>
      <c r="B28" s="2" t="s">
        <v>724</v>
      </c>
      <c r="C28" s="2" t="s">
        <v>751</v>
      </c>
      <c r="D28" s="2" t="s">
        <v>655</v>
      </c>
      <c r="E28" s="2">
        <v>0</v>
      </c>
      <c r="F28" s="2">
        <v>0</v>
      </c>
      <c r="G28" s="2">
        <v>0</v>
      </c>
      <c r="H28" s="2">
        <v>2526560</v>
      </c>
      <c r="I28" s="2">
        <v>770269689</v>
      </c>
      <c r="J28" s="2">
        <v>56311496</v>
      </c>
      <c r="K28" s="2">
        <v>247881825</v>
      </c>
      <c r="L28" s="2">
        <v>13106173</v>
      </c>
      <c r="M28" s="2">
        <v>5380591</v>
      </c>
      <c r="N28" s="2">
        <v>154934</v>
      </c>
      <c r="O28" s="2">
        <v>603</v>
      </c>
      <c r="P28" s="2">
        <v>326857</v>
      </c>
      <c r="Q28" s="2">
        <v>1418361</v>
      </c>
      <c r="R28" s="2">
        <v>55061</v>
      </c>
      <c r="S28" s="18">
        <v>69.569999999999993</v>
      </c>
      <c r="T28" s="2"/>
      <c r="U28" s="2"/>
      <c r="V28" s="2"/>
      <c r="AB28" s="7"/>
      <c r="AC28" s="7"/>
      <c r="AD28" s="7"/>
      <c r="AE28" s="7"/>
      <c r="AF28" s="15">
        <v>30131917</v>
      </c>
      <c r="AG28" s="7"/>
      <c r="AH28" s="7"/>
      <c r="AI28" s="7"/>
    </row>
    <row r="29" spans="1:35" ht="12" customHeight="1" x14ac:dyDescent="0.2">
      <c r="A29" s="5">
        <v>2020</v>
      </c>
      <c r="B29" s="2" t="s">
        <v>722</v>
      </c>
      <c r="C29" s="2" t="s">
        <v>752</v>
      </c>
      <c r="D29" s="2" t="s">
        <v>655</v>
      </c>
      <c r="E29" s="2">
        <v>0</v>
      </c>
      <c r="F29" s="2">
        <v>0</v>
      </c>
      <c r="G29" s="2">
        <v>0</v>
      </c>
      <c r="H29" s="2">
        <v>3422810</v>
      </c>
      <c r="I29" s="2">
        <v>1084170043</v>
      </c>
      <c r="J29" s="2">
        <v>38503148</v>
      </c>
      <c r="K29" s="2">
        <v>224681357</v>
      </c>
      <c r="L29" s="2">
        <v>13900566</v>
      </c>
      <c r="M29" s="2">
        <v>5720987</v>
      </c>
      <c r="N29" s="2">
        <v>154934</v>
      </c>
      <c r="O29" s="2">
        <v>14954</v>
      </c>
      <c r="P29" s="2">
        <v>323555</v>
      </c>
      <c r="Q29" s="2">
        <v>1418361</v>
      </c>
      <c r="R29" s="2">
        <v>41070</v>
      </c>
      <c r="S29" s="18">
        <v>70.25</v>
      </c>
      <c r="T29" s="2"/>
      <c r="U29" s="2"/>
      <c r="V29" s="2"/>
      <c r="AB29" s="7"/>
      <c r="AC29" s="7"/>
      <c r="AD29" s="7"/>
      <c r="AE29" s="7"/>
      <c r="AF29" s="15">
        <v>8465582</v>
      </c>
      <c r="AG29" s="7"/>
      <c r="AH29" s="7"/>
      <c r="AI29" s="7"/>
    </row>
    <row r="30" spans="1:35" ht="12" customHeight="1" x14ac:dyDescent="0.2">
      <c r="A30" s="5">
        <v>2020</v>
      </c>
      <c r="B30" s="2" t="s">
        <v>724</v>
      </c>
      <c r="C30" s="2" t="s">
        <v>753</v>
      </c>
      <c r="D30" s="2" t="s">
        <v>655</v>
      </c>
      <c r="E30" s="2">
        <v>0</v>
      </c>
      <c r="F30" s="2">
        <v>0</v>
      </c>
      <c r="G30" s="2">
        <v>0</v>
      </c>
      <c r="H30" s="2">
        <v>2758780</v>
      </c>
      <c r="I30" s="2">
        <v>810365559</v>
      </c>
      <c r="J30" s="2">
        <v>45074667</v>
      </c>
      <c r="K30" s="2">
        <v>217226851</v>
      </c>
      <c r="L30" s="2">
        <v>11697988</v>
      </c>
      <c r="M30" s="2">
        <v>8274131</v>
      </c>
      <c r="N30" s="2">
        <v>154934</v>
      </c>
      <c r="O30" s="2">
        <v>603</v>
      </c>
      <c r="P30" s="2">
        <v>346389</v>
      </c>
      <c r="Q30" s="2">
        <v>1418361</v>
      </c>
      <c r="R30" s="2">
        <v>37721</v>
      </c>
      <c r="S30" s="18">
        <v>68.22</v>
      </c>
      <c r="T30" s="2"/>
      <c r="U30" s="2"/>
      <c r="V30" s="2"/>
      <c r="AB30" s="7"/>
      <c r="AC30" s="7"/>
      <c r="AD30" s="7"/>
      <c r="AE30" s="7"/>
      <c r="AF30" s="15">
        <v>12484764</v>
      </c>
      <c r="AG30" s="7"/>
      <c r="AH30" s="7"/>
      <c r="AI30" s="7"/>
    </row>
    <row r="31" spans="1:35" ht="12" customHeight="1" x14ac:dyDescent="0.2">
      <c r="A31" s="5">
        <v>2020</v>
      </c>
      <c r="B31" s="2" t="s">
        <v>724</v>
      </c>
      <c r="C31" s="2" t="s">
        <v>248</v>
      </c>
      <c r="D31" s="2" t="s">
        <v>655</v>
      </c>
      <c r="E31" s="2">
        <v>0</v>
      </c>
      <c r="F31" s="2">
        <v>0</v>
      </c>
      <c r="G31" s="2">
        <v>0</v>
      </c>
      <c r="H31" s="2">
        <v>417834</v>
      </c>
      <c r="I31" s="2">
        <v>418992998</v>
      </c>
      <c r="J31" s="2">
        <v>42518239</v>
      </c>
      <c r="L31" s="2">
        <v>14479227</v>
      </c>
      <c r="M31" s="2">
        <v>3052498</v>
      </c>
      <c r="N31" s="2">
        <v>154934</v>
      </c>
      <c r="O31" s="2">
        <v>603</v>
      </c>
      <c r="P31" s="2">
        <v>296459</v>
      </c>
      <c r="Q31" s="2">
        <v>1418361</v>
      </c>
      <c r="R31" s="2">
        <v>37721</v>
      </c>
      <c r="S31" s="18">
        <v>78.989999999999995</v>
      </c>
      <c r="T31" s="2"/>
      <c r="U31" s="2"/>
      <c r="V31" s="2"/>
      <c r="AB31" s="7"/>
      <c r="AC31" s="7"/>
      <c r="AD31" s="7"/>
      <c r="AE31" s="7"/>
      <c r="AF31" s="15">
        <v>6364985</v>
      </c>
      <c r="AG31" s="7"/>
      <c r="AH31" s="7"/>
      <c r="AI31" s="7"/>
    </row>
    <row r="32" spans="1:35" ht="12" customHeight="1" x14ac:dyDescent="0.2">
      <c r="A32" s="5">
        <v>2020</v>
      </c>
      <c r="B32" s="2" t="s">
        <v>717</v>
      </c>
      <c r="C32" s="2" t="s">
        <v>249</v>
      </c>
      <c r="D32" s="2" t="s">
        <v>655</v>
      </c>
      <c r="E32" s="2">
        <v>0</v>
      </c>
      <c r="F32" s="2">
        <v>0</v>
      </c>
      <c r="G32" s="2">
        <v>0</v>
      </c>
      <c r="H32" s="2">
        <v>1078477</v>
      </c>
      <c r="I32" s="2">
        <v>436146579</v>
      </c>
      <c r="J32" s="2">
        <v>30908716</v>
      </c>
      <c r="L32" s="2">
        <v>15059968</v>
      </c>
      <c r="M32" s="2">
        <v>3446521</v>
      </c>
      <c r="N32" s="2">
        <v>154934</v>
      </c>
      <c r="O32" s="2">
        <v>603</v>
      </c>
      <c r="P32" s="2">
        <v>296459</v>
      </c>
      <c r="Q32" s="2">
        <v>1418361</v>
      </c>
      <c r="R32" s="2">
        <v>37721</v>
      </c>
      <c r="S32" s="18">
        <v>74.98</v>
      </c>
      <c r="T32" s="2"/>
      <c r="U32" s="2"/>
      <c r="V32" s="2"/>
      <c r="AB32" s="7"/>
      <c r="AC32" s="7"/>
      <c r="AD32" s="7"/>
      <c r="AE32" s="7"/>
      <c r="AF32" s="15">
        <v>6883683</v>
      </c>
      <c r="AG32" s="7"/>
      <c r="AH32" s="7"/>
      <c r="AI32" s="7"/>
    </row>
    <row r="33" spans="1:35" ht="12" customHeight="1" x14ac:dyDescent="0.2">
      <c r="A33" s="5">
        <v>2020</v>
      </c>
      <c r="B33" s="2" t="s">
        <v>723</v>
      </c>
      <c r="C33" s="2" t="s">
        <v>250</v>
      </c>
      <c r="D33" s="2" t="s">
        <v>655</v>
      </c>
      <c r="E33" s="2">
        <v>0</v>
      </c>
      <c r="F33" s="2">
        <v>0</v>
      </c>
      <c r="G33" s="2">
        <v>0</v>
      </c>
      <c r="H33" s="2">
        <v>786695</v>
      </c>
      <c r="I33" s="2">
        <v>427568712</v>
      </c>
      <c r="J33" s="2">
        <v>68096041</v>
      </c>
      <c r="L33" s="2">
        <v>13228642</v>
      </c>
      <c r="M33" s="2">
        <v>3204260</v>
      </c>
      <c r="N33" s="2">
        <v>154934</v>
      </c>
      <c r="O33" s="2">
        <v>603</v>
      </c>
      <c r="P33" s="2">
        <v>296459</v>
      </c>
      <c r="Q33" s="2">
        <v>1418361</v>
      </c>
      <c r="R33" s="2">
        <v>39776</v>
      </c>
      <c r="S33" s="18">
        <v>83.14</v>
      </c>
      <c r="T33" s="2"/>
      <c r="U33" s="2"/>
      <c r="V33" s="2"/>
      <c r="AB33" s="7"/>
      <c r="AC33" s="7"/>
      <c r="AD33" s="7"/>
      <c r="AE33" s="7"/>
      <c r="AF33" s="15">
        <v>6510487</v>
      </c>
      <c r="AG33" s="7"/>
      <c r="AH33" s="7"/>
      <c r="AI33" s="7"/>
    </row>
    <row r="34" spans="1:35" ht="12" customHeight="1" x14ac:dyDescent="0.2">
      <c r="A34" s="5">
        <v>2020</v>
      </c>
      <c r="B34" s="2" t="s">
        <v>723</v>
      </c>
      <c r="C34" s="2" t="s">
        <v>251</v>
      </c>
      <c r="D34" s="2" t="s">
        <v>655</v>
      </c>
      <c r="E34" s="2">
        <v>0</v>
      </c>
      <c r="F34" s="2">
        <v>0</v>
      </c>
      <c r="G34" s="2">
        <v>0</v>
      </c>
      <c r="H34" s="2">
        <v>5129343</v>
      </c>
      <c r="I34" s="2">
        <v>1194313031</v>
      </c>
      <c r="J34" s="2">
        <v>80807161</v>
      </c>
      <c r="L34" s="2">
        <v>144042338</v>
      </c>
      <c r="M34" s="2">
        <v>6942312</v>
      </c>
      <c r="N34" s="2">
        <v>257431</v>
      </c>
      <c r="O34" s="2">
        <v>603</v>
      </c>
      <c r="P34" s="2">
        <v>374805</v>
      </c>
      <c r="Q34" s="2">
        <v>1418361</v>
      </c>
      <c r="R34" s="2">
        <v>37721</v>
      </c>
      <c r="S34" s="18">
        <v>83.05</v>
      </c>
      <c r="T34" s="2"/>
      <c r="U34" s="2"/>
      <c r="V34" s="2"/>
      <c r="AB34" s="7"/>
      <c r="AC34" s="7"/>
      <c r="AD34" s="7"/>
      <c r="AE34" s="7"/>
      <c r="AF34" s="15">
        <v>8664152</v>
      </c>
      <c r="AG34" s="7"/>
      <c r="AH34" s="7"/>
      <c r="AI34" s="7"/>
    </row>
    <row r="35" spans="1:35" ht="12" customHeight="1" x14ac:dyDescent="0.2">
      <c r="A35" s="5">
        <v>2020</v>
      </c>
      <c r="B35" s="2" t="s">
        <v>719</v>
      </c>
      <c r="C35" s="2" t="s">
        <v>252</v>
      </c>
      <c r="D35" s="2" t="s">
        <v>655</v>
      </c>
      <c r="E35" s="2">
        <v>0</v>
      </c>
      <c r="F35" s="2">
        <v>0</v>
      </c>
      <c r="G35" s="2">
        <v>0</v>
      </c>
      <c r="H35" s="2">
        <v>1851348</v>
      </c>
      <c r="I35" s="2">
        <v>799696465</v>
      </c>
      <c r="J35" s="2">
        <v>51987994</v>
      </c>
      <c r="L35" s="2">
        <v>38633367</v>
      </c>
      <c r="M35" s="2">
        <v>3758917</v>
      </c>
      <c r="N35" s="2">
        <v>154934</v>
      </c>
      <c r="O35" s="2">
        <v>603</v>
      </c>
      <c r="P35" s="2">
        <v>296459</v>
      </c>
      <c r="Q35" s="2">
        <v>1418361</v>
      </c>
      <c r="R35" s="2">
        <v>37721</v>
      </c>
      <c r="S35" s="18">
        <v>82.21</v>
      </c>
      <c r="T35" s="2"/>
      <c r="U35" s="2"/>
      <c r="V35" s="2"/>
      <c r="AB35" s="7"/>
      <c r="AC35" s="7"/>
      <c r="AD35" s="7"/>
      <c r="AE35" s="7"/>
      <c r="AF35" s="15">
        <v>6853481</v>
      </c>
      <c r="AG35" s="7"/>
      <c r="AH35" s="7"/>
      <c r="AI35" s="7"/>
    </row>
    <row r="36" spans="1:35" ht="12" customHeight="1" x14ac:dyDescent="0.2">
      <c r="A36" s="5">
        <v>2020</v>
      </c>
      <c r="B36" s="2" t="s">
        <v>720</v>
      </c>
      <c r="C36" s="2" t="s">
        <v>253</v>
      </c>
      <c r="D36" s="2" t="s">
        <v>655</v>
      </c>
      <c r="E36" s="2">
        <v>0</v>
      </c>
      <c r="F36" s="2">
        <v>0</v>
      </c>
      <c r="G36" s="2">
        <v>0</v>
      </c>
      <c r="H36" s="2">
        <v>994598</v>
      </c>
      <c r="I36" s="2">
        <v>462030024</v>
      </c>
      <c r="J36" s="2">
        <v>10654291</v>
      </c>
      <c r="L36" s="2">
        <v>15857444</v>
      </c>
      <c r="M36" s="2">
        <v>3300280</v>
      </c>
      <c r="N36" s="2">
        <v>154934</v>
      </c>
      <c r="O36" s="2">
        <v>603</v>
      </c>
      <c r="P36" s="2">
        <v>296459</v>
      </c>
      <c r="Q36" s="2">
        <v>1418361</v>
      </c>
      <c r="R36" s="2">
        <v>37721</v>
      </c>
      <c r="S36" s="18">
        <v>75.069999999999993</v>
      </c>
      <c r="T36" s="2"/>
      <c r="U36" s="2"/>
      <c r="V36" s="2"/>
      <c r="AB36" s="7"/>
      <c r="AC36" s="7"/>
      <c r="AD36" s="7"/>
      <c r="AE36" s="7"/>
      <c r="AF36" s="15">
        <v>6290438</v>
      </c>
      <c r="AG36" s="7"/>
      <c r="AH36" s="7"/>
      <c r="AI36" s="7"/>
    </row>
    <row r="37" spans="1:35" ht="12" customHeight="1" x14ac:dyDescent="0.2">
      <c r="A37" s="5">
        <v>2020</v>
      </c>
      <c r="B37" s="2" t="s">
        <v>715</v>
      </c>
      <c r="C37" s="2" t="s">
        <v>725</v>
      </c>
      <c r="D37" s="2" t="s">
        <v>663</v>
      </c>
      <c r="E37" s="2">
        <v>12292817</v>
      </c>
      <c r="H37" s="2">
        <v>189026728</v>
      </c>
      <c r="S37" s="2"/>
      <c r="T37" s="2"/>
      <c r="U37" s="5">
        <v>11.46</v>
      </c>
      <c r="V37" s="5">
        <v>6.74</v>
      </c>
      <c r="AB37" s="30">
        <v>41.19</v>
      </c>
      <c r="AC37" s="18">
        <v>100.9</v>
      </c>
      <c r="AD37" s="18">
        <v>96.15</v>
      </c>
      <c r="AE37" s="18">
        <v>91.16</v>
      </c>
      <c r="AF37" s="7"/>
      <c r="AG37" s="19">
        <v>91.94</v>
      </c>
      <c r="AH37" s="19">
        <v>73.8</v>
      </c>
      <c r="AI37" s="19">
        <v>65.92</v>
      </c>
    </row>
    <row r="38" spans="1:35" ht="12" customHeight="1" x14ac:dyDescent="0.2">
      <c r="A38" s="5">
        <v>2020</v>
      </c>
      <c r="B38" s="2" t="s">
        <v>716</v>
      </c>
      <c r="C38" s="2" t="s">
        <v>726</v>
      </c>
      <c r="D38" s="2" t="s">
        <v>663</v>
      </c>
      <c r="E38" s="2">
        <v>36566955</v>
      </c>
      <c r="H38" s="2">
        <v>301063778</v>
      </c>
      <c r="S38" s="2"/>
      <c r="T38" s="2"/>
      <c r="U38" s="5">
        <v>12.85</v>
      </c>
      <c r="V38" s="5">
        <v>7.52</v>
      </c>
      <c r="AB38" s="30">
        <v>63.13</v>
      </c>
      <c r="AC38" s="18">
        <v>99.48</v>
      </c>
      <c r="AD38" s="18">
        <v>105.71</v>
      </c>
      <c r="AE38" s="18">
        <v>103.75</v>
      </c>
      <c r="AF38" s="7"/>
      <c r="AG38" s="19">
        <v>90.05</v>
      </c>
      <c r="AH38" s="19">
        <v>80.56</v>
      </c>
      <c r="AI38" s="19">
        <v>76.959999999999994</v>
      </c>
    </row>
    <row r="39" spans="1:35" ht="12" customHeight="1" x14ac:dyDescent="0.2">
      <c r="A39" s="5">
        <v>2020</v>
      </c>
      <c r="B39" s="2" t="s">
        <v>717</v>
      </c>
      <c r="C39" s="2" t="s">
        <v>727</v>
      </c>
      <c r="D39" s="2" t="s">
        <v>663</v>
      </c>
      <c r="E39" s="2">
        <v>13620743</v>
      </c>
      <c r="H39" s="2">
        <v>140816254</v>
      </c>
      <c r="S39" s="2"/>
      <c r="T39" s="2"/>
      <c r="U39" s="5">
        <v>12.01</v>
      </c>
      <c r="V39" s="5">
        <v>6.87</v>
      </c>
      <c r="AB39" s="30">
        <v>61.66</v>
      </c>
      <c r="AC39" s="18">
        <v>108.25</v>
      </c>
      <c r="AD39" s="18">
        <v>101.74</v>
      </c>
      <c r="AE39" s="18">
        <v>73.650000000000006</v>
      </c>
      <c r="AF39" s="7"/>
      <c r="AG39" s="19">
        <v>96.12</v>
      </c>
      <c r="AH39" s="19">
        <v>73.86</v>
      </c>
      <c r="AI39" s="19">
        <v>50.37</v>
      </c>
    </row>
    <row r="40" spans="1:35" ht="12" customHeight="1" x14ac:dyDescent="0.2">
      <c r="A40" s="5">
        <v>2020</v>
      </c>
      <c r="B40" s="2" t="s">
        <v>718</v>
      </c>
      <c r="C40" s="2" t="s">
        <v>728</v>
      </c>
      <c r="D40" s="2" t="s">
        <v>663</v>
      </c>
      <c r="E40" s="2">
        <v>19356064</v>
      </c>
      <c r="H40" s="2">
        <v>186512510</v>
      </c>
      <c r="S40" s="2"/>
      <c r="T40" s="2"/>
      <c r="U40" s="5">
        <v>12.2</v>
      </c>
      <c r="V40" s="5">
        <v>6.83</v>
      </c>
      <c r="AB40" s="30">
        <v>71.209999999999994</v>
      </c>
      <c r="AC40" s="18">
        <v>106.26</v>
      </c>
      <c r="AD40" s="18">
        <v>98.25</v>
      </c>
      <c r="AE40" s="18">
        <v>99.34</v>
      </c>
      <c r="AF40" s="7"/>
      <c r="AG40" s="19">
        <v>95.44</v>
      </c>
      <c r="AH40" s="19">
        <v>70.87</v>
      </c>
      <c r="AI40" s="19">
        <v>69.989999999999995</v>
      </c>
    </row>
    <row r="41" spans="1:35" ht="12" customHeight="1" x14ac:dyDescent="0.2">
      <c r="A41" s="5">
        <v>2020</v>
      </c>
      <c r="B41" s="2" t="s">
        <v>719</v>
      </c>
      <c r="C41" s="2" t="s">
        <v>729</v>
      </c>
      <c r="D41" s="2" t="s">
        <v>663</v>
      </c>
      <c r="E41" s="2">
        <v>22790292</v>
      </c>
      <c r="H41" s="2">
        <v>193792378</v>
      </c>
      <c r="S41" s="2"/>
      <c r="T41" s="2"/>
      <c r="U41" s="5">
        <v>12.56</v>
      </c>
      <c r="V41" s="5">
        <v>7.84</v>
      </c>
      <c r="AB41" s="31">
        <v>52.7</v>
      </c>
      <c r="AC41" s="18">
        <v>102.12</v>
      </c>
      <c r="AD41" s="18">
        <v>100.68</v>
      </c>
      <c r="AE41" s="18">
        <v>93.38</v>
      </c>
      <c r="AF41" s="7"/>
      <c r="AG41" s="19">
        <v>93.11</v>
      </c>
      <c r="AH41" s="19">
        <v>76.09</v>
      </c>
      <c r="AI41" s="19">
        <v>67.88</v>
      </c>
    </row>
    <row r="42" spans="1:35" ht="12" customHeight="1" x14ac:dyDescent="0.2">
      <c r="A42" s="5">
        <v>2020</v>
      </c>
      <c r="B42" s="2" t="s">
        <v>720</v>
      </c>
      <c r="C42" s="2" t="s">
        <v>730</v>
      </c>
      <c r="D42" s="2" t="s">
        <v>663</v>
      </c>
      <c r="E42" s="2">
        <v>78878522</v>
      </c>
      <c r="H42" s="2">
        <v>244079032</v>
      </c>
      <c r="S42" s="2"/>
      <c r="T42" s="2"/>
      <c r="U42" s="5">
        <v>12.04</v>
      </c>
      <c r="V42" s="5">
        <v>6.21</v>
      </c>
      <c r="AB42" s="30">
        <v>38.04</v>
      </c>
      <c r="AC42" s="18">
        <v>102.98</v>
      </c>
      <c r="AD42" s="18">
        <v>95.54</v>
      </c>
      <c r="AE42" s="18">
        <v>67.849999999999994</v>
      </c>
      <c r="AF42" s="7"/>
      <c r="AG42" s="19">
        <v>93.09</v>
      </c>
      <c r="AH42" s="19">
        <v>68.489999999999995</v>
      </c>
      <c r="AI42" s="19">
        <v>46.82</v>
      </c>
    </row>
    <row r="43" spans="1:35" ht="12" customHeight="1" x14ac:dyDescent="0.2">
      <c r="A43" s="5">
        <v>2020</v>
      </c>
      <c r="B43" s="2" t="s">
        <v>716</v>
      </c>
      <c r="C43" s="2" t="s">
        <v>731</v>
      </c>
      <c r="D43" s="2" t="s">
        <v>663</v>
      </c>
      <c r="E43" s="2">
        <v>30465510</v>
      </c>
      <c r="H43" s="2">
        <v>273912840</v>
      </c>
      <c r="S43" s="2"/>
      <c r="T43" s="2"/>
      <c r="U43" s="5">
        <v>12.5</v>
      </c>
      <c r="V43" s="5">
        <v>6.97</v>
      </c>
      <c r="AB43" s="30">
        <v>34.340000000000003</v>
      </c>
      <c r="AC43" s="18">
        <v>95.99</v>
      </c>
      <c r="AD43" s="18">
        <v>98.83</v>
      </c>
      <c r="AE43" s="18">
        <v>88.67</v>
      </c>
      <c r="AF43" s="7"/>
      <c r="AG43" s="19">
        <v>86.74</v>
      </c>
      <c r="AH43" s="19">
        <v>72.209999999999994</v>
      </c>
      <c r="AI43" s="19">
        <v>62.84</v>
      </c>
    </row>
    <row r="44" spans="1:35" ht="12" customHeight="1" x14ac:dyDescent="0.2">
      <c r="A44" s="5">
        <v>2020</v>
      </c>
      <c r="B44" s="2" t="s">
        <v>721</v>
      </c>
      <c r="C44" s="2" t="s">
        <v>732</v>
      </c>
      <c r="D44" s="2" t="s">
        <v>663</v>
      </c>
      <c r="E44" s="2">
        <v>14048564</v>
      </c>
      <c r="H44" s="2">
        <v>181046242</v>
      </c>
      <c r="S44" s="2"/>
      <c r="T44" s="2"/>
      <c r="U44" s="5">
        <v>13.31</v>
      </c>
      <c r="V44" s="5">
        <v>7.71</v>
      </c>
      <c r="AB44" s="30">
        <v>81.05</v>
      </c>
      <c r="AC44" s="18">
        <v>98.81</v>
      </c>
      <c r="AD44" s="18">
        <v>100.26</v>
      </c>
      <c r="AE44" s="18">
        <v>83.87</v>
      </c>
      <c r="AF44" s="7"/>
      <c r="AG44" s="19">
        <v>87.88</v>
      </c>
      <c r="AH44" s="19">
        <v>72.55</v>
      </c>
      <c r="AI44" s="19">
        <v>59.61</v>
      </c>
    </row>
    <row r="45" spans="1:35" ht="12" customHeight="1" x14ac:dyDescent="0.2">
      <c r="A45" s="5">
        <v>2020</v>
      </c>
      <c r="B45" s="2" t="s">
        <v>718</v>
      </c>
      <c r="C45" s="2" t="s">
        <v>733</v>
      </c>
      <c r="D45" s="2" t="s">
        <v>663</v>
      </c>
      <c r="E45" s="2">
        <v>56258310</v>
      </c>
      <c r="H45" s="2">
        <v>222064570</v>
      </c>
      <c r="S45" s="2"/>
      <c r="T45" s="2"/>
      <c r="U45" s="5">
        <v>12.3</v>
      </c>
      <c r="V45" s="5">
        <v>6.91</v>
      </c>
      <c r="AB45" s="30">
        <v>65.41</v>
      </c>
      <c r="AC45" s="18">
        <v>95.84</v>
      </c>
      <c r="AD45" s="18">
        <v>97.48</v>
      </c>
      <c r="AE45" s="18">
        <v>99.94</v>
      </c>
      <c r="AF45" s="7"/>
      <c r="AG45" s="19">
        <v>84.82</v>
      </c>
      <c r="AH45" s="19">
        <v>69.27</v>
      </c>
      <c r="AI45" s="19">
        <v>68.73</v>
      </c>
    </row>
    <row r="46" spans="1:35" ht="12" customHeight="1" x14ac:dyDescent="0.2">
      <c r="A46" s="5">
        <v>2020</v>
      </c>
      <c r="B46" s="2" t="s">
        <v>721</v>
      </c>
      <c r="C46" s="2" t="s">
        <v>734</v>
      </c>
      <c r="D46" s="2" t="s">
        <v>663</v>
      </c>
      <c r="E46" s="2">
        <v>13785531</v>
      </c>
      <c r="H46" s="2">
        <v>191563007</v>
      </c>
      <c r="S46" s="2"/>
      <c r="T46" s="2"/>
      <c r="U46" s="5">
        <v>12.75</v>
      </c>
      <c r="V46" s="5">
        <v>7.68</v>
      </c>
      <c r="AB46" s="30">
        <v>80.53</v>
      </c>
      <c r="AC46" s="18">
        <v>100.07</v>
      </c>
      <c r="AD46" s="18">
        <v>100.61</v>
      </c>
      <c r="AE46" s="18">
        <v>89.48</v>
      </c>
      <c r="AF46" s="7"/>
      <c r="AG46" s="19">
        <v>90.73</v>
      </c>
      <c r="AH46" s="19">
        <v>74.94</v>
      </c>
      <c r="AI46" s="19">
        <v>65.040000000000006</v>
      </c>
    </row>
    <row r="47" spans="1:35" ht="12" customHeight="1" x14ac:dyDescent="0.2">
      <c r="A47" s="5">
        <v>2020</v>
      </c>
      <c r="B47" s="2" t="s">
        <v>722</v>
      </c>
      <c r="C47" s="2" t="s">
        <v>735</v>
      </c>
      <c r="D47" s="2" t="s">
        <v>663</v>
      </c>
      <c r="E47" s="2">
        <v>15357741</v>
      </c>
      <c r="H47" s="2">
        <v>213359917</v>
      </c>
      <c r="S47" s="2"/>
      <c r="T47" s="2"/>
      <c r="U47" s="5">
        <v>13.68</v>
      </c>
      <c r="V47" s="5">
        <v>8.56</v>
      </c>
      <c r="AB47" s="30">
        <v>56.34</v>
      </c>
      <c r="AC47" s="18">
        <v>97.79</v>
      </c>
      <c r="AD47" s="18">
        <v>99</v>
      </c>
      <c r="AE47" s="18">
        <v>90.86</v>
      </c>
      <c r="AF47" s="7"/>
      <c r="AG47" s="19">
        <v>90.32</v>
      </c>
      <c r="AH47" s="19">
        <v>77.8</v>
      </c>
      <c r="AI47" s="19">
        <v>68.59</v>
      </c>
    </row>
    <row r="48" spans="1:35" ht="12" customHeight="1" x14ac:dyDescent="0.2">
      <c r="A48" s="5">
        <v>2020</v>
      </c>
      <c r="B48" s="2" t="s">
        <v>715</v>
      </c>
      <c r="C48" s="2" t="s">
        <v>736</v>
      </c>
      <c r="D48" s="2" t="s">
        <v>663</v>
      </c>
      <c r="E48" s="2">
        <v>6642213</v>
      </c>
      <c r="H48" s="2">
        <v>263153334</v>
      </c>
      <c r="S48" s="2"/>
      <c r="T48" s="2"/>
      <c r="U48" s="5">
        <v>13.34</v>
      </c>
      <c r="V48" s="5">
        <v>7.54</v>
      </c>
      <c r="AB48" s="30">
        <v>40.74</v>
      </c>
      <c r="AC48" s="18">
        <v>95.74</v>
      </c>
      <c r="AD48" s="18">
        <v>95.48</v>
      </c>
      <c r="AE48" s="18">
        <v>91.04</v>
      </c>
      <c r="AF48" s="7"/>
      <c r="AG48" s="19">
        <v>87.19</v>
      </c>
      <c r="AH48" s="19">
        <v>72.67</v>
      </c>
      <c r="AI48" s="19">
        <v>69.069999999999993</v>
      </c>
    </row>
    <row r="49" spans="1:35" ht="12" customHeight="1" x14ac:dyDescent="0.2">
      <c r="A49" s="5">
        <v>2020</v>
      </c>
      <c r="B49" s="2" t="s">
        <v>723</v>
      </c>
      <c r="C49" s="2" t="s">
        <v>737</v>
      </c>
      <c r="D49" s="2" t="s">
        <v>663</v>
      </c>
      <c r="E49" s="2">
        <v>11854863</v>
      </c>
      <c r="H49" s="2">
        <v>194452409</v>
      </c>
      <c r="S49" s="2"/>
      <c r="T49" s="2"/>
      <c r="U49" s="5">
        <v>12.95</v>
      </c>
      <c r="V49" s="5">
        <v>7.45</v>
      </c>
      <c r="AB49" s="30">
        <v>71.98</v>
      </c>
      <c r="AC49" s="18">
        <v>103.43</v>
      </c>
      <c r="AD49" s="18">
        <v>101.68</v>
      </c>
      <c r="AE49" s="18">
        <v>99.09</v>
      </c>
      <c r="AF49" s="7"/>
      <c r="AG49" s="19">
        <v>92.3</v>
      </c>
      <c r="AH49" s="19">
        <v>72.69</v>
      </c>
      <c r="AI49" s="19">
        <v>67.45</v>
      </c>
    </row>
    <row r="50" spans="1:35" ht="12" customHeight="1" x14ac:dyDescent="0.2">
      <c r="A50" s="5">
        <v>2020</v>
      </c>
      <c r="B50" s="2" t="s">
        <v>719</v>
      </c>
      <c r="C50" s="2" t="s">
        <v>738</v>
      </c>
      <c r="D50" s="2" t="s">
        <v>663</v>
      </c>
      <c r="E50" s="2">
        <v>11138266</v>
      </c>
      <c r="H50" s="2">
        <v>227343091</v>
      </c>
      <c r="S50" s="2"/>
      <c r="T50" s="2"/>
      <c r="U50" s="5">
        <v>13.25</v>
      </c>
      <c r="V50" s="5">
        <v>8.58</v>
      </c>
      <c r="AB50" s="30">
        <v>48.64</v>
      </c>
      <c r="AC50" s="18">
        <v>103.2</v>
      </c>
      <c r="AD50" s="18">
        <v>100.13</v>
      </c>
      <c r="AE50" s="18">
        <v>98.8</v>
      </c>
      <c r="AF50" s="7"/>
      <c r="AG50" s="19">
        <v>95.34</v>
      </c>
      <c r="AH50" s="19">
        <v>77.010000000000005</v>
      </c>
      <c r="AI50" s="19">
        <v>73.489999999999995</v>
      </c>
    </row>
    <row r="51" spans="1:35" ht="12" customHeight="1" x14ac:dyDescent="0.2">
      <c r="A51" s="5">
        <v>2020</v>
      </c>
      <c r="B51" s="2" t="s">
        <v>721</v>
      </c>
      <c r="C51" s="2" t="s">
        <v>739</v>
      </c>
      <c r="D51" s="2" t="s">
        <v>663</v>
      </c>
      <c r="E51" s="2">
        <v>17041513</v>
      </c>
      <c r="H51" s="2">
        <v>156317921</v>
      </c>
      <c r="S51" s="2"/>
      <c r="T51" s="2"/>
      <c r="U51" s="5">
        <v>13.23</v>
      </c>
      <c r="V51" s="5">
        <v>8.75</v>
      </c>
      <c r="AB51" s="30">
        <v>55.98</v>
      </c>
      <c r="AC51" s="18">
        <v>102.89</v>
      </c>
      <c r="AD51" s="18">
        <v>102.32</v>
      </c>
      <c r="AE51" s="18">
        <v>101.22</v>
      </c>
      <c r="AF51" s="7"/>
      <c r="AG51" s="19">
        <v>91.47</v>
      </c>
      <c r="AH51" s="19">
        <v>72.86</v>
      </c>
      <c r="AI51" s="19">
        <v>71.81</v>
      </c>
    </row>
    <row r="52" spans="1:35" ht="12" customHeight="1" x14ac:dyDescent="0.2">
      <c r="A52" s="5">
        <v>2020</v>
      </c>
      <c r="B52" s="2" t="s">
        <v>724</v>
      </c>
      <c r="C52" s="2" t="s">
        <v>740</v>
      </c>
      <c r="D52" s="2" t="s">
        <v>663</v>
      </c>
      <c r="E52" s="2">
        <v>27646506</v>
      </c>
      <c r="H52" s="2">
        <v>199150008</v>
      </c>
      <c r="S52" s="2"/>
      <c r="T52" s="2"/>
      <c r="U52" s="5">
        <v>12.54</v>
      </c>
      <c r="V52" s="5">
        <v>7.78</v>
      </c>
      <c r="AB52" s="30">
        <v>75.34</v>
      </c>
      <c r="AC52" s="18">
        <v>94.55</v>
      </c>
      <c r="AD52" s="18">
        <v>95.54</v>
      </c>
      <c r="AE52" s="18">
        <v>76.25</v>
      </c>
      <c r="AF52" s="7"/>
      <c r="AG52" s="19">
        <v>86.82</v>
      </c>
      <c r="AH52" s="19">
        <v>74.78</v>
      </c>
      <c r="AI52" s="19">
        <v>56.87</v>
      </c>
    </row>
    <row r="53" spans="1:35" ht="12" customHeight="1" x14ac:dyDescent="0.2">
      <c r="A53" s="5">
        <v>2020</v>
      </c>
      <c r="B53" s="2" t="s">
        <v>718</v>
      </c>
      <c r="C53" s="2" t="s">
        <v>741</v>
      </c>
      <c r="D53" s="2" t="s">
        <v>663</v>
      </c>
      <c r="E53" s="2">
        <v>23834552</v>
      </c>
      <c r="H53" s="2">
        <v>228814320</v>
      </c>
      <c r="S53" s="2"/>
      <c r="T53" s="2"/>
      <c r="U53" s="5">
        <v>12.65</v>
      </c>
      <c r="V53" s="5">
        <v>7.44</v>
      </c>
      <c r="AB53" s="30">
        <v>64.569999999999993</v>
      </c>
      <c r="AC53" s="18">
        <v>100.73</v>
      </c>
      <c r="AD53" s="18">
        <v>103.97</v>
      </c>
      <c r="AE53" s="18">
        <v>99.6</v>
      </c>
      <c r="AF53" s="7"/>
      <c r="AG53" s="19">
        <v>91.67</v>
      </c>
      <c r="AH53" s="19">
        <v>78.55</v>
      </c>
      <c r="AI53" s="19">
        <v>74.849999999999994</v>
      </c>
    </row>
    <row r="54" spans="1:35" ht="12" customHeight="1" x14ac:dyDescent="0.2">
      <c r="A54" s="5">
        <v>2020</v>
      </c>
      <c r="B54" s="2" t="s">
        <v>717</v>
      </c>
      <c r="C54" s="2" t="s">
        <v>742</v>
      </c>
      <c r="D54" s="2" t="s">
        <v>663</v>
      </c>
      <c r="E54" s="2">
        <v>32441410</v>
      </c>
      <c r="H54" s="2">
        <v>176467106</v>
      </c>
      <c r="S54" s="2"/>
      <c r="T54" s="2"/>
      <c r="U54" s="5">
        <v>12.41</v>
      </c>
      <c r="V54" s="5">
        <v>6.91</v>
      </c>
      <c r="AB54" s="31">
        <v>62.3</v>
      </c>
      <c r="AC54" s="18">
        <v>100.36</v>
      </c>
      <c r="AD54" s="18">
        <v>101.23</v>
      </c>
      <c r="AE54" s="18">
        <v>82.37</v>
      </c>
      <c r="AF54" s="7"/>
      <c r="AG54" s="19">
        <v>90.14</v>
      </c>
      <c r="AH54" s="19">
        <v>75.33</v>
      </c>
      <c r="AI54" s="19">
        <v>58.5</v>
      </c>
    </row>
    <row r="55" spans="1:35" ht="12" customHeight="1" x14ac:dyDescent="0.2">
      <c r="A55" s="5">
        <v>2020</v>
      </c>
      <c r="B55" s="2" t="s">
        <v>717</v>
      </c>
      <c r="C55" s="2" t="s">
        <v>743</v>
      </c>
      <c r="D55" s="2" t="s">
        <v>663</v>
      </c>
      <c r="E55" s="2">
        <v>15136465</v>
      </c>
      <c r="H55" s="2">
        <v>232731184</v>
      </c>
      <c r="S55" s="2"/>
      <c r="T55" s="2"/>
      <c r="U55" s="5">
        <v>11.95</v>
      </c>
      <c r="V55" s="5">
        <v>6.42</v>
      </c>
      <c r="AB55" s="30">
        <v>43.07</v>
      </c>
      <c r="AC55" s="18">
        <v>99.93</v>
      </c>
      <c r="AD55" s="18">
        <v>96.18</v>
      </c>
      <c r="AE55" s="18">
        <v>72.55</v>
      </c>
      <c r="AF55" s="7"/>
      <c r="AG55" s="19">
        <v>90.45</v>
      </c>
      <c r="AH55" s="19">
        <v>70.67</v>
      </c>
      <c r="AI55" s="19">
        <v>51.95</v>
      </c>
    </row>
    <row r="56" spans="1:35" ht="12" customHeight="1" x14ac:dyDescent="0.2">
      <c r="A56" s="5">
        <v>2020</v>
      </c>
      <c r="B56" s="2" t="s">
        <v>715</v>
      </c>
      <c r="C56" s="2" t="s">
        <v>744</v>
      </c>
      <c r="D56" s="2" t="s">
        <v>663</v>
      </c>
      <c r="E56" s="2">
        <v>26011204</v>
      </c>
      <c r="H56" s="2">
        <v>173534957</v>
      </c>
      <c r="S56" s="2"/>
      <c r="T56" s="2"/>
      <c r="U56" s="5">
        <v>11.99</v>
      </c>
      <c r="V56" s="5">
        <v>7.24</v>
      </c>
      <c r="AB56" s="30">
        <v>44.43</v>
      </c>
      <c r="AC56" s="18">
        <v>102.83</v>
      </c>
      <c r="AD56" s="18">
        <v>99.64</v>
      </c>
      <c r="AE56" s="18">
        <v>88.49</v>
      </c>
      <c r="AF56" s="7"/>
      <c r="AG56" s="19">
        <v>92.01</v>
      </c>
      <c r="AH56" s="19">
        <v>72.73</v>
      </c>
      <c r="AI56" s="19">
        <v>63.04</v>
      </c>
    </row>
    <row r="57" spans="1:35" ht="12" customHeight="1" x14ac:dyDescent="0.2">
      <c r="A57" s="5">
        <v>2020</v>
      </c>
      <c r="B57" s="2" t="s">
        <v>724</v>
      </c>
      <c r="C57" s="2" t="s">
        <v>745</v>
      </c>
      <c r="D57" s="2" t="s">
        <v>663</v>
      </c>
      <c r="E57" s="2">
        <v>10582652</v>
      </c>
      <c r="H57" s="2">
        <v>178466779</v>
      </c>
      <c r="S57" s="2"/>
      <c r="T57" s="2"/>
      <c r="U57" s="5">
        <v>13.5</v>
      </c>
      <c r="V57" s="5">
        <v>8.1199999999999992</v>
      </c>
      <c r="AB57" s="30">
        <v>51.64</v>
      </c>
      <c r="AC57" s="18">
        <v>97.97</v>
      </c>
      <c r="AD57" s="18">
        <v>101.68</v>
      </c>
      <c r="AE57" s="18">
        <v>94.95</v>
      </c>
      <c r="AF57" s="7"/>
      <c r="AG57" s="19">
        <v>89.55</v>
      </c>
      <c r="AH57" s="19">
        <v>76.89</v>
      </c>
      <c r="AI57" s="19">
        <v>70.94</v>
      </c>
    </row>
    <row r="58" spans="1:35" ht="12" customHeight="1" x14ac:dyDescent="0.2">
      <c r="A58" s="5">
        <v>2020</v>
      </c>
      <c r="B58" s="2" t="s">
        <v>718</v>
      </c>
      <c r="C58" s="2" t="s">
        <v>746</v>
      </c>
      <c r="D58" s="2" t="s">
        <v>663</v>
      </c>
      <c r="E58" s="2">
        <v>29399348</v>
      </c>
      <c r="H58" s="2">
        <v>138939801</v>
      </c>
      <c r="S58" s="2"/>
      <c r="T58" s="2"/>
      <c r="U58" s="5">
        <v>12.11</v>
      </c>
      <c r="V58" s="5">
        <v>7.16</v>
      </c>
      <c r="AB58" s="30">
        <v>76.48</v>
      </c>
      <c r="AC58" s="18">
        <v>95.95</v>
      </c>
      <c r="AD58" s="18">
        <v>102.46</v>
      </c>
      <c r="AE58" s="18">
        <v>101.51</v>
      </c>
      <c r="AF58" s="7"/>
      <c r="AG58" s="19">
        <v>87.15</v>
      </c>
      <c r="AH58" s="19">
        <v>77.17</v>
      </c>
      <c r="AI58" s="19">
        <v>73.94</v>
      </c>
    </row>
    <row r="59" spans="1:35" ht="12" customHeight="1" x14ac:dyDescent="0.2">
      <c r="A59" s="5">
        <v>2020</v>
      </c>
      <c r="B59" s="2" t="s">
        <v>723</v>
      </c>
      <c r="C59" s="2" t="s">
        <v>747</v>
      </c>
      <c r="D59" s="2" t="s">
        <v>663</v>
      </c>
      <c r="E59" s="2">
        <v>28202814</v>
      </c>
      <c r="H59" s="2">
        <v>187463352</v>
      </c>
      <c r="S59" s="2"/>
      <c r="T59" s="2"/>
      <c r="U59" s="5">
        <v>12.97</v>
      </c>
      <c r="V59" s="5">
        <v>8.02</v>
      </c>
      <c r="AB59" s="30">
        <v>74.81</v>
      </c>
      <c r="AC59" s="18">
        <v>101.52</v>
      </c>
      <c r="AD59" s="18">
        <v>103.58</v>
      </c>
      <c r="AE59" s="18">
        <v>89.14</v>
      </c>
      <c r="AF59" s="7"/>
      <c r="AG59" s="19">
        <v>92.43</v>
      </c>
      <c r="AH59" s="19">
        <v>76.739999999999995</v>
      </c>
      <c r="AI59" s="19">
        <v>63.46</v>
      </c>
    </row>
    <row r="60" spans="1:35" ht="12" customHeight="1" x14ac:dyDescent="0.2">
      <c r="A60" s="5">
        <v>2020</v>
      </c>
      <c r="B60" s="2" t="s">
        <v>722</v>
      </c>
      <c r="C60" s="2" t="s">
        <v>748</v>
      </c>
      <c r="D60" s="2" t="s">
        <v>663</v>
      </c>
      <c r="E60" s="2">
        <v>13526343</v>
      </c>
      <c r="H60" s="2">
        <v>186723163</v>
      </c>
      <c r="S60" s="2"/>
      <c r="T60" s="2"/>
      <c r="U60" s="5">
        <v>12.83</v>
      </c>
      <c r="V60" s="5">
        <v>7.65</v>
      </c>
      <c r="AB60" s="30">
        <v>52.26</v>
      </c>
      <c r="AC60" s="18">
        <v>102.36</v>
      </c>
      <c r="AD60" s="18">
        <v>97.22</v>
      </c>
      <c r="AE60" s="18">
        <v>99.8</v>
      </c>
      <c r="AF60" s="7"/>
      <c r="AG60" s="19">
        <v>94.91</v>
      </c>
      <c r="AH60" s="19">
        <v>74.180000000000007</v>
      </c>
      <c r="AI60" s="19">
        <v>73.41</v>
      </c>
    </row>
    <row r="61" spans="1:35" ht="12" customHeight="1" x14ac:dyDescent="0.2">
      <c r="A61" s="5">
        <v>2020</v>
      </c>
      <c r="B61" s="2" t="s">
        <v>719</v>
      </c>
      <c r="C61" s="2" t="s">
        <v>749</v>
      </c>
      <c r="D61" s="2" t="s">
        <v>663</v>
      </c>
      <c r="E61" s="2">
        <v>11294034</v>
      </c>
      <c r="H61" s="2">
        <v>177413927</v>
      </c>
      <c r="S61" s="2"/>
      <c r="T61" s="2"/>
      <c r="U61" s="5">
        <v>13.83</v>
      </c>
      <c r="V61" s="5">
        <v>9.34</v>
      </c>
      <c r="AB61" s="30">
        <v>63.07</v>
      </c>
      <c r="AC61" s="18">
        <v>97.51</v>
      </c>
      <c r="AD61" s="18">
        <v>108.5</v>
      </c>
      <c r="AE61" s="18">
        <v>86.84</v>
      </c>
      <c r="AF61" s="7"/>
      <c r="AG61" s="19">
        <v>89.63</v>
      </c>
      <c r="AH61" s="19">
        <v>84.43</v>
      </c>
      <c r="AI61" s="19">
        <v>65.98</v>
      </c>
    </row>
    <row r="62" spans="1:35" ht="12" customHeight="1" x14ac:dyDescent="0.2">
      <c r="A62" s="5">
        <v>2020</v>
      </c>
      <c r="B62" s="2" t="s">
        <v>720</v>
      </c>
      <c r="C62" s="2" t="s">
        <v>750</v>
      </c>
      <c r="D62" s="2" t="s">
        <v>663</v>
      </c>
      <c r="E62" s="2">
        <v>18198671</v>
      </c>
      <c r="H62" s="2">
        <v>234143321</v>
      </c>
      <c r="S62" s="2"/>
      <c r="T62" s="2"/>
      <c r="U62" s="5">
        <v>12.67</v>
      </c>
      <c r="V62" s="5">
        <v>6.98</v>
      </c>
      <c r="AB62" s="30">
        <v>44.49</v>
      </c>
      <c r="AC62" s="18">
        <v>101.42</v>
      </c>
      <c r="AD62" s="18">
        <v>100.55</v>
      </c>
      <c r="AE62" s="18">
        <v>81.19</v>
      </c>
      <c r="AF62" s="7"/>
      <c r="AG62" s="19">
        <v>91.92</v>
      </c>
      <c r="AH62" s="19">
        <v>75.02</v>
      </c>
      <c r="AI62" s="19">
        <v>58.36</v>
      </c>
    </row>
    <row r="63" spans="1:35" ht="12" customHeight="1" x14ac:dyDescent="0.2">
      <c r="A63" s="5">
        <v>2020</v>
      </c>
      <c r="B63" s="2" t="s">
        <v>724</v>
      </c>
      <c r="C63" s="2" t="s">
        <v>751</v>
      </c>
      <c r="D63" s="2" t="s">
        <v>663</v>
      </c>
      <c r="E63" s="2">
        <v>19248711</v>
      </c>
      <c r="H63" s="2">
        <v>145544017</v>
      </c>
      <c r="S63" s="2"/>
      <c r="T63" s="2"/>
      <c r="U63" s="5">
        <v>12.14</v>
      </c>
      <c r="V63" s="5">
        <v>7.24</v>
      </c>
      <c r="AB63" s="30">
        <v>69.73</v>
      </c>
      <c r="AC63" s="18">
        <v>103.5</v>
      </c>
      <c r="AD63" s="18">
        <v>97.62</v>
      </c>
      <c r="AE63" s="18">
        <v>89.97</v>
      </c>
      <c r="AF63" s="7"/>
      <c r="AG63" s="19">
        <v>95.31</v>
      </c>
      <c r="AH63" s="19">
        <v>77.64</v>
      </c>
      <c r="AI63" s="19">
        <v>67.39</v>
      </c>
    </row>
    <row r="64" spans="1:35" ht="12" customHeight="1" x14ac:dyDescent="0.2">
      <c r="A64" s="5">
        <v>2020</v>
      </c>
      <c r="B64" s="2" t="s">
        <v>722</v>
      </c>
      <c r="C64" s="2" t="s">
        <v>752</v>
      </c>
      <c r="D64" s="2" t="s">
        <v>663</v>
      </c>
      <c r="E64" s="2">
        <v>24972379</v>
      </c>
      <c r="H64" s="2">
        <v>230515059</v>
      </c>
      <c r="S64" s="2"/>
      <c r="T64" s="2"/>
      <c r="U64" s="5">
        <v>12.49</v>
      </c>
      <c r="V64" s="5">
        <v>7.33</v>
      </c>
      <c r="AB64" s="31">
        <v>38.799999999999997</v>
      </c>
      <c r="AC64" s="18">
        <v>92.69</v>
      </c>
      <c r="AD64" s="18">
        <v>95.49</v>
      </c>
      <c r="AE64" s="18">
        <v>96.53</v>
      </c>
      <c r="AF64" s="7"/>
      <c r="AG64" s="19">
        <v>85.9</v>
      </c>
      <c r="AH64" s="19">
        <v>73.27</v>
      </c>
      <c r="AI64" s="19">
        <v>71.930000000000007</v>
      </c>
    </row>
    <row r="65" spans="1:35" ht="12" customHeight="1" x14ac:dyDescent="0.2">
      <c r="A65" s="5">
        <v>2020</v>
      </c>
      <c r="B65" s="2" t="s">
        <v>724</v>
      </c>
      <c r="C65" s="2" t="s">
        <v>753</v>
      </c>
      <c r="D65" s="2" t="s">
        <v>663</v>
      </c>
      <c r="E65" s="2">
        <v>10882448</v>
      </c>
      <c r="H65" s="2">
        <v>169331412</v>
      </c>
      <c r="S65" s="2"/>
      <c r="T65" s="2"/>
      <c r="U65" s="5">
        <v>11.75</v>
      </c>
      <c r="V65" s="5">
        <v>6.81</v>
      </c>
      <c r="AB65" s="30">
        <v>47.48</v>
      </c>
      <c r="AC65" s="18">
        <v>100.94</v>
      </c>
      <c r="AD65" s="18">
        <v>104.19</v>
      </c>
      <c r="AE65" s="18">
        <v>92.8</v>
      </c>
      <c r="AF65" s="7"/>
      <c r="AG65" s="19">
        <v>92.33</v>
      </c>
      <c r="AH65" s="19">
        <v>81.42</v>
      </c>
      <c r="AI65" s="19">
        <v>67.680000000000007</v>
      </c>
    </row>
    <row r="66" spans="1:35" ht="12" customHeight="1" x14ac:dyDescent="0.2">
      <c r="A66" s="5">
        <v>2020</v>
      </c>
      <c r="B66" s="2" t="s">
        <v>724</v>
      </c>
      <c r="C66" s="2" t="s">
        <v>248</v>
      </c>
      <c r="D66" s="2" t="s">
        <v>663</v>
      </c>
      <c r="E66" s="2">
        <v>3520946</v>
      </c>
      <c r="H66" s="2">
        <v>36534885</v>
      </c>
      <c r="S66" s="2"/>
      <c r="T66" s="2"/>
      <c r="U66" s="5">
        <v>14.14</v>
      </c>
      <c r="V66" s="5">
        <v>10.39</v>
      </c>
      <c r="AB66" s="30">
        <v>27.77</v>
      </c>
      <c r="AC66" s="18">
        <v>98.18</v>
      </c>
      <c r="AD66" s="18">
        <v>92.21</v>
      </c>
      <c r="AE66" s="18">
        <v>96.62</v>
      </c>
      <c r="AF66" s="7"/>
      <c r="AG66" s="19">
        <v>91.46</v>
      </c>
      <c r="AH66" s="19">
        <v>72.849999999999994</v>
      </c>
      <c r="AI66" s="19">
        <v>75.05</v>
      </c>
    </row>
    <row r="67" spans="1:35" ht="12" customHeight="1" x14ac:dyDescent="0.2">
      <c r="A67" s="5">
        <v>2020</v>
      </c>
      <c r="B67" s="2" t="s">
        <v>717</v>
      </c>
      <c r="C67" s="2" t="s">
        <v>249</v>
      </c>
      <c r="D67" s="2" t="s">
        <v>663</v>
      </c>
      <c r="E67" s="2">
        <v>6611803</v>
      </c>
      <c r="H67" s="2">
        <v>56632286</v>
      </c>
      <c r="S67" s="2"/>
      <c r="T67" s="2"/>
      <c r="U67" s="5">
        <v>12.84</v>
      </c>
      <c r="V67" s="5">
        <v>8.9600000000000009</v>
      </c>
      <c r="AB67" s="30">
        <v>38.74</v>
      </c>
      <c r="AC67" s="18">
        <v>102.91</v>
      </c>
      <c r="AD67" s="18">
        <v>102.9</v>
      </c>
      <c r="AE67" s="18">
        <v>98.01</v>
      </c>
      <c r="AF67" s="7"/>
      <c r="AG67" s="19">
        <v>92.05</v>
      </c>
      <c r="AH67" s="19">
        <v>74.959999999999994</v>
      </c>
      <c r="AI67" s="19">
        <v>69.81</v>
      </c>
    </row>
    <row r="68" spans="1:35" ht="12" customHeight="1" x14ac:dyDescent="0.2">
      <c r="A68" s="5">
        <v>2020</v>
      </c>
      <c r="B68" s="2" t="s">
        <v>723</v>
      </c>
      <c r="C68" s="2" t="s">
        <v>250</v>
      </c>
      <c r="D68" s="2" t="s">
        <v>663</v>
      </c>
      <c r="H68" s="2">
        <v>44345268</v>
      </c>
      <c r="S68" s="2"/>
      <c r="T68" s="2"/>
      <c r="U68" s="5">
        <v>15.41</v>
      </c>
      <c r="V68" s="5">
        <v>10.42</v>
      </c>
      <c r="AB68" s="30">
        <v>41.32</v>
      </c>
      <c r="AC68" s="18">
        <v>104.19</v>
      </c>
      <c r="AD68" s="18">
        <v>103.97</v>
      </c>
      <c r="AE68" s="18">
        <v>91.69</v>
      </c>
      <c r="AF68" s="7"/>
      <c r="AG68" s="19">
        <v>95.72</v>
      </c>
      <c r="AH68" s="19">
        <v>79.84</v>
      </c>
      <c r="AI68" s="19">
        <v>67.489999999999995</v>
      </c>
    </row>
    <row r="69" spans="1:35" ht="12" customHeight="1" x14ac:dyDescent="0.2">
      <c r="A69" s="5">
        <v>2020</v>
      </c>
      <c r="B69" s="2" t="s">
        <v>723</v>
      </c>
      <c r="C69" s="2" t="s">
        <v>251</v>
      </c>
      <c r="D69" s="2" t="s">
        <v>663</v>
      </c>
      <c r="E69" s="2">
        <v>9714662</v>
      </c>
      <c r="H69" s="2">
        <v>200225686</v>
      </c>
      <c r="S69" s="2"/>
      <c r="T69" s="2"/>
      <c r="U69" s="5">
        <v>15.52</v>
      </c>
      <c r="V69" s="5">
        <v>10.53</v>
      </c>
      <c r="AB69" s="30">
        <v>75.91</v>
      </c>
      <c r="AC69" s="18">
        <v>101.13</v>
      </c>
      <c r="AD69" s="18">
        <v>96.18</v>
      </c>
      <c r="AE69" s="18">
        <v>92.75</v>
      </c>
      <c r="AF69" s="7"/>
      <c r="AG69" s="19">
        <v>94.04</v>
      </c>
      <c r="AH69" s="19">
        <v>74.510000000000005</v>
      </c>
      <c r="AI69" s="19">
        <v>69.569999999999993</v>
      </c>
    </row>
    <row r="70" spans="1:35" ht="12" customHeight="1" x14ac:dyDescent="0.2">
      <c r="A70" s="5">
        <v>2020</v>
      </c>
      <c r="B70" s="2" t="s">
        <v>719</v>
      </c>
      <c r="C70" s="2" t="s">
        <v>252</v>
      </c>
      <c r="D70" s="2" t="s">
        <v>663</v>
      </c>
      <c r="E70" s="2">
        <v>7720326</v>
      </c>
      <c r="H70" s="2">
        <v>121574532</v>
      </c>
      <c r="S70" s="2"/>
      <c r="T70" s="2"/>
      <c r="U70" s="5">
        <v>14.87</v>
      </c>
      <c r="V70" s="5">
        <v>10.69</v>
      </c>
      <c r="AB70" s="30">
        <v>59.14</v>
      </c>
      <c r="AC70" s="18">
        <v>102.75</v>
      </c>
      <c r="AD70" s="18">
        <v>98.24</v>
      </c>
      <c r="AE70" s="18">
        <v>106.84</v>
      </c>
      <c r="AF70" s="7"/>
      <c r="AG70" s="19">
        <v>94.44</v>
      </c>
      <c r="AH70" s="19">
        <v>76.5</v>
      </c>
      <c r="AI70" s="19">
        <v>80.45</v>
      </c>
    </row>
    <row r="71" spans="1:35" ht="12" customHeight="1" x14ac:dyDescent="0.2">
      <c r="A71" s="5">
        <v>2020</v>
      </c>
      <c r="B71" s="2" t="s">
        <v>720</v>
      </c>
      <c r="C71" s="2" t="s">
        <v>253</v>
      </c>
      <c r="D71" s="2" t="s">
        <v>663</v>
      </c>
      <c r="E71" s="2">
        <v>8314382</v>
      </c>
      <c r="H71" s="2">
        <v>57835823</v>
      </c>
      <c r="S71" s="2"/>
      <c r="T71" s="2"/>
      <c r="U71" s="5">
        <v>13.05</v>
      </c>
      <c r="V71" s="5">
        <v>8.51</v>
      </c>
      <c r="AB71" s="30">
        <v>29.47</v>
      </c>
      <c r="AC71" s="18">
        <v>103.27</v>
      </c>
      <c r="AD71" s="18">
        <v>104.57</v>
      </c>
      <c r="AE71" s="18">
        <v>100.39</v>
      </c>
      <c r="AF71" s="7"/>
      <c r="AG71" s="19">
        <v>94.17</v>
      </c>
      <c r="AH71" s="19">
        <v>78.680000000000007</v>
      </c>
      <c r="AI71" s="19">
        <v>73.849999999999994</v>
      </c>
    </row>
    <row r="72" spans="1:35" ht="12" customHeight="1" x14ac:dyDescent="0.2">
      <c r="A72" s="5">
        <v>2020</v>
      </c>
      <c r="B72" s="2" t="s">
        <v>715</v>
      </c>
      <c r="C72" s="2" t="s">
        <v>725</v>
      </c>
      <c r="D72" s="2" t="s">
        <v>664</v>
      </c>
      <c r="E72" s="2">
        <v>33094453</v>
      </c>
      <c r="F72" s="2">
        <v>5349830</v>
      </c>
      <c r="G72" s="2">
        <v>0</v>
      </c>
      <c r="H72" s="2">
        <v>35920253</v>
      </c>
      <c r="S72" s="2"/>
      <c r="T72" s="5">
        <v>74.180000000000007</v>
      </c>
      <c r="AB72" s="7"/>
      <c r="AC72" s="7"/>
      <c r="AD72" s="7"/>
      <c r="AE72" s="7"/>
      <c r="AF72" s="7"/>
      <c r="AG72" s="7"/>
      <c r="AH72" s="7"/>
      <c r="AI72" s="7"/>
    </row>
    <row r="73" spans="1:35" ht="12" customHeight="1" x14ac:dyDescent="0.2">
      <c r="A73" s="5">
        <v>2020</v>
      </c>
      <c r="B73" s="2" t="s">
        <v>716</v>
      </c>
      <c r="C73" s="2" t="s">
        <v>726</v>
      </c>
      <c r="D73" s="2" t="s">
        <v>664</v>
      </c>
      <c r="E73" s="2">
        <v>47522966</v>
      </c>
      <c r="F73" s="2">
        <v>12754109</v>
      </c>
      <c r="G73" s="2">
        <v>0</v>
      </c>
      <c r="H73" s="2">
        <v>44950571</v>
      </c>
      <c r="S73" s="2"/>
      <c r="T73" s="5">
        <v>73.72</v>
      </c>
      <c r="AB73" s="7"/>
      <c r="AC73" s="7"/>
      <c r="AD73" s="7"/>
      <c r="AE73" s="7"/>
      <c r="AF73" s="7"/>
      <c r="AG73" s="7"/>
      <c r="AH73" s="7"/>
      <c r="AI73" s="7"/>
    </row>
    <row r="74" spans="1:35" ht="12" customHeight="1" x14ac:dyDescent="0.2">
      <c r="A74" s="5">
        <v>2020</v>
      </c>
      <c r="B74" s="2" t="s">
        <v>717</v>
      </c>
      <c r="C74" s="2" t="s">
        <v>727</v>
      </c>
      <c r="D74" s="2" t="s">
        <v>664</v>
      </c>
      <c r="E74" s="2">
        <v>29582544</v>
      </c>
      <c r="F74" s="2">
        <v>3356950</v>
      </c>
      <c r="G74" s="2">
        <v>0</v>
      </c>
      <c r="H74" s="2">
        <v>22435205</v>
      </c>
      <c r="S74" s="2"/>
      <c r="T74" s="5">
        <v>74.69</v>
      </c>
      <c r="AB74" s="7"/>
      <c r="AC74" s="7"/>
      <c r="AD74" s="7"/>
      <c r="AE74" s="7"/>
      <c r="AF74" s="7"/>
      <c r="AG74" s="7"/>
      <c r="AH74" s="7"/>
      <c r="AI74" s="7"/>
    </row>
    <row r="75" spans="1:35" ht="12" customHeight="1" x14ac:dyDescent="0.2">
      <c r="A75" s="5">
        <v>2020</v>
      </c>
      <c r="B75" s="2" t="s">
        <v>718</v>
      </c>
      <c r="C75" s="2" t="s">
        <v>728</v>
      </c>
      <c r="D75" s="2" t="s">
        <v>664</v>
      </c>
      <c r="E75" s="2">
        <v>23684855</v>
      </c>
      <c r="F75" s="2">
        <v>6899754</v>
      </c>
      <c r="G75" s="2">
        <v>0</v>
      </c>
      <c r="H75" s="2">
        <v>30305269</v>
      </c>
      <c r="S75" s="2"/>
      <c r="T75" s="5">
        <v>74.41</v>
      </c>
      <c r="AB75" s="7"/>
      <c r="AC75" s="7"/>
      <c r="AD75" s="7"/>
      <c r="AE75" s="7"/>
      <c r="AF75" s="7"/>
      <c r="AG75" s="7"/>
      <c r="AH75" s="7"/>
      <c r="AI75" s="7"/>
    </row>
    <row r="76" spans="1:35" ht="12" customHeight="1" x14ac:dyDescent="0.2">
      <c r="A76" s="5">
        <v>2020</v>
      </c>
      <c r="B76" s="2" t="s">
        <v>719</v>
      </c>
      <c r="C76" s="2" t="s">
        <v>729</v>
      </c>
      <c r="D76" s="2" t="s">
        <v>664</v>
      </c>
      <c r="E76" s="2">
        <v>52519363</v>
      </c>
      <c r="F76" s="2">
        <v>4617175</v>
      </c>
      <c r="G76" s="2">
        <v>0</v>
      </c>
      <c r="H76" s="2">
        <v>28891759</v>
      </c>
      <c r="S76" s="2"/>
      <c r="T76" s="5">
        <v>75.95</v>
      </c>
      <c r="AB76" s="7"/>
      <c r="AC76" s="7"/>
      <c r="AD76" s="7"/>
      <c r="AE76" s="7"/>
      <c r="AF76" s="7"/>
      <c r="AG76" s="7"/>
      <c r="AH76" s="7"/>
      <c r="AI76" s="7"/>
    </row>
    <row r="77" spans="1:35" ht="12" customHeight="1" x14ac:dyDescent="0.2">
      <c r="A77" s="5">
        <v>2020</v>
      </c>
      <c r="B77" s="2" t="s">
        <v>720</v>
      </c>
      <c r="C77" s="2" t="s">
        <v>730</v>
      </c>
      <c r="D77" s="2" t="s">
        <v>664</v>
      </c>
      <c r="E77" s="2">
        <v>32427558</v>
      </c>
      <c r="F77" s="2">
        <v>4331104</v>
      </c>
      <c r="G77" s="2">
        <v>0</v>
      </c>
      <c r="H77" s="2">
        <v>40484013</v>
      </c>
      <c r="S77" s="2"/>
      <c r="T77" s="5">
        <v>69.33</v>
      </c>
      <c r="AB77" s="7"/>
      <c r="AC77" s="7"/>
      <c r="AD77" s="7"/>
      <c r="AE77" s="7"/>
      <c r="AF77" s="7"/>
      <c r="AG77" s="7"/>
      <c r="AH77" s="7"/>
      <c r="AI77" s="7"/>
    </row>
    <row r="78" spans="1:35" ht="12" customHeight="1" x14ac:dyDescent="0.2">
      <c r="A78" s="5">
        <v>2020</v>
      </c>
      <c r="B78" s="2" t="s">
        <v>716</v>
      </c>
      <c r="C78" s="2" t="s">
        <v>731</v>
      </c>
      <c r="D78" s="2" t="s">
        <v>664</v>
      </c>
      <c r="E78" s="2">
        <v>23094435</v>
      </c>
      <c r="F78" s="2">
        <v>8039497</v>
      </c>
      <c r="G78" s="2">
        <v>0</v>
      </c>
      <c r="H78" s="2">
        <v>46689578</v>
      </c>
      <c r="S78" s="2"/>
      <c r="T78" s="5">
        <v>73.73</v>
      </c>
      <c r="AB78" s="7"/>
      <c r="AC78" s="7"/>
      <c r="AD78" s="7"/>
      <c r="AE78" s="7"/>
      <c r="AF78" s="7"/>
      <c r="AG78" s="7"/>
      <c r="AH78" s="7"/>
      <c r="AI78" s="7"/>
    </row>
    <row r="79" spans="1:35" ht="12" customHeight="1" x14ac:dyDescent="0.2">
      <c r="A79" s="5">
        <v>2020</v>
      </c>
      <c r="B79" s="2" t="s">
        <v>721</v>
      </c>
      <c r="C79" s="2" t="s">
        <v>732</v>
      </c>
      <c r="D79" s="2" t="s">
        <v>664</v>
      </c>
      <c r="E79" s="2">
        <v>19877998</v>
      </c>
      <c r="F79" s="2">
        <v>2742725</v>
      </c>
      <c r="G79" s="2">
        <v>0</v>
      </c>
      <c r="H79" s="2">
        <v>28699086</v>
      </c>
      <c r="S79" s="2"/>
      <c r="T79" s="5">
        <v>75.400000000000006</v>
      </c>
      <c r="AB79" s="7"/>
      <c r="AC79" s="7"/>
      <c r="AD79" s="7"/>
      <c r="AE79" s="7"/>
      <c r="AF79" s="7"/>
      <c r="AG79" s="7"/>
      <c r="AH79" s="7"/>
      <c r="AI79" s="7"/>
    </row>
    <row r="80" spans="1:35" ht="12" customHeight="1" x14ac:dyDescent="0.2">
      <c r="A80" s="5">
        <v>2020</v>
      </c>
      <c r="B80" s="2" t="s">
        <v>718</v>
      </c>
      <c r="C80" s="2" t="s">
        <v>733</v>
      </c>
      <c r="D80" s="2" t="s">
        <v>664</v>
      </c>
      <c r="E80" s="2">
        <v>24269074</v>
      </c>
      <c r="F80" s="2">
        <v>5113311</v>
      </c>
      <c r="G80" s="2">
        <v>0</v>
      </c>
      <c r="H80" s="2">
        <v>31846439</v>
      </c>
      <c r="S80" s="2"/>
      <c r="T80" s="5">
        <v>74.75</v>
      </c>
      <c r="AB80" s="7"/>
      <c r="AC80" s="7"/>
      <c r="AD80" s="7"/>
      <c r="AE80" s="7"/>
      <c r="AF80" s="7"/>
      <c r="AG80" s="7"/>
      <c r="AH80" s="7"/>
      <c r="AI80" s="7"/>
    </row>
    <row r="81" spans="1:35" ht="12" customHeight="1" x14ac:dyDescent="0.2">
      <c r="A81" s="5">
        <v>2020</v>
      </c>
      <c r="B81" s="2" t="s">
        <v>721</v>
      </c>
      <c r="C81" s="2" t="s">
        <v>734</v>
      </c>
      <c r="D81" s="2" t="s">
        <v>664</v>
      </c>
      <c r="E81" s="2">
        <v>21153404</v>
      </c>
      <c r="F81" s="2">
        <v>4979641</v>
      </c>
      <c r="G81" s="2">
        <v>0</v>
      </c>
      <c r="H81" s="2">
        <v>23943670</v>
      </c>
      <c r="S81" s="2"/>
      <c r="T81" s="5">
        <v>75.84</v>
      </c>
      <c r="AB81" s="7"/>
      <c r="AC81" s="7"/>
      <c r="AD81" s="7"/>
      <c r="AE81" s="7"/>
      <c r="AF81" s="7"/>
      <c r="AG81" s="7"/>
      <c r="AH81" s="7"/>
      <c r="AI81" s="7"/>
    </row>
    <row r="82" spans="1:35" ht="12" customHeight="1" x14ac:dyDescent="0.2">
      <c r="A82" s="5">
        <v>2020</v>
      </c>
      <c r="B82" s="2" t="s">
        <v>722</v>
      </c>
      <c r="C82" s="2" t="s">
        <v>735</v>
      </c>
      <c r="D82" s="2" t="s">
        <v>664</v>
      </c>
      <c r="E82" s="2">
        <v>15961858</v>
      </c>
      <c r="F82" s="2">
        <v>1802876</v>
      </c>
      <c r="G82" s="2">
        <v>0</v>
      </c>
      <c r="H82" s="2">
        <v>24447675</v>
      </c>
      <c r="S82" s="2"/>
      <c r="T82" s="5">
        <v>77.47</v>
      </c>
      <c r="AB82" s="7"/>
      <c r="AC82" s="7"/>
      <c r="AD82" s="7"/>
      <c r="AE82" s="7"/>
      <c r="AF82" s="7"/>
      <c r="AG82" s="7"/>
      <c r="AH82" s="7"/>
      <c r="AI82" s="7"/>
    </row>
    <row r="83" spans="1:35" ht="12" customHeight="1" x14ac:dyDescent="0.2">
      <c r="A83" s="5">
        <v>2020</v>
      </c>
      <c r="B83" s="2" t="s">
        <v>715</v>
      </c>
      <c r="C83" s="2" t="s">
        <v>736</v>
      </c>
      <c r="D83" s="2" t="s">
        <v>664</v>
      </c>
      <c r="E83" s="2">
        <v>20604101</v>
      </c>
      <c r="F83" s="2">
        <v>3982080</v>
      </c>
      <c r="G83" s="2">
        <v>0</v>
      </c>
      <c r="H83" s="2">
        <v>40243160</v>
      </c>
      <c r="S83" s="2"/>
      <c r="T83" s="5">
        <v>73.400000000000006</v>
      </c>
      <c r="AB83" s="7"/>
      <c r="AC83" s="7"/>
      <c r="AD83" s="7"/>
      <c r="AE83" s="7"/>
      <c r="AF83" s="7"/>
      <c r="AG83" s="7"/>
      <c r="AH83" s="7"/>
      <c r="AI83" s="7"/>
    </row>
    <row r="84" spans="1:35" ht="12" customHeight="1" x14ac:dyDescent="0.2">
      <c r="A84" s="5">
        <v>2020</v>
      </c>
      <c r="B84" s="2" t="s">
        <v>723</v>
      </c>
      <c r="C84" s="2" t="s">
        <v>737</v>
      </c>
      <c r="D84" s="2" t="s">
        <v>664</v>
      </c>
      <c r="E84" s="2">
        <v>19413957</v>
      </c>
      <c r="F84" s="2">
        <v>5749075</v>
      </c>
      <c r="G84" s="2">
        <v>0</v>
      </c>
      <c r="H84" s="2">
        <v>31064488</v>
      </c>
      <c r="S84" s="2"/>
      <c r="T84" s="5">
        <v>74.430000000000007</v>
      </c>
      <c r="AB84" s="7"/>
      <c r="AC84" s="7"/>
      <c r="AD84" s="7"/>
      <c r="AE84" s="7"/>
      <c r="AF84" s="7"/>
      <c r="AG84" s="7"/>
      <c r="AH84" s="7"/>
      <c r="AI84" s="7"/>
    </row>
    <row r="85" spans="1:35" ht="12" customHeight="1" x14ac:dyDescent="0.2">
      <c r="A85" s="5">
        <v>2020</v>
      </c>
      <c r="B85" s="2" t="s">
        <v>719</v>
      </c>
      <c r="C85" s="2" t="s">
        <v>738</v>
      </c>
      <c r="D85" s="2" t="s">
        <v>664</v>
      </c>
      <c r="E85" s="2">
        <v>9416531</v>
      </c>
      <c r="F85" s="2">
        <v>5989927</v>
      </c>
      <c r="G85" s="2">
        <v>0</v>
      </c>
      <c r="H85" s="2">
        <v>36597534</v>
      </c>
      <c r="S85" s="2"/>
      <c r="T85" s="5">
        <v>76.78</v>
      </c>
      <c r="AB85" s="7"/>
      <c r="AC85" s="7"/>
      <c r="AD85" s="7"/>
      <c r="AE85" s="7"/>
      <c r="AF85" s="7"/>
      <c r="AG85" s="7"/>
      <c r="AH85" s="7"/>
      <c r="AI85" s="7"/>
    </row>
    <row r="86" spans="1:35" ht="12" customHeight="1" x14ac:dyDescent="0.2">
      <c r="A86" s="5">
        <v>2020</v>
      </c>
      <c r="B86" s="2" t="s">
        <v>721</v>
      </c>
      <c r="C86" s="2" t="s">
        <v>739</v>
      </c>
      <c r="D86" s="2" t="s">
        <v>664</v>
      </c>
      <c r="E86" s="2">
        <v>8290868</v>
      </c>
      <c r="F86" s="2">
        <v>3364207</v>
      </c>
      <c r="G86" s="2">
        <v>0</v>
      </c>
      <c r="H86" s="2">
        <v>17441412</v>
      </c>
      <c r="S86" s="2"/>
      <c r="T86" s="5">
        <v>76.599999999999994</v>
      </c>
      <c r="AB86" s="7"/>
      <c r="AC86" s="7"/>
      <c r="AD86" s="7"/>
      <c r="AE86" s="7"/>
      <c r="AF86" s="7"/>
      <c r="AG86" s="7"/>
      <c r="AH86" s="7"/>
      <c r="AI86" s="7"/>
    </row>
    <row r="87" spans="1:35" ht="12" customHeight="1" x14ac:dyDescent="0.2">
      <c r="A87" s="5">
        <v>2020</v>
      </c>
      <c r="B87" s="2" t="s">
        <v>724</v>
      </c>
      <c r="C87" s="2" t="s">
        <v>740</v>
      </c>
      <c r="D87" s="2" t="s">
        <v>664</v>
      </c>
      <c r="E87" s="2">
        <v>14757075</v>
      </c>
      <c r="F87" s="2">
        <v>25226040</v>
      </c>
      <c r="G87" s="2">
        <v>0</v>
      </c>
      <c r="H87" s="2">
        <v>32915914</v>
      </c>
      <c r="S87" s="2"/>
      <c r="T87" s="5">
        <v>73.72</v>
      </c>
      <c r="AB87" s="7"/>
      <c r="AC87" s="7"/>
      <c r="AD87" s="7"/>
      <c r="AE87" s="7"/>
      <c r="AF87" s="7"/>
      <c r="AG87" s="7"/>
      <c r="AH87" s="7"/>
      <c r="AI87" s="7"/>
    </row>
    <row r="88" spans="1:35" ht="12" customHeight="1" x14ac:dyDescent="0.2">
      <c r="A88" s="5">
        <v>2020</v>
      </c>
      <c r="B88" s="2" t="s">
        <v>718</v>
      </c>
      <c r="C88" s="2" t="s">
        <v>741</v>
      </c>
      <c r="D88" s="2" t="s">
        <v>664</v>
      </c>
      <c r="E88" s="2">
        <v>31406972</v>
      </c>
      <c r="F88" s="2">
        <v>3093853</v>
      </c>
      <c r="G88" s="2">
        <v>0</v>
      </c>
      <c r="H88" s="2">
        <v>25394018</v>
      </c>
      <c r="S88" s="2"/>
      <c r="T88" s="5">
        <v>76.22</v>
      </c>
      <c r="AB88" s="7"/>
      <c r="AC88" s="7"/>
      <c r="AD88" s="7"/>
      <c r="AE88" s="7"/>
      <c r="AF88" s="7"/>
      <c r="AG88" s="7"/>
      <c r="AH88" s="7"/>
      <c r="AI88" s="7"/>
    </row>
    <row r="89" spans="1:35" ht="12" customHeight="1" x14ac:dyDescent="0.2">
      <c r="A89" s="5">
        <v>2020</v>
      </c>
      <c r="B89" s="2" t="s">
        <v>717</v>
      </c>
      <c r="C89" s="2" t="s">
        <v>742</v>
      </c>
      <c r="D89" s="2" t="s">
        <v>664</v>
      </c>
      <c r="E89" s="2">
        <v>29368103</v>
      </c>
      <c r="F89" s="2">
        <v>1270010</v>
      </c>
      <c r="G89" s="2">
        <v>0</v>
      </c>
      <c r="H89" s="2">
        <v>30221496</v>
      </c>
      <c r="S89" s="2"/>
      <c r="T89" s="5">
        <v>73.69</v>
      </c>
      <c r="AB89" s="7"/>
      <c r="AC89" s="7"/>
      <c r="AD89" s="7"/>
      <c r="AE89" s="7"/>
      <c r="AF89" s="7"/>
      <c r="AG89" s="7"/>
      <c r="AH89" s="7"/>
      <c r="AI89" s="7"/>
    </row>
    <row r="90" spans="1:35" ht="12" customHeight="1" x14ac:dyDescent="0.2">
      <c r="A90" s="5">
        <v>2020</v>
      </c>
      <c r="B90" s="2" t="s">
        <v>717</v>
      </c>
      <c r="C90" s="2" t="s">
        <v>743</v>
      </c>
      <c r="D90" s="2" t="s">
        <v>664</v>
      </c>
      <c r="E90" s="2">
        <v>20699743</v>
      </c>
      <c r="F90" s="2">
        <v>8303797</v>
      </c>
      <c r="G90" s="2">
        <v>0</v>
      </c>
      <c r="H90" s="2">
        <v>29120278</v>
      </c>
      <c r="S90" s="2"/>
      <c r="T90" s="5">
        <v>73.400000000000006</v>
      </c>
      <c r="AB90" s="7"/>
      <c r="AC90" s="7"/>
      <c r="AD90" s="7"/>
      <c r="AE90" s="7"/>
      <c r="AF90" s="7"/>
      <c r="AG90" s="7"/>
      <c r="AH90" s="7"/>
      <c r="AI90" s="7"/>
    </row>
    <row r="91" spans="1:35" ht="12" customHeight="1" x14ac:dyDescent="0.2">
      <c r="A91" s="5">
        <v>2020</v>
      </c>
      <c r="B91" s="2" t="s">
        <v>715</v>
      </c>
      <c r="C91" s="2" t="s">
        <v>744</v>
      </c>
      <c r="D91" s="2" t="s">
        <v>664</v>
      </c>
      <c r="E91" s="2">
        <v>27149360</v>
      </c>
      <c r="F91" s="2">
        <v>3423796</v>
      </c>
      <c r="G91" s="2">
        <v>0</v>
      </c>
      <c r="H91" s="2">
        <v>26068953</v>
      </c>
      <c r="S91" s="2"/>
      <c r="T91" s="5">
        <v>73.14</v>
      </c>
      <c r="AB91" s="7"/>
      <c r="AC91" s="7"/>
      <c r="AD91" s="7"/>
      <c r="AE91" s="7"/>
      <c r="AF91" s="7"/>
      <c r="AG91" s="7"/>
      <c r="AH91" s="7"/>
      <c r="AI91" s="7"/>
    </row>
    <row r="92" spans="1:35" ht="12" customHeight="1" x14ac:dyDescent="0.2">
      <c r="A92" s="5">
        <v>2020</v>
      </c>
      <c r="B92" s="2" t="s">
        <v>724</v>
      </c>
      <c r="C92" s="2" t="s">
        <v>745</v>
      </c>
      <c r="D92" s="2" t="s">
        <v>664</v>
      </c>
      <c r="E92" s="2">
        <v>22677907</v>
      </c>
      <c r="F92" s="2">
        <v>985673</v>
      </c>
      <c r="G92" s="2">
        <v>0</v>
      </c>
      <c r="H92" s="2">
        <v>28452281</v>
      </c>
      <c r="S92" s="2"/>
      <c r="T92" s="5">
        <v>74.72</v>
      </c>
      <c r="AB92" s="7"/>
      <c r="AC92" s="7"/>
      <c r="AD92" s="7"/>
      <c r="AE92" s="7"/>
      <c r="AF92" s="7"/>
      <c r="AG92" s="7"/>
      <c r="AH92" s="7"/>
      <c r="AI92" s="7"/>
    </row>
    <row r="93" spans="1:35" ht="12" customHeight="1" x14ac:dyDescent="0.2">
      <c r="A93" s="5">
        <v>2020</v>
      </c>
      <c r="B93" s="2" t="s">
        <v>718</v>
      </c>
      <c r="C93" s="2" t="s">
        <v>746</v>
      </c>
      <c r="D93" s="2" t="s">
        <v>664</v>
      </c>
      <c r="E93" s="2">
        <v>25613490</v>
      </c>
      <c r="F93" s="2">
        <v>2313172</v>
      </c>
      <c r="G93" s="2">
        <v>0</v>
      </c>
      <c r="H93" s="2">
        <v>19225199</v>
      </c>
      <c r="S93" s="2"/>
      <c r="T93" s="5">
        <v>74.55</v>
      </c>
      <c r="AB93" s="7"/>
      <c r="AC93" s="7"/>
      <c r="AD93" s="7"/>
      <c r="AE93" s="7"/>
      <c r="AF93" s="7"/>
      <c r="AG93" s="7"/>
      <c r="AH93" s="7"/>
      <c r="AI93" s="7"/>
    </row>
    <row r="94" spans="1:35" ht="12" customHeight="1" x14ac:dyDescent="0.2">
      <c r="A94" s="5">
        <v>2020</v>
      </c>
      <c r="B94" s="2" t="s">
        <v>723</v>
      </c>
      <c r="C94" s="2" t="s">
        <v>747</v>
      </c>
      <c r="D94" s="2" t="s">
        <v>664</v>
      </c>
      <c r="E94" s="2">
        <v>22124452</v>
      </c>
      <c r="F94" s="2">
        <v>2691818</v>
      </c>
      <c r="G94" s="2">
        <v>0</v>
      </c>
      <c r="H94" s="2">
        <v>27245957</v>
      </c>
      <c r="S94" s="2"/>
      <c r="T94" s="5">
        <v>75.73</v>
      </c>
      <c r="AB94" s="7"/>
      <c r="AC94" s="7"/>
      <c r="AD94" s="7"/>
      <c r="AE94" s="7"/>
      <c r="AF94" s="7"/>
      <c r="AG94" s="7"/>
      <c r="AH94" s="7"/>
      <c r="AI94" s="7"/>
    </row>
    <row r="95" spans="1:35" ht="12" customHeight="1" x14ac:dyDescent="0.2">
      <c r="A95" s="5">
        <v>2020</v>
      </c>
      <c r="B95" s="2" t="s">
        <v>722</v>
      </c>
      <c r="C95" s="2" t="s">
        <v>748</v>
      </c>
      <c r="D95" s="2" t="s">
        <v>664</v>
      </c>
      <c r="E95" s="2">
        <v>49803733</v>
      </c>
      <c r="F95" s="2">
        <v>3746669</v>
      </c>
      <c r="G95" s="2">
        <v>0</v>
      </c>
      <c r="H95" s="2">
        <v>29379803</v>
      </c>
      <c r="S95" s="2"/>
      <c r="T95" s="5">
        <v>75.709999999999994</v>
      </c>
      <c r="AB95" s="7"/>
      <c r="AC95" s="7"/>
      <c r="AD95" s="7"/>
      <c r="AE95" s="7"/>
      <c r="AF95" s="7"/>
      <c r="AG95" s="7"/>
      <c r="AH95" s="7"/>
      <c r="AI95" s="7"/>
    </row>
    <row r="96" spans="1:35" ht="12" customHeight="1" x14ac:dyDescent="0.2">
      <c r="A96" s="5">
        <v>2020</v>
      </c>
      <c r="B96" s="2" t="s">
        <v>719</v>
      </c>
      <c r="C96" s="2" t="s">
        <v>749</v>
      </c>
      <c r="D96" s="2" t="s">
        <v>664</v>
      </c>
      <c r="E96" s="2">
        <v>40138811</v>
      </c>
      <c r="F96" s="2">
        <v>1596064</v>
      </c>
      <c r="G96" s="2">
        <v>0</v>
      </c>
      <c r="H96" s="2">
        <v>14222059</v>
      </c>
      <c r="S96" s="2"/>
      <c r="T96" s="5">
        <v>77.650000000000006</v>
      </c>
      <c r="AB96" s="7"/>
      <c r="AC96" s="7"/>
      <c r="AD96" s="7"/>
      <c r="AE96" s="7"/>
      <c r="AF96" s="7"/>
      <c r="AG96" s="7"/>
      <c r="AH96" s="7"/>
      <c r="AI96" s="7"/>
    </row>
    <row r="97" spans="1:35" ht="12" customHeight="1" x14ac:dyDescent="0.2">
      <c r="A97" s="5">
        <v>2020</v>
      </c>
      <c r="B97" s="2" t="s">
        <v>720</v>
      </c>
      <c r="C97" s="2" t="s">
        <v>750</v>
      </c>
      <c r="D97" s="2" t="s">
        <v>664</v>
      </c>
      <c r="E97" s="2">
        <v>42916672</v>
      </c>
      <c r="F97" s="2">
        <v>4373383</v>
      </c>
      <c r="G97" s="2">
        <v>0</v>
      </c>
      <c r="H97" s="2">
        <v>32754814</v>
      </c>
      <c r="S97" s="2"/>
      <c r="T97" s="5">
        <v>71.599999999999994</v>
      </c>
      <c r="AB97" s="7"/>
      <c r="AC97" s="7"/>
      <c r="AD97" s="7"/>
      <c r="AE97" s="7"/>
      <c r="AF97" s="7"/>
      <c r="AG97" s="7"/>
      <c r="AH97" s="7"/>
      <c r="AI97" s="7"/>
    </row>
    <row r="98" spans="1:35" ht="12" customHeight="1" x14ac:dyDescent="0.2">
      <c r="A98" s="5">
        <v>2020</v>
      </c>
      <c r="B98" s="2" t="s">
        <v>724</v>
      </c>
      <c r="C98" s="2" t="s">
        <v>751</v>
      </c>
      <c r="D98" s="2" t="s">
        <v>664</v>
      </c>
      <c r="E98" s="2">
        <v>17300703</v>
      </c>
      <c r="F98" s="2">
        <v>2286292</v>
      </c>
      <c r="G98" s="2">
        <v>0</v>
      </c>
      <c r="H98" s="2">
        <v>27890700</v>
      </c>
      <c r="S98" s="2"/>
      <c r="T98" s="5">
        <v>75.58</v>
      </c>
      <c r="AB98" s="7"/>
      <c r="AC98" s="7"/>
      <c r="AD98" s="7"/>
      <c r="AE98" s="7"/>
      <c r="AF98" s="7"/>
      <c r="AG98" s="7"/>
      <c r="AH98" s="7"/>
      <c r="AI98" s="7"/>
    </row>
    <row r="99" spans="1:35" ht="12" customHeight="1" x14ac:dyDescent="0.2">
      <c r="A99" s="5">
        <v>2020</v>
      </c>
      <c r="B99" s="2" t="s">
        <v>722</v>
      </c>
      <c r="C99" s="2" t="s">
        <v>752</v>
      </c>
      <c r="D99" s="2" t="s">
        <v>664</v>
      </c>
      <c r="E99" s="2">
        <v>15293936</v>
      </c>
      <c r="F99" s="2">
        <v>2029839</v>
      </c>
      <c r="G99" s="2">
        <v>0</v>
      </c>
      <c r="H99" s="2">
        <v>33923119</v>
      </c>
      <c r="S99" s="2"/>
      <c r="T99" s="5">
        <v>76.16</v>
      </c>
      <c r="AB99" s="7"/>
      <c r="AC99" s="7"/>
      <c r="AD99" s="7"/>
      <c r="AE99" s="7"/>
      <c r="AF99" s="7"/>
      <c r="AG99" s="7"/>
      <c r="AH99" s="7"/>
      <c r="AI99" s="7"/>
    </row>
    <row r="100" spans="1:35" ht="12" customHeight="1" x14ac:dyDescent="0.2">
      <c r="A100" s="5">
        <v>2020</v>
      </c>
      <c r="B100" s="2" t="s">
        <v>724</v>
      </c>
      <c r="C100" s="2" t="s">
        <v>753</v>
      </c>
      <c r="D100" s="2" t="s">
        <v>664</v>
      </c>
      <c r="E100" s="2">
        <v>18011297</v>
      </c>
      <c r="F100" s="2">
        <v>2002637</v>
      </c>
      <c r="G100" s="2">
        <v>0</v>
      </c>
      <c r="H100" s="2">
        <v>27242547</v>
      </c>
      <c r="S100" s="2"/>
      <c r="T100" s="5">
        <v>71.819999999999993</v>
      </c>
      <c r="AB100" s="7"/>
      <c r="AC100" s="7"/>
      <c r="AD100" s="7"/>
      <c r="AE100" s="7"/>
      <c r="AF100" s="7"/>
      <c r="AG100" s="7"/>
      <c r="AH100" s="7"/>
      <c r="AI100" s="7"/>
    </row>
    <row r="101" spans="1:35" ht="12" customHeight="1" x14ac:dyDescent="0.2">
      <c r="A101" s="5">
        <v>2020</v>
      </c>
      <c r="B101" s="2" t="s">
        <v>724</v>
      </c>
      <c r="C101" s="2" t="s">
        <v>248</v>
      </c>
      <c r="D101" s="2" t="s">
        <v>664</v>
      </c>
      <c r="E101" s="2">
        <v>12956089</v>
      </c>
      <c r="F101" s="2">
        <v>1363573</v>
      </c>
      <c r="G101" s="2">
        <v>0</v>
      </c>
      <c r="H101" s="2">
        <v>4639483</v>
      </c>
      <c r="S101" s="2"/>
      <c r="T101" s="5">
        <v>76.849999999999994</v>
      </c>
      <c r="AB101" s="7"/>
      <c r="AC101" s="7"/>
      <c r="AD101" s="7"/>
      <c r="AE101" s="7"/>
      <c r="AF101" s="7"/>
      <c r="AG101" s="7"/>
      <c r="AH101" s="7"/>
      <c r="AI101" s="7"/>
    </row>
    <row r="102" spans="1:35" ht="12" customHeight="1" x14ac:dyDescent="0.2">
      <c r="A102" s="5">
        <v>2020</v>
      </c>
      <c r="B102" s="2" t="s">
        <v>717</v>
      </c>
      <c r="C102" s="2" t="s">
        <v>249</v>
      </c>
      <c r="D102" s="2" t="s">
        <v>664</v>
      </c>
      <c r="E102" s="2">
        <v>22154925</v>
      </c>
      <c r="F102" s="2">
        <v>2852558</v>
      </c>
      <c r="G102" s="2">
        <v>0</v>
      </c>
      <c r="H102" s="2">
        <v>11015806</v>
      </c>
      <c r="S102" s="2"/>
      <c r="T102" s="5">
        <v>74.38</v>
      </c>
      <c r="AB102" s="7"/>
      <c r="AC102" s="7"/>
      <c r="AD102" s="7"/>
      <c r="AE102" s="7"/>
      <c r="AF102" s="7"/>
      <c r="AG102" s="7"/>
      <c r="AH102" s="7"/>
      <c r="AI102" s="7"/>
    </row>
    <row r="103" spans="1:35" ht="12" customHeight="1" x14ac:dyDescent="0.2">
      <c r="A103" s="5">
        <v>2020</v>
      </c>
      <c r="B103" s="2" t="s">
        <v>723</v>
      </c>
      <c r="C103" s="2" t="s">
        <v>250</v>
      </c>
      <c r="D103" s="2" t="s">
        <v>664</v>
      </c>
      <c r="E103" s="2">
        <v>8634340</v>
      </c>
      <c r="F103" s="2">
        <v>779530</v>
      </c>
      <c r="G103" s="2">
        <v>0</v>
      </c>
      <c r="H103" s="2">
        <v>5490812</v>
      </c>
      <c r="S103" s="2"/>
      <c r="T103" s="5">
        <v>77.400000000000006</v>
      </c>
      <c r="AB103" s="7"/>
      <c r="AC103" s="7"/>
      <c r="AD103" s="7"/>
      <c r="AE103" s="7"/>
      <c r="AF103" s="7"/>
      <c r="AG103" s="7"/>
      <c r="AH103" s="7"/>
      <c r="AI103" s="7"/>
    </row>
    <row r="104" spans="1:35" ht="12" customHeight="1" x14ac:dyDescent="0.2">
      <c r="A104" s="5">
        <v>2020</v>
      </c>
      <c r="B104" s="2" t="s">
        <v>723</v>
      </c>
      <c r="C104" s="2" t="s">
        <v>251</v>
      </c>
      <c r="D104" s="2" t="s">
        <v>664</v>
      </c>
      <c r="E104" s="2">
        <v>55156493</v>
      </c>
      <c r="F104" s="2">
        <v>5892520</v>
      </c>
      <c r="G104" s="2">
        <v>0</v>
      </c>
      <c r="H104" s="2">
        <v>26470463</v>
      </c>
      <c r="S104" s="2"/>
      <c r="T104" s="5">
        <v>77.34</v>
      </c>
      <c r="AB104" s="7"/>
      <c r="AC104" s="7"/>
      <c r="AD104" s="7"/>
      <c r="AE104" s="7"/>
      <c r="AF104" s="7"/>
      <c r="AG104" s="7"/>
      <c r="AH104" s="7"/>
      <c r="AI104" s="7"/>
    </row>
    <row r="105" spans="1:35" ht="12" customHeight="1" x14ac:dyDescent="0.2">
      <c r="A105" s="5">
        <v>2020</v>
      </c>
      <c r="B105" s="2" t="s">
        <v>719</v>
      </c>
      <c r="C105" s="2" t="s">
        <v>252</v>
      </c>
      <c r="D105" s="2" t="s">
        <v>664</v>
      </c>
      <c r="E105" s="2">
        <v>10740243</v>
      </c>
      <c r="F105" s="2">
        <v>3046360</v>
      </c>
      <c r="G105" s="2">
        <v>0</v>
      </c>
      <c r="H105" s="2">
        <v>11775279</v>
      </c>
      <c r="S105" s="2"/>
      <c r="T105" s="5">
        <v>77.22</v>
      </c>
      <c r="AB105" s="7"/>
      <c r="AC105" s="7"/>
      <c r="AD105" s="7"/>
      <c r="AE105" s="7"/>
      <c r="AF105" s="7"/>
      <c r="AG105" s="7"/>
      <c r="AH105" s="7"/>
      <c r="AI105" s="7"/>
    </row>
    <row r="106" spans="1:35" ht="12" customHeight="1" x14ac:dyDescent="0.2">
      <c r="A106" s="5">
        <v>2020</v>
      </c>
      <c r="B106" s="2" t="s">
        <v>720</v>
      </c>
      <c r="C106" s="2" t="s">
        <v>253</v>
      </c>
      <c r="D106" s="2" t="s">
        <v>664</v>
      </c>
      <c r="E106" s="2">
        <v>50592666</v>
      </c>
      <c r="F106" s="2">
        <v>1763630</v>
      </c>
      <c r="G106" s="2">
        <v>0</v>
      </c>
      <c r="H106" s="2">
        <v>6218780</v>
      </c>
      <c r="S106" s="2"/>
      <c r="T106" s="5">
        <v>74.459999999999994</v>
      </c>
      <c r="AB106" s="7"/>
      <c r="AC106" s="7"/>
      <c r="AD106" s="7"/>
      <c r="AE106" s="7"/>
      <c r="AF106" s="7"/>
      <c r="AG106" s="7"/>
      <c r="AH106" s="7"/>
      <c r="AI106" s="7"/>
    </row>
    <row r="107" spans="1:35" ht="12" customHeight="1" x14ac:dyDescent="0.2">
      <c r="A107" s="5">
        <v>2020</v>
      </c>
      <c r="B107" s="2" t="s">
        <v>715</v>
      </c>
      <c r="C107" s="2" t="s">
        <v>725</v>
      </c>
      <c r="D107" s="2" t="s">
        <v>665</v>
      </c>
      <c r="E107" s="2">
        <v>952000</v>
      </c>
      <c r="F107" s="2">
        <v>0</v>
      </c>
      <c r="G107" s="2">
        <v>0</v>
      </c>
      <c r="H107" s="2">
        <v>0</v>
      </c>
      <c r="S107" s="2"/>
      <c r="T107" s="2"/>
      <c r="AB107" s="7"/>
      <c r="AC107" s="7"/>
      <c r="AD107" s="7"/>
      <c r="AE107" s="7"/>
      <c r="AF107" s="7"/>
      <c r="AG107" s="7"/>
      <c r="AH107" s="7"/>
      <c r="AI107" s="7"/>
    </row>
    <row r="108" spans="1:35" ht="12" customHeight="1" x14ac:dyDescent="0.2">
      <c r="A108" s="5">
        <v>2020</v>
      </c>
      <c r="B108" s="2" t="s">
        <v>716</v>
      </c>
      <c r="C108" s="2" t="s">
        <v>726</v>
      </c>
      <c r="D108" s="2" t="s">
        <v>665</v>
      </c>
      <c r="F108" s="2">
        <v>0</v>
      </c>
      <c r="G108" s="2">
        <v>0</v>
      </c>
      <c r="H108" s="2">
        <v>0</v>
      </c>
      <c r="S108" s="2"/>
      <c r="T108" s="2"/>
      <c r="AB108" s="7"/>
      <c r="AC108" s="7"/>
      <c r="AD108" s="7"/>
      <c r="AE108" s="7"/>
      <c r="AF108" s="7"/>
      <c r="AG108" s="7"/>
      <c r="AH108" s="7"/>
      <c r="AI108" s="7"/>
    </row>
    <row r="109" spans="1:35" ht="12" customHeight="1" x14ac:dyDescent="0.2">
      <c r="A109" s="5">
        <v>2020</v>
      </c>
      <c r="B109" s="2" t="s">
        <v>717</v>
      </c>
      <c r="C109" s="2" t="s">
        <v>727</v>
      </c>
      <c r="D109" s="2" t="s">
        <v>665</v>
      </c>
      <c r="F109" s="2">
        <v>0</v>
      </c>
      <c r="G109" s="2">
        <v>0</v>
      </c>
      <c r="H109" s="2">
        <v>0</v>
      </c>
      <c r="S109" s="2"/>
      <c r="T109" s="2"/>
      <c r="AB109" s="7"/>
      <c r="AC109" s="7"/>
      <c r="AD109" s="7"/>
      <c r="AE109" s="7"/>
      <c r="AF109" s="7"/>
      <c r="AG109" s="7"/>
      <c r="AH109" s="7"/>
      <c r="AI109" s="7"/>
    </row>
    <row r="110" spans="1:35" ht="12" customHeight="1" x14ac:dyDescent="0.2">
      <c r="A110" s="5">
        <v>2020</v>
      </c>
      <c r="B110" s="2" t="s">
        <v>718</v>
      </c>
      <c r="C110" s="2" t="s">
        <v>728</v>
      </c>
      <c r="D110" s="2" t="s">
        <v>665</v>
      </c>
      <c r="E110" s="2">
        <v>82230</v>
      </c>
      <c r="F110" s="2">
        <v>0</v>
      </c>
      <c r="G110" s="2">
        <v>0</v>
      </c>
      <c r="H110" s="2">
        <v>0</v>
      </c>
      <c r="S110" s="2"/>
      <c r="T110" s="2"/>
      <c r="AB110" s="7"/>
      <c r="AC110" s="7"/>
      <c r="AD110" s="7"/>
      <c r="AE110" s="7"/>
      <c r="AF110" s="7"/>
      <c r="AG110" s="7"/>
      <c r="AH110" s="7"/>
      <c r="AI110" s="7"/>
    </row>
    <row r="111" spans="1:35" ht="12" customHeight="1" x14ac:dyDescent="0.2">
      <c r="A111" s="5">
        <v>2020</v>
      </c>
      <c r="B111" s="2" t="s">
        <v>719</v>
      </c>
      <c r="C111" s="2" t="s">
        <v>729</v>
      </c>
      <c r="D111" s="2" t="s">
        <v>665</v>
      </c>
      <c r="F111" s="2">
        <v>0</v>
      </c>
      <c r="G111" s="2">
        <v>0</v>
      </c>
      <c r="H111" s="2">
        <v>0</v>
      </c>
      <c r="S111" s="2"/>
      <c r="T111" s="2"/>
      <c r="AB111" s="7"/>
      <c r="AC111" s="7"/>
      <c r="AD111" s="7"/>
      <c r="AE111" s="7"/>
      <c r="AF111" s="7"/>
      <c r="AG111" s="7"/>
      <c r="AH111" s="7"/>
      <c r="AI111" s="7"/>
    </row>
    <row r="112" spans="1:35" ht="12" customHeight="1" x14ac:dyDescent="0.2">
      <c r="A112" s="5">
        <v>2020</v>
      </c>
      <c r="B112" s="2" t="s">
        <v>720</v>
      </c>
      <c r="C112" s="2" t="s">
        <v>730</v>
      </c>
      <c r="D112" s="2" t="s">
        <v>665</v>
      </c>
      <c r="F112" s="2">
        <v>0</v>
      </c>
      <c r="G112" s="2">
        <v>0</v>
      </c>
      <c r="H112" s="2">
        <v>0</v>
      </c>
      <c r="S112" s="2"/>
      <c r="T112" s="2"/>
      <c r="AB112" s="7"/>
      <c r="AC112" s="7"/>
      <c r="AD112" s="7"/>
      <c r="AE112" s="7"/>
      <c r="AF112" s="7"/>
      <c r="AG112" s="7"/>
      <c r="AH112" s="7"/>
      <c r="AI112" s="7"/>
    </row>
    <row r="113" spans="1:35" ht="12" customHeight="1" x14ac:dyDescent="0.2">
      <c r="A113" s="5">
        <v>2020</v>
      </c>
      <c r="B113" s="2" t="s">
        <v>716</v>
      </c>
      <c r="C113" s="2" t="s">
        <v>731</v>
      </c>
      <c r="D113" s="2" t="s">
        <v>665</v>
      </c>
      <c r="F113" s="2">
        <v>0</v>
      </c>
      <c r="G113" s="2">
        <v>0</v>
      </c>
      <c r="H113" s="2">
        <v>0</v>
      </c>
      <c r="S113" s="2"/>
      <c r="T113" s="2"/>
      <c r="AB113" s="7"/>
      <c r="AC113" s="7"/>
      <c r="AD113" s="7"/>
      <c r="AE113" s="7"/>
      <c r="AF113" s="7"/>
      <c r="AG113" s="7"/>
      <c r="AH113" s="7"/>
      <c r="AI113" s="7"/>
    </row>
    <row r="114" spans="1:35" ht="12" customHeight="1" x14ac:dyDescent="0.2">
      <c r="A114" s="5">
        <v>2020</v>
      </c>
      <c r="B114" s="2" t="s">
        <v>721</v>
      </c>
      <c r="C114" s="2" t="s">
        <v>732</v>
      </c>
      <c r="D114" s="2" t="s">
        <v>665</v>
      </c>
      <c r="F114" s="2">
        <v>0</v>
      </c>
      <c r="G114" s="2">
        <v>0</v>
      </c>
      <c r="H114" s="2">
        <v>0</v>
      </c>
      <c r="S114" s="2"/>
      <c r="T114" s="2"/>
      <c r="AB114" s="7"/>
      <c r="AC114" s="7"/>
      <c r="AD114" s="7"/>
      <c r="AE114" s="7"/>
      <c r="AF114" s="7"/>
      <c r="AG114" s="7"/>
      <c r="AH114" s="7"/>
      <c r="AI114" s="7"/>
    </row>
    <row r="115" spans="1:35" ht="12" customHeight="1" x14ac:dyDescent="0.2">
      <c r="A115" s="5">
        <v>2020</v>
      </c>
      <c r="B115" s="2" t="s">
        <v>718</v>
      </c>
      <c r="C115" s="2" t="s">
        <v>733</v>
      </c>
      <c r="D115" s="2" t="s">
        <v>665</v>
      </c>
      <c r="F115" s="2">
        <v>0</v>
      </c>
      <c r="G115" s="2">
        <v>0</v>
      </c>
      <c r="H115" s="2">
        <v>0</v>
      </c>
      <c r="S115" s="2"/>
      <c r="T115" s="2"/>
      <c r="AB115" s="7"/>
      <c r="AC115" s="7"/>
      <c r="AD115" s="7"/>
      <c r="AE115" s="7"/>
      <c r="AF115" s="7"/>
      <c r="AG115" s="7"/>
      <c r="AH115" s="7"/>
      <c r="AI115" s="7"/>
    </row>
    <row r="116" spans="1:35" ht="12" customHeight="1" x14ac:dyDescent="0.2">
      <c r="A116" s="5">
        <v>2020</v>
      </c>
      <c r="B116" s="2" t="s">
        <v>721</v>
      </c>
      <c r="C116" s="2" t="s">
        <v>734</v>
      </c>
      <c r="D116" s="2" t="s">
        <v>665</v>
      </c>
      <c r="F116" s="2">
        <v>0</v>
      </c>
      <c r="G116" s="2">
        <v>0</v>
      </c>
      <c r="H116" s="2">
        <v>0</v>
      </c>
      <c r="S116" s="2"/>
      <c r="T116" s="2"/>
      <c r="AB116" s="7"/>
      <c r="AC116" s="7"/>
      <c r="AD116" s="7"/>
      <c r="AE116" s="7"/>
      <c r="AF116" s="7"/>
      <c r="AG116" s="7"/>
      <c r="AH116" s="7"/>
      <c r="AI116" s="7"/>
    </row>
    <row r="117" spans="1:35" ht="12" customHeight="1" x14ac:dyDescent="0.2">
      <c r="A117" s="5">
        <v>2020</v>
      </c>
      <c r="B117" s="2" t="s">
        <v>722</v>
      </c>
      <c r="C117" s="2" t="s">
        <v>735</v>
      </c>
      <c r="D117" s="2" t="s">
        <v>665</v>
      </c>
      <c r="F117" s="2">
        <v>0</v>
      </c>
      <c r="G117" s="2">
        <v>0</v>
      </c>
      <c r="H117" s="2">
        <v>0</v>
      </c>
      <c r="S117" s="2"/>
      <c r="T117" s="2"/>
      <c r="AB117" s="7"/>
      <c r="AC117" s="7"/>
      <c r="AD117" s="7"/>
      <c r="AE117" s="7"/>
      <c r="AF117" s="7"/>
      <c r="AG117" s="7"/>
      <c r="AH117" s="7"/>
      <c r="AI117" s="7"/>
    </row>
    <row r="118" spans="1:35" ht="12" customHeight="1" x14ac:dyDescent="0.2">
      <c r="A118" s="5">
        <v>2020</v>
      </c>
      <c r="B118" s="2" t="s">
        <v>715</v>
      </c>
      <c r="C118" s="2" t="s">
        <v>736</v>
      </c>
      <c r="D118" s="2" t="s">
        <v>665</v>
      </c>
      <c r="F118" s="2">
        <v>0</v>
      </c>
      <c r="G118" s="2">
        <v>0</v>
      </c>
      <c r="H118" s="2">
        <v>0</v>
      </c>
      <c r="S118" s="2"/>
      <c r="T118" s="2"/>
      <c r="AB118" s="7"/>
      <c r="AC118" s="7"/>
      <c r="AD118" s="7"/>
      <c r="AE118" s="7"/>
      <c r="AF118" s="7"/>
      <c r="AG118" s="7"/>
      <c r="AH118" s="7"/>
      <c r="AI118" s="7"/>
    </row>
    <row r="119" spans="1:35" ht="12" customHeight="1" x14ac:dyDescent="0.2">
      <c r="A119" s="5">
        <v>2020</v>
      </c>
      <c r="B119" s="2" t="s">
        <v>723</v>
      </c>
      <c r="C119" s="2" t="s">
        <v>737</v>
      </c>
      <c r="D119" s="2" t="s">
        <v>665</v>
      </c>
      <c r="F119" s="2">
        <v>0</v>
      </c>
      <c r="G119" s="2">
        <v>0</v>
      </c>
      <c r="H119" s="2">
        <v>0</v>
      </c>
      <c r="S119" s="2"/>
      <c r="T119" s="2"/>
      <c r="AB119" s="7"/>
      <c r="AC119" s="7"/>
      <c r="AD119" s="7"/>
      <c r="AE119" s="7"/>
      <c r="AF119" s="7"/>
      <c r="AG119" s="7"/>
      <c r="AH119" s="7"/>
      <c r="AI119" s="7"/>
    </row>
    <row r="120" spans="1:35" ht="12" customHeight="1" x14ac:dyDescent="0.2">
      <c r="A120" s="5">
        <v>2020</v>
      </c>
      <c r="B120" s="2" t="s">
        <v>719</v>
      </c>
      <c r="C120" s="2" t="s">
        <v>738</v>
      </c>
      <c r="D120" s="2" t="s">
        <v>665</v>
      </c>
      <c r="F120" s="2">
        <v>0</v>
      </c>
      <c r="G120" s="2">
        <v>0</v>
      </c>
      <c r="H120" s="2">
        <v>0</v>
      </c>
      <c r="S120" s="2"/>
      <c r="T120" s="2"/>
      <c r="AB120" s="7"/>
      <c r="AC120" s="7"/>
      <c r="AD120" s="7"/>
      <c r="AE120" s="7"/>
      <c r="AF120" s="7"/>
      <c r="AG120" s="7"/>
      <c r="AH120" s="7"/>
      <c r="AI120" s="7"/>
    </row>
    <row r="121" spans="1:35" ht="12" customHeight="1" x14ac:dyDescent="0.2">
      <c r="A121" s="5">
        <v>2020</v>
      </c>
      <c r="B121" s="2" t="s">
        <v>721</v>
      </c>
      <c r="C121" s="2" t="s">
        <v>739</v>
      </c>
      <c r="D121" s="2" t="s">
        <v>665</v>
      </c>
      <c r="F121" s="2">
        <v>0</v>
      </c>
      <c r="G121" s="2">
        <v>0</v>
      </c>
      <c r="H121" s="2">
        <v>0</v>
      </c>
      <c r="S121" s="2"/>
      <c r="T121" s="2"/>
      <c r="AB121" s="7"/>
      <c r="AC121" s="7"/>
      <c r="AD121" s="7"/>
      <c r="AE121" s="7"/>
      <c r="AF121" s="7"/>
      <c r="AG121" s="7"/>
      <c r="AH121" s="7"/>
      <c r="AI121" s="7"/>
    </row>
    <row r="122" spans="1:35" ht="12" customHeight="1" x14ac:dyDescent="0.2">
      <c r="A122" s="5">
        <v>2020</v>
      </c>
      <c r="B122" s="2" t="s">
        <v>724</v>
      </c>
      <c r="C122" s="2" t="s">
        <v>740</v>
      </c>
      <c r="D122" s="2" t="s">
        <v>665</v>
      </c>
      <c r="F122" s="2">
        <v>0</v>
      </c>
      <c r="G122" s="2">
        <v>0</v>
      </c>
      <c r="H122" s="2">
        <v>0</v>
      </c>
      <c r="S122" s="2"/>
      <c r="T122" s="2"/>
      <c r="AB122" s="7"/>
      <c r="AC122" s="7"/>
      <c r="AD122" s="7"/>
      <c r="AE122" s="7"/>
      <c r="AF122" s="7"/>
      <c r="AG122" s="7"/>
      <c r="AH122" s="7"/>
      <c r="AI122" s="7"/>
    </row>
    <row r="123" spans="1:35" ht="12" customHeight="1" x14ac:dyDescent="0.2">
      <c r="A123" s="5">
        <v>2020</v>
      </c>
      <c r="B123" s="2" t="s">
        <v>718</v>
      </c>
      <c r="C123" s="2" t="s">
        <v>741</v>
      </c>
      <c r="D123" s="2" t="s">
        <v>665</v>
      </c>
      <c r="F123" s="2">
        <v>0</v>
      </c>
      <c r="G123" s="2">
        <v>0</v>
      </c>
      <c r="H123" s="2">
        <v>0</v>
      </c>
      <c r="S123" s="2"/>
      <c r="T123" s="2"/>
      <c r="AB123" s="7"/>
      <c r="AC123" s="7"/>
      <c r="AD123" s="7"/>
      <c r="AE123" s="7"/>
      <c r="AF123" s="7"/>
      <c r="AG123" s="7"/>
      <c r="AH123" s="7"/>
      <c r="AI123" s="7"/>
    </row>
    <row r="124" spans="1:35" ht="12" customHeight="1" x14ac:dyDescent="0.2">
      <c r="A124" s="5">
        <v>2020</v>
      </c>
      <c r="B124" s="2" t="s">
        <v>717</v>
      </c>
      <c r="C124" s="2" t="s">
        <v>742</v>
      </c>
      <c r="D124" s="2" t="s">
        <v>665</v>
      </c>
      <c r="E124" s="2">
        <v>73134</v>
      </c>
      <c r="F124" s="2">
        <v>0</v>
      </c>
      <c r="G124" s="2">
        <v>0</v>
      </c>
      <c r="H124" s="2">
        <v>0</v>
      </c>
      <c r="S124" s="2"/>
      <c r="T124" s="2"/>
      <c r="AB124" s="7"/>
      <c r="AC124" s="7"/>
      <c r="AD124" s="7"/>
      <c r="AE124" s="7"/>
      <c r="AF124" s="7"/>
      <c r="AG124" s="7"/>
      <c r="AH124" s="7"/>
      <c r="AI124" s="7"/>
    </row>
    <row r="125" spans="1:35" ht="12" customHeight="1" x14ac:dyDescent="0.2">
      <c r="A125" s="5">
        <v>2020</v>
      </c>
      <c r="B125" s="2" t="s">
        <v>717</v>
      </c>
      <c r="C125" s="2" t="s">
        <v>743</v>
      </c>
      <c r="D125" s="2" t="s">
        <v>665</v>
      </c>
      <c r="F125" s="2">
        <v>0</v>
      </c>
      <c r="G125" s="2">
        <v>0</v>
      </c>
      <c r="H125" s="2">
        <v>0</v>
      </c>
      <c r="S125" s="2"/>
      <c r="T125" s="2"/>
      <c r="AB125" s="7"/>
      <c r="AC125" s="7"/>
      <c r="AD125" s="7"/>
      <c r="AE125" s="7"/>
      <c r="AF125" s="7"/>
      <c r="AG125" s="7"/>
      <c r="AH125" s="7"/>
      <c r="AI125" s="7"/>
    </row>
    <row r="126" spans="1:35" ht="12" customHeight="1" x14ac:dyDescent="0.2">
      <c r="A126" s="5">
        <v>2020</v>
      </c>
      <c r="B126" s="2" t="s">
        <v>715</v>
      </c>
      <c r="C126" s="2" t="s">
        <v>744</v>
      </c>
      <c r="D126" s="2" t="s">
        <v>665</v>
      </c>
      <c r="F126" s="2">
        <v>0</v>
      </c>
      <c r="G126" s="2">
        <v>0</v>
      </c>
      <c r="H126" s="2">
        <v>0</v>
      </c>
      <c r="S126" s="2"/>
      <c r="T126" s="2"/>
      <c r="AB126" s="7"/>
      <c r="AC126" s="7"/>
      <c r="AD126" s="7"/>
      <c r="AE126" s="7"/>
      <c r="AF126" s="7"/>
      <c r="AG126" s="7"/>
      <c r="AH126" s="7"/>
      <c r="AI126" s="7"/>
    </row>
    <row r="127" spans="1:35" ht="12" customHeight="1" x14ac:dyDescent="0.2">
      <c r="A127" s="5">
        <v>2020</v>
      </c>
      <c r="B127" s="2" t="s">
        <v>724</v>
      </c>
      <c r="C127" s="2" t="s">
        <v>745</v>
      </c>
      <c r="D127" s="2" t="s">
        <v>665</v>
      </c>
      <c r="F127" s="2">
        <v>0</v>
      </c>
      <c r="G127" s="2">
        <v>0</v>
      </c>
      <c r="H127" s="2">
        <v>0</v>
      </c>
      <c r="S127" s="2"/>
      <c r="T127" s="2"/>
      <c r="AB127" s="7"/>
      <c r="AC127" s="7"/>
      <c r="AD127" s="7"/>
      <c r="AE127" s="7"/>
      <c r="AF127" s="7"/>
      <c r="AG127" s="7"/>
      <c r="AH127" s="7"/>
      <c r="AI127" s="7"/>
    </row>
    <row r="128" spans="1:35" ht="12" customHeight="1" x14ac:dyDescent="0.2">
      <c r="A128" s="5">
        <v>2020</v>
      </c>
      <c r="B128" s="2" t="s">
        <v>718</v>
      </c>
      <c r="C128" s="2" t="s">
        <v>746</v>
      </c>
      <c r="D128" s="2" t="s">
        <v>665</v>
      </c>
      <c r="F128" s="2">
        <v>0</v>
      </c>
      <c r="G128" s="2">
        <v>0</v>
      </c>
      <c r="H128" s="2">
        <v>0</v>
      </c>
      <c r="S128" s="2"/>
      <c r="T128" s="2"/>
      <c r="AB128" s="7"/>
      <c r="AC128" s="7"/>
      <c r="AD128" s="7"/>
      <c r="AE128" s="7"/>
      <c r="AF128" s="7"/>
      <c r="AG128" s="7"/>
      <c r="AH128" s="7"/>
      <c r="AI128" s="7"/>
    </row>
    <row r="129" spans="1:35" ht="12" customHeight="1" x14ac:dyDescent="0.2">
      <c r="A129" s="5">
        <v>2020</v>
      </c>
      <c r="B129" s="2" t="s">
        <v>723</v>
      </c>
      <c r="C129" s="2" t="s">
        <v>747</v>
      </c>
      <c r="D129" s="2" t="s">
        <v>665</v>
      </c>
      <c r="F129" s="2">
        <v>0</v>
      </c>
      <c r="G129" s="2">
        <v>0</v>
      </c>
      <c r="H129" s="2">
        <v>0</v>
      </c>
      <c r="S129" s="2"/>
      <c r="T129" s="2"/>
      <c r="AB129" s="7"/>
      <c r="AC129" s="7"/>
      <c r="AD129" s="7"/>
      <c r="AE129" s="7"/>
      <c r="AF129" s="7"/>
      <c r="AG129" s="7"/>
      <c r="AH129" s="7"/>
      <c r="AI129" s="7"/>
    </row>
    <row r="130" spans="1:35" ht="12" customHeight="1" x14ac:dyDescent="0.2">
      <c r="A130" s="5">
        <v>2020</v>
      </c>
      <c r="B130" s="2" t="s">
        <v>722</v>
      </c>
      <c r="C130" s="2" t="s">
        <v>748</v>
      </c>
      <c r="D130" s="2" t="s">
        <v>665</v>
      </c>
      <c r="F130" s="2">
        <v>0</v>
      </c>
      <c r="G130" s="2">
        <v>0</v>
      </c>
      <c r="H130" s="2">
        <v>0</v>
      </c>
      <c r="S130" s="2"/>
      <c r="T130" s="2"/>
      <c r="AB130" s="7"/>
      <c r="AC130" s="7"/>
      <c r="AD130" s="7"/>
      <c r="AE130" s="7"/>
      <c r="AF130" s="7"/>
      <c r="AG130" s="7"/>
      <c r="AH130" s="7"/>
      <c r="AI130" s="7"/>
    </row>
    <row r="131" spans="1:35" ht="12" customHeight="1" x14ac:dyDescent="0.2">
      <c r="A131" s="5">
        <v>2020</v>
      </c>
      <c r="B131" s="2" t="s">
        <v>719</v>
      </c>
      <c r="C131" s="2" t="s">
        <v>749</v>
      </c>
      <c r="D131" s="2" t="s">
        <v>665</v>
      </c>
      <c r="F131" s="2">
        <v>0</v>
      </c>
      <c r="G131" s="2">
        <v>0</v>
      </c>
      <c r="H131" s="2">
        <v>0</v>
      </c>
      <c r="S131" s="2"/>
      <c r="T131" s="2"/>
      <c r="AB131" s="7"/>
      <c r="AC131" s="7"/>
      <c r="AD131" s="7"/>
      <c r="AE131" s="7"/>
      <c r="AF131" s="7"/>
      <c r="AG131" s="7"/>
      <c r="AH131" s="7"/>
      <c r="AI131" s="7"/>
    </row>
    <row r="132" spans="1:35" ht="12" customHeight="1" x14ac:dyDescent="0.2">
      <c r="A132" s="5">
        <v>2020</v>
      </c>
      <c r="B132" s="2" t="s">
        <v>720</v>
      </c>
      <c r="C132" s="2" t="s">
        <v>750</v>
      </c>
      <c r="D132" s="2" t="s">
        <v>665</v>
      </c>
      <c r="E132" s="2">
        <v>4599</v>
      </c>
      <c r="F132" s="2">
        <v>0</v>
      </c>
      <c r="G132" s="2">
        <v>0</v>
      </c>
      <c r="H132" s="2">
        <v>0</v>
      </c>
      <c r="S132" s="2"/>
      <c r="T132" s="2"/>
      <c r="AB132" s="7"/>
      <c r="AC132" s="7"/>
      <c r="AD132" s="7"/>
      <c r="AE132" s="7"/>
      <c r="AF132" s="7"/>
      <c r="AG132" s="7"/>
      <c r="AH132" s="7"/>
      <c r="AI132" s="7"/>
    </row>
    <row r="133" spans="1:35" ht="12" customHeight="1" x14ac:dyDescent="0.2">
      <c r="A133" s="5">
        <v>2020</v>
      </c>
      <c r="B133" s="2" t="s">
        <v>724</v>
      </c>
      <c r="C133" s="2" t="s">
        <v>751</v>
      </c>
      <c r="D133" s="2" t="s">
        <v>665</v>
      </c>
      <c r="F133" s="2">
        <v>0</v>
      </c>
      <c r="G133" s="2">
        <v>0</v>
      </c>
      <c r="H133" s="2">
        <v>0</v>
      </c>
      <c r="S133" s="2"/>
      <c r="T133" s="2"/>
      <c r="AB133" s="7"/>
      <c r="AC133" s="7"/>
      <c r="AD133" s="7"/>
      <c r="AE133" s="7"/>
      <c r="AF133" s="7"/>
      <c r="AG133" s="7"/>
      <c r="AH133" s="7"/>
      <c r="AI133" s="7"/>
    </row>
    <row r="134" spans="1:35" ht="12" customHeight="1" x14ac:dyDescent="0.2">
      <c r="A134" s="5">
        <v>2020</v>
      </c>
      <c r="B134" s="2" t="s">
        <v>722</v>
      </c>
      <c r="C134" s="2" t="s">
        <v>752</v>
      </c>
      <c r="D134" s="2" t="s">
        <v>665</v>
      </c>
      <c r="F134" s="2">
        <v>0</v>
      </c>
      <c r="G134" s="2">
        <v>0</v>
      </c>
      <c r="H134" s="2">
        <v>0</v>
      </c>
      <c r="S134" s="2"/>
      <c r="T134" s="2"/>
      <c r="AB134" s="7"/>
      <c r="AC134" s="7"/>
      <c r="AD134" s="7"/>
      <c r="AE134" s="7"/>
      <c r="AF134" s="7"/>
      <c r="AG134" s="7"/>
      <c r="AH134" s="7"/>
      <c r="AI134" s="7"/>
    </row>
    <row r="135" spans="1:35" ht="12" customHeight="1" x14ac:dyDescent="0.2">
      <c r="A135" s="5">
        <v>2020</v>
      </c>
      <c r="B135" s="2" t="s">
        <v>724</v>
      </c>
      <c r="C135" s="2" t="s">
        <v>753</v>
      </c>
      <c r="D135" s="2" t="s">
        <v>665</v>
      </c>
      <c r="F135" s="2">
        <v>0</v>
      </c>
      <c r="G135" s="2">
        <v>0</v>
      </c>
      <c r="H135" s="2">
        <v>0</v>
      </c>
      <c r="S135" s="2"/>
      <c r="T135" s="2"/>
      <c r="AB135" s="7"/>
      <c r="AC135" s="7"/>
      <c r="AD135" s="7"/>
      <c r="AE135" s="7"/>
      <c r="AF135" s="7"/>
      <c r="AG135" s="7"/>
      <c r="AH135" s="7"/>
      <c r="AI135" s="7"/>
    </row>
    <row r="136" spans="1:35" ht="12" customHeight="1" x14ac:dyDescent="0.2">
      <c r="A136" s="5">
        <v>2020</v>
      </c>
      <c r="B136" s="2" t="s">
        <v>724</v>
      </c>
      <c r="C136" s="2" t="s">
        <v>248</v>
      </c>
      <c r="D136" s="2" t="s">
        <v>665</v>
      </c>
      <c r="F136" s="2">
        <v>0</v>
      </c>
      <c r="G136" s="2">
        <v>0</v>
      </c>
      <c r="H136" s="2">
        <v>0</v>
      </c>
      <c r="S136" s="2"/>
      <c r="T136" s="2"/>
      <c r="AB136" s="7"/>
      <c r="AC136" s="7"/>
      <c r="AD136" s="7"/>
      <c r="AE136" s="7"/>
      <c r="AF136" s="7"/>
      <c r="AG136" s="7"/>
      <c r="AH136" s="7"/>
      <c r="AI136" s="7"/>
    </row>
    <row r="137" spans="1:35" ht="12" customHeight="1" x14ac:dyDescent="0.2">
      <c r="A137" s="5">
        <v>2020</v>
      </c>
      <c r="B137" s="2" t="s">
        <v>717</v>
      </c>
      <c r="C137" s="2" t="s">
        <v>249</v>
      </c>
      <c r="D137" s="2" t="s">
        <v>665</v>
      </c>
      <c r="F137" s="2">
        <v>0</v>
      </c>
      <c r="G137" s="2">
        <v>0</v>
      </c>
      <c r="H137" s="2">
        <v>0</v>
      </c>
      <c r="S137" s="2"/>
      <c r="T137" s="2"/>
      <c r="AB137" s="7"/>
      <c r="AC137" s="7"/>
      <c r="AD137" s="7"/>
      <c r="AE137" s="7"/>
      <c r="AF137" s="7"/>
      <c r="AG137" s="7"/>
      <c r="AH137" s="7"/>
      <c r="AI137" s="7"/>
    </row>
    <row r="138" spans="1:35" ht="12" customHeight="1" x14ac:dyDescent="0.2">
      <c r="A138" s="5">
        <v>2020</v>
      </c>
      <c r="B138" s="2" t="s">
        <v>723</v>
      </c>
      <c r="C138" s="2" t="s">
        <v>250</v>
      </c>
      <c r="D138" s="2" t="s">
        <v>665</v>
      </c>
      <c r="F138" s="2">
        <v>0</v>
      </c>
      <c r="G138" s="2">
        <v>0</v>
      </c>
      <c r="H138" s="2">
        <v>0</v>
      </c>
      <c r="S138" s="2"/>
      <c r="T138" s="2"/>
      <c r="AB138" s="7"/>
      <c r="AC138" s="7"/>
      <c r="AD138" s="7"/>
      <c r="AE138" s="7"/>
      <c r="AF138" s="7"/>
      <c r="AG138" s="7"/>
      <c r="AH138" s="7"/>
      <c r="AI138" s="7"/>
    </row>
    <row r="139" spans="1:35" ht="12" customHeight="1" x14ac:dyDescent="0.2">
      <c r="A139" s="5">
        <v>2020</v>
      </c>
      <c r="B139" s="2" t="s">
        <v>723</v>
      </c>
      <c r="C139" s="2" t="s">
        <v>251</v>
      </c>
      <c r="D139" s="2" t="s">
        <v>665</v>
      </c>
      <c r="F139" s="2">
        <v>0</v>
      </c>
      <c r="G139" s="2">
        <v>0</v>
      </c>
      <c r="H139" s="2">
        <v>0</v>
      </c>
      <c r="S139" s="2"/>
      <c r="T139" s="2"/>
      <c r="AB139" s="7"/>
      <c r="AC139" s="7"/>
      <c r="AD139" s="7"/>
      <c r="AE139" s="7"/>
      <c r="AF139" s="7"/>
      <c r="AG139" s="7"/>
      <c r="AH139" s="7"/>
      <c r="AI139" s="7"/>
    </row>
    <row r="140" spans="1:35" ht="12" customHeight="1" x14ac:dyDescent="0.2">
      <c r="A140" s="5">
        <v>2020</v>
      </c>
      <c r="B140" s="2" t="s">
        <v>719</v>
      </c>
      <c r="C140" s="2" t="s">
        <v>252</v>
      </c>
      <c r="D140" s="2" t="s">
        <v>665</v>
      </c>
      <c r="F140" s="2">
        <v>0</v>
      </c>
      <c r="G140" s="2">
        <v>0</v>
      </c>
      <c r="H140" s="2">
        <v>0</v>
      </c>
      <c r="S140" s="2"/>
      <c r="T140" s="2"/>
      <c r="AB140" s="7"/>
      <c r="AC140" s="7"/>
      <c r="AD140" s="7"/>
      <c r="AE140" s="7"/>
      <c r="AF140" s="7"/>
      <c r="AG140" s="7"/>
      <c r="AH140" s="7"/>
      <c r="AI140" s="7"/>
    </row>
    <row r="141" spans="1:35" ht="12" customHeight="1" x14ac:dyDescent="0.2">
      <c r="A141" s="5">
        <v>2020</v>
      </c>
      <c r="B141" s="2" t="s">
        <v>720</v>
      </c>
      <c r="C141" s="2" t="s">
        <v>253</v>
      </c>
      <c r="D141" s="2" t="s">
        <v>665</v>
      </c>
      <c r="F141" s="2">
        <v>0</v>
      </c>
      <c r="G141" s="2">
        <v>0</v>
      </c>
      <c r="H141" s="2">
        <v>0</v>
      </c>
      <c r="S141" s="2"/>
      <c r="T141" s="2"/>
      <c r="AB141" s="7"/>
      <c r="AC141" s="7"/>
      <c r="AD141" s="7"/>
      <c r="AE141" s="7"/>
      <c r="AF141" s="7"/>
      <c r="AG141" s="7"/>
      <c r="AH141" s="7"/>
      <c r="AI141" s="7"/>
    </row>
    <row r="142" spans="1:35" ht="12" customHeight="1" x14ac:dyDescent="0.2">
      <c r="A142" s="5">
        <v>2020</v>
      </c>
      <c r="B142" s="2" t="s">
        <v>715</v>
      </c>
      <c r="C142" s="2" t="s">
        <v>725</v>
      </c>
      <c r="D142" s="2" t="s">
        <v>666</v>
      </c>
      <c r="F142" s="2">
        <v>0</v>
      </c>
      <c r="G142" s="2">
        <v>0</v>
      </c>
      <c r="H142" s="2">
        <v>0</v>
      </c>
      <c r="S142" s="2"/>
      <c r="T142" s="2"/>
      <c r="AB142" s="7"/>
      <c r="AC142" s="7"/>
      <c r="AD142" s="7"/>
      <c r="AE142" s="7"/>
      <c r="AF142" s="7"/>
      <c r="AG142" s="7"/>
      <c r="AH142" s="7"/>
      <c r="AI142" s="7"/>
    </row>
    <row r="143" spans="1:35" ht="12" customHeight="1" x14ac:dyDescent="0.2">
      <c r="A143" s="5">
        <v>2020</v>
      </c>
      <c r="B143" s="2" t="s">
        <v>716</v>
      </c>
      <c r="C143" s="2" t="s">
        <v>726</v>
      </c>
      <c r="D143" s="2" t="s">
        <v>666</v>
      </c>
      <c r="F143" s="2">
        <v>0</v>
      </c>
      <c r="G143" s="2">
        <v>0</v>
      </c>
      <c r="H143" s="2">
        <v>0</v>
      </c>
      <c r="S143" s="2"/>
      <c r="T143" s="2"/>
      <c r="AB143" s="7"/>
      <c r="AC143" s="7"/>
      <c r="AD143" s="7"/>
      <c r="AE143" s="7"/>
      <c r="AF143" s="7"/>
      <c r="AG143" s="7"/>
      <c r="AH143" s="7"/>
      <c r="AI143" s="7"/>
    </row>
    <row r="144" spans="1:35" ht="12" customHeight="1" x14ac:dyDescent="0.2">
      <c r="A144" s="5">
        <v>2020</v>
      </c>
      <c r="B144" s="2" t="s">
        <v>717</v>
      </c>
      <c r="C144" s="2" t="s">
        <v>727</v>
      </c>
      <c r="D144" s="2" t="s">
        <v>666</v>
      </c>
      <c r="F144" s="2">
        <v>0</v>
      </c>
      <c r="G144" s="2">
        <v>0</v>
      </c>
      <c r="H144" s="2">
        <v>0</v>
      </c>
      <c r="S144" s="2"/>
      <c r="T144" s="2"/>
      <c r="AB144" s="7"/>
      <c r="AC144" s="7"/>
      <c r="AD144" s="7"/>
      <c r="AE144" s="7"/>
      <c r="AF144" s="7"/>
      <c r="AG144" s="7"/>
      <c r="AH144" s="7"/>
      <c r="AI144" s="7"/>
    </row>
    <row r="145" spans="1:35" ht="12" customHeight="1" x14ac:dyDescent="0.2">
      <c r="A145" s="5">
        <v>2020</v>
      </c>
      <c r="B145" s="2" t="s">
        <v>718</v>
      </c>
      <c r="C145" s="2" t="s">
        <v>728</v>
      </c>
      <c r="D145" s="2" t="s">
        <v>666</v>
      </c>
      <c r="F145" s="2">
        <v>0</v>
      </c>
      <c r="G145" s="2">
        <v>0</v>
      </c>
      <c r="H145" s="2">
        <v>0</v>
      </c>
      <c r="S145" s="2"/>
      <c r="T145" s="2"/>
      <c r="AB145" s="7"/>
      <c r="AC145" s="7"/>
      <c r="AD145" s="7"/>
      <c r="AE145" s="7"/>
      <c r="AF145" s="7"/>
      <c r="AG145" s="7"/>
      <c r="AH145" s="7"/>
      <c r="AI145" s="7"/>
    </row>
    <row r="146" spans="1:35" ht="12" customHeight="1" x14ac:dyDescent="0.2">
      <c r="A146" s="5">
        <v>2020</v>
      </c>
      <c r="B146" s="2" t="s">
        <v>719</v>
      </c>
      <c r="C146" s="2" t="s">
        <v>729</v>
      </c>
      <c r="D146" s="2" t="s">
        <v>666</v>
      </c>
      <c r="E146" s="2">
        <v>17585404</v>
      </c>
      <c r="F146" s="2">
        <v>0</v>
      </c>
      <c r="G146" s="2">
        <v>0</v>
      </c>
      <c r="H146" s="2">
        <v>0</v>
      </c>
      <c r="S146" s="2"/>
      <c r="T146" s="2"/>
      <c r="AB146" s="7"/>
      <c r="AC146" s="7"/>
      <c r="AD146" s="7"/>
      <c r="AE146" s="7"/>
      <c r="AF146" s="7"/>
      <c r="AG146" s="7"/>
      <c r="AH146" s="7"/>
      <c r="AI146" s="7"/>
    </row>
    <row r="147" spans="1:35" ht="12" customHeight="1" x14ac:dyDescent="0.2">
      <c r="A147" s="5">
        <v>2020</v>
      </c>
      <c r="B147" s="2" t="s">
        <v>720</v>
      </c>
      <c r="C147" s="2" t="s">
        <v>730</v>
      </c>
      <c r="D147" s="2" t="s">
        <v>666</v>
      </c>
      <c r="F147" s="2">
        <v>0</v>
      </c>
      <c r="G147" s="2">
        <v>0</v>
      </c>
      <c r="H147" s="2">
        <v>0</v>
      </c>
      <c r="S147" s="2"/>
      <c r="T147" s="2"/>
      <c r="AB147" s="7"/>
      <c r="AC147" s="7"/>
      <c r="AD147" s="7"/>
      <c r="AE147" s="7"/>
      <c r="AF147" s="7"/>
      <c r="AG147" s="7"/>
      <c r="AH147" s="7"/>
      <c r="AI147" s="7"/>
    </row>
    <row r="148" spans="1:35" ht="12" customHeight="1" x14ac:dyDescent="0.2">
      <c r="A148" s="5">
        <v>2020</v>
      </c>
      <c r="B148" s="2" t="s">
        <v>716</v>
      </c>
      <c r="C148" s="2" t="s">
        <v>731</v>
      </c>
      <c r="D148" s="2" t="s">
        <v>666</v>
      </c>
      <c r="F148" s="2">
        <v>0</v>
      </c>
      <c r="G148" s="2">
        <v>0</v>
      </c>
      <c r="H148" s="2">
        <v>0</v>
      </c>
      <c r="S148" s="2"/>
      <c r="T148" s="2"/>
      <c r="AB148" s="7"/>
      <c r="AC148" s="7"/>
      <c r="AD148" s="7"/>
      <c r="AE148" s="7"/>
      <c r="AF148" s="7"/>
      <c r="AG148" s="7"/>
      <c r="AH148" s="7"/>
      <c r="AI148" s="7"/>
    </row>
    <row r="149" spans="1:35" ht="12" customHeight="1" x14ac:dyDescent="0.2">
      <c r="A149" s="5">
        <v>2020</v>
      </c>
      <c r="B149" s="2" t="s">
        <v>721</v>
      </c>
      <c r="C149" s="2" t="s">
        <v>732</v>
      </c>
      <c r="D149" s="2" t="s">
        <v>666</v>
      </c>
      <c r="F149" s="2">
        <v>0</v>
      </c>
      <c r="G149" s="2">
        <v>0</v>
      </c>
      <c r="H149" s="2">
        <v>0</v>
      </c>
      <c r="S149" s="2"/>
      <c r="T149" s="2"/>
      <c r="AB149" s="7"/>
      <c r="AC149" s="7"/>
      <c r="AD149" s="7"/>
      <c r="AE149" s="7"/>
      <c r="AF149" s="7"/>
      <c r="AG149" s="7"/>
      <c r="AH149" s="7"/>
      <c r="AI149" s="7"/>
    </row>
    <row r="150" spans="1:35" ht="12" customHeight="1" x14ac:dyDescent="0.2">
      <c r="A150" s="5">
        <v>2020</v>
      </c>
      <c r="B150" s="2" t="s">
        <v>718</v>
      </c>
      <c r="C150" s="2" t="s">
        <v>733</v>
      </c>
      <c r="D150" s="2" t="s">
        <v>666</v>
      </c>
      <c r="F150" s="2">
        <v>0</v>
      </c>
      <c r="G150" s="2">
        <v>0</v>
      </c>
      <c r="H150" s="2">
        <v>0</v>
      </c>
      <c r="S150" s="2"/>
      <c r="T150" s="2"/>
      <c r="AB150" s="7"/>
      <c r="AC150" s="7"/>
      <c r="AD150" s="7"/>
      <c r="AE150" s="7"/>
      <c r="AF150" s="7"/>
      <c r="AG150" s="7"/>
      <c r="AH150" s="7"/>
      <c r="AI150" s="7"/>
    </row>
    <row r="151" spans="1:35" ht="12" customHeight="1" x14ac:dyDescent="0.2">
      <c r="A151" s="5">
        <v>2020</v>
      </c>
      <c r="B151" s="2" t="s">
        <v>721</v>
      </c>
      <c r="C151" s="2" t="s">
        <v>734</v>
      </c>
      <c r="D151" s="2" t="s">
        <v>666</v>
      </c>
      <c r="F151" s="2">
        <v>0</v>
      </c>
      <c r="G151" s="2">
        <v>0</v>
      </c>
      <c r="H151" s="2">
        <v>0</v>
      </c>
      <c r="S151" s="2"/>
      <c r="T151" s="2"/>
      <c r="AB151" s="7"/>
      <c r="AC151" s="7"/>
      <c r="AD151" s="7"/>
      <c r="AE151" s="7"/>
      <c r="AF151" s="7"/>
      <c r="AG151" s="7"/>
      <c r="AH151" s="7"/>
      <c r="AI151" s="7"/>
    </row>
    <row r="152" spans="1:35" ht="12" customHeight="1" x14ac:dyDescent="0.2">
      <c r="A152" s="5">
        <v>2020</v>
      </c>
      <c r="B152" s="2" t="s">
        <v>722</v>
      </c>
      <c r="C152" s="2" t="s">
        <v>735</v>
      </c>
      <c r="D152" s="2" t="s">
        <v>666</v>
      </c>
      <c r="F152" s="2">
        <v>0</v>
      </c>
      <c r="G152" s="2">
        <v>0</v>
      </c>
      <c r="H152" s="2">
        <v>0</v>
      </c>
      <c r="S152" s="2"/>
      <c r="T152" s="2"/>
      <c r="AB152" s="7"/>
      <c r="AC152" s="7"/>
      <c r="AD152" s="7"/>
      <c r="AE152" s="7"/>
      <c r="AF152" s="7"/>
      <c r="AG152" s="7"/>
      <c r="AH152" s="7"/>
      <c r="AI152" s="7"/>
    </row>
    <row r="153" spans="1:35" ht="12" customHeight="1" x14ac:dyDescent="0.2">
      <c r="A153" s="5">
        <v>2020</v>
      </c>
      <c r="B153" s="2" t="s">
        <v>715</v>
      </c>
      <c r="C153" s="2" t="s">
        <v>736</v>
      </c>
      <c r="D153" s="2" t="s">
        <v>666</v>
      </c>
      <c r="E153" s="2">
        <v>15859500</v>
      </c>
      <c r="F153" s="2">
        <v>0</v>
      </c>
      <c r="G153" s="2">
        <v>0</v>
      </c>
      <c r="H153" s="2">
        <v>0</v>
      </c>
      <c r="S153" s="2"/>
      <c r="T153" s="2"/>
      <c r="AB153" s="7"/>
      <c r="AC153" s="7"/>
      <c r="AD153" s="7"/>
      <c r="AE153" s="7"/>
      <c r="AF153" s="7"/>
      <c r="AG153" s="7"/>
      <c r="AH153" s="7"/>
      <c r="AI153" s="7"/>
    </row>
    <row r="154" spans="1:35" ht="12" customHeight="1" x14ac:dyDescent="0.2">
      <c r="A154" s="5">
        <v>2020</v>
      </c>
      <c r="B154" s="2" t="s">
        <v>723</v>
      </c>
      <c r="C154" s="2" t="s">
        <v>737</v>
      </c>
      <c r="D154" s="2" t="s">
        <v>666</v>
      </c>
      <c r="F154" s="2">
        <v>0</v>
      </c>
      <c r="G154" s="2">
        <v>0</v>
      </c>
      <c r="H154" s="2">
        <v>0</v>
      </c>
      <c r="S154" s="2"/>
      <c r="T154" s="2"/>
      <c r="AB154" s="7"/>
      <c r="AC154" s="7"/>
      <c r="AD154" s="7"/>
      <c r="AE154" s="7"/>
      <c r="AF154" s="7"/>
      <c r="AG154" s="7"/>
      <c r="AH154" s="7"/>
      <c r="AI154" s="7"/>
    </row>
    <row r="155" spans="1:35" ht="12" customHeight="1" x14ac:dyDescent="0.2">
      <c r="A155" s="5">
        <v>2020</v>
      </c>
      <c r="B155" s="2" t="s">
        <v>719</v>
      </c>
      <c r="C155" s="2" t="s">
        <v>738</v>
      </c>
      <c r="D155" s="2" t="s">
        <v>666</v>
      </c>
      <c r="F155" s="2">
        <v>0</v>
      </c>
      <c r="G155" s="2">
        <v>0</v>
      </c>
      <c r="H155" s="2">
        <v>0</v>
      </c>
      <c r="S155" s="2"/>
      <c r="T155" s="2"/>
      <c r="AB155" s="7"/>
      <c r="AC155" s="7"/>
      <c r="AD155" s="7"/>
      <c r="AE155" s="7"/>
      <c r="AF155" s="7"/>
      <c r="AG155" s="7"/>
      <c r="AH155" s="7"/>
      <c r="AI155" s="7"/>
    </row>
    <row r="156" spans="1:35" ht="12" customHeight="1" x14ac:dyDescent="0.2">
      <c r="A156" s="5">
        <v>2020</v>
      </c>
      <c r="B156" s="2" t="s">
        <v>721</v>
      </c>
      <c r="C156" s="2" t="s">
        <v>739</v>
      </c>
      <c r="D156" s="2" t="s">
        <v>666</v>
      </c>
      <c r="F156" s="2">
        <v>0</v>
      </c>
      <c r="G156" s="2">
        <v>0</v>
      </c>
      <c r="H156" s="2">
        <v>0</v>
      </c>
      <c r="S156" s="2"/>
      <c r="T156" s="2"/>
      <c r="AB156" s="7"/>
      <c r="AC156" s="7"/>
      <c r="AD156" s="7"/>
      <c r="AE156" s="7"/>
      <c r="AF156" s="7"/>
      <c r="AG156" s="7"/>
      <c r="AH156" s="7"/>
      <c r="AI156" s="7"/>
    </row>
    <row r="157" spans="1:35" ht="12" customHeight="1" x14ac:dyDescent="0.2">
      <c r="A157" s="5">
        <v>2020</v>
      </c>
      <c r="B157" s="2" t="s">
        <v>724</v>
      </c>
      <c r="C157" s="2" t="s">
        <v>740</v>
      </c>
      <c r="D157" s="2" t="s">
        <v>666</v>
      </c>
      <c r="F157" s="2">
        <v>0</v>
      </c>
      <c r="G157" s="2">
        <v>0</v>
      </c>
      <c r="H157" s="2">
        <v>0</v>
      </c>
      <c r="S157" s="2"/>
      <c r="T157" s="2"/>
      <c r="AB157" s="7"/>
      <c r="AC157" s="7"/>
      <c r="AD157" s="7"/>
      <c r="AE157" s="7"/>
      <c r="AF157" s="7"/>
      <c r="AG157" s="7"/>
      <c r="AH157" s="7"/>
      <c r="AI157" s="7"/>
    </row>
    <row r="158" spans="1:35" ht="12" customHeight="1" x14ac:dyDescent="0.2">
      <c r="A158" s="5">
        <v>2020</v>
      </c>
      <c r="B158" s="2" t="s">
        <v>718</v>
      </c>
      <c r="C158" s="2" t="s">
        <v>741</v>
      </c>
      <c r="D158" s="2" t="s">
        <v>666</v>
      </c>
      <c r="F158" s="2">
        <v>0</v>
      </c>
      <c r="G158" s="2">
        <v>0</v>
      </c>
      <c r="H158" s="2">
        <v>0</v>
      </c>
      <c r="S158" s="2"/>
      <c r="T158" s="2"/>
      <c r="AB158" s="7"/>
      <c r="AC158" s="7"/>
      <c r="AD158" s="7"/>
      <c r="AE158" s="7"/>
      <c r="AF158" s="7"/>
      <c r="AG158" s="7"/>
      <c r="AH158" s="7"/>
      <c r="AI158" s="7"/>
    </row>
    <row r="159" spans="1:35" ht="12" customHeight="1" x14ac:dyDescent="0.2">
      <c r="A159" s="5">
        <v>2020</v>
      </c>
      <c r="B159" s="2" t="s">
        <v>717</v>
      </c>
      <c r="C159" s="2" t="s">
        <v>742</v>
      </c>
      <c r="D159" s="2" t="s">
        <v>666</v>
      </c>
      <c r="F159" s="2">
        <v>0</v>
      </c>
      <c r="G159" s="2">
        <v>0</v>
      </c>
      <c r="H159" s="2">
        <v>0</v>
      </c>
      <c r="S159" s="2"/>
      <c r="T159" s="2"/>
      <c r="AB159" s="7"/>
      <c r="AC159" s="7"/>
      <c r="AD159" s="7"/>
      <c r="AE159" s="7"/>
      <c r="AF159" s="7"/>
      <c r="AG159" s="7"/>
      <c r="AH159" s="7"/>
      <c r="AI159" s="7"/>
    </row>
    <row r="160" spans="1:35" ht="12" customHeight="1" x14ac:dyDescent="0.2">
      <c r="A160" s="5">
        <v>2020</v>
      </c>
      <c r="B160" s="2" t="s">
        <v>717</v>
      </c>
      <c r="C160" s="2" t="s">
        <v>743</v>
      </c>
      <c r="D160" s="2" t="s">
        <v>666</v>
      </c>
      <c r="F160" s="2">
        <v>0</v>
      </c>
      <c r="G160" s="2">
        <v>0</v>
      </c>
      <c r="H160" s="2">
        <v>0</v>
      </c>
      <c r="S160" s="2"/>
      <c r="T160" s="2"/>
      <c r="AB160" s="7"/>
      <c r="AC160" s="7"/>
      <c r="AD160" s="7"/>
      <c r="AE160" s="7"/>
      <c r="AF160" s="7"/>
      <c r="AG160" s="7"/>
      <c r="AH160" s="7"/>
      <c r="AI160" s="7"/>
    </row>
    <row r="161" spans="1:35" ht="12" customHeight="1" x14ac:dyDescent="0.2">
      <c r="A161" s="5">
        <v>2020</v>
      </c>
      <c r="B161" s="2" t="s">
        <v>715</v>
      </c>
      <c r="C161" s="2" t="s">
        <v>744</v>
      </c>
      <c r="D161" s="2" t="s">
        <v>666</v>
      </c>
      <c r="F161" s="2">
        <v>0</v>
      </c>
      <c r="G161" s="2">
        <v>0</v>
      </c>
      <c r="H161" s="2">
        <v>0</v>
      </c>
      <c r="S161" s="2"/>
      <c r="T161" s="2"/>
      <c r="AB161" s="7"/>
      <c r="AC161" s="7"/>
      <c r="AD161" s="7"/>
      <c r="AE161" s="7"/>
      <c r="AF161" s="7"/>
      <c r="AG161" s="7"/>
      <c r="AH161" s="7"/>
      <c r="AI161" s="7"/>
    </row>
    <row r="162" spans="1:35" ht="12" customHeight="1" x14ac:dyDescent="0.2">
      <c r="A162" s="5">
        <v>2020</v>
      </c>
      <c r="B162" s="2" t="s">
        <v>724</v>
      </c>
      <c r="C162" s="2" t="s">
        <v>745</v>
      </c>
      <c r="D162" s="2" t="s">
        <v>666</v>
      </c>
      <c r="E162" s="2">
        <v>1380732</v>
      </c>
      <c r="F162" s="2">
        <v>103880</v>
      </c>
      <c r="G162" s="2">
        <v>0</v>
      </c>
      <c r="H162" s="2">
        <v>0</v>
      </c>
      <c r="S162" s="2"/>
      <c r="T162" s="2"/>
      <c r="AB162" s="7"/>
      <c r="AC162" s="7"/>
      <c r="AD162" s="7"/>
      <c r="AE162" s="7"/>
      <c r="AF162" s="7"/>
      <c r="AG162" s="7"/>
      <c r="AH162" s="7"/>
      <c r="AI162" s="7"/>
    </row>
    <row r="163" spans="1:35" ht="12" customHeight="1" x14ac:dyDescent="0.2">
      <c r="A163" s="5">
        <v>2020</v>
      </c>
      <c r="B163" s="2" t="s">
        <v>718</v>
      </c>
      <c r="C163" s="2" t="s">
        <v>746</v>
      </c>
      <c r="D163" s="2" t="s">
        <v>666</v>
      </c>
      <c r="F163" s="2">
        <v>0</v>
      </c>
      <c r="G163" s="2">
        <v>0</v>
      </c>
      <c r="H163" s="2">
        <v>0</v>
      </c>
      <c r="S163" s="2"/>
      <c r="T163" s="2"/>
      <c r="AB163" s="7"/>
      <c r="AC163" s="7"/>
      <c r="AD163" s="7"/>
      <c r="AE163" s="7"/>
      <c r="AF163" s="7"/>
      <c r="AG163" s="7"/>
      <c r="AH163" s="7"/>
      <c r="AI163" s="7"/>
    </row>
    <row r="164" spans="1:35" ht="12" customHeight="1" x14ac:dyDescent="0.2">
      <c r="A164" s="5">
        <v>2020</v>
      </c>
      <c r="B164" s="2" t="s">
        <v>723</v>
      </c>
      <c r="C164" s="2" t="s">
        <v>747</v>
      </c>
      <c r="D164" s="2" t="s">
        <v>666</v>
      </c>
      <c r="F164" s="2">
        <v>0</v>
      </c>
      <c r="G164" s="2">
        <v>0</v>
      </c>
      <c r="H164" s="2">
        <v>0</v>
      </c>
      <c r="S164" s="2"/>
      <c r="T164" s="2"/>
      <c r="AB164" s="7"/>
      <c r="AC164" s="7"/>
      <c r="AD164" s="7"/>
      <c r="AE164" s="7"/>
      <c r="AF164" s="7"/>
      <c r="AG164" s="7"/>
      <c r="AH164" s="7"/>
      <c r="AI164" s="7"/>
    </row>
    <row r="165" spans="1:35" ht="12" customHeight="1" x14ac:dyDescent="0.2">
      <c r="A165" s="5">
        <v>2020</v>
      </c>
      <c r="B165" s="2" t="s">
        <v>722</v>
      </c>
      <c r="C165" s="2" t="s">
        <v>748</v>
      </c>
      <c r="D165" s="2" t="s">
        <v>666</v>
      </c>
      <c r="E165" s="2">
        <v>15421022</v>
      </c>
      <c r="F165" s="2">
        <v>109736</v>
      </c>
      <c r="G165" s="2">
        <v>0</v>
      </c>
      <c r="H165" s="2">
        <v>0</v>
      </c>
      <c r="S165" s="2"/>
      <c r="T165" s="2"/>
      <c r="AB165" s="7"/>
      <c r="AC165" s="7"/>
      <c r="AD165" s="7"/>
      <c r="AE165" s="7"/>
      <c r="AF165" s="7"/>
      <c r="AG165" s="7"/>
      <c r="AH165" s="7"/>
      <c r="AI165" s="7"/>
    </row>
    <row r="166" spans="1:35" ht="12" customHeight="1" x14ac:dyDescent="0.2">
      <c r="A166" s="5">
        <v>2020</v>
      </c>
      <c r="B166" s="2" t="s">
        <v>719</v>
      </c>
      <c r="C166" s="2" t="s">
        <v>749</v>
      </c>
      <c r="D166" s="2" t="s">
        <v>666</v>
      </c>
      <c r="E166" s="2">
        <v>8509000</v>
      </c>
      <c r="F166" s="2">
        <v>183017</v>
      </c>
      <c r="G166" s="2">
        <v>0</v>
      </c>
      <c r="H166" s="2">
        <v>0</v>
      </c>
      <c r="S166" s="2"/>
      <c r="T166" s="2"/>
      <c r="AB166" s="7"/>
      <c r="AC166" s="7"/>
      <c r="AD166" s="7"/>
      <c r="AE166" s="7"/>
      <c r="AF166" s="7"/>
      <c r="AG166" s="7"/>
      <c r="AH166" s="7"/>
      <c r="AI166" s="7"/>
    </row>
    <row r="167" spans="1:35" ht="12" customHeight="1" x14ac:dyDescent="0.2">
      <c r="A167" s="5">
        <v>2020</v>
      </c>
      <c r="B167" s="2" t="s">
        <v>720</v>
      </c>
      <c r="C167" s="2" t="s">
        <v>750</v>
      </c>
      <c r="D167" s="2" t="s">
        <v>666</v>
      </c>
      <c r="F167" s="2">
        <v>0</v>
      </c>
      <c r="G167" s="2">
        <v>0</v>
      </c>
      <c r="H167" s="2">
        <v>0</v>
      </c>
      <c r="S167" s="2"/>
      <c r="T167" s="2"/>
      <c r="AB167" s="7"/>
      <c r="AC167" s="7"/>
      <c r="AD167" s="7"/>
      <c r="AE167" s="7"/>
      <c r="AF167" s="7"/>
      <c r="AG167" s="7"/>
      <c r="AH167" s="7"/>
      <c r="AI167" s="7"/>
    </row>
    <row r="168" spans="1:35" ht="12" customHeight="1" x14ac:dyDescent="0.2">
      <c r="A168" s="5">
        <v>2020</v>
      </c>
      <c r="B168" s="2" t="s">
        <v>724</v>
      </c>
      <c r="C168" s="2" t="s">
        <v>751</v>
      </c>
      <c r="D168" s="2" t="s">
        <v>666</v>
      </c>
      <c r="F168" s="2">
        <v>0</v>
      </c>
      <c r="G168" s="2">
        <v>0</v>
      </c>
      <c r="H168" s="2">
        <v>0</v>
      </c>
      <c r="S168" s="2"/>
      <c r="T168" s="2"/>
      <c r="AB168" s="7"/>
      <c r="AC168" s="7"/>
      <c r="AD168" s="7"/>
      <c r="AE168" s="7"/>
      <c r="AF168" s="7"/>
      <c r="AG168" s="7"/>
      <c r="AH168" s="7"/>
      <c r="AI168" s="7"/>
    </row>
    <row r="169" spans="1:35" ht="12" customHeight="1" x14ac:dyDescent="0.2">
      <c r="A169" s="5">
        <v>2020</v>
      </c>
      <c r="B169" s="2" t="s">
        <v>722</v>
      </c>
      <c r="C169" s="2" t="s">
        <v>752</v>
      </c>
      <c r="D169" s="2" t="s">
        <v>666</v>
      </c>
      <c r="E169" s="2">
        <v>8412035</v>
      </c>
      <c r="F169" s="2">
        <v>0</v>
      </c>
      <c r="G169" s="2">
        <v>0</v>
      </c>
      <c r="H169" s="2">
        <v>0</v>
      </c>
      <c r="S169" s="2"/>
      <c r="T169" s="2"/>
      <c r="AB169" s="7"/>
      <c r="AC169" s="7"/>
      <c r="AD169" s="7"/>
      <c r="AE169" s="7"/>
      <c r="AF169" s="7"/>
      <c r="AG169" s="7"/>
      <c r="AH169" s="7"/>
      <c r="AI169" s="7"/>
    </row>
    <row r="170" spans="1:35" ht="12" customHeight="1" x14ac:dyDescent="0.2">
      <c r="A170" s="5">
        <v>2020</v>
      </c>
      <c r="B170" s="2" t="s">
        <v>724</v>
      </c>
      <c r="C170" s="2" t="s">
        <v>753</v>
      </c>
      <c r="D170" s="2" t="s">
        <v>666</v>
      </c>
      <c r="F170" s="2">
        <v>0</v>
      </c>
      <c r="G170" s="2">
        <v>0</v>
      </c>
      <c r="H170" s="2">
        <v>0</v>
      </c>
      <c r="S170" s="2"/>
      <c r="T170" s="2"/>
      <c r="AB170" s="7"/>
      <c r="AC170" s="7"/>
      <c r="AD170" s="7"/>
      <c r="AE170" s="7"/>
      <c r="AF170" s="7"/>
      <c r="AG170" s="7"/>
      <c r="AH170" s="7"/>
      <c r="AI170" s="7"/>
    </row>
    <row r="171" spans="1:35" ht="12" customHeight="1" x14ac:dyDescent="0.2">
      <c r="A171" s="5">
        <v>2020</v>
      </c>
      <c r="B171" s="2" t="s">
        <v>724</v>
      </c>
      <c r="C171" s="2" t="s">
        <v>248</v>
      </c>
      <c r="D171" s="2" t="s">
        <v>666</v>
      </c>
      <c r="E171" s="2">
        <v>7600000</v>
      </c>
      <c r="F171" s="2">
        <v>0</v>
      </c>
      <c r="G171" s="2">
        <v>0</v>
      </c>
      <c r="H171" s="2">
        <v>0</v>
      </c>
      <c r="S171" s="2"/>
      <c r="T171" s="2"/>
      <c r="AB171" s="7"/>
      <c r="AC171" s="7"/>
      <c r="AD171" s="7"/>
      <c r="AE171" s="7"/>
      <c r="AF171" s="7"/>
      <c r="AG171" s="7"/>
      <c r="AH171" s="7"/>
      <c r="AI171" s="7"/>
    </row>
    <row r="172" spans="1:35" ht="12" customHeight="1" x14ac:dyDescent="0.2">
      <c r="A172" s="5">
        <v>2020</v>
      </c>
      <c r="B172" s="2" t="s">
        <v>717</v>
      </c>
      <c r="C172" s="2" t="s">
        <v>249</v>
      </c>
      <c r="D172" s="2" t="s">
        <v>666</v>
      </c>
      <c r="F172" s="2">
        <v>0</v>
      </c>
      <c r="G172" s="2">
        <v>0</v>
      </c>
      <c r="H172" s="2">
        <v>0</v>
      </c>
      <c r="S172" s="2"/>
      <c r="T172" s="2"/>
      <c r="AB172" s="7"/>
      <c r="AC172" s="7"/>
      <c r="AD172" s="7"/>
      <c r="AE172" s="7"/>
      <c r="AF172" s="7"/>
      <c r="AG172" s="7"/>
      <c r="AH172" s="7"/>
      <c r="AI172" s="7"/>
    </row>
    <row r="173" spans="1:35" ht="12" customHeight="1" x14ac:dyDescent="0.2">
      <c r="A173" s="5">
        <v>2020</v>
      </c>
      <c r="B173" s="2" t="s">
        <v>723</v>
      </c>
      <c r="C173" s="2" t="s">
        <v>250</v>
      </c>
      <c r="D173" s="2" t="s">
        <v>666</v>
      </c>
      <c r="E173" s="2">
        <v>6510028</v>
      </c>
      <c r="F173" s="2">
        <v>0</v>
      </c>
      <c r="G173" s="2">
        <v>0</v>
      </c>
      <c r="H173" s="2">
        <v>0</v>
      </c>
      <c r="S173" s="2"/>
      <c r="T173" s="2"/>
      <c r="AB173" s="7"/>
      <c r="AC173" s="7"/>
      <c r="AD173" s="7"/>
      <c r="AE173" s="7"/>
      <c r="AF173" s="7"/>
      <c r="AG173" s="7"/>
      <c r="AH173" s="7"/>
      <c r="AI173" s="7"/>
    </row>
    <row r="174" spans="1:35" ht="12" customHeight="1" x14ac:dyDescent="0.2">
      <c r="A174" s="5">
        <v>2020</v>
      </c>
      <c r="B174" s="2" t="s">
        <v>723</v>
      </c>
      <c r="C174" s="2" t="s">
        <v>251</v>
      </c>
      <c r="D174" s="2" t="s">
        <v>666</v>
      </c>
      <c r="F174" s="2">
        <v>346271</v>
      </c>
      <c r="G174" s="2">
        <v>0</v>
      </c>
      <c r="H174" s="2">
        <v>0</v>
      </c>
      <c r="S174" s="2"/>
      <c r="T174" s="2"/>
      <c r="AB174" s="7"/>
      <c r="AC174" s="7"/>
      <c r="AD174" s="7"/>
      <c r="AE174" s="7"/>
      <c r="AF174" s="7"/>
      <c r="AG174" s="7"/>
      <c r="AH174" s="7"/>
      <c r="AI174" s="7"/>
    </row>
    <row r="175" spans="1:35" ht="12" customHeight="1" x14ac:dyDescent="0.2">
      <c r="A175" s="5">
        <v>2020</v>
      </c>
      <c r="B175" s="2" t="s">
        <v>719</v>
      </c>
      <c r="C175" s="2" t="s">
        <v>252</v>
      </c>
      <c r="D175" s="2" t="s">
        <v>666</v>
      </c>
      <c r="E175" s="2">
        <v>10552907</v>
      </c>
      <c r="F175" s="2">
        <v>0</v>
      </c>
      <c r="G175" s="2">
        <v>0</v>
      </c>
      <c r="H175" s="2">
        <v>0</v>
      </c>
      <c r="S175" s="2"/>
      <c r="T175" s="2"/>
      <c r="AB175" s="7"/>
      <c r="AC175" s="7"/>
      <c r="AD175" s="7"/>
      <c r="AE175" s="7"/>
      <c r="AF175" s="7"/>
      <c r="AG175" s="7"/>
      <c r="AH175" s="7"/>
      <c r="AI175" s="7"/>
    </row>
    <row r="176" spans="1:35" ht="12" customHeight="1" x14ac:dyDescent="0.2">
      <c r="A176" s="5">
        <v>2020</v>
      </c>
      <c r="B176" s="2" t="s">
        <v>720</v>
      </c>
      <c r="C176" s="2" t="s">
        <v>253</v>
      </c>
      <c r="D176" s="2" t="s">
        <v>666</v>
      </c>
      <c r="E176" s="2">
        <v>4069092</v>
      </c>
      <c r="F176" s="2">
        <v>0</v>
      </c>
      <c r="G176" s="2">
        <v>0</v>
      </c>
      <c r="H176" s="2">
        <v>0</v>
      </c>
      <c r="S176" s="2"/>
      <c r="T176" s="2"/>
      <c r="AB176" s="7"/>
      <c r="AC176" s="7"/>
      <c r="AD176" s="7"/>
      <c r="AE176" s="7"/>
      <c r="AF176" s="7"/>
      <c r="AG176" s="7"/>
      <c r="AH176" s="7"/>
      <c r="AI176" s="7"/>
    </row>
    <row r="177" spans="1:35" ht="12" customHeight="1" x14ac:dyDescent="0.2">
      <c r="A177" s="5">
        <v>2020</v>
      </c>
      <c r="B177" s="2" t="s">
        <v>715</v>
      </c>
      <c r="C177" s="2" t="s">
        <v>725</v>
      </c>
      <c r="D177" s="2" t="s">
        <v>667</v>
      </c>
      <c r="E177" s="2">
        <v>0</v>
      </c>
      <c r="F177" s="2">
        <v>5097801</v>
      </c>
      <c r="G177" s="2">
        <v>0</v>
      </c>
      <c r="H177" s="2">
        <v>0</v>
      </c>
      <c r="S177" s="2"/>
      <c r="T177" s="2"/>
      <c r="AB177" s="7"/>
      <c r="AC177" s="7"/>
      <c r="AD177" s="7"/>
      <c r="AE177" s="7"/>
      <c r="AF177" s="7"/>
      <c r="AG177" s="7"/>
      <c r="AH177" s="7"/>
      <c r="AI177" s="7"/>
    </row>
    <row r="178" spans="1:35" ht="12" customHeight="1" x14ac:dyDescent="0.2">
      <c r="A178" s="5">
        <v>2020</v>
      </c>
      <c r="B178" s="2" t="s">
        <v>716</v>
      </c>
      <c r="C178" s="2" t="s">
        <v>726</v>
      </c>
      <c r="D178" s="2" t="s">
        <v>667</v>
      </c>
      <c r="E178" s="2">
        <v>0</v>
      </c>
      <c r="F178" s="2">
        <v>7889492</v>
      </c>
      <c r="G178" s="2">
        <v>0</v>
      </c>
      <c r="H178" s="2">
        <v>0</v>
      </c>
      <c r="S178" s="2"/>
      <c r="T178" s="2"/>
      <c r="AB178" s="7"/>
      <c r="AC178" s="7"/>
      <c r="AD178" s="7"/>
      <c r="AE178" s="7"/>
      <c r="AF178" s="7"/>
      <c r="AG178" s="7"/>
      <c r="AH178" s="7"/>
      <c r="AI178" s="7"/>
    </row>
    <row r="179" spans="1:35" ht="12" customHeight="1" x14ac:dyDescent="0.2">
      <c r="A179" s="5">
        <v>2020</v>
      </c>
      <c r="B179" s="2" t="s">
        <v>717</v>
      </c>
      <c r="C179" s="2" t="s">
        <v>727</v>
      </c>
      <c r="D179" s="2" t="s">
        <v>667</v>
      </c>
      <c r="E179" s="2">
        <v>0</v>
      </c>
      <c r="F179" s="2">
        <v>1402116</v>
      </c>
      <c r="G179" s="2">
        <v>0</v>
      </c>
      <c r="H179" s="2">
        <v>0</v>
      </c>
      <c r="S179" s="2"/>
      <c r="T179" s="2"/>
      <c r="AB179" s="7"/>
      <c r="AC179" s="7"/>
      <c r="AD179" s="7"/>
      <c r="AE179" s="7"/>
      <c r="AF179" s="7"/>
      <c r="AG179" s="7"/>
      <c r="AH179" s="7"/>
      <c r="AI179" s="7"/>
    </row>
    <row r="180" spans="1:35" ht="12" customHeight="1" x14ac:dyDescent="0.2">
      <c r="A180" s="5">
        <v>2020</v>
      </c>
      <c r="B180" s="2" t="s">
        <v>718</v>
      </c>
      <c r="C180" s="2" t="s">
        <v>728</v>
      </c>
      <c r="D180" s="2" t="s">
        <v>667</v>
      </c>
      <c r="E180" s="2">
        <v>0</v>
      </c>
      <c r="F180" s="2">
        <v>8677302</v>
      </c>
      <c r="G180" s="2">
        <v>0</v>
      </c>
      <c r="H180" s="2">
        <v>0</v>
      </c>
      <c r="S180" s="2"/>
      <c r="T180" s="2"/>
      <c r="AB180" s="7"/>
      <c r="AC180" s="7"/>
      <c r="AD180" s="7"/>
      <c r="AE180" s="7"/>
      <c r="AF180" s="7"/>
      <c r="AG180" s="7"/>
      <c r="AH180" s="7"/>
      <c r="AI180" s="7"/>
    </row>
    <row r="181" spans="1:35" ht="12" customHeight="1" x14ac:dyDescent="0.2">
      <c r="A181" s="5">
        <v>2020</v>
      </c>
      <c r="B181" s="2" t="s">
        <v>719</v>
      </c>
      <c r="C181" s="2" t="s">
        <v>729</v>
      </c>
      <c r="D181" s="2" t="s">
        <v>667</v>
      </c>
      <c r="E181" s="2">
        <v>0</v>
      </c>
      <c r="F181" s="2">
        <v>6739742</v>
      </c>
      <c r="G181" s="2">
        <v>0</v>
      </c>
      <c r="H181" s="2">
        <v>0</v>
      </c>
      <c r="S181" s="2"/>
      <c r="T181" s="2"/>
      <c r="AB181" s="7"/>
      <c r="AC181" s="7"/>
      <c r="AD181" s="7"/>
      <c r="AE181" s="7"/>
      <c r="AF181" s="7"/>
      <c r="AG181" s="7"/>
      <c r="AH181" s="7"/>
      <c r="AI181" s="7"/>
    </row>
    <row r="182" spans="1:35" ht="12" customHeight="1" x14ac:dyDescent="0.2">
      <c r="A182" s="5">
        <v>2020</v>
      </c>
      <c r="B182" s="2" t="s">
        <v>720</v>
      </c>
      <c r="C182" s="2" t="s">
        <v>730</v>
      </c>
      <c r="D182" s="2" t="s">
        <v>667</v>
      </c>
      <c r="E182" s="2">
        <v>0</v>
      </c>
      <c r="F182" s="2">
        <v>4347000</v>
      </c>
      <c r="G182" s="2">
        <v>0</v>
      </c>
      <c r="H182" s="2">
        <v>0</v>
      </c>
      <c r="S182" s="2"/>
      <c r="T182" s="2"/>
      <c r="AB182" s="7"/>
      <c r="AC182" s="7"/>
      <c r="AD182" s="7"/>
      <c r="AE182" s="7"/>
      <c r="AF182" s="7"/>
      <c r="AG182" s="7"/>
      <c r="AH182" s="7"/>
      <c r="AI182" s="7"/>
    </row>
    <row r="183" spans="1:35" ht="12" customHeight="1" x14ac:dyDescent="0.2">
      <c r="A183" s="5">
        <v>2020</v>
      </c>
      <c r="B183" s="2" t="s">
        <v>716</v>
      </c>
      <c r="C183" s="2" t="s">
        <v>731</v>
      </c>
      <c r="D183" s="2" t="s">
        <v>667</v>
      </c>
      <c r="E183" s="2">
        <v>0</v>
      </c>
      <c r="F183" s="2">
        <v>6580625</v>
      </c>
      <c r="G183" s="2">
        <v>0</v>
      </c>
      <c r="H183" s="2">
        <v>0</v>
      </c>
      <c r="S183" s="2"/>
      <c r="T183" s="2"/>
      <c r="AB183" s="7"/>
      <c r="AC183" s="7"/>
      <c r="AD183" s="7"/>
      <c r="AE183" s="7"/>
      <c r="AF183" s="7"/>
      <c r="AG183" s="7"/>
      <c r="AH183" s="7"/>
      <c r="AI183" s="7"/>
    </row>
    <row r="184" spans="1:35" ht="12" customHeight="1" x14ac:dyDescent="0.2">
      <c r="A184" s="5">
        <v>2020</v>
      </c>
      <c r="B184" s="2" t="s">
        <v>721</v>
      </c>
      <c r="C184" s="2" t="s">
        <v>732</v>
      </c>
      <c r="D184" s="2" t="s">
        <v>667</v>
      </c>
      <c r="E184" s="2">
        <v>0</v>
      </c>
      <c r="F184" s="2">
        <v>6804783</v>
      </c>
      <c r="G184" s="2">
        <v>0</v>
      </c>
      <c r="H184" s="2">
        <v>0</v>
      </c>
      <c r="S184" s="2"/>
      <c r="T184" s="2"/>
      <c r="AB184" s="7"/>
      <c r="AC184" s="7"/>
      <c r="AD184" s="7"/>
      <c r="AE184" s="7"/>
      <c r="AF184" s="7"/>
      <c r="AG184" s="7"/>
      <c r="AH184" s="7"/>
      <c r="AI184" s="7"/>
    </row>
    <row r="185" spans="1:35" ht="12" customHeight="1" x14ac:dyDescent="0.2">
      <c r="A185" s="5">
        <v>2020</v>
      </c>
      <c r="B185" s="2" t="s">
        <v>718</v>
      </c>
      <c r="C185" s="2" t="s">
        <v>733</v>
      </c>
      <c r="D185" s="2" t="s">
        <v>667</v>
      </c>
      <c r="E185" s="2">
        <v>0</v>
      </c>
      <c r="F185" s="2">
        <v>8496343</v>
      </c>
      <c r="G185" s="2">
        <v>0</v>
      </c>
      <c r="H185" s="2">
        <v>0</v>
      </c>
      <c r="S185" s="2"/>
      <c r="T185" s="2"/>
      <c r="AB185" s="7"/>
      <c r="AC185" s="7"/>
      <c r="AD185" s="7"/>
      <c r="AE185" s="7"/>
      <c r="AF185" s="7"/>
      <c r="AG185" s="7"/>
      <c r="AH185" s="7"/>
      <c r="AI185" s="7"/>
    </row>
    <row r="186" spans="1:35" ht="12" customHeight="1" x14ac:dyDescent="0.2">
      <c r="A186" s="5">
        <v>2020</v>
      </c>
      <c r="B186" s="2" t="s">
        <v>721</v>
      </c>
      <c r="C186" s="2" t="s">
        <v>734</v>
      </c>
      <c r="D186" s="2" t="s">
        <v>667</v>
      </c>
      <c r="E186" s="2">
        <v>0</v>
      </c>
      <c r="F186" s="2">
        <v>9671997</v>
      </c>
      <c r="G186" s="2">
        <v>0</v>
      </c>
      <c r="H186" s="2">
        <v>0</v>
      </c>
      <c r="S186" s="2"/>
      <c r="T186" s="2"/>
      <c r="AB186" s="7"/>
      <c r="AC186" s="7"/>
      <c r="AD186" s="7"/>
      <c r="AE186" s="7"/>
      <c r="AF186" s="7"/>
      <c r="AG186" s="7"/>
      <c r="AH186" s="7"/>
      <c r="AI186" s="7"/>
    </row>
    <row r="187" spans="1:35" ht="12" customHeight="1" x14ac:dyDescent="0.2">
      <c r="A187" s="5">
        <v>2020</v>
      </c>
      <c r="B187" s="2" t="s">
        <v>722</v>
      </c>
      <c r="C187" s="2" t="s">
        <v>735</v>
      </c>
      <c r="D187" s="2" t="s">
        <v>667</v>
      </c>
      <c r="E187" s="2">
        <v>0</v>
      </c>
      <c r="F187" s="2">
        <v>7263346</v>
      </c>
      <c r="G187" s="2">
        <v>0</v>
      </c>
      <c r="H187" s="2">
        <v>0</v>
      </c>
      <c r="S187" s="2"/>
      <c r="T187" s="2"/>
      <c r="AB187" s="7"/>
      <c r="AC187" s="7"/>
      <c r="AD187" s="7"/>
      <c r="AE187" s="7"/>
      <c r="AF187" s="7"/>
      <c r="AG187" s="7"/>
      <c r="AH187" s="7"/>
      <c r="AI187" s="7"/>
    </row>
    <row r="188" spans="1:35" ht="12" customHeight="1" x14ac:dyDescent="0.2">
      <c r="A188" s="5">
        <v>2020</v>
      </c>
      <c r="B188" s="2" t="s">
        <v>715</v>
      </c>
      <c r="C188" s="2" t="s">
        <v>736</v>
      </c>
      <c r="D188" s="2" t="s">
        <v>667</v>
      </c>
      <c r="E188" s="2">
        <v>0</v>
      </c>
      <c r="F188" s="2">
        <v>4292714</v>
      </c>
      <c r="G188" s="2">
        <v>0</v>
      </c>
      <c r="H188" s="2">
        <v>0</v>
      </c>
      <c r="S188" s="2"/>
      <c r="T188" s="2"/>
      <c r="AB188" s="7"/>
      <c r="AC188" s="7"/>
      <c r="AD188" s="7"/>
      <c r="AE188" s="7"/>
      <c r="AF188" s="7"/>
      <c r="AG188" s="7"/>
      <c r="AH188" s="7"/>
      <c r="AI188" s="7"/>
    </row>
    <row r="189" spans="1:35" ht="12" customHeight="1" x14ac:dyDescent="0.2">
      <c r="A189" s="5">
        <v>2020</v>
      </c>
      <c r="B189" s="2" t="s">
        <v>723</v>
      </c>
      <c r="C189" s="2" t="s">
        <v>737</v>
      </c>
      <c r="D189" s="2" t="s">
        <v>667</v>
      </c>
      <c r="E189" s="2">
        <v>0</v>
      </c>
      <c r="F189" s="2">
        <v>2631250</v>
      </c>
      <c r="G189" s="2">
        <v>0</v>
      </c>
      <c r="H189" s="2">
        <v>0</v>
      </c>
      <c r="S189" s="2"/>
      <c r="T189" s="2"/>
      <c r="AB189" s="7"/>
      <c r="AC189" s="7"/>
      <c r="AD189" s="7"/>
      <c r="AE189" s="7"/>
      <c r="AF189" s="7"/>
      <c r="AG189" s="7"/>
      <c r="AH189" s="7"/>
      <c r="AI189" s="7"/>
    </row>
    <row r="190" spans="1:35" ht="12" customHeight="1" x14ac:dyDescent="0.2">
      <c r="A190" s="5">
        <v>2020</v>
      </c>
      <c r="B190" s="2" t="s">
        <v>719</v>
      </c>
      <c r="C190" s="2" t="s">
        <v>738</v>
      </c>
      <c r="D190" s="2" t="s">
        <v>667</v>
      </c>
      <c r="E190" s="2">
        <v>0</v>
      </c>
      <c r="F190" s="2">
        <v>7149574</v>
      </c>
      <c r="G190" s="2">
        <v>0</v>
      </c>
      <c r="H190" s="2">
        <v>0</v>
      </c>
      <c r="S190" s="2"/>
      <c r="T190" s="2"/>
      <c r="AB190" s="7"/>
      <c r="AC190" s="7"/>
      <c r="AD190" s="7"/>
      <c r="AE190" s="7"/>
      <c r="AF190" s="7"/>
      <c r="AG190" s="7"/>
      <c r="AH190" s="7"/>
      <c r="AI190" s="7"/>
    </row>
    <row r="191" spans="1:35" ht="12" customHeight="1" x14ac:dyDescent="0.2">
      <c r="A191" s="5">
        <v>2020</v>
      </c>
      <c r="B191" s="2" t="s">
        <v>721</v>
      </c>
      <c r="C191" s="2" t="s">
        <v>739</v>
      </c>
      <c r="D191" s="2" t="s">
        <v>667</v>
      </c>
      <c r="E191" s="2">
        <v>0</v>
      </c>
      <c r="F191" s="2">
        <v>2360000</v>
      </c>
      <c r="G191" s="2">
        <v>0</v>
      </c>
      <c r="H191" s="2">
        <v>0</v>
      </c>
      <c r="S191" s="2"/>
      <c r="T191" s="2"/>
      <c r="AB191" s="7"/>
      <c r="AC191" s="7"/>
      <c r="AD191" s="7"/>
      <c r="AE191" s="7"/>
      <c r="AF191" s="7"/>
      <c r="AG191" s="7"/>
      <c r="AH191" s="7"/>
      <c r="AI191" s="7"/>
    </row>
    <row r="192" spans="1:35" ht="12" customHeight="1" x14ac:dyDescent="0.2">
      <c r="A192" s="5">
        <v>2020</v>
      </c>
      <c r="B192" s="2" t="s">
        <v>724</v>
      </c>
      <c r="C192" s="2" t="s">
        <v>740</v>
      </c>
      <c r="D192" s="2" t="s">
        <v>667</v>
      </c>
      <c r="E192" s="2">
        <v>0</v>
      </c>
      <c r="F192" s="2">
        <v>5420005</v>
      </c>
      <c r="G192" s="2">
        <v>0</v>
      </c>
      <c r="H192" s="2">
        <v>0</v>
      </c>
      <c r="S192" s="2"/>
      <c r="T192" s="2"/>
      <c r="AB192" s="7"/>
      <c r="AC192" s="7"/>
      <c r="AD192" s="7"/>
      <c r="AE192" s="7"/>
      <c r="AF192" s="7"/>
      <c r="AG192" s="7"/>
      <c r="AH192" s="7"/>
      <c r="AI192" s="7"/>
    </row>
    <row r="193" spans="1:35" ht="12" customHeight="1" x14ac:dyDescent="0.2">
      <c r="A193" s="5">
        <v>2020</v>
      </c>
      <c r="B193" s="2" t="s">
        <v>718</v>
      </c>
      <c r="C193" s="2" t="s">
        <v>741</v>
      </c>
      <c r="D193" s="2" t="s">
        <v>667</v>
      </c>
      <c r="E193" s="2">
        <v>0</v>
      </c>
      <c r="F193" s="2">
        <v>7546738</v>
      </c>
      <c r="G193" s="2">
        <v>0</v>
      </c>
      <c r="H193" s="2">
        <v>0</v>
      </c>
      <c r="S193" s="2"/>
      <c r="T193" s="2"/>
      <c r="AB193" s="7"/>
      <c r="AC193" s="7"/>
      <c r="AD193" s="7"/>
      <c r="AE193" s="7"/>
      <c r="AF193" s="7"/>
      <c r="AG193" s="7"/>
      <c r="AH193" s="7"/>
      <c r="AI193" s="7"/>
    </row>
    <row r="194" spans="1:35" ht="12" customHeight="1" x14ac:dyDescent="0.2">
      <c r="A194" s="5">
        <v>2020</v>
      </c>
      <c r="B194" s="2" t="s">
        <v>717</v>
      </c>
      <c r="C194" s="2" t="s">
        <v>742</v>
      </c>
      <c r="D194" s="2" t="s">
        <v>667</v>
      </c>
      <c r="E194" s="2">
        <v>0</v>
      </c>
      <c r="F194" s="2">
        <v>4153118</v>
      </c>
      <c r="G194" s="2">
        <v>0</v>
      </c>
      <c r="H194" s="2">
        <v>0</v>
      </c>
      <c r="S194" s="2"/>
      <c r="T194" s="2"/>
      <c r="AB194" s="7"/>
      <c r="AC194" s="7"/>
      <c r="AD194" s="7"/>
      <c r="AE194" s="7"/>
      <c r="AF194" s="7"/>
      <c r="AG194" s="7"/>
      <c r="AH194" s="7"/>
      <c r="AI194" s="7"/>
    </row>
    <row r="195" spans="1:35" ht="12" customHeight="1" x14ac:dyDescent="0.2">
      <c r="A195" s="5">
        <v>2020</v>
      </c>
      <c r="B195" s="2" t="s">
        <v>717</v>
      </c>
      <c r="C195" s="2" t="s">
        <v>743</v>
      </c>
      <c r="D195" s="2" t="s">
        <v>667</v>
      </c>
      <c r="E195" s="2">
        <v>0</v>
      </c>
      <c r="F195" s="2">
        <v>4780289</v>
      </c>
      <c r="G195" s="2">
        <v>0</v>
      </c>
      <c r="H195" s="2">
        <v>0</v>
      </c>
      <c r="S195" s="2"/>
      <c r="T195" s="2"/>
      <c r="AB195" s="7"/>
      <c r="AC195" s="7"/>
      <c r="AD195" s="7"/>
      <c r="AE195" s="7"/>
      <c r="AF195" s="7"/>
      <c r="AG195" s="7"/>
      <c r="AH195" s="7"/>
      <c r="AI195" s="7"/>
    </row>
    <row r="196" spans="1:35" ht="12" customHeight="1" x14ac:dyDescent="0.2">
      <c r="A196" s="5">
        <v>2020</v>
      </c>
      <c r="B196" s="2" t="s">
        <v>715</v>
      </c>
      <c r="C196" s="2" t="s">
        <v>744</v>
      </c>
      <c r="D196" s="2" t="s">
        <v>667</v>
      </c>
      <c r="E196" s="2">
        <v>0</v>
      </c>
      <c r="F196" s="2">
        <v>5639345</v>
      </c>
      <c r="G196" s="2">
        <v>0</v>
      </c>
      <c r="H196" s="2">
        <v>0</v>
      </c>
      <c r="S196" s="2"/>
      <c r="T196" s="2"/>
      <c r="AB196" s="7"/>
      <c r="AC196" s="7"/>
      <c r="AD196" s="7"/>
      <c r="AE196" s="7"/>
      <c r="AF196" s="7"/>
      <c r="AG196" s="7"/>
      <c r="AH196" s="7"/>
      <c r="AI196" s="7"/>
    </row>
    <row r="197" spans="1:35" ht="12" customHeight="1" x14ac:dyDescent="0.2">
      <c r="A197" s="5">
        <v>2020</v>
      </c>
      <c r="B197" s="2" t="s">
        <v>724</v>
      </c>
      <c r="C197" s="2" t="s">
        <v>745</v>
      </c>
      <c r="D197" s="2" t="s">
        <v>667</v>
      </c>
      <c r="E197" s="2">
        <v>0</v>
      </c>
      <c r="F197" s="2">
        <v>4829436</v>
      </c>
      <c r="G197" s="2">
        <v>0</v>
      </c>
      <c r="H197" s="2">
        <v>0</v>
      </c>
      <c r="S197" s="2"/>
      <c r="T197" s="2"/>
      <c r="AB197" s="7"/>
      <c r="AC197" s="7"/>
      <c r="AD197" s="7"/>
      <c r="AE197" s="7"/>
      <c r="AF197" s="7"/>
      <c r="AG197" s="7"/>
      <c r="AH197" s="7"/>
      <c r="AI197" s="7"/>
    </row>
    <row r="198" spans="1:35" ht="12" customHeight="1" x14ac:dyDescent="0.2">
      <c r="A198" s="5">
        <v>2020</v>
      </c>
      <c r="B198" s="2" t="s">
        <v>718</v>
      </c>
      <c r="C198" s="2" t="s">
        <v>746</v>
      </c>
      <c r="D198" s="2" t="s">
        <v>667</v>
      </c>
      <c r="E198" s="2">
        <v>0</v>
      </c>
      <c r="F198" s="2">
        <v>7073704</v>
      </c>
      <c r="G198" s="2">
        <v>0</v>
      </c>
      <c r="H198" s="2">
        <v>0</v>
      </c>
      <c r="S198" s="2"/>
      <c r="T198" s="2"/>
      <c r="AB198" s="7"/>
      <c r="AC198" s="7"/>
      <c r="AD198" s="7"/>
      <c r="AE198" s="7"/>
      <c r="AF198" s="7"/>
      <c r="AG198" s="7"/>
      <c r="AH198" s="7"/>
      <c r="AI198" s="7"/>
    </row>
    <row r="199" spans="1:35" ht="12" customHeight="1" x14ac:dyDescent="0.2">
      <c r="A199" s="5">
        <v>2020</v>
      </c>
      <c r="B199" s="2" t="s">
        <v>723</v>
      </c>
      <c r="C199" s="2" t="s">
        <v>747</v>
      </c>
      <c r="D199" s="2" t="s">
        <v>667</v>
      </c>
      <c r="E199" s="2">
        <v>0</v>
      </c>
      <c r="F199" s="2">
        <v>7169915</v>
      </c>
      <c r="G199" s="2">
        <v>0</v>
      </c>
      <c r="H199" s="2">
        <v>0</v>
      </c>
      <c r="S199" s="2"/>
      <c r="T199" s="2"/>
      <c r="AB199" s="7"/>
      <c r="AC199" s="7"/>
      <c r="AD199" s="7"/>
      <c r="AE199" s="7"/>
      <c r="AF199" s="7"/>
      <c r="AG199" s="7"/>
      <c r="AH199" s="7"/>
      <c r="AI199" s="7"/>
    </row>
    <row r="200" spans="1:35" ht="12" customHeight="1" x14ac:dyDescent="0.2">
      <c r="A200" s="5">
        <v>2020</v>
      </c>
      <c r="B200" s="2" t="s">
        <v>722</v>
      </c>
      <c r="C200" s="2" t="s">
        <v>748</v>
      </c>
      <c r="D200" s="2" t="s">
        <v>667</v>
      </c>
      <c r="E200" s="2">
        <v>0</v>
      </c>
      <c r="F200" s="2">
        <v>3612225</v>
      </c>
      <c r="G200" s="2">
        <v>0</v>
      </c>
      <c r="H200" s="2">
        <v>0</v>
      </c>
      <c r="S200" s="2"/>
      <c r="T200" s="2"/>
      <c r="AB200" s="7"/>
      <c r="AC200" s="7"/>
      <c r="AD200" s="7"/>
      <c r="AE200" s="7"/>
      <c r="AF200" s="7"/>
      <c r="AG200" s="7"/>
      <c r="AH200" s="7"/>
      <c r="AI200" s="7"/>
    </row>
    <row r="201" spans="1:35" ht="12" customHeight="1" x14ac:dyDescent="0.2">
      <c r="A201" s="5">
        <v>2020</v>
      </c>
      <c r="B201" s="2" t="s">
        <v>719</v>
      </c>
      <c r="C201" s="2" t="s">
        <v>749</v>
      </c>
      <c r="D201" s="2" t="s">
        <v>667</v>
      </c>
      <c r="E201" s="2">
        <v>0</v>
      </c>
      <c r="F201" s="2">
        <v>5686756</v>
      </c>
      <c r="G201" s="2">
        <v>0</v>
      </c>
      <c r="H201" s="2">
        <v>0</v>
      </c>
      <c r="S201" s="2"/>
      <c r="T201" s="2"/>
      <c r="AB201" s="7"/>
      <c r="AC201" s="7"/>
      <c r="AD201" s="7"/>
      <c r="AE201" s="7"/>
      <c r="AF201" s="7"/>
      <c r="AG201" s="7"/>
      <c r="AH201" s="7"/>
      <c r="AI201" s="7"/>
    </row>
    <row r="202" spans="1:35" ht="12" customHeight="1" x14ac:dyDescent="0.2">
      <c r="A202" s="5">
        <v>2020</v>
      </c>
      <c r="B202" s="2" t="s">
        <v>720</v>
      </c>
      <c r="C202" s="2" t="s">
        <v>750</v>
      </c>
      <c r="D202" s="2" t="s">
        <v>667</v>
      </c>
      <c r="E202" s="2">
        <v>0</v>
      </c>
      <c r="F202" s="2">
        <v>2364584</v>
      </c>
      <c r="G202" s="2">
        <v>0</v>
      </c>
      <c r="H202" s="2">
        <v>0</v>
      </c>
      <c r="S202" s="2"/>
      <c r="T202" s="2"/>
      <c r="AB202" s="7"/>
      <c r="AC202" s="7"/>
      <c r="AD202" s="7"/>
      <c r="AE202" s="7"/>
      <c r="AF202" s="7"/>
      <c r="AG202" s="7"/>
      <c r="AH202" s="7"/>
      <c r="AI202" s="7"/>
    </row>
    <row r="203" spans="1:35" ht="12" customHeight="1" x14ac:dyDescent="0.2">
      <c r="A203" s="5">
        <v>2020</v>
      </c>
      <c r="B203" s="2" t="s">
        <v>724</v>
      </c>
      <c r="C203" s="2" t="s">
        <v>751</v>
      </c>
      <c r="D203" s="2" t="s">
        <v>667</v>
      </c>
      <c r="E203" s="2">
        <v>0</v>
      </c>
      <c r="F203" s="2">
        <v>6090606</v>
      </c>
      <c r="G203" s="2">
        <v>0</v>
      </c>
      <c r="H203" s="2">
        <v>0</v>
      </c>
      <c r="S203" s="2"/>
      <c r="T203" s="2"/>
      <c r="AB203" s="7"/>
      <c r="AC203" s="7"/>
      <c r="AD203" s="7"/>
      <c r="AE203" s="7"/>
      <c r="AF203" s="7"/>
      <c r="AG203" s="7"/>
      <c r="AH203" s="7"/>
      <c r="AI203" s="7"/>
    </row>
    <row r="204" spans="1:35" ht="12" customHeight="1" x14ac:dyDescent="0.2">
      <c r="A204" s="5">
        <v>2020</v>
      </c>
      <c r="B204" s="2" t="s">
        <v>722</v>
      </c>
      <c r="C204" s="2" t="s">
        <v>752</v>
      </c>
      <c r="D204" s="2" t="s">
        <v>667</v>
      </c>
      <c r="E204" s="2">
        <v>0</v>
      </c>
      <c r="F204" s="2">
        <v>6404517</v>
      </c>
      <c r="G204" s="2">
        <v>0</v>
      </c>
      <c r="H204" s="2">
        <v>0</v>
      </c>
      <c r="S204" s="2"/>
      <c r="T204" s="2"/>
      <c r="AB204" s="7"/>
      <c r="AC204" s="7"/>
      <c r="AD204" s="7"/>
      <c r="AE204" s="7"/>
      <c r="AF204" s="7"/>
      <c r="AG204" s="7"/>
      <c r="AH204" s="7"/>
      <c r="AI204" s="7"/>
    </row>
    <row r="205" spans="1:35" ht="12" customHeight="1" x14ac:dyDescent="0.2">
      <c r="A205" s="5">
        <v>2020</v>
      </c>
      <c r="B205" s="2" t="s">
        <v>724</v>
      </c>
      <c r="C205" s="2" t="s">
        <v>753</v>
      </c>
      <c r="D205" s="2" t="s">
        <v>667</v>
      </c>
      <c r="E205" s="2">
        <v>0</v>
      </c>
      <c r="F205" s="2">
        <v>5740872</v>
      </c>
      <c r="G205" s="2">
        <v>0</v>
      </c>
      <c r="H205" s="2">
        <v>0</v>
      </c>
      <c r="S205" s="2"/>
      <c r="T205" s="2"/>
      <c r="AB205" s="7"/>
      <c r="AC205" s="7"/>
      <c r="AD205" s="7"/>
      <c r="AE205" s="7"/>
      <c r="AF205" s="7"/>
      <c r="AG205" s="7"/>
      <c r="AH205" s="7"/>
      <c r="AI205" s="7"/>
    </row>
    <row r="206" spans="1:35" ht="12" customHeight="1" x14ac:dyDescent="0.2">
      <c r="A206" s="5">
        <v>2020</v>
      </c>
      <c r="B206" s="2" t="s">
        <v>724</v>
      </c>
      <c r="C206" s="2" t="s">
        <v>248</v>
      </c>
      <c r="D206" s="2" t="s">
        <v>667</v>
      </c>
      <c r="E206" s="2">
        <v>0</v>
      </c>
      <c r="F206" s="2" t="s">
        <v>754</v>
      </c>
      <c r="G206" s="2">
        <v>0</v>
      </c>
      <c r="H206" s="2">
        <v>0</v>
      </c>
      <c r="S206" s="2"/>
      <c r="T206" s="2"/>
      <c r="AB206" s="7"/>
      <c r="AC206" s="7"/>
      <c r="AD206" s="7"/>
      <c r="AE206" s="7"/>
      <c r="AF206" s="7"/>
      <c r="AG206" s="7"/>
      <c r="AH206" s="7"/>
      <c r="AI206" s="7"/>
    </row>
    <row r="207" spans="1:35" ht="12" customHeight="1" x14ac:dyDescent="0.2">
      <c r="A207" s="5">
        <v>2020</v>
      </c>
      <c r="B207" s="2" t="s">
        <v>717</v>
      </c>
      <c r="C207" s="2" t="s">
        <v>249</v>
      </c>
      <c r="D207" s="2" t="s">
        <v>667</v>
      </c>
      <c r="E207" s="2">
        <v>0</v>
      </c>
      <c r="F207" s="2" t="s">
        <v>754</v>
      </c>
      <c r="G207" s="2">
        <v>0</v>
      </c>
      <c r="H207" s="2">
        <v>0</v>
      </c>
      <c r="S207" s="2"/>
      <c r="T207" s="2"/>
      <c r="AB207" s="7"/>
      <c r="AC207" s="7"/>
      <c r="AD207" s="7"/>
      <c r="AE207" s="7"/>
      <c r="AF207" s="7"/>
      <c r="AG207" s="7"/>
      <c r="AH207" s="7"/>
      <c r="AI207" s="7"/>
    </row>
    <row r="208" spans="1:35" ht="12" customHeight="1" x14ac:dyDescent="0.2">
      <c r="A208" s="5">
        <v>2020</v>
      </c>
      <c r="B208" s="2" t="s">
        <v>723</v>
      </c>
      <c r="C208" s="2" t="s">
        <v>250</v>
      </c>
      <c r="D208" s="2" t="s">
        <v>667</v>
      </c>
      <c r="E208" s="2">
        <v>0</v>
      </c>
      <c r="F208" s="2">
        <v>1232404</v>
      </c>
      <c r="G208" s="2">
        <v>0</v>
      </c>
      <c r="H208" s="2">
        <v>0</v>
      </c>
      <c r="S208" s="2"/>
      <c r="T208" s="2"/>
      <c r="AB208" s="7"/>
      <c r="AC208" s="7"/>
      <c r="AD208" s="7"/>
      <c r="AE208" s="7"/>
      <c r="AF208" s="7"/>
      <c r="AG208" s="7"/>
      <c r="AH208" s="7"/>
      <c r="AI208" s="7"/>
    </row>
    <row r="209" spans="1:35" ht="12" customHeight="1" x14ac:dyDescent="0.2">
      <c r="A209" s="5">
        <v>2020</v>
      </c>
      <c r="B209" s="2" t="s">
        <v>723</v>
      </c>
      <c r="C209" s="2" t="s">
        <v>251</v>
      </c>
      <c r="D209" s="2" t="s">
        <v>667</v>
      </c>
      <c r="E209" s="2">
        <v>0</v>
      </c>
      <c r="F209" s="2">
        <v>820350</v>
      </c>
      <c r="G209" s="2">
        <v>0</v>
      </c>
      <c r="H209" s="2">
        <v>0</v>
      </c>
      <c r="S209" s="2"/>
      <c r="T209" s="2"/>
      <c r="AB209" s="7"/>
      <c r="AC209" s="7"/>
      <c r="AD209" s="7"/>
      <c r="AE209" s="7"/>
      <c r="AF209" s="7"/>
      <c r="AG209" s="7"/>
      <c r="AH209" s="7"/>
      <c r="AI209" s="7"/>
    </row>
    <row r="210" spans="1:35" ht="12" customHeight="1" x14ac:dyDescent="0.2">
      <c r="A210" s="5">
        <v>2020</v>
      </c>
      <c r="B210" s="2" t="s">
        <v>719</v>
      </c>
      <c r="C210" s="2" t="s">
        <v>252</v>
      </c>
      <c r="D210" s="2" t="s">
        <v>667</v>
      </c>
      <c r="E210" s="2">
        <v>0</v>
      </c>
      <c r="F210" s="2" t="s">
        <v>754</v>
      </c>
      <c r="G210" s="2">
        <v>0</v>
      </c>
      <c r="H210" s="2">
        <v>0</v>
      </c>
      <c r="S210" s="2"/>
      <c r="T210" s="2"/>
      <c r="AB210" s="7"/>
      <c r="AC210" s="7"/>
      <c r="AD210" s="7"/>
      <c r="AE210" s="7"/>
      <c r="AF210" s="7"/>
      <c r="AG210" s="7"/>
      <c r="AH210" s="7"/>
      <c r="AI210" s="7"/>
    </row>
    <row r="211" spans="1:35" ht="12" customHeight="1" x14ac:dyDescent="0.2">
      <c r="A211" s="5">
        <v>2020</v>
      </c>
      <c r="B211" s="2" t="s">
        <v>720</v>
      </c>
      <c r="C211" s="2" t="s">
        <v>253</v>
      </c>
      <c r="D211" s="2" t="s">
        <v>667</v>
      </c>
      <c r="E211" s="2">
        <v>0</v>
      </c>
      <c r="F211" s="2" t="s">
        <v>754</v>
      </c>
      <c r="G211" s="2">
        <v>0</v>
      </c>
      <c r="H211" s="2">
        <v>0</v>
      </c>
      <c r="S211" s="2"/>
      <c r="T211" s="2"/>
      <c r="AB211" s="7"/>
      <c r="AC211" s="7"/>
      <c r="AD211" s="7"/>
      <c r="AE211" s="7"/>
      <c r="AF211" s="7"/>
      <c r="AG211" s="7"/>
      <c r="AH211" s="7"/>
      <c r="AI211" s="7"/>
    </row>
    <row r="212" spans="1:35" ht="12" customHeight="1" x14ac:dyDescent="0.2">
      <c r="A212" s="5">
        <v>2020</v>
      </c>
      <c r="B212" s="2" t="s">
        <v>715</v>
      </c>
      <c r="C212" s="2" t="s">
        <v>725</v>
      </c>
      <c r="D212" s="2" t="s">
        <v>668</v>
      </c>
      <c r="E212" s="2">
        <v>0</v>
      </c>
      <c r="G212" s="2">
        <v>0</v>
      </c>
      <c r="H212" s="2" t="s">
        <v>756</v>
      </c>
      <c r="S212" s="2"/>
      <c r="T212" s="2"/>
      <c r="W212" s="7">
        <v>9263</v>
      </c>
      <c r="X212" s="5">
        <v>5.86</v>
      </c>
      <c r="Y212" s="5">
        <v>69.69</v>
      </c>
      <c r="AB212" s="7"/>
      <c r="AC212" s="7"/>
      <c r="AD212" s="7"/>
      <c r="AE212" s="7"/>
      <c r="AF212" s="7"/>
      <c r="AG212" s="7"/>
      <c r="AH212" s="7"/>
      <c r="AI212" s="7"/>
    </row>
    <row r="213" spans="1:35" ht="12" customHeight="1" x14ac:dyDescent="0.2">
      <c r="A213" s="5">
        <v>2020</v>
      </c>
      <c r="B213" s="2" t="s">
        <v>716</v>
      </c>
      <c r="C213" s="2" t="s">
        <v>726</v>
      </c>
      <c r="D213" s="2" t="s">
        <v>668</v>
      </c>
      <c r="E213" s="2">
        <v>0</v>
      </c>
      <c r="G213" s="2">
        <v>0</v>
      </c>
      <c r="H213" s="2" t="s">
        <v>756</v>
      </c>
      <c r="S213" s="2"/>
      <c r="T213" s="2"/>
      <c r="W213" s="7">
        <v>11448</v>
      </c>
      <c r="X213" s="5">
        <v>6</v>
      </c>
      <c r="Y213" s="5">
        <v>66.66</v>
      </c>
      <c r="AB213" s="7"/>
      <c r="AC213" s="7"/>
      <c r="AD213" s="7"/>
      <c r="AE213" s="7"/>
      <c r="AF213" s="7"/>
      <c r="AG213" s="7"/>
      <c r="AH213" s="7"/>
      <c r="AI213" s="7"/>
    </row>
    <row r="214" spans="1:35" ht="12" customHeight="1" x14ac:dyDescent="0.2">
      <c r="A214" s="5">
        <v>2020</v>
      </c>
      <c r="B214" s="2" t="s">
        <v>717</v>
      </c>
      <c r="C214" s="2" t="s">
        <v>727</v>
      </c>
      <c r="D214" s="2" t="s">
        <v>668</v>
      </c>
      <c r="E214" s="2">
        <v>0</v>
      </c>
      <c r="G214" s="2">
        <v>0</v>
      </c>
      <c r="H214" s="2">
        <v>417358</v>
      </c>
      <c r="S214" s="2"/>
      <c r="T214" s="2"/>
      <c r="W214" s="7">
        <v>9431</v>
      </c>
      <c r="X214" s="5">
        <v>6.92</v>
      </c>
      <c r="Y214" s="5">
        <v>69.78</v>
      </c>
      <c r="AB214" s="7"/>
      <c r="AC214" s="7"/>
      <c r="AD214" s="7"/>
      <c r="AE214" s="7"/>
      <c r="AF214" s="7"/>
      <c r="AG214" s="7"/>
      <c r="AH214" s="7"/>
      <c r="AI214" s="7"/>
    </row>
    <row r="215" spans="1:35" ht="12" customHeight="1" x14ac:dyDescent="0.2">
      <c r="A215" s="5">
        <v>2020</v>
      </c>
      <c r="B215" s="2" t="s">
        <v>718</v>
      </c>
      <c r="C215" s="2" t="s">
        <v>728</v>
      </c>
      <c r="D215" s="2" t="s">
        <v>668</v>
      </c>
      <c r="E215" s="2">
        <v>0</v>
      </c>
      <c r="F215" s="17">
        <v>475443</v>
      </c>
      <c r="G215" s="2">
        <v>0</v>
      </c>
      <c r="H215" s="2">
        <v>417358</v>
      </c>
      <c r="S215" s="2"/>
      <c r="T215" s="2"/>
      <c r="W215" s="7">
        <v>9571</v>
      </c>
      <c r="X215" s="5">
        <v>4.8899999999999997</v>
      </c>
      <c r="Y215" s="5">
        <v>71.900000000000006</v>
      </c>
      <c r="AB215" s="7"/>
      <c r="AC215" s="7"/>
      <c r="AD215" s="7"/>
      <c r="AE215" s="7"/>
      <c r="AF215" s="7"/>
      <c r="AG215" s="7"/>
      <c r="AH215" s="7"/>
      <c r="AI215" s="7"/>
    </row>
    <row r="216" spans="1:35" ht="12" customHeight="1" x14ac:dyDescent="0.2">
      <c r="A216" s="5">
        <v>2020</v>
      </c>
      <c r="B216" s="2" t="s">
        <v>719</v>
      </c>
      <c r="C216" s="2" t="s">
        <v>729</v>
      </c>
      <c r="D216" s="2" t="s">
        <v>668</v>
      </c>
      <c r="E216" s="2">
        <v>0</v>
      </c>
      <c r="F216" s="17">
        <v>16216496</v>
      </c>
      <c r="G216" s="2">
        <v>0</v>
      </c>
      <c r="H216" s="2">
        <v>417358</v>
      </c>
      <c r="S216" s="2"/>
      <c r="T216" s="2"/>
      <c r="W216" s="7">
        <v>12910</v>
      </c>
      <c r="X216" s="5">
        <v>5.28</v>
      </c>
      <c r="Y216" s="5">
        <v>75.11</v>
      </c>
      <c r="AB216" s="7"/>
      <c r="AC216" s="7"/>
      <c r="AD216" s="7"/>
      <c r="AE216" s="7"/>
      <c r="AF216" s="7"/>
      <c r="AG216" s="7"/>
      <c r="AH216" s="7"/>
      <c r="AI216" s="7"/>
    </row>
    <row r="217" spans="1:35" ht="12" customHeight="1" x14ac:dyDescent="0.2">
      <c r="A217" s="5">
        <v>2020</v>
      </c>
      <c r="B217" s="2" t="s">
        <v>720</v>
      </c>
      <c r="C217" s="2" t="s">
        <v>730</v>
      </c>
      <c r="D217" s="2" t="s">
        <v>668</v>
      </c>
      <c r="E217" s="2">
        <v>0</v>
      </c>
      <c r="G217" s="2">
        <v>0</v>
      </c>
      <c r="H217" s="5">
        <v>0</v>
      </c>
      <c r="S217" s="2"/>
      <c r="T217" s="2"/>
      <c r="W217" s="7">
        <v>10058</v>
      </c>
      <c r="X217" s="5">
        <v>9.83</v>
      </c>
      <c r="Y217" s="5">
        <v>66.650000000000006</v>
      </c>
      <c r="AB217" s="7"/>
      <c r="AC217" s="7"/>
      <c r="AD217" s="7"/>
      <c r="AE217" s="7"/>
      <c r="AF217" s="7"/>
      <c r="AG217" s="7"/>
      <c r="AH217" s="7"/>
      <c r="AI217" s="7"/>
    </row>
    <row r="218" spans="1:35" ht="12" customHeight="1" x14ac:dyDescent="0.2">
      <c r="A218" s="5">
        <v>2020</v>
      </c>
      <c r="B218" s="2" t="s">
        <v>716</v>
      </c>
      <c r="C218" s="2" t="s">
        <v>731</v>
      </c>
      <c r="D218" s="2" t="s">
        <v>668</v>
      </c>
      <c r="E218" s="2">
        <v>0</v>
      </c>
      <c r="G218" s="2">
        <v>0</v>
      </c>
      <c r="H218" s="2">
        <v>417358</v>
      </c>
      <c r="S218" s="2"/>
      <c r="T218" s="2"/>
      <c r="W218" s="7">
        <v>10440</v>
      </c>
      <c r="X218" s="5">
        <v>9.1</v>
      </c>
      <c r="Y218" s="5">
        <v>67.790000000000006</v>
      </c>
      <c r="AB218" s="7"/>
      <c r="AC218" s="7"/>
      <c r="AD218" s="7"/>
      <c r="AE218" s="7"/>
      <c r="AF218" s="7"/>
      <c r="AG218" s="7"/>
      <c r="AH218" s="7"/>
      <c r="AI218" s="7"/>
    </row>
    <row r="219" spans="1:35" ht="12" customHeight="1" x14ac:dyDescent="0.2">
      <c r="A219" s="5">
        <v>2020</v>
      </c>
      <c r="B219" s="2" t="s">
        <v>721</v>
      </c>
      <c r="C219" s="2" t="s">
        <v>732</v>
      </c>
      <c r="D219" s="2" t="s">
        <v>668</v>
      </c>
      <c r="E219" s="2">
        <v>0</v>
      </c>
      <c r="G219" s="2">
        <v>0</v>
      </c>
      <c r="H219" s="2">
        <v>417358</v>
      </c>
      <c r="S219" s="2"/>
      <c r="T219" s="2"/>
      <c r="W219" s="7">
        <v>10128</v>
      </c>
      <c r="X219" s="5">
        <v>7.31</v>
      </c>
      <c r="Y219" s="5">
        <v>69.790000000000006</v>
      </c>
      <c r="AB219" s="7"/>
      <c r="AC219" s="7"/>
      <c r="AD219" s="7"/>
      <c r="AE219" s="7"/>
      <c r="AF219" s="7"/>
      <c r="AG219" s="7"/>
      <c r="AH219" s="7"/>
      <c r="AI219" s="7"/>
    </row>
    <row r="220" spans="1:35" ht="12" customHeight="1" x14ac:dyDescent="0.2">
      <c r="A220" s="5">
        <v>2020</v>
      </c>
      <c r="B220" s="2" t="s">
        <v>718</v>
      </c>
      <c r="C220" s="2" t="s">
        <v>733</v>
      </c>
      <c r="D220" s="2" t="s">
        <v>668</v>
      </c>
      <c r="E220" s="2">
        <v>0</v>
      </c>
      <c r="F220" s="2">
        <v>200000</v>
      </c>
      <c r="G220" s="2">
        <v>0</v>
      </c>
      <c r="H220" s="2">
        <v>417358</v>
      </c>
      <c r="S220" s="2"/>
      <c r="T220" s="2"/>
      <c r="W220" s="7">
        <v>10221</v>
      </c>
      <c r="X220" s="5">
        <v>4.5</v>
      </c>
      <c r="Y220" s="5">
        <v>69.77</v>
      </c>
      <c r="AB220" s="7"/>
      <c r="AC220" s="7"/>
      <c r="AD220" s="7"/>
      <c r="AE220" s="7"/>
      <c r="AF220" s="7"/>
      <c r="AG220" s="7"/>
      <c r="AH220" s="7"/>
      <c r="AI220" s="7"/>
    </row>
    <row r="221" spans="1:35" ht="12" customHeight="1" x14ac:dyDescent="0.2">
      <c r="A221" s="5">
        <v>2020</v>
      </c>
      <c r="B221" s="2" t="s">
        <v>721</v>
      </c>
      <c r="C221" s="2" t="s">
        <v>734</v>
      </c>
      <c r="D221" s="2" t="s">
        <v>668</v>
      </c>
      <c r="E221" s="2">
        <v>0</v>
      </c>
      <c r="G221" s="2">
        <v>0</v>
      </c>
      <c r="H221" s="2">
        <v>417358</v>
      </c>
      <c r="S221" s="2"/>
      <c r="T221" s="2"/>
      <c r="W221" s="7">
        <v>10343</v>
      </c>
      <c r="X221" s="5">
        <v>6.7</v>
      </c>
      <c r="Y221" s="5">
        <v>69.92</v>
      </c>
      <c r="AB221" s="7"/>
      <c r="AC221" s="7"/>
      <c r="AD221" s="7"/>
      <c r="AE221" s="7"/>
      <c r="AF221" s="7"/>
      <c r="AG221" s="7"/>
      <c r="AH221" s="7"/>
      <c r="AI221" s="7"/>
    </row>
    <row r="222" spans="1:35" ht="12" customHeight="1" x14ac:dyDescent="0.2">
      <c r="A222" s="5">
        <v>2020</v>
      </c>
      <c r="B222" s="2" t="s">
        <v>722</v>
      </c>
      <c r="C222" s="2" t="s">
        <v>735</v>
      </c>
      <c r="D222" s="2" t="s">
        <v>668</v>
      </c>
      <c r="E222" s="2">
        <v>0</v>
      </c>
      <c r="G222" s="2">
        <v>0</v>
      </c>
      <c r="H222" s="5">
        <v>0</v>
      </c>
      <c r="S222" s="2"/>
      <c r="T222" s="2"/>
      <c r="W222" s="7">
        <v>11428</v>
      </c>
      <c r="X222" s="5">
        <v>5.96</v>
      </c>
      <c r="Y222" s="5">
        <v>73.55</v>
      </c>
      <c r="AB222" s="7"/>
      <c r="AC222" s="7"/>
      <c r="AD222" s="7"/>
      <c r="AE222" s="7"/>
      <c r="AF222" s="7"/>
      <c r="AG222" s="7"/>
      <c r="AH222" s="7"/>
      <c r="AI222" s="7"/>
    </row>
    <row r="223" spans="1:35" ht="12" customHeight="1" x14ac:dyDescent="0.2">
      <c r="A223" s="5">
        <v>2020</v>
      </c>
      <c r="B223" s="2" t="s">
        <v>715</v>
      </c>
      <c r="C223" s="2" t="s">
        <v>736</v>
      </c>
      <c r="D223" s="2" t="s">
        <v>668</v>
      </c>
      <c r="E223" s="2">
        <v>0</v>
      </c>
      <c r="F223" s="2">
        <v>1360266</v>
      </c>
      <c r="G223" s="2">
        <v>0</v>
      </c>
      <c r="H223" s="2">
        <v>417358</v>
      </c>
      <c r="S223" s="2"/>
      <c r="T223" s="2"/>
      <c r="W223" s="7">
        <v>8901</v>
      </c>
      <c r="X223" s="5">
        <v>6.07</v>
      </c>
      <c r="Y223" s="5">
        <v>69.63</v>
      </c>
      <c r="AB223" s="7"/>
      <c r="AC223" s="7"/>
      <c r="AD223" s="7"/>
      <c r="AE223" s="7"/>
      <c r="AF223" s="7"/>
      <c r="AG223" s="7"/>
      <c r="AH223" s="7"/>
      <c r="AI223" s="7"/>
    </row>
    <row r="224" spans="1:35" ht="12" customHeight="1" x14ac:dyDescent="0.2">
      <c r="A224" s="5">
        <v>2020</v>
      </c>
      <c r="B224" s="2" t="s">
        <v>723</v>
      </c>
      <c r="C224" s="2" t="s">
        <v>737</v>
      </c>
      <c r="D224" s="2" t="s">
        <v>668</v>
      </c>
      <c r="E224" s="2">
        <v>0</v>
      </c>
      <c r="G224" s="2">
        <v>0</v>
      </c>
      <c r="H224" s="2">
        <v>417358</v>
      </c>
      <c r="S224" s="2"/>
      <c r="T224" s="2"/>
      <c r="W224" s="7">
        <v>11425</v>
      </c>
      <c r="X224" s="5">
        <v>7.56</v>
      </c>
      <c r="Y224" s="5">
        <v>70.5</v>
      </c>
      <c r="AB224" s="7"/>
      <c r="AC224" s="7"/>
      <c r="AD224" s="7"/>
      <c r="AE224" s="7"/>
      <c r="AF224" s="7"/>
      <c r="AG224" s="7"/>
      <c r="AH224" s="7"/>
      <c r="AI224" s="7"/>
    </row>
    <row r="225" spans="1:35" ht="12" customHeight="1" x14ac:dyDescent="0.2">
      <c r="A225" s="5">
        <v>2020</v>
      </c>
      <c r="B225" s="2" t="s">
        <v>719</v>
      </c>
      <c r="C225" s="2" t="s">
        <v>738</v>
      </c>
      <c r="D225" s="2" t="s">
        <v>668</v>
      </c>
      <c r="E225" s="2">
        <v>0</v>
      </c>
      <c r="G225" s="2">
        <v>0</v>
      </c>
      <c r="H225" s="5">
        <v>0</v>
      </c>
      <c r="S225" s="2"/>
      <c r="T225" s="2"/>
      <c r="W225" s="7">
        <v>11921</v>
      </c>
      <c r="X225" s="5">
        <v>5.46</v>
      </c>
      <c r="Y225" s="5">
        <v>68.33</v>
      </c>
      <c r="AB225" s="7"/>
      <c r="AC225" s="7"/>
      <c r="AD225" s="7"/>
      <c r="AE225" s="7"/>
      <c r="AF225" s="7"/>
      <c r="AG225" s="7"/>
      <c r="AH225" s="7"/>
      <c r="AI225" s="7"/>
    </row>
    <row r="226" spans="1:35" ht="12" customHeight="1" x14ac:dyDescent="0.2">
      <c r="A226" s="5">
        <v>2020</v>
      </c>
      <c r="B226" s="2" t="s">
        <v>721</v>
      </c>
      <c r="C226" s="2" t="s">
        <v>739</v>
      </c>
      <c r="D226" s="2" t="s">
        <v>668</v>
      </c>
      <c r="E226" s="2">
        <v>0</v>
      </c>
      <c r="G226" s="2">
        <v>0</v>
      </c>
      <c r="H226" s="2">
        <v>417358</v>
      </c>
      <c r="S226" s="2"/>
      <c r="T226" s="2"/>
      <c r="W226" s="7">
        <v>11160</v>
      </c>
      <c r="X226" s="5">
        <v>5.53</v>
      </c>
      <c r="Y226" s="5">
        <v>74.5</v>
      </c>
      <c r="AB226" s="7"/>
      <c r="AC226" s="7"/>
      <c r="AD226" s="7"/>
      <c r="AE226" s="7"/>
      <c r="AF226" s="7"/>
      <c r="AG226" s="7"/>
      <c r="AH226" s="7"/>
      <c r="AI226" s="7"/>
    </row>
    <row r="227" spans="1:35" ht="12" customHeight="1" x14ac:dyDescent="0.2">
      <c r="A227" s="5">
        <v>2020</v>
      </c>
      <c r="B227" s="2" t="s">
        <v>724</v>
      </c>
      <c r="C227" s="2" t="s">
        <v>740</v>
      </c>
      <c r="D227" s="2" t="s">
        <v>668</v>
      </c>
      <c r="E227" s="2">
        <v>0</v>
      </c>
      <c r="G227" s="2">
        <v>0</v>
      </c>
      <c r="H227" s="5">
        <v>0</v>
      </c>
      <c r="S227" s="2"/>
      <c r="T227" s="2"/>
      <c r="W227" s="7">
        <v>9301</v>
      </c>
      <c r="X227" s="5">
        <v>4.2699999999999996</v>
      </c>
      <c r="Y227" s="5">
        <v>76.599999999999994</v>
      </c>
      <c r="AB227" s="7"/>
      <c r="AC227" s="7"/>
      <c r="AD227" s="7"/>
      <c r="AE227" s="7"/>
      <c r="AF227" s="7"/>
      <c r="AG227" s="7"/>
      <c r="AH227" s="7"/>
      <c r="AI227" s="7"/>
    </row>
    <row r="228" spans="1:35" ht="12" customHeight="1" x14ac:dyDescent="0.2">
      <c r="A228" s="5">
        <v>2020</v>
      </c>
      <c r="B228" s="2" t="s">
        <v>718</v>
      </c>
      <c r="C228" s="2" t="s">
        <v>741</v>
      </c>
      <c r="D228" s="2" t="s">
        <v>668</v>
      </c>
      <c r="E228" s="2">
        <v>0</v>
      </c>
      <c r="G228" s="2">
        <v>0</v>
      </c>
      <c r="H228" s="2">
        <v>638313</v>
      </c>
      <c r="S228" s="2"/>
      <c r="T228" s="2"/>
      <c r="W228" s="7">
        <v>10390</v>
      </c>
      <c r="X228" s="5">
        <v>4.74</v>
      </c>
      <c r="Y228" s="5">
        <v>63.85</v>
      </c>
      <c r="AB228" s="7"/>
      <c r="AC228" s="7"/>
      <c r="AD228" s="7"/>
      <c r="AE228" s="7"/>
      <c r="AF228" s="7"/>
      <c r="AG228" s="7"/>
      <c r="AH228" s="7"/>
      <c r="AI228" s="7"/>
    </row>
    <row r="229" spans="1:35" ht="12" customHeight="1" x14ac:dyDescent="0.2">
      <c r="A229" s="5">
        <v>2020</v>
      </c>
      <c r="B229" s="2" t="s">
        <v>717</v>
      </c>
      <c r="C229" s="2" t="s">
        <v>742</v>
      </c>
      <c r="D229" s="2" t="s">
        <v>668</v>
      </c>
      <c r="E229" s="2">
        <v>0</v>
      </c>
      <c r="G229" s="2">
        <v>0</v>
      </c>
      <c r="H229" s="2">
        <v>417358</v>
      </c>
      <c r="S229" s="2"/>
      <c r="T229" s="2"/>
      <c r="W229" s="7">
        <v>10312</v>
      </c>
      <c r="X229" s="5">
        <v>6.97</v>
      </c>
      <c r="Y229" s="5">
        <v>71.23</v>
      </c>
      <c r="AB229" s="7"/>
      <c r="AC229" s="7"/>
      <c r="AD229" s="7"/>
      <c r="AE229" s="7"/>
      <c r="AF229" s="7"/>
      <c r="AG229" s="7"/>
      <c r="AH229" s="7"/>
      <c r="AI229" s="7"/>
    </row>
    <row r="230" spans="1:35" ht="12" customHeight="1" x14ac:dyDescent="0.2">
      <c r="A230" s="5">
        <v>2020</v>
      </c>
      <c r="B230" s="2" t="s">
        <v>717</v>
      </c>
      <c r="C230" s="2" t="s">
        <v>743</v>
      </c>
      <c r="D230" s="2" t="s">
        <v>668</v>
      </c>
      <c r="E230" s="2">
        <v>0</v>
      </c>
      <c r="G230" s="2">
        <v>0</v>
      </c>
      <c r="H230" s="5">
        <v>0</v>
      </c>
      <c r="S230" s="2"/>
      <c r="T230" s="2"/>
      <c r="W230" s="7">
        <v>8461</v>
      </c>
      <c r="X230" s="5">
        <v>7.64</v>
      </c>
      <c r="Y230" s="5">
        <v>65.569999999999993</v>
      </c>
      <c r="AB230" s="7"/>
      <c r="AC230" s="7"/>
      <c r="AD230" s="7"/>
      <c r="AE230" s="7"/>
      <c r="AF230" s="7"/>
      <c r="AG230" s="7"/>
      <c r="AH230" s="7"/>
      <c r="AI230" s="7"/>
    </row>
    <row r="231" spans="1:35" ht="12" customHeight="1" x14ac:dyDescent="0.2">
      <c r="A231" s="5">
        <v>2020</v>
      </c>
      <c r="B231" s="2" t="s">
        <v>715</v>
      </c>
      <c r="C231" s="2" t="s">
        <v>744</v>
      </c>
      <c r="D231" s="2" t="s">
        <v>668</v>
      </c>
      <c r="E231" s="2">
        <v>0</v>
      </c>
      <c r="F231" s="2">
        <v>2614936</v>
      </c>
      <c r="G231" s="2">
        <v>0</v>
      </c>
      <c r="H231" s="5">
        <v>0</v>
      </c>
      <c r="S231" s="2"/>
      <c r="T231" s="2"/>
      <c r="W231" s="7">
        <v>9914</v>
      </c>
      <c r="X231" s="5">
        <v>6.1</v>
      </c>
      <c r="Y231" s="5">
        <v>69.89</v>
      </c>
      <c r="AB231" s="7"/>
      <c r="AC231" s="7"/>
      <c r="AD231" s="7"/>
      <c r="AE231" s="7"/>
      <c r="AF231" s="7"/>
      <c r="AG231" s="7"/>
      <c r="AH231" s="7"/>
      <c r="AI231" s="7"/>
    </row>
    <row r="232" spans="1:35" ht="12" customHeight="1" x14ac:dyDescent="0.2">
      <c r="A232" s="5">
        <v>2020</v>
      </c>
      <c r="B232" s="2" t="s">
        <v>724</v>
      </c>
      <c r="C232" s="2" t="s">
        <v>745</v>
      </c>
      <c r="D232" s="2" t="s">
        <v>668</v>
      </c>
      <c r="E232" s="2">
        <v>0</v>
      </c>
      <c r="G232" s="2">
        <v>0</v>
      </c>
      <c r="H232" s="2">
        <v>417358</v>
      </c>
      <c r="S232" s="2"/>
      <c r="T232" s="2"/>
      <c r="W232" s="7">
        <v>10163</v>
      </c>
      <c r="X232" s="5">
        <v>4.04</v>
      </c>
      <c r="Y232" s="5">
        <v>70.05</v>
      </c>
      <c r="AB232" s="7"/>
      <c r="AC232" s="7"/>
      <c r="AD232" s="7"/>
      <c r="AE232" s="7"/>
      <c r="AF232" s="7"/>
      <c r="AG232" s="7"/>
      <c r="AH232" s="7"/>
      <c r="AI232" s="7"/>
    </row>
    <row r="233" spans="1:35" ht="12" customHeight="1" x14ac:dyDescent="0.2">
      <c r="A233" s="5">
        <v>2020</v>
      </c>
      <c r="B233" s="2" t="s">
        <v>718</v>
      </c>
      <c r="C233" s="2" t="s">
        <v>746</v>
      </c>
      <c r="D233" s="2" t="s">
        <v>668</v>
      </c>
      <c r="E233" s="2">
        <v>0</v>
      </c>
      <c r="F233" s="2">
        <v>1567710</v>
      </c>
      <c r="G233" s="2">
        <v>0</v>
      </c>
      <c r="H233" s="5">
        <v>0</v>
      </c>
      <c r="S233" s="2"/>
      <c r="T233" s="2"/>
      <c r="W233" s="7">
        <v>10328</v>
      </c>
      <c r="X233" s="5">
        <v>4.83</v>
      </c>
      <c r="Y233" s="5">
        <v>65.17</v>
      </c>
      <c r="AB233" s="7"/>
      <c r="AC233" s="7"/>
      <c r="AD233" s="7"/>
      <c r="AE233" s="7"/>
      <c r="AF233" s="7"/>
      <c r="AG233" s="7"/>
      <c r="AH233" s="7"/>
      <c r="AI233" s="7"/>
    </row>
    <row r="234" spans="1:35" ht="12" customHeight="1" x14ac:dyDescent="0.2">
      <c r="A234" s="5">
        <v>2020</v>
      </c>
      <c r="B234" s="2" t="s">
        <v>723</v>
      </c>
      <c r="C234" s="2" t="s">
        <v>747</v>
      </c>
      <c r="D234" s="2" t="s">
        <v>668</v>
      </c>
      <c r="E234" s="2">
        <v>0</v>
      </c>
      <c r="F234" s="2">
        <v>444000</v>
      </c>
      <c r="G234" s="2">
        <v>0</v>
      </c>
      <c r="H234" s="2">
        <v>491010</v>
      </c>
      <c r="S234" s="2"/>
      <c r="T234" s="2"/>
      <c r="W234" s="7">
        <v>11966</v>
      </c>
      <c r="X234" s="5">
        <v>4.57</v>
      </c>
      <c r="Y234" s="5">
        <v>75.069999999999993</v>
      </c>
      <c r="AB234" s="7"/>
      <c r="AC234" s="7"/>
      <c r="AD234" s="7"/>
      <c r="AE234" s="7"/>
      <c r="AF234" s="7"/>
      <c r="AG234" s="7"/>
      <c r="AH234" s="7"/>
      <c r="AI234" s="7"/>
    </row>
    <row r="235" spans="1:35" ht="12" customHeight="1" x14ac:dyDescent="0.2">
      <c r="A235" s="5">
        <v>2020</v>
      </c>
      <c r="B235" s="2" t="s">
        <v>722</v>
      </c>
      <c r="C235" s="2" t="s">
        <v>748</v>
      </c>
      <c r="D235" s="2" t="s">
        <v>668</v>
      </c>
      <c r="E235" s="2">
        <v>0</v>
      </c>
      <c r="G235" s="2">
        <v>0</v>
      </c>
      <c r="H235" s="5">
        <v>0</v>
      </c>
      <c r="S235" s="2"/>
      <c r="T235" s="2"/>
      <c r="W235" s="7">
        <v>12589</v>
      </c>
      <c r="X235" s="5">
        <v>4.75</v>
      </c>
      <c r="Y235" s="5">
        <v>68.44</v>
      </c>
      <c r="AB235" s="7"/>
      <c r="AC235" s="7"/>
      <c r="AD235" s="7"/>
      <c r="AE235" s="7"/>
      <c r="AF235" s="7"/>
      <c r="AG235" s="7"/>
      <c r="AH235" s="7"/>
      <c r="AI235" s="7"/>
    </row>
    <row r="236" spans="1:35" ht="12" customHeight="1" x14ac:dyDescent="0.2">
      <c r="A236" s="5">
        <v>2020</v>
      </c>
      <c r="B236" s="2" t="s">
        <v>719</v>
      </c>
      <c r="C236" s="2" t="s">
        <v>749</v>
      </c>
      <c r="D236" s="2" t="s">
        <v>668</v>
      </c>
      <c r="E236" s="2">
        <v>0</v>
      </c>
      <c r="G236" s="2">
        <v>0</v>
      </c>
      <c r="H236" s="2">
        <v>417358</v>
      </c>
      <c r="S236" s="2"/>
      <c r="T236" s="2"/>
      <c r="W236" s="7">
        <v>11325</v>
      </c>
      <c r="X236" s="5">
        <v>6.93</v>
      </c>
      <c r="Y236" s="5">
        <v>68.739999999999995</v>
      </c>
      <c r="AB236" s="7"/>
      <c r="AC236" s="7"/>
      <c r="AD236" s="7"/>
      <c r="AE236" s="7"/>
      <c r="AF236" s="7"/>
      <c r="AG236" s="7"/>
      <c r="AH236" s="7"/>
      <c r="AI236" s="7"/>
    </row>
    <row r="237" spans="1:35" ht="12" customHeight="1" x14ac:dyDescent="0.2">
      <c r="A237" s="5">
        <v>2020</v>
      </c>
      <c r="B237" s="2" t="s">
        <v>720</v>
      </c>
      <c r="C237" s="2" t="s">
        <v>750</v>
      </c>
      <c r="D237" s="2" t="s">
        <v>668</v>
      </c>
      <c r="E237" s="2">
        <v>0</v>
      </c>
      <c r="F237" s="2">
        <v>1897671</v>
      </c>
      <c r="G237" s="2">
        <v>0</v>
      </c>
      <c r="H237" s="2">
        <v>417358</v>
      </c>
      <c r="S237" s="2"/>
      <c r="T237" s="2"/>
      <c r="W237" s="7">
        <v>9612</v>
      </c>
      <c r="X237" s="5">
        <v>9.82</v>
      </c>
      <c r="Y237" s="5">
        <v>66.52</v>
      </c>
      <c r="AB237" s="7"/>
      <c r="AC237" s="7"/>
      <c r="AD237" s="7"/>
      <c r="AE237" s="7"/>
      <c r="AF237" s="7"/>
      <c r="AG237" s="7"/>
      <c r="AH237" s="7"/>
      <c r="AI237" s="7"/>
    </row>
    <row r="238" spans="1:35" ht="12" customHeight="1" x14ac:dyDescent="0.2">
      <c r="A238" s="5">
        <v>2020</v>
      </c>
      <c r="B238" s="2" t="s">
        <v>724</v>
      </c>
      <c r="C238" s="2" t="s">
        <v>751</v>
      </c>
      <c r="D238" s="2" t="s">
        <v>668</v>
      </c>
      <c r="E238" s="2">
        <v>0</v>
      </c>
      <c r="G238" s="2">
        <v>0</v>
      </c>
      <c r="H238" s="2">
        <v>417358</v>
      </c>
      <c r="S238" s="2"/>
      <c r="T238" s="2"/>
      <c r="W238" s="7">
        <v>9343</v>
      </c>
      <c r="X238" s="5">
        <v>3.85</v>
      </c>
      <c r="Y238" s="5">
        <v>58.73</v>
      </c>
      <c r="AB238" s="7"/>
      <c r="AC238" s="7"/>
      <c r="AD238" s="7"/>
      <c r="AE238" s="7"/>
      <c r="AF238" s="7"/>
      <c r="AG238" s="7"/>
      <c r="AH238" s="7"/>
      <c r="AI238" s="7"/>
    </row>
    <row r="239" spans="1:35" ht="12" customHeight="1" x14ac:dyDescent="0.2">
      <c r="A239" s="5">
        <v>2020</v>
      </c>
      <c r="B239" s="2" t="s">
        <v>722</v>
      </c>
      <c r="C239" s="2" t="s">
        <v>752</v>
      </c>
      <c r="D239" s="2" t="s">
        <v>668</v>
      </c>
      <c r="E239" s="2">
        <v>0</v>
      </c>
      <c r="G239" s="2">
        <v>0</v>
      </c>
      <c r="H239" s="2">
        <v>417358</v>
      </c>
      <c r="S239" s="2"/>
      <c r="T239" s="2"/>
      <c r="W239" s="7">
        <v>9286</v>
      </c>
      <c r="X239" s="5">
        <v>4.2699999999999996</v>
      </c>
      <c r="Y239" s="5">
        <v>74.69</v>
      </c>
      <c r="AB239" s="7"/>
      <c r="AC239" s="7"/>
      <c r="AD239" s="7"/>
      <c r="AE239" s="7"/>
      <c r="AF239" s="7"/>
      <c r="AG239" s="7"/>
      <c r="AH239" s="7"/>
      <c r="AI239" s="7"/>
    </row>
    <row r="240" spans="1:35" ht="12" customHeight="1" x14ac:dyDescent="0.2">
      <c r="A240" s="5">
        <v>2020</v>
      </c>
      <c r="B240" s="2" t="s">
        <v>724</v>
      </c>
      <c r="C240" s="2" t="s">
        <v>753</v>
      </c>
      <c r="D240" s="2" t="s">
        <v>668</v>
      </c>
      <c r="E240" s="2">
        <v>0</v>
      </c>
      <c r="G240" s="2">
        <v>0</v>
      </c>
      <c r="H240" s="2">
        <v>417358</v>
      </c>
      <c r="S240" s="2"/>
      <c r="T240" s="2"/>
      <c r="W240" s="7">
        <v>10621</v>
      </c>
      <c r="X240" s="5">
        <v>5.37</v>
      </c>
      <c r="Y240" s="5">
        <v>71.260000000000005</v>
      </c>
      <c r="AB240" s="7"/>
      <c r="AC240" s="7"/>
      <c r="AD240" s="7"/>
      <c r="AE240" s="7"/>
      <c r="AF240" s="7"/>
      <c r="AG240" s="7"/>
      <c r="AH240" s="7"/>
      <c r="AI240" s="7"/>
    </row>
    <row r="241" spans="1:35" ht="12" customHeight="1" x14ac:dyDescent="0.2">
      <c r="A241" s="5">
        <v>2020</v>
      </c>
      <c r="B241" s="2" t="s">
        <v>724</v>
      </c>
      <c r="C241" s="2" t="s">
        <v>248</v>
      </c>
      <c r="D241" s="2" t="s">
        <v>668</v>
      </c>
      <c r="E241" s="2">
        <v>0</v>
      </c>
      <c r="G241" s="2">
        <v>0</v>
      </c>
      <c r="H241" s="2">
        <v>491010</v>
      </c>
      <c r="S241" s="2"/>
      <c r="T241" s="2"/>
      <c r="W241" s="7">
        <v>12210</v>
      </c>
      <c r="X241" s="5">
        <v>8.59</v>
      </c>
      <c r="Y241" s="5">
        <v>67.61</v>
      </c>
      <c r="AB241" s="7"/>
      <c r="AC241" s="7"/>
      <c r="AD241" s="7"/>
      <c r="AE241" s="7"/>
      <c r="AF241" s="7"/>
      <c r="AG241" s="7"/>
      <c r="AH241" s="7"/>
      <c r="AI241" s="7"/>
    </row>
    <row r="242" spans="1:35" ht="12" customHeight="1" x14ac:dyDescent="0.2">
      <c r="A242" s="5">
        <v>2020</v>
      </c>
      <c r="B242" s="2" t="s">
        <v>717</v>
      </c>
      <c r="C242" s="2" t="s">
        <v>249</v>
      </c>
      <c r="D242" s="2" t="s">
        <v>668</v>
      </c>
      <c r="E242" s="2">
        <v>0</v>
      </c>
      <c r="G242" s="2">
        <v>0</v>
      </c>
      <c r="H242" s="2">
        <v>491010</v>
      </c>
      <c r="S242" s="2"/>
      <c r="T242" s="2"/>
      <c r="W242" s="7">
        <v>12467</v>
      </c>
      <c r="X242" s="5">
        <v>7.02</v>
      </c>
      <c r="Y242" s="5">
        <v>66.45</v>
      </c>
      <c r="AB242" s="7"/>
      <c r="AC242" s="7"/>
      <c r="AD242" s="7"/>
      <c r="AE242" s="7"/>
      <c r="AF242" s="7"/>
      <c r="AG242" s="7"/>
      <c r="AH242" s="7"/>
      <c r="AI242" s="7"/>
    </row>
    <row r="243" spans="1:35" ht="12" customHeight="1" x14ac:dyDescent="0.2">
      <c r="A243" s="5">
        <v>2020</v>
      </c>
      <c r="B243" s="2" t="s">
        <v>723</v>
      </c>
      <c r="C243" s="2" t="s">
        <v>250</v>
      </c>
      <c r="D243" s="2" t="s">
        <v>668</v>
      </c>
      <c r="E243" s="2">
        <v>0</v>
      </c>
      <c r="G243" s="2">
        <v>0</v>
      </c>
      <c r="H243" s="2">
        <v>417358</v>
      </c>
      <c r="S243" s="2"/>
      <c r="T243" s="2"/>
      <c r="W243" s="7">
        <v>15699</v>
      </c>
      <c r="X243" s="5">
        <v>7.44</v>
      </c>
      <c r="Y243" s="5">
        <v>70.23</v>
      </c>
      <c r="AB243" s="7"/>
      <c r="AC243" s="7"/>
      <c r="AD243" s="7"/>
      <c r="AE243" s="7"/>
      <c r="AF243" s="7"/>
      <c r="AG243" s="7"/>
      <c r="AH243" s="7"/>
      <c r="AI243" s="7"/>
    </row>
    <row r="244" spans="1:35" ht="12" customHeight="1" x14ac:dyDescent="0.2">
      <c r="A244" s="5">
        <v>2020</v>
      </c>
      <c r="B244" s="2" t="s">
        <v>723</v>
      </c>
      <c r="C244" s="2" t="s">
        <v>251</v>
      </c>
      <c r="D244" s="2" t="s">
        <v>668</v>
      </c>
      <c r="E244" s="2">
        <v>0</v>
      </c>
      <c r="F244" s="2">
        <v>8000000</v>
      </c>
      <c r="G244" s="2">
        <v>0</v>
      </c>
      <c r="H244" s="2">
        <v>491010</v>
      </c>
      <c r="S244" s="2"/>
      <c r="T244" s="2"/>
      <c r="W244" s="7">
        <v>15243</v>
      </c>
      <c r="X244" s="5">
        <v>9.57</v>
      </c>
      <c r="Y244" s="5">
        <v>69.89</v>
      </c>
      <c r="AB244" s="7"/>
      <c r="AC244" s="7"/>
      <c r="AD244" s="7"/>
      <c r="AE244" s="7"/>
      <c r="AF244" s="7"/>
      <c r="AG244" s="7"/>
      <c r="AH244" s="7"/>
      <c r="AI244" s="7"/>
    </row>
    <row r="245" spans="1:35" ht="12" customHeight="1" x14ac:dyDescent="0.2">
      <c r="A245" s="5">
        <v>2020</v>
      </c>
      <c r="B245" s="2" t="s">
        <v>719</v>
      </c>
      <c r="C245" s="2" t="s">
        <v>252</v>
      </c>
      <c r="D245" s="2" t="s">
        <v>668</v>
      </c>
      <c r="E245" s="2">
        <v>0</v>
      </c>
      <c r="G245" s="2">
        <v>0</v>
      </c>
      <c r="H245" s="2">
        <v>491010</v>
      </c>
      <c r="S245" s="2"/>
      <c r="T245" s="2"/>
      <c r="W245" s="7">
        <v>14761</v>
      </c>
      <c r="X245" s="5">
        <v>7.92</v>
      </c>
      <c r="Y245" s="5">
        <v>68.84</v>
      </c>
      <c r="AB245" s="7"/>
      <c r="AC245" s="7"/>
      <c r="AD245" s="7"/>
      <c r="AE245" s="7"/>
      <c r="AF245" s="7"/>
      <c r="AG245" s="7"/>
      <c r="AH245" s="7"/>
      <c r="AI245" s="7"/>
    </row>
    <row r="246" spans="1:35" ht="12" customHeight="1" x14ac:dyDescent="0.2">
      <c r="A246" s="5">
        <v>2020</v>
      </c>
      <c r="B246" s="2" t="s">
        <v>720</v>
      </c>
      <c r="C246" s="2" t="s">
        <v>253</v>
      </c>
      <c r="D246" s="2" t="s">
        <v>668</v>
      </c>
      <c r="E246" s="2">
        <v>0</v>
      </c>
      <c r="F246" s="2">
        <v>1073000</v>
      </c>
      <c r="G246" s="2">
        <v>0</v>
      </c>
      <c r="H246" s="2">
        <v>417358</v>
      </c>
      <c r="S246" s="2"/>
      <c r="T246" s="2"/>
      <c r="W246" s="7">
        <v>12999</v>
      </c>
      <c r="X246" s="5">
        <v>8.4</v>
      </c>
      <c r="Y246" s="5">
        <v>64.569999999999993</v>
      </c>
      <c r="AB246" s="7"/>
      <c r="AC246" s="7"/>
      <c r="AD246" s="7"/>
      <c r="AE246" s="7"/>
      <c r="AF246" s="7"/>
      <c r="AG246" s="7"/>
      <c r="AH246" s="7"/>
      <c r="AI246" s="7"/>
    </row>
    <row r="247" spans="1:35" ht="12" customHeight="1" x14ac:dyDescent="0.2">
      <c r="A247" s="5">
        <v>2020</v>
      </c>
      <c r="B247" s="2" t="s">
        <v>715</v>
      </c>
      <c r="C247" s="2" t="s">
        <v>725</v>
      </c>
      <c r="D247" s="2" t="s">
        <v>669</v>
      </c>
      <c r="E247" s="2">
        <v>0</v>
      </c>
      <c r="F247" s="2">
        <v>908897</v>
      </c>
      <c r="G247" s="2">
        <v>0</v>
      </c>
      <c r="H247" s="2">
        <v>0</v>
      </c>
      <c r="S247" s="2"/>
      <c r="T247" s="2"/>
      <c r="AB247" s="7"/>
      <c r="AC247" s="7"/>
      <c r="AD247" s="7"/>
      <c r="AE247" s="7"/>
      <c r="AF247" s="7"/>
      <c r="AG247" s="7"/>
      <c r="AH247" s="7"/>
      <c r="AI247" s="7"/>
    </row>
    <row r="248" spans="1:35" ht="12" customHeight="1" x14ac:dyDescent="0.2">
      <c r="A248" s="5">
        <v>2020</v>
      </c>
      <c r="B248" s="2" t="s">
        <v>716</v>
      </c>
      <c r="C248" s="2" t="s">
        <v>726</v>
      </c>
      <c r="D248" s="2" t="s">
        <v>669</v>
      </c>
      <c r="E248" s="2">
        <v>0</v>
      </c>
      <c r="F248" s="2">
        <v>534612</v>
      </c>
      <c r="G248" s="2">
        <v>0</v>
      </c>
      <c r="H248" s="2">
        <v>0</v>
      </c>
      <c r="S248" s="2"/>
      <c r="T248" s="2"/>
      <c r="AB248" s="7"/>
      <c r="AC248" s="7"/>
      <c r="AD248" s="7"/>
      <c r="AE248" s="7"/>
      <c r="AF248" s="7"/>
      <c r="AG248" s="7"/>
      <c r="AH248" s="7"/>
      <c r="AI248" s="7"/>
    </row>
    <row r="249" spans="1:35" ht="12" customHeight="1" x14ac:dyDescent="0.2">
      <c r="A249" s="5">
        <v>2020</v>
      </c>
      <c r="B249" s="2" t="s">
        <v>717</v>
      </c>
      <c r="C249" s="2" t="s">
        <v>727</v>
      </c>
      <c r="D249" s="2" t="s">
        <v>669</v>
      </c>
      <c r="E249" s="2">
        <v>0</v>
      </c>
      <c r="F249" s="2">
        <v>414983</v>
      </c>
      <c r="G249" s="2">
        <v>0</v>
      </c>
      <c r="H249" s="2">
        <v>0</v>
      </c>
      <c r="S249" s="2"/>
      <c r="T249" s="2"/>
      <c r="AB249" s="7"/>
      <c r="AC249" s="7"/>
      <c r="AD249" s="7"/>
      <c r="AE249" s="7"/>
      <c r="AF249" s="7"/>
      <c r="AG249" s="7"/>
      <c r="AH249" s="7"/>
      <c r="AI249" s="7"/>
    </row>
    <row r="250" spans="1:35" ht="12" customHeight="1" x14ac:dyDescent="0.2">
      <c r="A250" s="5">
        <v>2020</v>
      </c>
      <c r="B250" s="2" t="s">
        <v>718</v>
      </c>
      <c r="C250" s="2" t="s">
        <v>728</v>
      </c>
      <c r="D250" s="2" t="s">
        <v>669</v>
      </c>
      <c r="E250" s="2">
        <v>0</v>
      </c>
      <c r="F250" s="2">
        <v>1143515</v>
      </c>
      <c r="G250" s="2">
        <v>0</v>
      </c>
      <c r="H250" s="2">
        <v>0</v>
      </c>
      <c r="S250" s="2"/>
      <c r="T250" s="2"/>
      <c r="AB250" s="7"/>
      <c r="AC250" s="7"/>
      <c r="AD250" s="7"/>
      <c r="AE250" s="7"/>
      <c r="AF250" s="7"/>
      <c r="AG250" s="7"/>
      <c r="AH250" s="7"/>
      <c r="AI250" s="7"/>
    </row>
    <row r="251" spans="1:35" ht="12" customHeight="1" x14ac:dyDescent="0.2">
      <c r="A251" s="5">
        <v>2020</v>
      </c>
      <c r="B251" s="2" t="s">
        <v>719</v>
      </c>
      <c r="C251" s="2" t="s">
        <v>729</v>
      </c>
      <c r="D251" s="2" t="s">
        <v>669</v>
      </c>
      <c r="E251" s="2">
        <v>0</v>
      </c>
      <c r="F251" s="2">
        <v>1494320</v>
      </c>
      <c r="G251" s="2">
        <v>0</v>
      </c>
      <c r="H251" s="2">
        <v>0</v>
      </c>
      <c r="S251" s="2"/>
      <c r="T251" s="2"/>
      <c r="AB251" s="7"/>
      <c r="AC251" s="7"/>
      <c r="AD251" s="7"/>
      <c r="AE251" s="7"/>
      <c r="AF251" s="7"/>
      <c r="AG251" s="7"/>
      <c r="AH251" s="7"/>
      <c r="AI251" s="7"/>
    </row>
    <row r="252" spans="1:35" ht="12" customHeight="1" x14ac:dyDescent="0.2">
      <c r="A252" s="5">
        <v>2020</v>
      </c>
      <c r="B252" s="2" t="s">
        <v>720</v>
      </c>
      <c r="C252" s="2" t="s">
        <v>730</v>
      </c>
      <c r="D252" s="2" t="s">
        <v>669</v>
      </c>
      <c r="E252" s="2">
        <v>0</v>
      </c>
      <c r="F252" s="2">
        <v>829920</v>
      </c>
      <c r="G252" s="2">
        <v>0</v>
      </c>
      <c r="H252" s="2">
        <v>0</v>
      </c>
      <c r="S252" s="2"/>
      <c r="T252" s="2"/>
      <c r="AB252" s="7"/>
      <c r="AC252" s="7"/>
      <c r="AD252" s="7"/>
      <c r="AE252" s="7"/>
      <c r="AF252" s="7"/>
      <c r="AG252" s="7"/>
      <c r="AH252" s="7"/>
      <c r="AI252" s="7"/>
    </row>
    <row r="253" spans="1:35" ht="12" customHeight="1" x14ac:dyDescent="0.2">
      <c r="A253" s="5">
        <v>2020</v>
      </c>
      <c r="B253" s="2" t="s">
        <v>716</v>
      </c>
      <c r="C253" s="2" t="s">
        <v>731</v>
      </c>
      <c r="D253" s="2" t="s">
        <v>669</v>
      </c>
      <c r="E253" s="2">
        <v>0</v>
      </c>
      <c r="F253" s="2">
        <v>762343</v>
      </c>
      <c r="G253" s="2">
        <v>0</v>
      </c>
      <c r="H253" s="2">
        <v>0</v>
      </c>
      <c r="S253" s="2"/>
      <c r="T253" s="2"/>
      <c r="AB253" s="7"/>
      <c r="AC253" s="7"/>
      <c r="AD253" s="7"/>
      <c r="AE253" s="7"/>
      <c r="AF253" s="7"/>
      <c r="AG253" s="7"/>
      <c r="AH253" s="7"/>
      <c r="AI253" s="7"/>
    </row>
    <row r="254" spans="1:35" ht="12" customHeight="1" x14ac:dyDescent="0.2">
      <c r="A254" s="5">
        <v>2020</v>
      </c>
      <c r="B254" s="2" t="s">
        <v>721</v>
      </c>
      <c r="C254" s="2" t="s">
        <v>732</v>
      </c>
      <c r="D254" s="2" t="s">
        <v>669</v>
      </c>
      <c r="E254" s="2">
        <v>0</v>
      </c>
      <c r="F254" s="2">
        <v>526469</v>
      </c>
      <c r="G254" s="2">
        <v>0</v>
      </c>
      <c r="H254" s="2">
        <v>0</v>
      </c>
      <c r="S254" s="2"/>
      <c r="T254" s="2"/>
      <c r="AB254" s="7"/>
      <c r="AC254" s="7"/>
      <c r="AD254" s="7"/>
      <c r="AE254" s="7"/>
      <c r="AF254" s="7"/>
      <c r="AG254" s="7"/>
      <c r="AH254" s="7"/>
      <c r="AI254" s="7"/>
    </row>
    <row r="255" spans="1:35" ht="12" customHeight="1" x14ac:dyDescent="0.2">
      <c r="A255" s="5">
        <v>2020</v>
      </c>
      <c r="B255" s="2" t="s">
        <v>718</v>
      </c>
      <c r="C255" s="2" t="s">
        <v>733</v>
      </c>
      <c r="D255" s="2" t="s">
        <v>669</v>
      </c>
      <c r="E255" s="2">
        <v>0</v>
      </c>
      <c r="F255" s="2">
        <v>94578</v>
      </c>
      <c r="G255" s="2">
        <v>0</v>
      </c>
      <c r="H255" s="2">
        <v>0</v>
      </c>
      <c r="S255" s="2"/>
      <c r="T255" s="2"/>
      <c r="AB255" s="7"/>
      <c r="AC255" s="7"/>
      <c r="AD255" s="7"/>
      <c r="AE255" s="7"/>
      <c r="AF255" s="7"/>
      <c r="AG255" s="7"/>
      <c r="AH255" s="7"/>
      <c r="AI255" s="7"/>
    </row>
    <row r="256" spans="1:35" ht="12" customHeight="1" x14ac:dyDescent="0.2">
      <c r="A256" s="5">
        <v>2020</v>
      </c>
      <c r="B256" s="2" t="s">
        <v>721</v>
      </c>
      <c r="C256" s="2" t="s">
        <v>734</v>
      </c>
      <c r="D256" s="2" t="s">
        <v>669</v>
      </c>
      <c r="E256" s="2">
        <v>0</v>
      </c>
      <c r="F256" s="2">
        <v>949974</v>
      </c>
      <c r="G256" s="2">
        <v>0</v>
      </c>
      <c r="H256" s="2">
        <v>0</v>
      </c>
      <c r="S256" s="2"/>
      <c r="T256" s="2"/>
      <c r="AB256" s="7"/>
      <c r="AC256" s="7"/>
      <c r="AD256" s="7"/>
      <c r="AE256" s="7"/>
      <c r="AF256" s="7"/>
      <c r="AG256" s="7"/>
      <c r="AH256" s="7"/>
      <c r="AI256" s="7"/>
    </row>
    <row r="257" spans="1:35" ht="12" customHeight="1" x14ac:dyDescent="0.2">
      <c r="A257" s="5">
        <v>2020</v>
      </c>
      <c r="B257" s="2" t="s">
        <v>722</v>
      </c>
      <c r="C257" s="2" t="s">
        <v>735</v>
      </c>
      <c r="D257" s="2" t="s">
        <v>669</v>
      </c>
      <c r="E257" s="2">
        <v>0</v>
      </c>
      <c r="F257" s="2">
        <v>578905</v>
      </c>
      <c r="G257" s="2">
        <v>0</v>
      </c>
      <c r="H257" s="2">
        <v>0</v>
      </c>
      <c r="S257" s="2"/>
      <c r="T257" s="2"/>
      <c r="AB257" s="7"/>
      <c r="AC257" s="7"/>
      <c r="AD257" s="7"/>
      <c r="AE257" s="7"/>
      <c r="AF257" s="7"/>
      <c r="AG257" s="7"/>
      <c r="AH257" s="7"/>
      <c r="AI257" s="7"/>
    </row>
    <row r="258" spans="1:35" ht="12" customHeight="1" x14ac:dyDescent="0.2">
      <c r="A258" s="5">
        <v>2020</v>
      </c>
      <c r="B258" s="2" t="s">
        <v>715</v>
      </c>
      <c r="C258" s="2" t="s">
        <v>736</v>
      </c>
      <c r="D258" s="2" t="s">
        <v>669</v>
      </c>
      <c r="E258" s="2">
        <v>0</v>
      </c>
      <c r="F258" s="2">
        <v>1275495</v>
      </c>
      <c r="G258" s="2">
        <v>0</v>
      </c>
      <c r="H258" s="2">
        <v>0</v>
      </c>
      <c r="S258" s="2"/>
      <c r="T258" s="2"/>
      <c r="AB258" s="7"/>
      <c r="AC258" s="7"/>
      <c r="AD258" s="7"/>
      <c r="AE258" s="7"/>
      <c r="AF258" s="7"/>
      <c r="AG258" s="7"/>
      <c r="AH258" s="7"/>
      <c r="AI258" s="7"/>
    </row>
    <row r="259" spans="1:35" ht="12" customHeight="1" x14ac:dyDescent="0.2">
      <c r="A259" s="5">
        <v>2020</v>
      </c>
      <c r="B259" s="2" t="s">
        <v>723</v>
      </c>
      <c r="C259" s="2" t="s">
        <v>737</v>
      </c>
      <c r="D259" s="2" t="s">
        <v>669</v>
      </c>
      <c r="E259" s="2">
        <v>0</v>
      </c>
      <c r="F259" s="2">
        <v>878394</v>
      </c>
      <c r="G259" s="2">
        <v>0</v>
      </c>
      <c r="H259" s="2">
        <v>0</v>
      </c>
      <c r="S259" s="2"/>
      <c r="T259" s="2"/>
      <c r="AB259" s="7"/>
      <c r="AC259" s="7"/>
      <c r="AD259" s="7"/>
      <c r="AE259" s="7"/>
      <c r="AF259" s="7"/>
      <c r="AG259" s="7"/>
      <c r="AH259" s="7"/>
      <c r="AI259" s="7"/>
    </row>
    <row r="260" spans="1:35" ht="12" customHeight="1" x14ac:dyDescent="0.2">
      <c r="A260" s="5">
        <v>2020</v>
      </c>
      <c r="B260" s="2" t="s">
        <v>719</v>
      </c>
      <c r="C260" s="2" t="s">
        <v>738</v>
      </c>
      <c r="D260" s="2" t="s">
        <v>669</v>
      </c>
      <c r="E260" s="2">
        <v>0</v>
      </c>
      <c r="F260" s="2">
        <v>1373500</v>
      </c>
      <c r="G260" s="2">
        <v>0</v>
      </c>
      <c r="H260" s="2">
        <v>0</v>
      </c>
      <c r="S260" s="2"/>
      <c r="T260" s="2"/>
      <c r="AB260" s="7"/>
      <c r="AC260" s="7"/>
      <c r="AD260" s="7"/>
      <c r="AE260" s="7"/>
      <c r="AF260" s="7"/>
      <c r="AG260" s="7"/>
      <c r="AH260" s="7"/>
      <c r="AI260" s="7"/>
    </row>
    <row r="261" spans="1:35" ht="12" customHeight="1" x14ac:dyDescent="0.2">
      <c r="A261" s="5">
        <v>2020</v>
      </c>
      <c r="B261" s="2" t="s">
        <v>721</v>
      </c>
      <c r="C261" s="2" t="s">
        <v>739</v>
      </c>
      <c r="D261" s="2" t="s">
        <v>669</v>
      </c>
      <c r="E261" s="2">
        <v>0</v>
      </c>
      <c r="G261" s="2">
        <v>0</v>
      </c>
      <c r="H261" s="2">
        <v>0</v>
      </c>
      <c r="S261" s="2"/>
      <c r="T261" s="2"/>
      <c r="AB261" s="7"/>
      <c r="AC261" s="7"/>
      <c r="AD261" s="7"/>
      <c r="AE261" s="7"/>
      <c r="AF261" s="7"/>
      <c r="AG261" s="7"/>
      <c r="AH261" s="7"/>
      <c r="AI261" s="7"/>
    </row>
    <row r="262" spans="1:35" ht="12" customHeight="1" x14ac:dyDescent="0.2">
      <c r="A262" s="5">
        <v>2020</v>
      </c>
      <c r="B262" s="2" t="s">
        <v>724</v>
      </c>
      <c r="C262" s="2" t="s">
        <v>740</v>
      </c>
      <c r="D262" s="2" t="s">
        <v>669</v>
      </c>
      <c r="E262" s="2">
        <v>0</v>
      </c>
      <c r="F262" s="2">
        <v>366794</v>
      </c>
      <c r="G262" s="2">
        <v>0</v>
      </c>
      <c r="H262" s="2">
        <v>0</v>
      </c>
      <c r="S262" s="2"/>
      <c r="T262" s="2"/>
      <c r="AB262" s="7"/>
      <c r="AC262" s="7"/>
      <c r="AD262" s="7"/>
      <c r="AE262" s="7"/>
      <c r="AF262" s="7"/>
      <c r="AG262" s="7"/>
      <c r="AH262" s="7"/>
      <c r="AI262" s="7"/>
    </row>
    <row r="263" spans="1:35" ht="12" customHeight="1" x14ac:dyDescent="0.2">
      <c r="A263" s="5">
        <v>2020</v>
      </c>
      <c r="B263" s="2" t="s">
        <v>718</v>
      </c>
      <c r="C263" s="2" t="s">
        <v>741</v>
      </c>
      <c r="D263" s="2" t="s">
        <v>669</v>
      </c>
      <c r="E263" s="2">
        <v>0</v>
      </c>
      <c r="F263" s="2">
        <v>603008</v>
      </c>
      <c r="G263" s="2">
        <v>0</v>
      </c>
      <c r="H263" s="2">
        <v>0</v>
      </c>
      <c r="S263" s="2"/>
      <c r="T263" s="2"/>
      <c r="AB263" s="7"/>
      <c r="AC263" s="7"/>
      <c r="AD263" s="7"/>
      <c r="AE263" s="7"/>
      <c r="AF263" s="7"/>
      <c r="AG263" s="7"/>
      <c r="AH263" s="7"/>
      <c r="AI263" s="7"/>
    </row>
    <row r="264" spans="1:35" ht="12" customHeight="1" x14ac:dyDescent="0.2">
      <c r="A264" s="5">
        <v>2020</v>
      </c>
      <c r="B264" s="2" t="s">
        <v>717</v>
      </c>
      <c r="C264" s="2" t="s">
        <v>742</v>
      </c>
      <c r="D264" s="2" t="s">
        <v>669</v>
      </c>
      <c r="E264" s="2">
        <v>0</v>
      </c>
      <c r="F264" s="2">
        <v>454335</v>
      </c>
      <c r="G264" s="2">
        <v>0</v>
      </c>
      <c r="H264" s="2">
        <v>0</v>
      </c>
      <c r="S264" s="2"/>
      <c r="T264" s="2"/>
      <c r="AB264" s="7"/>
      <c r="AC264" s="7"/>
      <c r="AD264" s="7"/>
      <c r="AE264" s="7"/>
      <c r="AF264" s="7"/>
      <c r="AG264" s="7"/>
      <c r="AH264" s="7"/>
      <c r="AI264" s="7"/>
    </row>
    <row r="265" spans="1:35" ht="12" customHeight="1" x14ac:dyDescent="0.2">
      <c r="A265" s="5">
        <v>2020</v>
      </c>
      <c r="B265" s="2" t="s">
        <v>717</v>
      </c>
      <c r="C265" s="2" t="s">
        <v>743</v>
      </c>
      <c r="D265" s="2" t="s">
        <v>669</v>
      </c>
      <c r="E265" s="2">
        <v>0</v>
      </c>
      <c r="F265" s="2">
        <v>1295893</v>
      </c>
      <c r="G265" s="2">
        <v>0</v>
      </c>
      <c r="H265" s="2">
        <v>0</v>
      </c>
      <c r="S265" s="2"/>
      <c r="T265" s="2"/>
      <c r="AB265" s="7"/>
      <c r="AC265" s="7"/>
      <c r="AD265" s="7"/>
      <c r="AE265" s="7"/>
      <c r="AF265" s="7"/>
      <c r="AG265" s="7"/>
      <c r="AH265" s="7"/>
      <c r="AI265" s="7"/>
    </row>
    <row r="266" spans="1:35" ht="12" customHeight="1" x14ac:dyDescent="0.2">
      <c r="A266" s="5">
        <v>2020</v>
      </c>
      <c r="B266" s="2" t="s">
        <v>715</v>
      </c>
      <c r="C266" s="2" t="s">
        <v>744</v>
      </c>
      <c r="D266" s="2" t="s">
        <v>669</v>
      </c>
      <c r="E266" s="2">
        <v>0</v>
      </c>
      <c r="F266" s="2">
        <v>1041144</v>
      </c>
      <c r="G266" s="2">
        <v>0</v>
      </c>
      <c r="H266" s="2">
        <v>0</v>
      </c>
      <c r="S266" s="2"/>
      <c r="T266" s="2"/>
      <c r="AB266" s="7"/>
      <c r="AC266" s="7"/>
      <c r="AD266" s="7"/>
      <c r="AE266" s="7"/>
      <c r="AF266" s="7"/>
      <c r="AG266" s="7"/>
      <c r="AH266" s="7"/>
      <c r="AI266" s="7"/>
    </row>
    <row r="267" spans="1:35" ht="12" customHeight="1" x14ac:dyDescent="0.2">
      <c r="A267" s="5">
        <v>2020</v>
      </c>
      <c r="B267" s="2" t="s">
        <v>724</v>
      </c>
      <c r="C267" s="2" t="s">
        <v>745</v>
      </c>
      <c r="D267" s="2" t="s">
        <v>669</v>
      </c>
      <c r="E267" s="2">
        <v>0</v>
      </c>
      <c r="F267" s="2">
        <v>1031267</v>
      </c>
      <c r="G267" s="2">
        <v>0</v>
      </c>
      <c r="H267" s="2">
        <v>0</v>
      </c>
      <c r="S267" s="2"/>
      <c r="T267" s="2"/>
      <c r="AB267" s="7"/>
      <c r="AC267" s="7"/>
      <c r="AD267" s="7"/>
      <c r="AE267" s="7"/>
      <c r="AF267" s="7"/>
      <c r="AG267" s="7"/>
      <c r="AH267" s="7"/>
      <c r="AI267" s="7"/>
    </row>
    <row r="268" spans="1:35" ht="12" customHeight="1" x14ac:dyDescent="0.2">
      <c r="A268" s="5">
        <v>2020</v>
      </c>
      <c r="B268" s="2" t="s">
        <v>718</v>
      </c>
      <c r="C268" s="2" t="s">
        <v>746</v>
      </c>
      <c r="D268" s="2" t="s">
        <v>669</v>
      </c>
      <c r="E268" s="2">
        <v>0</v>
      </c>
      <c r="F268" s="2">
        <v>396418</v>
      </c>
      <c r="G268" s="2">
        <v>0</v>
      </c>
      <c r="H268" s="2">
        <v>0</v>
      </c>
      <c r="S268" s="2"/>
      <c r="T268" s="2"/>
      <c r="AB268" s="7"/>
      <c r="AC268" s="7"/>
      <c r="AD268" s="7"/>
      <c r="AE268" s="7"/>
      <c r="AF268" s="7"/>
      <c r="AG268" s="7"/>
      <c r="AH268" s="7"/>
      <c r="AI268" s="7"/>
    </row>
    <row r="269" spans="1:35" ht="12" customHeight="1" x14ac:dyDescent="0.2">
      <c r="A269" s="5">
        <v>2020</v>
      </c>
      <c r="B269" s="2" t="s">
        <v>723</v>
      </c>
      <c r="C269" s="2" t="s">
        <v>747</v>
      </c>
      <c r="D269" s="2" t="s">
        <v>669</v>
      </c>
      <c r="E269" s="2">
        <v>0</v>
      </c>
      <c r="F269" s="2">
        <v>1550177</v>
      </c>
      <c r="G269" s="2">
        <v>0</v>
      </c>
      <c r="H269" s="2">
        <v>0</v>
      </c>
      <c r="S269" s="2"/>
      <c r="T269" s="2"/>
      <c r="AB269" s="7"/>
      <c r="AC269" s="7"/>
      <c r="AD269" s="7"/>
      <c r="AE269" s="7"/>
      <c r="AF269" s="7"/>
      <c r="AG269" s="7"/>
      <c r="AH269" s="7"/>
      <c r="AI269" s="7"/>
    </row>
    <row r="270" spans="1:35" ht="12" customHeight="1" x14ac:dyDescent="0.2">
      <c r="A270" s="5">
        <v>2020</v>
      </c>
      <c r="B270" s="2" t="s">
        <v>722</v>
      </c>
      <c r="C270" s="2" t="s">
        <v>748</v>
      </c>
      <c r="D270" s="2" t="s">
        <v>669</v>
      </c>
      <c r="E270" s="2">
        <v>0</v>
      </c>
      <c r="F270" s="2">
        <v>1030146</v>
      </c>
      <c r="G270" s="2">
        <v>0</v>
      </c>
      <c r="H270" s="2">
        <v>0</v>
      </c>
      <c r="S270" s="2"/>
      <c r="T270" s="2"/>
      <c r="AB270" s="7"/>
      <c r="AC270" s="7"/>
      <c r="AD270" s="7"/>
      <c r="AE270" s="7"/>
      <c r="AF270" s="7"/>
      <c r="AG270" s="7"/>
      <c r="AH270" s="7"/>
      <c r="AI270" s="7"/>
    </row>
    <row r="271" spans="1:35" ht="12" customHeight="1" x14ac:dyDescent="0.2">
      <c r="A271" s="5">
        <v>2020</v>
      </c>
      <c r="B271" s="2" t="s">
        <v>719</v>
      </c>
      <c r="C271" s="2" t="s">
        <v>749</v>
      </c>
      <c r="D271" s="2" t="s">
        <v>669</v>
      </c>
      <c r="E271" s="2">
        <v>0</v>
      </c>
      <c r="F271" s="2">
        <v>1450258</v>
      </c>
      <c r="G271" s="2">
        <v>0</v>
      </c>
      <c r="H271" s="2">
        <v>0</v>
      </c>
      <c r="S271" s="2"/>
      <c r="T271" s="2"/>
      <c r="AB271" s="7"/>
      <c r="AC271" s="7"/>
      <c r="AD271" s="7"/>
      <c r="AE271" s="7"/>
      <c r="AF271" s="7"/>
      <c r="AG271" s="7"/>
      <c r="AH271" s="7"/>
      <c r="AI271" s="7"/>
    </row>
    <row r="272" spans="1:35" ht="12" customHeight="1" x14ac:dyDescent="0.2">
      <c r="A272" s="5">
        <v>2020</v>
      </c>
      <c r="B272" s="2" t="s">
        <v>720</v>
      </c>
      <c r="C272" s="2" t="s">
        <v>750</v>
      </c>
      <c r="D272" s="2" t="s">
        <v>669</v>
      </c>
      <c r="E272" s="2">
        <v>0</v>
      </c>
      <c r="F272" s="2">
        <v>999373</v>
      </c>
      <c r="G272" s="2">
        <v>0</v>
      </c>
      <c r="H272" s="2">
        <v>0</v>
      </c>
      <c r="S272" s="2"/>
      <c r="T272" s="2"/>
      <c r="AB272" s="7"/>
      <c r="AC272" s="7"/>
      <c r="AD272" s="7"/>
      <c r="AE272" s="7"/>
      <c r="AF272" s="7"/>
      <c r="AG272" s="7"/>
      <c r="AH272" s="7"/>
      <c r="AI272" s="7"/>
    </row>
    <row r="273" spans="1:35" ht="12" customHeight="1" x14ac:dyDescent="0.2">
      <c r="A273" s="5">
        <v>2020</v>
      </c>
      <c r="B273" s="2" t="s">
        <v>724</v>
      </c>
      <c r="C273" s="2" t="s">
        <v>751</v>
      </c>
      <c r="D273" s="2" t="s">
        <v>669</v>
      </c>
      <c r="E273" s="2">
        <v>0</v>
      </c>
      <c r="F273" s="2">
        <v>834290</v>
      </c>
      <c r="G273" s="2">
        <v>0</v>
      </c>
      <c r="H273" s="2">
        <v>0</v>
      </c>
      <c r="S273" s="2"/>
      <c r="T273" s="2"/>
      <c r="AB273" s="7"/>
      <c r="AC273" s="7"/>
      <c r="AD273" s="7"/>
      <c r="AE273" s="7"/>
      <c r="AF273" s="7"/>
      <c r="AG273" s="7"/>
      <c r="AH273" s="7"/>
      <c r="AI273" s="7"/>
    </row>
    <row r="274" spans="1:35" ht="12" customHeight="1" x14ac:dyDescent="0.2">
      <c r="A274" s="5">
        <v>2020</v>
      </c>
      <c r="B274" s="2" t="s">
        <v>722</v>
      </c>
      <c r="C274" s="2" t="s">
        <v>752</v>
      </c>
      <c r="D274" s="2" t="s">
        <v>669</v>
      </c>
      <c r="E274" s="2">
        <v>0</v>
      </c>
      <c r="F274" s="2">
        <v>365990</v>
      </c>
      <c r="G274" s="2">
        <v>0</v>
      </c>
      <c r="H274" s="2">
        <v>0</v>
      </c>
      <c r="S274" s="2"/>
      <c r="T274" s="2"/>
      <c r="AB274" s="7"/>
      <c r="AC274" s="7"/>
      <c r="AD274" s="7"/>
      <c r="AE274" s="7"/>
      <c r="AF274" s="7"/>
      <c r="AG274" s="7"/>
      <c r="AH274" s="7"/>
      <c r="AI274" s="7"/>
    </row>
    <row r="275" spans="1:35" ht="12" customHeight="1" x14ac:dyDescent="0.2">
      <c r="A275" s="5">
        <v>2020</v>
      </c>
      <c r="B275" s="2" t="s">
        <v>724</v>
      </c>
      <c r="C275" s="2" t="s">
        <v>753</v>
      </c>
      <c r="D275" s="2" t="s">
        <v>669</v>
      </c>
      <c r="E275" s="2">
        <v>0</v>
      </c>
      <c r="F275" s="2">
        <v>859542</v>
      </c>
      <c r="G275" s="2">
        <v>0</v>
      </c>
      <c r="H275" s="2">
        <v>0</v>
      </c>
      <c r="S275" s="2"/>
      <c r="T275" s="2"/>
      <c r="AB275" s="7"/>
      <c r="AC275" s="7"/>
      <c r="AD275" s="7"/>
      <c r="AE275" s="7"/>
      <c r="AF275" s="7"/>
      <c r="AG275" s="7"/>
      <c r="AH275" s="7"/>
      <c r="AI275" s="7"/>
    </row>
    <row r="276" spans="1:35" ht="12" customHeight="1" x14ac:dyDescent="0.2">
      <c r="A276" s="5">
        <v>2020</v>
      </c>
      <c r="B276" s="2" t="s">
        <v>724</v>
      </c>
      <c r="C276" s="2" t="s">
        <v>248</v>
      </c>
      <c r="D276" s="2" t="s">
        <v>669</v>
      </c>
      <c r="E276" s="2">
        <v>0</v>
      </c>
      <c r="G276" s="2">
        <v>0</v>
      </c>
      <c r="H276" s="2">
        <v>0</v>
      </c>
      <c r="S276" s="2"/>
      <c r="T276" s="2"/>
      <c r="AB276" s="7"/>
      <c r="AC276" s="7"/>
      <c r="AD276" s="7"/>
      <c r="AE276" s="7"/>
      <c r="AF276" s="7"/>
      <c r="AG276" s="7"/>
      <c r="AH276" s="7"/>
      <c r="AI276" s="7"/>
    </row>
    <row r="277" spans="1:35" ht="12" customHeight="1" x14ac:dyDescent="0.2">
      <c r="A277" s="5">
        <v>2020</v>
      </c>
      <c r="B277" s="2" t="s">
        <v>717</v>
      </c>
      <c r="C277" s="2" t="s">
        <v>249</v>
      </c>
      <c r="D277" s="2" t="s">
        <v>669</v>
      </c>
      <c r="E277" s="2">
        <v>0</v>
      </c>
      <c r="G277" s="2">
        <v>0</v>
      </c>
      <c r="H277" s="2">
        <v>0</v>
      </c>
      <c r="S277" s="2"/>
      <c r="T277" s="2"/>
      <c r="AB277" s="7"/>
      <c r="AC277" s="7"/>
      <c r="AD277" s="7"/>
      <c r="AE277" s="7"/>
      <c r="AF277" s="7"/>
      <c r="AG277" s="7"/>
      <c r="AH277" s="7"/>
      <c r="AI277" s="7"/>
    </row>
    <row r="278" spans="1:35" ht="12" customHeight="1" x14ac:dyDescent="0.2">
      <c r="A278" s="5">
        <v>2020</v>
      </c>
      <c r="B278" s="2" t="s">
        <v>723</v>
      </c>
      <c r="C278" s="2" t="s">
        <v>250</v>
      </c>
      <c r="D278" s="2" t="s">
        <v>669</v>
      </c>
      <c r="E278" s="2">
        <v>0</v>
      </c>
      <c r="G278" s="2">
        <v>0</v>
      </c>
      <c r="H278" s="2">
        <v>0</v>
      </c>
      <c r="S278" s="2"/>
      <c r="T278" s="2"/>
      <c r="AB278" s="7"/>
      <c r="AC278" s="7"/>
      <c r="AD278" s="7"/>
      <c r="AE278" s="7"/>
      <c r="AF278" s="7"/>
      <c r="AG278" s="7"/>
      <c r="AH278" s="7"/>
      <c r="AI278" s="7"/>
    </row>
    <row r="279" spans="1:35" ht="12" customHeight="1" x14ac:dyDescent="0.2">
      <c r="A279" s="5">
        <v>2020</v>
      </c>
      <c r="B279" s="2" t="s">
        <v>723</v>
      </c>
      <c r="C279" s="2" t="s">
        <v>251</v>
      </c>
      <c r="D279" s="2" t="s">
        <v>669</v>
      </c>
      <c r="E279" s="2">
        <v>0</v>
      </c>
      <c r="F279" s="2">
        <v>528304</v>
      </c>
      <c r="G279" s="2">
        <v>0</v>
      </c>
      <c r="H279" s="2">
        <v>0</v>
      </c>
      <c r="S279" s="2"/>
      <c r="T279" s="2"/>
      <c r="AB279" s="7"/>
      <c r="AC279" s="7"/>
      <c r="AD279" s="7"/>
      <c r="AE279" s="7"/>
      <c r="AF279" s="7"/>
      <c r="AG279" s="7"/>
      <c r="AH279" s="7"/>
      <c r="AI279" s="7"/>
    </row>
    <row r="280" spans="1:35" ht="12" customHeight="1" x14ac:dyDescent="0.2">
      <c r="A280" s="5">
        <v>2020</v>
      </c>
      <c r="B280" s="2" t="s">
        <v>719</v>
      </c>
      <c r="C280" s="2" t="s">
        <v>252</v>
      </c>
      <c r="D280" s="2" t="s">
        <v>669</v>
      </c>
      <c r="E280" s="2">
        <v>0</v>
      </c>
      <c r="G280" s="2">
        <v>0</v>
      </c>
      <c r="H280" s="2">
        <v>0</v>
      </c>
      <c r="S280" s="2"/>
      <c r="T280" s="2"/>
      <c r="AB280" s="7"/>
      <c r="AC280" s="7"/>
      <c r="AD280" s="7"/>
      <c r="AE280" s="7"/>
      <c r="AF280" s="7"/>
      <c r="AG280" s="7"/>
      <c r="AH280" s="7"/>
      <c r="AI280" s="7"/>
    </row>
    <row r="281" spans="1:35" ht="12" customHeight="1" x14ac:dyDescent="0.2">
      <c r="A281" s="5">
        <v>2020</v>
      </c>
      <c r="B281" s="2" t="s">
        <v>720</v>
      </c>
      <c r="C281" s="2" t="s">
        <v>253</v>
      </c>
      <c r="D281" s="2" t="s">
        <v>669</v>
      </c>
      <c r="E281" s="2">
        <v>0</v>
      </c>
      <c r="F281" s="2">
        <v>1120057</v>
      </c>
      <c r="G281" s="2">
        <v>0</v>
      </c>
      <c r="H281" s="2">
        <v>0</v>
      </c>
      <c r="S281" s="2"/>
      <c r="T281" s="2"/>
      <c r="AB281" s="7"/>
      <c r="AC281" s="7"/>
      <c r="AD281" s="7"/>
      <c r="AE281" s="7"/>
      <c r="AF281" s="7"/>
      <c r="AG281" s="7"/>
      <c r="AH281" s="7"/>
      <c r="AI281" s="7"/>
    </row>
    <row r="282" spans="1:35" ht="12" customHeight="1" x14ac:dyDescent="0.2">
      <c r="A282" s="5">
        <v>2020</v>
      </c>
      <c r="B282" s="2" t="s">
        <v>715</v>
      </c>
      <c r="C282" s="2" t="s">
        <v>725</v>
      </c>
      <c r="D282" s="2" t="s">
        <v>670</v>
      </c>
      <c r="E282" s="2">
        <v>0</v>
      </c>
      <c r="F282" s="2">
        <v>5368480</v>
      </c>
      <c r="G282" s="2">
        <v>0</v>
      </c>
      <c r="H282" s="2">
        <v>344050</v>
      </c>
      <c r="S282" s="2"/>
      <c r="T282" s="2"/>
      <c r="AB282" s="7"/>
      <c r="AC282" s="7"/>
      <c r="AD282" s="7"/>
      <c r="AE282" s="7"/>
      <c r="AF282" s="7"/>
      <c r="AG282" s="7"/>
      <c r="AH282" s="7"/>
      <c r="AI282" s="7"/>
    </row>
    <row r="283" spans="1:35" ht="12" customHeight="1" x14ac:dyDescent="0.2">
      <c r="A283" s="5">
        <v>2020</v>
      </c>
      <c r="B283" s="2" t="s">
        <v>716</v>
      </c>
      <c r="C283" s="2" t="s">
        <v>726</v>
      </c>
      <c r="D283" s="2" t="s">
        <v>670</v>
      </c>
      <c r="E283" s="2">
        <v>0</v>
      </c>
      <c r="F283" s="2">
        <v>945358</v>
      </c>
      <c r="G283" s="2">
        <v>0</v>
      </c>
      <c r="H283" s="2">
        <v>255870</v>
      </c>
      <c r="S283" s="2"/>
      <c r="T283" s="2"/>
      <c r="AB283" s="7"/>
      <c r="AC283" s="7"/>
      <c r="AD283" s="7"/>
      <c r="AE283" s="7"/>
      <c r="AF283" s="7"/>
      <c r="AG283" s="7"/>
      <c r="AH283" s="7"/>
      <c r="AI283" s="7"/>
    </row>
    <row r="284" spans="1:35" ht="12" customHeight="1" x14ac:dyDescent="0.2">
      <c r="A284" s="5">
        <v>2020</v>
      </c>
      <c r="B284" s="2" t="s">
        <v>717</v>
      </c>
      <c r="C284" s="2" t="s">
        <v>727</v>
      </c>
      <c r="D284" s="2" t="s">
        <v>670</v>
      </c>
      <c r="E284" s="2">
        <v>0</v>
      </c>
      <c r="F284" s="2">
        <v>3444963</v>
      </c>
      <c r="G284" s="2">
        <v>0</v>
      </c>
      <c r="H284" s="2">
        <v>664050</v>
      </c>
      <c r="S284" s="2"/>
      <c r="T284" s="2"/>
      <c r="AB284" s="7"/>
      <c r="AC284" s="7"/>
      <c r="AD284" s="7"/>
      <c r="AE284" s="7"/>
      <c r="AF284" s="7"/>
      <c r="AG284" s="7"/>
      <c r="AH284" s="7"/>
      <c r="AI284" s="7"/>
    </row>
    <row r="285" spans="1:35" ht="12" customHeight="1" x14ac:dyDescent="0.2">
      <c r="A285" s="5">
        <v>2020</v>
      </c>
      <c r="B285" s="2" t="s">
        <v>718</v>
      </c>
      <c r="C285" s="2" t="s">
        <v>728</v>
      </c>
      <c r="D285" s="2" t="s">
        <v>670</v>
      </c>
      <c r="E285" s="2">
        <v>0</v>
      </c>
      <c r="G285" s="2">
        <v>0</v>
      </c>
      <c r="H285" s="5">
        <v>0</v>
      </c>
      <c r="S285" s="2"/>
      <c r="T285" s="2"/>
      <c r="AB285" s="7"/>
      <c r="AC285" s="7"/>
      <c r="AD285" s="7"/>
      <c r="AE285" s="7"/>
      <c r="AF285" s="7"/>
      <c r="AG285" s="7"/>
      <c r="AH285" s="7"/>
      <c r="AI285" s="7"/>
    </row>
    <row r="286" spans="1:35" ht="12" customHeight="1" x14ac:dyDescent="0.2">
      <c r="A286" s="5">
        <v>2020</v>
      </c>
      <c r="B286" s="2" t="s">
        <v>719</v>
      </c>
      <c r="C286" s="2" t="s">
        <v>729</v>
      </c>
      <c r="D286" s="2" t="s">
        <v>670</v>
      </c>
      <c r="E286" s="2">
        <v>0</v>
      </c>
      <c r="F286" s="2">
        <v>1289102</v>
      </c>
      <c r="G286" s="2">
        <v>0</v>
      </c>
      <c r="H286" s="2">
        <v>344050</v>
      </c>
      <c r="S286" s="2"/>
      <c r="T286" s="2"/>
      <c r="AB286" s="7"/>
      <c r="AC286" s="7"/>
      <c r="AD286" s="7"/>
      <c r="AE286" s="7"/>
      <c r="AF286" s="7"/>
      <c r="AG286" s="7"/>
      <c r="AH286" s="7"/>
      <c r="AI286" s="7"/>
    </row>
    <row r="287" spans="1:35" ht="12" customHeight="1" x14ac:dyDescent="0.2">
      <c r="A287" s="5">
        <v>2020</v>
      </c>
      <c r="B287" s="2" t="s">
        <v>720</v>
      </c>
      <c r="C287" s="2" t="s">
        <v>730</v>
      </c>
      <c r="D287" s="2" t="s">
        <v>670</v>
      </c>
      <c r="E287" s="2">
        <v>0</v>
      </c>
      <c r="F287" s="2">
        <v>2268301</v>
      </c>
      <c r="G287" s="2">
        <v>0</v>
      </c>
      <c r="H287" s="2">
        <v>444050</v>
      </c>
      <c r="S287" s="2"/>
      <c r="T287" s="2"/>
      <c r="AB287" s="7"/>
      <c r="AC287" s="7"/>
      <c r="AD287" s="7"/>
      <c r="AE287" s="7"/>
      <c r="AF287" s="7"/>
      <c r="AG287" s="7"/>
      <c r="AH287" s="7"/>
      <c r="AI287" s="7"/>
    </row>
    <row r="288" spans="1:35" ht="12" customHeight="1" x14ac:dyDescent="0.2">
      <c r="A288" s="5">
        <v>2020</v>
      </c>
      <c r="B288" s="2" t="s">
        <v>716</v>
      </c>
      <c r="C288" s="2" t="s">
        <v>731</v>
      </c>
      <c r="D288" s="2" t="s">
        <v>670</v>
      </c>
      <c r="E288" s="2">
        <v>0</v>
      </c>
      <c r="F288" s="2">
        <v>909295</v>
      </c>
      <c r="G288" s="2">
        <v>0</v>
      </c>
      <c r="H288" s="2">
        <v>344050</v>
      </c>
      <c r="S288" s="2"/>
      <c r="T288" s="2"/>
      <c r="AB288" s="7"/>
      <c r="AC288" s="7"/>
      <c r="AD288" s="7"/>
      <c r="AE288" s="7"/>
      <c r="AF288" s="7"/>
      <c r="AG288" s="7"/>
      <c r="AH288" s="7"/>
      <c r="AI288" s="7"/>
    </row>
    <row r="289" spans="1:35" ht="12" customHeight="1" x14ac:dyDescent="0.2">
      <c r="A289" s="5">
        <v>2020</v>
      </c>
      <c r="B289" s="2" t="s">
        <v>721</v>
      </c>
      <c r="C289" s="2" t="s">
        <v>732</v>
      </c>
      <c r="D289" s="2" t="s">
        <v>670</v>
      </c>
      <c r="E289" s="2">
        <v>0</v>
      </c>
      <c r="F289" s="2">
        <v>2377310</v>
      </c>
      <c r="G289" s="2">
        <v>0</v>
      </c>
      <c r="H289" s="2">
        <v>344050</v>
      </c>
      <c r="S289" s="2"/>
      <c r="T289" s="2"/>
      <c r="AB289" s="7"/>
      <c r="AC289" s="7"/>
      <c r="AD289" s="7"/>
      <c r="AE289" s="7"/>
      <c r="AF289" s="7"/>
      <c r="AG289" s="7"/>
      <c r="AH289" s="7"/>
      <c r="AI289" s="7"/>
    </row>
    <row r="290" spans="1:35" ht="12" customHeight="1" x14ac:dyDescent="0.2">
      <c r="A290" s="5">
        <v>2020</v>
      </c>
      <c r="B290" s="2" t="s">
        <v>718</v>
      </c>
      <c r="C290" s="2" t="s">
        <v>733</v>
      </c>
      <c r="D290" s="2" t="s">
        <v>670</v>
      </c>
      <c r="E290" s="2">
        <v>0</v>
      </c>
      <c r="G290" s="2">
        <v>0</v>
      </c>
      <c r="H290" s="5">
        <v>0</v>
      </c>
      <c r="S290" s="2"/>
      <c r="T290" s="2"/>
      <c r="AB290" s="7"/>
      <c r="AC290" s="7"/>
      <c r="AD290" s="7"/>
      <c r="AE290" s="7"/>
      <c r="AF290" s="7"/>
      <c r="AG290" s="7"/>
      <c r="AH290" s="7"/>
      <c r="AI290" s="7"/>
    </row>
    <row r="291" spans="1:35" ht="12" customHeight="1" x14ac:dyDescent="0.2">
      <c r="A291" s="5">
        <v>2020</v>
      </c>
      <c r="B291" s="2" t="s">
        <v>721</v>
      </c>
      <c r="C291" s="2" t="s">
        <v>734</v>
      </c>
      <c r="D291" s="2" t="s">
        <v>670</v>
      </c>
      <c r="E291" s="2">
        <v>0</v>
      </c>
      <c r="F291" s="2">
        <v>3358000</v>
      </c>
      <c r="G291" s="2">
        <v>0</v>
      </c>
      <c r="H291" s="2">
        <v>664050</v>
      </c>
      <c r="S291" s="2"/>
      <c r="T291" s="2"/>
      <c r="AB291" s="7"/>
      <c r="AC291" s="7"/>
      <c r="AD291" s="7"/>
      <c r="AE291" s="7"/>
      <c r="AF291" s="7"/>
      <c r="AG291" s="7"/>
      <c r="AH291" s="7"/>
      <c r="AI291" s="7"/>
    </row>
    <row r="292" spans="1:35" ht="12" customHeight="1" x14ac:dyDescent="0.2">
      <c r="A292" s="5">
        <v>2020</v>
      </c>
      <c r="B292" s="2" t="s">
        <v>722</v>
      </c>
      <c r="C292" s="2" t="s">
        <v>735</v>
      </c>
      <c r="D292" s="2" t="s">
        <v>670</v>
      </c>
      <c r="E292" s="2">
        <v>0</v>
      </c>
      <c r="F292" s="2">
        <v>3245279</v>
      </c>
      <c r="G292" s="2">
        <v>0</v>
      </c>
      <c r="H292" s="2">
        <v>664050</v>
      </c>
      <c r="S292" s="2"/>
      <c r="T292" s="2"/>
      <c r="AB292" s="7"/>
      <c r="AC292" s="7"/>
      <c r="AD292" s="7"/>
      <c r="AE292" s="7"/>
      <c r="AF292" s="7"/>
      <c r="AG292" s="7"/>
      <c r="AH292" s="7"/>
      <c r="AI292" s="7"/>
    </row>
    <row r="293" spans="1:35" ht="12" customHeight="1" x14ac:dyDescent="0.2">
      <c r="A293" s="5">
        <v>2020</v>
      </c>
      <c r="B293" s="2" t="s">
        <v>715</v>
      </c>
      <c r="C293" s="2" t="s">
        <v>736</v>
      </c>
      <c r="D293" s="2" t="s">
        <v>670</v>
      </c>
      <c r="E293" s="2">
        <v>0</v>
      </c>
      <c r="F293" s="2">
        <v>3219160</v>
      </c>
      <c r="G293" s="2">
        <v>0</v>
      </c>
      <c r="H293" s="2">
        <v>255870</v>
      </c>
      <c r="S293" s="2"/>
      <c r="T293" s="2"/>
      <c r="AB293" s="7"/>
      <c r="AC293" s="7"/>
      <c r="AD293" s="7"/>
      <c r="AE293" s="7"/>
      <c r="AF293" s="7"/>
      <c r="AG293" s="7"/>
      <c r="AH293" s="7"/>
      <c r="AI293" s="7"/>
    </row>
    <row r="294" spans="1:35" ht="12" customHeight="1" x14ac:dyDescent="0.2">
      <c r="A294" s="5">
        <v>2020</v>
      </c>
      <c r="B294" s="2" t="s">
        <v>723</v>
      </c>
      <c r="C294" s="2" t="s">
        <v>737</v>
      </c>
      <c r="D294" s="2" t="s">
        <v>670</v>
      </c>
      <c r="E294" s="2">
        <v>0</v>
      </c>
      <c r="F294" s="2">
        <v>3093200</v>
      </c>
      <c r="G294" s="2">
        <v>0</v>
      </c>
      <c r="H294" s="2">
        <v>344050</v>
      </c>
      <c r="S294" s="2"/>
      <c r="T294" s="2"/>
      <c r="AB294" s="7"/>
      <c r="AC294" s="7"/>
      <c r="AD294" s="7"/>
      <c r="AE294" s="7"/>
      <c r="AF294" s="7"/>
      <c r="AG294" s="7"/>
      <c r="AH294" s="7"/>
      <c r="AI294" s="7"/>
    </row>
    <row r="295" spans="1:35" ht="12" customHeight="1" x14ac:dyDescent="0.2">
      <c r="A295" s="5">
        <v>2020</v>
      </c>
      <c r="B295" s="2" t="s">
        <v>719</v>
      </c>
      <c r="C295" s="2" t="s">
        <v>738</v>
      </c>
      <c r="D295" s="2" t="s">
        <v>670</v>
      </c>
      <c r="E295" s="2">
        <v>0</v>
      </c>
      <c r="F295" s="2">
        <v>1721778</v>
      </c>
      <c r="G295" s="2">
        <v>0</v>
      </c>
      <c r="H295" s="2">
        <v>344050</v>
      </c>
      <c r="S295" s="2"/>
      <c r="T295" s="2"/>
      <c r="AB295" s="7"/>
      <c r="AC295" s="7"/>
      <c r="AD295" s="7"/>
      <c r="AE295" s="7"/>
      <c r="AF295" s="7"/>
      <c r="AG295" s="7"/>
      <c r="AH295" s="7"/>
      <c r="AI295" s="7"/>
    </row>
    <row r="296" spans="1:35" ht="12" customHeight="1" x14ac:dyDescent="0.2">
      <c r="A296" s="5">
        <v>2020</v>
      </c>
      <c r="B296" s="2" t="s">
        <v>721</v>
      </c>
      <c r="C296" s="2" t="s">
        <v>739</v>
      </c>
      <c r="D296" s="2" t="s">
        <v>670</v>
      </c>
      <c r="E296" s="2">
        <v>0</v>
      </c>
      <c r="G296" s="2">
        <v>0</v>
      </c>
      <c r="H296" s="2">
        <v>344050</v>
      </c>
      <c r="S296" s="2"/>
      <c r="T296" s="2"/>
      <c r="AB296" s="7"/>
      <c r="AC296" s="7"/>
      <c r="AD296" s="7"/>
      <c r="AE296" s="7"/>
      <c r="AF296" s="7"/>
      <c r="AG296" s="7"/>
      <c r="AH296" s="7"/>
      <c r="AI296" s="7"/>
    </row>
    <row r="297" spans="1:35" ht="12" customHeight="1" x14ac:dyDescent="0.2">
      <c r="A297" s="5">
        <v>2020</v>
      </c>
      <c r="B297" s="2" t="s">
        <v>724</v>
      </c>
      <c r="C297" s="2" t="s">
        <v>740</v>
      </c>
      <c r="D297" s="2" t="s">
        <v>670</v>
      </c>
      <c r="E297" s="2">
        <v>0</v>
      </c>
      <c r="F297" s="2">
        <v>3199935</v>
      </c>
      <c r="G297" s="2">
        <v>0</v>
      </c>
      <c r="H297" s="2">
        <v>664050</v>
      </c>
      <c r="S297" s="2"/>
      <c r="T297" s="2"/>
      <c r="AB297" s="7"/>
      <c r="AC297" s="7"/>
      <c r="AD297" s="7"/>
      <c r="AE297" s="7"/>
      <c r="AF297" s="7"/>
      <c r="AG297" s="7"/>
      <c r="AH297" s="7"/>
      <c r="AI297" s="7"/>
    </row>
    <row r="298" spans="1:35" ht="12" customHeight="1" x14ac:dyDescent="0.2">
      <c r="A298" s="5">
        <v>2020</v>
      </c>
      <c r="B298" s="2" t="s">
        <v>718</v>
      </c>
      <c r="C298" s="2" t="s">
        <v>741</v>
      </c>
      <c r="D298" s="2" t="s">
        <v>670</v>
      </c>
      <c r="E298" s="2">
        <v>0</v>
      </c>
      <c r="G298" s="2">
        <v>0</v>
      </c>
      <c r="H298" s="5">
        <v>0</v>
      </c>
      <c r="S298" s="2"/>
      <c r="T298" s="2"/>
      <c r="AB298" s="7"/>
      <c r="AC298" s="7"/>
      <c r="AD298" s="7"/>
      <c r="AE298" s="7"/>
      <c r="AF298" s="7"/>
      <c r="AG298" s="7"/>
      <c r="AH298" s="7"/>
      <c r="AI298" s="7"/>
    </row>
    <row r="299" spans="1:35" ht="12" customHeight="1" x14ac:dyDescent="0.2">
      <c r="A299" s="5">
        <v>2020</v>
      </c>
      <c r="B299" s="2" t="s">
        <v>717</v>
      </c>
      <c r="C299" s="2" t="s">
        <v>742</v>
      </c>
      <c r="D299" s="2" t="s">
        <v>670</v>
      </c>
      <c r="E299" s="2">
        <v>0</v>
      </c>
      <c r="F299" s="2">
        <v>1373707</v>
      </c>
      <c r="G299" s="2">
        <v>0</v>
      </c>
      <c r="H299" s="2">
        <v>344050</v>
      </c>
      <c r="S299" s="2"/>
      <c r="T299" s="2"/>
      <c r="AB299" s="7"/>
      <c r="AC299" s="7"/>
      <c r="AD299" s="7"/>
      <c r="AE299" s="7"/>
      <c r="AF299" s="7"/>
      <c r="AG299" s="7"/>
      <c r="AH299" s="7"/>
      <c r="AI299" s="7"/>
    </row>
    <row r="300" spans="1:35" ht="12" customHeight="1" x14ac:dyDescent="0.2">
      <c r="A300" s="5">
        <v>2020</v>
      </c>
      <c r="B300" s="2" t="s">
        <v>717</v>
      </c>
      <c r="C300" s="2" t="s">
        <v>743</v>
      </c>
      <c r="D300" s="2" t="s">
        <v>670</v>
      </c>
      <c r="E300" s="2">
        <v>0</v>
      </c>
      <c r="F300" s="2">
        <v>1395783</v>
      </c>
      <c r="G300" s="2">
        <v>0</v>
      </c>
      <c r="H300" s="2">
        <v>255870</v>
      </c>
      <c r="S300" s="2"/>
      <c r="T300" s="2"/>
      <c r="AB300" s="7"/>
      <c r="AC300" s="7"/>
      <c r="AD300" s="7"/>
      <c r="AE300" s="7"/>
      <c r="AF300" s="7"/>
      <c r="AG300" s="7"/>
      <c r="AH300" s="7"/>
      <c r="AI300" s="7"/>
    </row>
    <row r="301" spans="1:35" ht="12" customHeight="1" x14ac:dyDescent="0.2">
      <c r="A301" s="5">
        <v>2020</v>
      </c>
      <c r="B301" s="2" t="s">
        <v>715</v>
      </c>
      <c r="C301" s="2" t="s">
        <v>744</v>
      </c>
      <c r="D301" s="2" t="s">
        <v>670</v>
      </c>
      <c r="E301" s="2">
        <v>0</v>
      </c>
      <c r="F301" s="2">
        <v>1031898</v>
      </c>
      <c r="G301" s="2">
        <v>0</v>
      </c>
      <c r="H301" s="2">
        <v>255870</v>
      </c>
      <c r="S301" s="2"/>
      <c r="T301" s="2"/>
      <c r="AB301" s="7"/>
      <c r="AC301" s="7"/>
      <c r="AD301" s="7"/>
      <c r="AE301" s="7"/>
      <c r="AF301" s="7"/>
      <c r="AG301" s="7"/>
      <c r="AH301" s="7"/>
      <c r="AI301" s="7"/>
    </row>
    <row r="302" spans="1:35" ht="12" customHeight="1" x14ac:dyDescent="0.2">
      <c r="A302" s="5">
        <v>2020</v>
      </c>
      <c r="B302" s="2" t="s">
        <v>724</v>
      </c>
      <c r="C302" s="2" t="s">
        <v>745</v>
      </c>
      <c r="D302" s="2" t="s">
        <v>670</v>
      </c>
      <c r="E302" s="2">
        <v>0</v>
      </c>
      <c r="F302" s="2">
        <v>3009766</v>
      </c>
      <c r="G302" s="2">
        <v>0</v>
      </c>
      <c r="H302" s="2">
        <v>344050</v>
      </c>
      <c r="S302" s="2"/>
      <c r="T302" s="2"/>
      <c r="AB302" s="7"/>
      <c r="AC302" s="7"/>
      <c r="AD302" s="7"/>
      <c r="AE302" s="7"/>
      <c r="AF302" s="7"/>
      <c r="AG302" s="7"/>
      <c r="AH302" s="7"/>
      <c r="AI302" s="7"/>
    </row>
    <row r="303" spans="1:35" ht="12" customHeight="1" x14ac:dyDescent="0.2">
      <c r="A303" s="5">
        <v>2020</v>
      </c>
      <c r="B303" s="2" t="s">
        <v>718</v>
      </c>
      <c r="C303" s="2" t="s">
        <v>746</v>
      </c>
      <c r="D303" s="2" t="s">
        <v>670</v>
      </c>
      <c r="E303" s="2">
        <v>0</v>
      </c>
      <c r="G303" s="2">
        <v>0</v>
      </c>
      <c r="H303" s="5">
        <v>0</v>
      </c>
      <c r="S303" s="2"/>
      <c r="T303" s="2"/>
      <c r="AB303" s="7"/>
      <c r="AC303" s="7"/>
      <c r="AD303" s="7"/>
      <c r="AE303" s="7"/>
      <c r="AF303" s="7"/>
      <c r="AG303" s="7"/>
      <c r="AH303" s="7"/>
      <c r="AI303" s="7"/>
    </row>
    <row r="304" spans="1:35" ht="12" customHeight="1" x14ac:dyDescent="0.2">
      <c r="A304" s="5">
        <v>2020</v>
      </c>
      <c r="B304" s="2" t="s">
        <v>723</v>
      </c>
      <c r="C304" s="2" t="s">
        <v>747</v>
      </c>
      <c r="D304" s="2" t="s">
        <v>670</v>
      </c>
      <c r="E304" s="2">
        <v>0</v>
      </c>
      <c r="F304" s="2">
        <v>5487027</v>
      </c>
      <c r="G304" s="2">
        <v>0</v>
      </c>
      <c r="H304" s="2">
        <v>664050</v>
      </c>
      <c r="S304" s="2"/>
      <c r="T304" s="2"/>
      <c r="AB304" s="7"/>
      <c r="AC304" s="7"/>
      <c r="AD304" s="7"/>
      <c r="AE304" s="7"/>
      <c r="AF304" s="7"/>
      <c r="AG304" s="7"/>
      <c r="AH304" s="7"/>
      <c r="AI304" s="7"/>
    </row>
    <row r="305" spans="1:35" ht="12" customHeight="1" x14ac:dyDescent="0.2">
      <c r="A305" s="5">
        <v>2020</v>
      </c>
      <c r="B305" s="2" t="s">
        <v>722</v>
      </c>
      <c r="C305" s="2" t="s">
        <v>748</v>
      </c>
      <c r="D305" s="2" t="s">
        <v>670</v>
      </c>
      <c r="E305" s="2">
        <v>0</v>
      </c>
      <c r="F305" s="2">
        <v>4541220</v>
      </c>
      <c r="G305" s="2">
        <v>0</v>
      </c>
      <c r="H305" s="2">
        <v>344050</v>
      </c>
      <c r="S305" s="2"/>
      <c r="T305" s="2"/>
      <c r="AB305" s="7"/>
      <c r="AC305" s="7"/>
      <c r="AD305" s="7"/>
      <c r="AE305" s="7"/>
      <c r="AF305" s="7"/>
      <c r="AG305" s="7"/>
      <c r="AH305" s="7"/>
      <c r="AI305" s="7"/>
    </row>
    <row r="306" spans="1:35" ht="12" customHeight="1" x14ac:dyDescent="0.2">
      <c r="A306" s="5">
        <v>2020</v>
      </c>
      <c r="B306" s="2" t="s">
        <v>719</v>
      </c>
      <c r="C306" s="2" t="s">
        <v>749</v>
      </c>
      <c r="D306" s="2" t="s">
        <v>670</v>
      </c>
      <c r="E306" s="2">
        <v>0</v>
      </c>
      <c r="G306" s="2">
        <v>0</v>
      </c>
      <c r="H306" s="5">
        <v>0</v>
      </c>
      <c r="S306" s="2"/>
      <c r="T306" s="2"/>
      <c r="AB306" s="7"/>
      <c r="AC306" s="7"/>
      <c r="AD306" s="7"/>
      <c r="AE306" s="7"/>
      <c r="AF306" s="7"/>
      <c r="AG306" s="7"/>
      <c r="AH306" s="7"/>
      <c r="AI306" s="7"/>
    </row>
    <row r="307" spans="1:35" ht="12" customHeight="1" x14ac:dyDescent="0.2">
      <c r="A307" s="5">
        <v>2020</v>
      </c>
      <c r="B307" s="2" t="s">
        <v>720</v>
      </c>
      <c r="C307" s="2" t="s">
        <v>750</v>
      </c>
      <c r="D307" s="2" t="s">
        <v>670</v>
      </c>
      <c r="E307" s="2">
        <v>0</v>
      </c>
      <c r="G307" s="2">
        <v>0</v>
      </c>
      <c r="H307" s="2">
        <v>255870</v>
      </c>
      <c r="S307" s="2"/>
      <c r="T307" s="2"/>
      <c r="AB307" s="7"/>
      <c r="AC307" s="7"/>
      <c r="AD307" s="7"/>
      <c r="AE307" s="7"/>
      <c r="AF307" s="7"/>
      <c r="AG307" s="7"/>
      <c r="AH307" s="7"/>
      <c r="AI307" s="7"/>
    </row>
    <row r="308" spans="1:35" ht="12" customHeight="1" x14ac:dyDescent="0.2">
      <c r="A308" s="5">
        <v>2020</v>
      </c>
      <c r="B308" s="2" t="s">
        <v>724</v>
      </c>
      <c r="C308" s="2" t="s">
        <v>751</v>
      </c>
      <c r="D308" s="2" t="s">
        <v>670</v>
      </c>
      <c r="E308" s="2">
        <v>0</v>
      </c>
      <c r="F308" s="2">
        <v>6746467</v>
      </c>
      <c r="G308" s="2">
        <v>0</v>
      </c>
      <c r="H308" s="2">
        <v>664050</v>
      </c>
      <c r="S308" s="2"/>
      <c r="T308" s="2"/>
      <c r="AB308" s="7"/>
      <c r="AC308" s="7"/>
      <c r="AD308" s="7"/>
      <c r="AE308" s="7"/>
      <c r="AF308" s="7"/>
      <c r="AG308" s="7"/>
      <c r="AH308" s="7"/>
      <c r="AI308" s="7"/>
    </row>
    <row r="309" spans="1:35" ht="12" customHeight="1" x14ac:dyDescent="0.2">
      <c r="A309" s="5">
        <v>2020</v>
      </c>
      <c r="B309" s="2" t="s">
        <v>722</v>
      </c>
      <c r="C309" s="2" t="s">
        <v>752</v>
      </c>
      <c r="D309" s="2" t="s">
        <v>670</v>
      </c>
      <c r="E309" s="2">
        <v>0</v>
      </c>
      <c r="F309" s="2">
        <v>3032361</v>
      </c>
      <c r="G309" s="2">
        <v>0</v>
      </c>
      <c r="H309" s="2">
        <v>664050</v>
      </c>
      <c r="S309" s="2"/>
      <c r="T309" s="2"/>
      <c r="AB309" s="7"/>
      <c r="AC309" s="7"/>
      <c r="AD309" s="7"/>
      <c r="AE309" s="7"/>
      <c r="AF309" s="7"/>
      <c r="AG309" s="7"/>
      <c r="AH309" s="7"/>
      <c r="AI309" s="7"/>
    </row>
    <row r="310" spans="1:35" ht="12" customHeight="1" x14ac:dyDescent="0.2">
      <c r="A310" s="5">
        <v>2020</v>
      </c>
      <c r="B310" s="2" t="s">
        <v>724</v>
      </c>
      <c r="C310" s="2" t="s">
        <v>753</v>
      </c>
      <c r="D310" s="2" t="s">
        <v>670</v>
      </c>
      <c r="E310" s="2">
        <v>0</v>
      </c>
      <c r="F310" s="2">
        <v>6685378</v>
      </c>
      <c r="G310" s="2">
        <v>0</v>
      </c>
      <c r="H310" s="2">
        <v>664050</v>
      </c>
      <c r="S310" s="2"/>
      <c r="T310" s="2"/>
      <c r="AB310" s="7"/>
      <c r="AC310" s="7"/>
      <c r="AD310" s="7"/>
      <c r="AE310" s="7"/>
      <c r="AF310" s="7"/>
      <c r="AG310" s="7"/>
      <c r="AH310" s="7"/>
      <c r="AI310" s="7"/>
    </row>
    <row r="311" spans="1:35" ht="12" customHeight="1" x14ac:dyDescent="0.2">
      <c r="A311" s="5">
        <v>2020</v>
      </c>
      <c r="B311" s="2" t="s">
        <v>724</v>
      </c>
      <c r="C311" s="2" t="s">
        <v>248</v>
      </c>
      <c r="D311" s="2" t="s">
        <v>670</v>
      </c>
      <c r="E311" s="2">
        <v>0</v>
      </c>
      <c r="G311" s="2">
        <v>0</v>
      </c>
      <c r="H311" s="2">
        <v>344050</v>
      </c>
      <c r="S311" s="2"/>
      <c r="T311" s="2"/>
      <c r="AB311" s="7"/>
      <c r="AC311" s="7"/>
      <c r="AD311" s="7"/>
      <c r="AE311" s="7"/>
      <c r="AF311" s="7"/>
      <c r="AG311" s="7"/>
      <c r="AH311" s="7"/>
      <c r="AI311" s="7"/>
    </row>
    <row r="312" spans="1:35" ht="12" customHeight="1" x14ac:dyDescent="0.2">
      <c r="A312" s="5">
        <v>2020</v>
      </c>
      <c r="B312" s="2" t="s">
        <v>717</v>
      </c>
      <c r="C312" s="2" t="s">
        <v>249</v>
      </c>
      <c r="D312" s="2" t="s">
        <v>670</v>
      </c>
      <c r="E312" s="2">
        <v>0</v>
      </c>
      <c r="F312" s="2">
        <v>2209041</v>
      </c>
      <c r="G312" s="2">
        <v>0</v>
      </c>
      <c r="H312" s="2">
        <v>344050</v>
      </c>
      <c r="S312" s="2"/>
      <c r="T312" s="2"/>
      <c r="AB312" s="7"/>
      <c r="AC312" s="7"/>
      <c r="AD312" s="7"/>
      <c r="AE312" s="7"/>
      <c r="AF312" s="7"/>
      <c r="AG312" s="7"/>
      <c r="AH312" s="7"/>
      <c r="AI312" s="7"/>
    </row>
    <row r="313" spans="1:35" ht="12" customHeight="1" x14ac:dyDescent="0.2">
      <c r="A313" s="5">
        <v>2020</v>
      </c>
      <c r="B313" s="2" t="s">
        <v>723</v>
      </c>
      <c r="C313" s="2" t="s">
        <v>250</v>
      </c>
      <c r="D313" s="2" t="s">
        <v>670</v>
      </c>
      <c r="E313" s="2">
        <v>0</v>
      </c>
      <c r="G313" s="2">
        <v>0</v>
      </c>
      <c r="H313" s="5">
        <v>0</v>
      </c>
      <c r="S313" s="2"/>
      <c r="T313" s="2"/>
      <c r="AB313" s="7"/>
      <c r="AC313" s="7"/>
      <c r="AD313" s="7"/>
      <c r="AE313" s="7"/>
      <c r="AF313" s="7"/>
      <c r="AG313" s="7"/>
      <c r="AH313" s="7"/>
      <c r="AI313" s="7"/>
    </row>
    <row r="314" spans="1:35" ht="12" customHeight="1" x14ac:dyDescent="0.2">
      <c r="A314" s="5">
        <v>2020</v>
      </c>
      <c r="B314" s="2" t="s">
        <v>723</v>
      </c>
      <c r="C314" s="2" t="s">
        <v>251</v>
      </c>
      <c r="D314" s="2" t="s">
        <v>670</v>
      </c>
      <c r="E314" s="2">
        <v>0</v>
      </c>
      <c r="F314" s="2">
        <v>5559001</v>
      </c>
      <c r="G314" s="2">
        <v>0</v>
      </c>
      <c r="H314" s="2">
        <v>344050</v>
      </c>
      <c r="S314" s="2"/>
      <c r="T314" s="2"/>
      <c r="AB314" s="7"/>
      <c r="AC314" s="7"/>
      <c r="AD314" s="7"/>
      <c r="AE314" s="7"/>
      <c r="AF314" s="7"/>
      <c r="AG314" s="7"/>
      <c r="AH314" s="7"/>
      <c r="AI314" s="7"/>
    </row>
    <row r="315" spans="1:35" ht="12" customHeight="1" x14ac:dyDescent="0.2">
      <c r="A315" s="5">
        <v>2020</v>
      </c>
      <c r="B315" s="2" t="s">
        <v>719</v>
      </c>
      <c r="C315" s="2" t="s">
        <v>252</v>
      </c>
      <c r="D315" s="2" t="s">
        <v>670</v>
      </c>
      <c r="E315" s="2">
        <v>0</v>
      </c>
      <c r="F315" s="2">
        <v>1859332</v>
      </c>
      <c r="G315" s="2">
        <v>0</v>
      </c>
      <c r="H315" s="2">
        <v>344050</v>
      </c>
      <c r="S315" s="2"/>
      <c r="T315" s="2"/>
      <c r="AB315" s="7"/>
      <c r="AC315" s="7"/>
      <c r="AD315" s="7"/>
      <c r="AE315" s="7"/>
      <c r="AF315" s="7"/>
      <c r="AG315" s="7"/>
      <c r="AH315" s="7"/>
      <c r="AI315" s="7"/>
    </row>
    <row r="316" spans="1:35" ht="12" customHeight="1" x14ac:dyDescent="0.2">
      <c r="A316" s="5">
        <v>2020</v>
      </c>
      <c r="B316" s="2" t="s">
        <v>720</v>
      </c>
      <c r="C316" s="2" t="s">
        <v>253</v>
      </c>
      <c r="D316" s="2" t="s">
        <v>670</v>
      </c>
      <c r="E316" s="2">
        <v>0</v>
      </c>
      <c r="F316" s="2">
        <v>1692550</v>
      </c>
      <c r="G316" s="2">
        <v>0</v>
      </c>
      <c r="H316" s="2">
        <v>255870</v>
      </c>
      <c r="S316" s="2"/>
      <c r="T316" s="2"/>
      <c r="AB316" s="7"/>
      <c r="AC316" s="7"/>
      <c r="AD316" s="7"/>
      <c r="AE316" s="7"/>
      <c r="AF316" s="7"/>
      <c r="AG316" s="7"/>
      <c r="AH316" s="7"/>
      <c r="AI316" s="7"/>
    </row>
    <row r="317" spans="1:35" ht="12" customHeight="1" x14ac:dyDescent="0.2">
      <c r="A317" s="5">
        <v>2020</v>
      </c>
      <c r="B317" s="2" t="s">
        <v>715</v>
      </c>
      <c r="C317" s="2" t="s">
        <v>725</v>
      </c>
      <c r="D317" s="2" t="s">
        <v>671</v>
      </c>
      <c r="E317" s="2">
        <v>2545382</v>
      </c>
      <c r="F317" s="2">
        <v>3674635</v>
      </c>
      <c r="G317" s="2">
        <v>0</v>
      </c>
      <c r="H317" s="2">
        <v>0</v>
      </c>
      <c r="S317" s="2"/>
      <c r="T317" s="2"/>
      <c r="AB317" s="7"/>
      <c r="AC317" s="7"/>
      <c r="AD317" s="7"/>
      <c r="AE317" s="7"/>
      <c r="AF317" s="7"/>
      <c r="AG317" s="7"/>
      <c r="AH317" s="7"/>
      <c r="AI317" s="7"/>
    </row>
    <row r="318" spans="1:35" ht="12" customHeight="1" x14ac:dyDescent="0.2">
      <c r="A318" s="5">
        <v>2020</v>
      </c>
      <c r="B318" s="2" t="s">
        <v>716</v>
      </c>
      <c r="C318" s="2" t="s">
        <v>726</v>
      </c>
      <c r="D318" s="2" t="s">
        <v>671</v>
      </c>
      <c r="E318" s="2">
        <v>12300000</v>
      </c>
      <c r="F318" s="2">
        <v>16552893</v>
      </c>
      <c r="G318" s="2">
        <v>0</v>
      </c>
      <c r="H318" s="2">
        <v>0</v>
      </c>
      <c r="S318" s="2"/>
      <c r="T318" s="2"/>
      <c r="AB318" s="7"/>
      <c r="AC318" s="7"/>
      <c r="AD318" s="7"/>
      <c r="AE318" s="7"/>
      <c r="AF318" s="7"/>
      <c r="AG318" s="7"/>
      <c r="AH318" s="7"/>
      <c r="AI318" s="7"/>
    </row>
    <row r="319" spans="1:35" ht="12" customHeight="1" x14ac:dyDescent="0.2">
      <c r="A319" s="5">
        <v>2020</v>
      </c>
      <c r="B319" s="2" t="s">
        <v>717</v>
      </c>
      <c r="C319" s="2" t="s">
        <v>727</v>
      </c>
      <c r="D319" s="2" t="s">
        <v>671</v>
      </c>
      <c r="E319" s="2">
        <v>4822290</v>
      </c>
      <c r="F319" s="2">
        <v>5130000</v>
      </c>
      <c r="G319" s="2">
        <v>0</v>
      </c>
      <c r="H319" s="2">
        <v>0</v>
      </c>
      <c r="S319" s="2"/>
      <c r="T319" s="2"/>
      <c r="AB319" s="7"/>
      <c r="AC319" s="7"/>
      <c r="AD319" s="7"/>
      <c r="AE319" s="7"/>
      <c r="AF319" s="7"/>
      <c r="AG319" s="7"/>
      <c r="AH319" s="7"/>
      <c r="AI319" s="7"/>
    </row>
    <row r="320" spans="1:35" ht="12" customHeight="1" x14ac:dyDescent="0.2">
      <c r="A320" s="5">
        <v>2020</v>
      </c>
      <c r="B320" s="2" t="s">
        <v>718</v>
      </c>
      <c r="C320" s="2" t="s">
        <v>728</v>
      </c>
      <c r="D320" s="2" t="s">
        <v>671</v>
      </c>
      <c r="E320" s="2">
        <v>2962390</v>
      </c>
      <c r="F320" s="2">
        <v>5120282</v>
      </c>
      <c r="G320" s="2">
        <v>0</v>
      </c>
      <c r="H320" s="2">
        <v>0</v>
      </c>
      <c r="S320" s="2"/>
      <c r="T320" s="2"/>
      <c r="AB320" s="7"/>
      <c r="AC320" s="7"/>
      <c r="AD320" s="7"/>
      <c r="AE320" s="7"/>
      <c r="AF320" s="7"/>
      <c r="AG320" s="7"/>
      <c r="AH320" s="7"/>
      <c r="AI320" s="7"/>
    </row>
    <row r="321" spans="1:35" ht="12" customHeight="1" x14ac:dyDescent="0.2">
      <c r="A321" s="5">
        <v>2020</v>
      </c>
      <c r="B321" s="2" t="s">
        <v>719</v>
      </c>
      <c r="C321" s="2" t="s">
        <v>729</v>
      </c>
      <c r="D321" s="2" t="s">
        <v>671</v>
      </c>
      <c r="E321" s="2">
        <v>5861017</v>
      </c>
      <c r="F321" s="2">
        <v>1888403</v>
      </c>
      <c r="G321" s="2">
        <v>0</v>
      </c>
      <c r="H321" s="2">
        <v>0</v>
      </c>
      <c r="S321" s="2"/>
      <c r="T321" s="2"/>
      <c r="AB321" s="7"/>
      <c r="AC321" s="7"/>
      <c r="AD321" s="7"/>
      <c r="AE321" s="7"/>
      <c r="AF321" s="7"/>
      <c r="AG321" s="7"/>
      <c r="AH321" s="7"/>
      <c r="AI321" s="7"/>
    </row>
    <row r="322" spans="1:35" ht="12" customHeight="1" x14ac:dyDescent="0.2">
      <c r="A322" s="5">
        <v>2020</v>
      </c>
      <c r="B322" s="2" t="s">
        <v>720</v>
      </c>
      <c r="C322" s="2" t="s">
        <v>730</v>
      </c>
      <c r="D322" s="2" t="s">
        <v>671</v>
      </c>
      <c r="E322" s="2">
        <v>4336592</v>
      </c>
      <c r="F322" s="2">
        <v>664047</v>
      </c>
      <c r="G322" s="2">
        <v>0</v>
      </c>
      <c r="H322" s="2">
        <v>0</v>
      </c>
      <c r="S322" s="2"/>
      <c r="T322" s="2"/>
      <c r="AB322" s="7"/>
      <c r="AC322" s="7"/>
      <c r="AD322" s="7"/>
      <c r="AE322" s="7"/>
      <c r="AF322" s="7"/>
      <c r="AG322" s="7"/>
      <c r="AH322" s="7"/>
      <c r="AI322" s="7"/>
    </row>
    <row r="323" spans="1:35" ht="12" customHeight="1" x14ac:dyDescent="0.2">
      <c r="A323" s="5">
        <v>2020</v>
      </c>
      <c r="B323" s="2" t="s">
        <v>716</v>
      </c>
      <c r="C323" s="2" t="s">
        <v>731</v>
      </c>
      <c r="D323" s="2" t="s">
        <v>671</v>
      </c>
      <c r="E323" s="2">
        <v>7064048</v>
      </c>
      <c r="F323" s="2">
        <v>11568704</v>
      </c>
      <c r="G323" s="2">
        <v>0</v>
      </c>
      <c r="H323" s="2">
        <v>0</v>
      </c>
      <c r="S323" s="2"/>
      <c r="T323" s="2"/>
      <c r="AB323" s="7"/>
      <c r="AC323" s="7"/>
      <c r="AD323" s="7"/>
      <c r="AE323" s="7"/>
      <c r="AF323" s="7"/>
      <c r="AG323" s="7"/>
      <c r="AH323" s="7"/>
      <c r="AI323" s="7"/>
    </row>
    <row r="324" spans="1:35" ht="12" customHeight="1" x14ac:dyDescent="0.2">
      <c r="A324" s="5">
        <v>2020</v>
      </c>
      <c r="B324" s="2" t="s">
        <v>721</v>
      </c>
      <c r="C324" s="2" t="s">
        <v>732</v>
      </c>
      <c r="D324" s="2" t="s">
        <v>671</v>
      </c>
      <c r="E324" s="2">
        <v>8078592</v>
      </c>
      <c r="F324" s="2">
        <v>2522372</v>
      </c>
      <c r="G324" s="2">
        <v>0</v>
      </c>
      <c r="H324" s="2">
        <v>0</v>
      </c>
      <c r="S324" s="2"/>
      <c r="T324" s="2"/>
      <c r="AB324" s="7"/>
      <c r="AC324" s="7"/>
      <c r="AD324" s="7"/>
      <c r="AE324" s="7"/>
      <c r="AF324" s="7"/>
      <c r="AG324" s="7"/>
      <c r="AH324" s="7"/>
      <c r="AI324" s="7"/>
    </row>
    <row r="325" spans="1:35" ht="12" customHeight="1" x14ac:dyDescent="0.2">
      <c r="A325" s="5">
        <v>2020</v>
      </c>
      <c r="B325" s="2" t="s">
        <v>718</v>
      </c>
      <c r="C325" s="2" t="s">
        <v>733</v>
      </c>
      <c r="D325" s="2" t="s">
        <v>671</v>
      </c>
      <c r="E325" s="2">
        <v>3299240</v>
      </c>
      <c r="F325" s="2">
        <v>477723</v>
      </c>
      <c r="G325" s="2">
        <v>0</v>
      </c>
      <c r="H325" s="2">
        <v>0</v>
      </c>
      <c r="S325" s="2"/>
      <c r="T325" s="2"/>
      <c r="AB325" s="7"/>
      <c r="AC325" s="7"/>
      <c r="AD325" s="7"/>
      <c r="AE325" s="7"/>
      <c r="AF325" s="7"/>
      <c r="AG325" s="7"/>
      <c r="AH325" s="7"/>
      <c r="AI325" s="7"/>
    </row>
    <row r="326" spans="1:35" ht="12" customHeight="1" x14ac:dyDescent="0.2">
      <c r="A326" s="5">
        <v>2020</v>
      </c>
      <c r="B326" s="2" t="s">
        <v>721</v>
      </c>
      <c r="C326" s="2" t="s">
        <v>734</v>
      </c>
      <c r="D326" s="2" t="s">
        <v>671</v>
      </c>
      <c r="E326" s="2">
        <v>10771852</v>
      </c>
      <c r="F326" s="2">
        <v>3475000</v>
      </c>
      <c r="G326" s="2">
        <v>0</v>
      </c>
      <c r="H326" s="2">
        <v>0</v>
      </c>
      <c r="S326" s="2"/>
      <c r="T326" s="2"/>
      <c r="AB326" s="7"/>
      <c r="AC326" s="7"/>
      <c r="AD326" s="7"/>
      <c r="AE326" s="7"/>
      <c r="AF326" s="7"/>
      <c r="AG326" s="7"/>
      <c r="AH326" s="7"/>
      <c r="AI326" s="7"/>
    </row>
    <row r="327" spans="1:35" ht="12" customHeight="1" x14ac:dyDescent="0.2">
      <c r="A327" s="5">
        <v>2020</v>
      </c>
      <c r="B327" s="2" t="s">
        <v>722</v>
      </c>
      <c r="C327" s="2" t="s">
        <v>735</v>
      </c>
      <c r="D327" s="2" t="s">
        <v>671</v>
      </c>
      <c r="E327" s="2">
        <v>6325307</v>
      </c>
      <c r="F327" s="2">
        <v>710900</v>
      </c>
      <c r="G327" s="2">
        <v>0</v>
      </c>
      <c r="H327" s="2">
        <v>0</v>
      </c>
      <c r="S327" s="2"/>
      <c r="T327" s="2"/>
      <c r="AB327" s="7"/>
      <c r="AC327" s="7"/>
      <c r="AD327" s="7"/>
      <c r="AE327" s="7"/>
      <c r="AF327" s="7"/>
      <c r="AG327" s="7"/>
      <c r="AH327" s="7"/>
      <c r="AI327" s="7"/>
    </row>
    <row r="328" spans="1:35" ht="12" customHeight="1" x14ac:dyDescent="0.2">
      <c r="A328" s="5">
        <v>2020</v>
      </c>
      <c r="B328" s="2" t="s">
        <v>715</v>
      </c>
      <c r="C328" s="2" t="s">
        <v>736</v>
      </c>
      <c r="D328" s="2" t="s">
        <v>671</v>
      </c>
      <c r="E328" s="2">
        <v>3551396</v>
      </c>
      <c r="F328" s="2">
        <v>11551439</v>
      </c>
      <c r="G328" s="2">
        <v>0</v>
      </c>
      <c r="H328" s="2">
        <v>0</v>
      </c>
      <c r="S328" s="2"/>
      <c r="T328" s="2"/>
      <c r="AB328" s="7"/>
      <c r="AC328" s="7"/>
      <c r="AD328" s="7"/>
      <c r="AE328" s="7"/>
      <c r="AF328" s="7"/>
      <c r="AG328" s="7"/>
      <c r="AH328" s="7"/>
      <c r="AI328" s="7"/>
    </row>
    <row r="329" spans="1:35" ht="12" customHeight="1" x14ac:dyDescent="0.2">
      <c r="A329" s="5">
        <v>2020</v>
      </c>
      <c r="B329" s="2" t="s">
        <v>723</v>
      </c>
      <c r="C329" s="2" t="s">
        <v>737</v>
      </c>
      <c r="D329" s="2" t="s">
        <v>671</v>
      </c>
      <c r="E329" s="2">
        <v>3813697</v>
      </c>
      <c r="F329" s="2">
        <v>416870</v>
      </c>
      <c r="G329" s="2">
        <v>0</v>
      </c>
      <c r="H329" s="2">
        <v>0</v>
      </c>
      <c r="S329" s="2"/>
      <c r="T329" s="2"/>
      <c r="AB329" s="7"/>
      <c r="AC329" s="7"/>
      <c r="AD329" s="7"/>
      <c r="AE329" s="7"/>
      <c r="AF329" s="7"/>
      <c r="AG329" s="7"/>
      <c r="AH329" s="7"/>
      <c r="AI329" s="7"/>
    </row>
    <row r="330" spans="1:35" ht="12" customHeight="1" x14ac:dyDescent="0.2">
      <c r="A330" s="5">
        <v>2020</v>
      </c>
      <c r="B330" s="2" t="s">
        <v>719</v>
      </c>
      <c r="C330" s="2" t="s">
        <v>738</v>
      </c>
      <c r="D330" s="2" t="s">
        <v>671</v>
      </c>
      <c r="E330" s="2">
        <v>1303349</v>
      </c>
      <c r="F330" s="2">
        <v>2586005</v>
      </c>
      <c r="G330" s="2">
        <v>0</v>
      </c>
      <c r="H330" s="2">
        <v>0</v>
      </c>
      <c r="S330" s="2"/>
      <c r="T330" s="2"/>
      <c r="AB330" s="7"/>
      <c r="AC330" s="7"/>
      <c r="AD330" s="7"/>
      <c r="AE330" s="7"/>
      <c r="AF330" s="7"/>
      <c r="AG330" s="7"/>
      <c r="AH330" s="7"/>
      <c r="AI330" s="7"/>
    </row>
    <row r="331" spans="1:35" ht="12" customHeight="1" x14ac:dyDescent="0.2">
      <c r="A331" s="5">
        <v>2020</v>
      </c>
      <c r="B331" s="2" t="s">
        <v>721</v>
      </c>
      <c r="C331" s="2" t="s">
        <v>739</v>
      </c>
      <c r="D331" s="2" t="s">
        <v>671</v>
      </c>
      <c r="E331" s="2">
        <v>2344244</v>
      </c>
      <c r="F331" s="2">
        <v>0</v>
      </c>
      <c r="G331" s="2">
        <v>0</v>
      </c>
      <c r="H331" s="2">
        <v>0</v>
      </c>
      <c r="S331" s="2"/>
      <c r="T331" s="2"/>
      <c r="AB331" s="7"/>
      <c r="AC331" s="7"/>
      <c r="AD331" s="7"/>
      <c r="AE331" s="7"/>
      <c r="AF331" s="7"/>
      <c r="AG331" s="7"/>
      <c r="AH331" s="7"/>
      <c r="AI331" s="7"/>
    </row>
    <row r="332" spans="1:35" ht="12" customHeight="1" x14ac:dyDescent="0.2">
      <c r="A332" s="5">
        <v>2020</v>
      </c>
      <c r="B332" s="2" t="s">
        <v>724</v>
      </c>
      <c r="C332" s="2" t="s">
        <v>740</v>
      </c>
      <c r="D332" s="2" t="s">
        <v>671</v>
      </c>
      <c r="E332" s="2">
        <v>5817217</v>
      </c>
      <c r="F332" s="2">
        <v>1243000</v>
      </c>
      <c r="G332" s="2">
        <v>0</v>
      </c>
      <c r="H332" s="2">
        <v>0</v>
      </c>
      <c r="S332" s="2"/>
      <c r="T332" s="2"/>
      <c r="AB332" s="7"/>
      <c r="AC332" s="7"/>
      <c r="AD332" s="7"/>
      <c r="AE332" s="7"/>
      <c r="AF332" s="7"/>
      <c r="AG332" s="7"/>
      <c r="AH332" s="7"/>
      <c r="AI332" s="7"/>
    </row>
    <row r="333" spans="1:35" ht="12" customHeight="1" x14ac:dyDescent="0.2">
      <c r="A333" s="5">
        <v>2020</v>
      </c>
      <c r="B333" s="2" t="s">
        <v>718</v>
      </c>
      <c r="C333" s="2" t="s">
        <v>741</v>
      </c>
      <c r="D333" s="2" t="s">
        <v>671</v>
      </c>
      <c r="E333" s="2">
        <v>15430435</v>
      </c>
      <c r="F333" s="2">
        <v>2509978</v>
      </c>
      <c r="G333" s="2">
        <v>0</v>
      </c>
      <c r="H333" s="2">
        <v>0</v>
      </c>
      <c r="S333" s="2"/>
      <c r="T333" s="2"/>
      <c r="AB333" s="7"/>
      <c r="AC333" s="7"/>
      <c r="AD333" s="7"/>
      <c r="AE333" s="7"/>
      <c r="AF333" s="7"/>
      <c r="AG333" s="7"/>
      <c r="AH333" s="7"/>
      <c r="AI333" s="7"/>
    </row>
    <row r="334" spans="1:35" ht="12" customHeight="1" x14ac:dyDescent="0.2">
      <c r="A334" s="5">
        <v>2020</v>
      </c>
      <c r="B334" s="2" t="s">
        <v>717</v>
      </c>
      <c r="C334" s="2" t="s">
        <v>742</v>
      </c>
      <c r="D334" s="2" t="s">
        <v>671</v>
      </c>
      <c r="E334" s="2">
        <v>2638389</v>
      </c>
      <c r="F334" s="2">
        <v>9252472</v>
      </c>
      <c r="G334" s="2">
        <v>0</v>
      </c>
      <c r="H334" s="2">
        <v>0</v>
      </c>
      <c r="S334" s="2"/>
      <c r="T334" s="2"/>
      <c r="AB334" s="7"/>
      <c r="AC334" s="7"/>
      <c r="AD334" s="7"/>
      <c r="AE334" s="7"/>
      <c r="AF334" s="7"/>
      <c r="AG334" s="7"/>
      <c r="AH334" s="7"/>
      <c r="AI334" s="7"/>
    </row>
    <row r="335" spans="1:35" ht="12" customHeight="1" x14ac:dyDescent="0.2">
      <c r="A335" s="5">
        <v>2020</v>
      </c>
      <c r="B335" s="2" t="s">
        <v>717</v>
      </c>
      <c r="C335" s="2" t="s">
        <v>743</v>
      </c>
      <c r="D335" s="2" t="s">
        <v>671</v>
      </c>
      <c r="E335" s="2">
        <v>3504011</v>
      </c>
      <c r="F335" s="2">
        <v>3914033</v>
      </c>
      <c r="G335" s="2">
        <v>0</v>
      </c>
      <c r="H335" s="2">
        <v>0</v>
      </c>
      <c r="S335" s="2"/>
      <c r="T335" s="2"/>
      <c r="AB335" s="7"/>
      <c r="AC335" s="7"/>
      <c r="AD335" s="7"/>
      <c r="AE335" s="7"/>
      <c r="AF335" s="7"/>
      <c r="AG335" s="7"/>
      <c r="AH335" s="7"/>
      <c r="AI335" s="7"/>
    </row>
    <row r="336" spans="1:35" ht="12" customHeight="1" x14ac:dyDescent="0.2">
      <c r="A336" s="5">
        <v>2020</v>
      </c>
      <c r="B336" s="2" t="s">
        <v>715</v>
      </c>
      <c r="C336" s="2" t="s">
        <v>744</v>
      </c>
      <c r="D336" s="2" t="s">
        <v>671</v>
      </c>
      <c r="E336" s="2">
        <v>2296875</v>
      </c>
      <c r="F336" s="2">
        <v>1359287</v>
      </c>
      <c r="G336" s="2">
        <v>0</v>
      </c>
      <c r="H336" s="2">
        <v>0</v>
      </c>
      <c r="S336" s="2"/>
      <c r="T336" s="2"/>
      <c r="AB336" s="7"/>
      <c r="AC336" s="7"/>
      <c r="AD336" s="7"/>
      <c r="AE336" s="7"/>
      <c r="AF336" s="7"/>
      <c r="AG336" s="7"/>
      <c r="AH336" s="7"/>
      <c r="AI336" s="7"/>
    </row>
    <row r="337" spans="1:35" ht="12" customHeight="1" x14ac:dyDescent="0.2">
      <c r="A337" s="5">
        <v>2020</v>
      </c>
      <c r="B337" s="2" t="s">
        <v>724</v>
      </c>
      <c r="C337" s="2" t="s">
        <v>745</v>
      </c>
      <c r="D337" s="2" t="s">
        <v>671</v>
      </c>
      <c r="E337" s="2">
        <v>2119716</v>
      </c>
      <c r="F337" s="2">
        <v>0</v>
      </c>
      <c r="G337" s="2">
        <v>0</v>
      </c>
      <c r="H337" s="2">
        <v>0</v>
      </c>
      <c r="S337" s="2"/>
      <c r="T337" s="2"/>
      <c r="AB337" s="7"/>
      <c r="AC337" s="7"/>
      <c r="AD337" s="7"/>
      <c r="AE337" s="7"/>
      <c r="AF337" s="7"/>
      <c r="AG337" s="7"/>
      <c r="AH337" s="7"/>
      <c r="AI337" s="7"/>
    </row>
    <row r="338" spans="1:35" ht="12" customHeight="1" x14ac:dyDescent="0.2">
      <c r="A338" s="5">
        <v>2020</v>
      </c>
      <c r="B338" s="2" t="s">
        <v>718</v>
      </c>
      <c r="C338" s="2" t="s">
        <v>746</v>
      </c>
      <c r="D338" s="2" t="s">
        <v>671</v>
      </c>
      <c r="E338" s="2">
        <v>3142125</v>
      </c>
      <c r="F338" s="2">
        <v>0</v>
      </c>
      <c r="G338" s="2">
        <v>0</v>
      </c>
      <c r="H338" s="2">
        <v>0</v>
      </c>
      <c r="S338" s="2"/>
      <c r="T338" s="2"/>
      <c r="AB338" s="7"/>
      <c r="AC338" s="7"/>
      <c r="AD338" s="7"/>
      <c r="AE338" s="7"/>
      <c r="AF338" s="7"/>
      <c r="AG338" s="7"/>
      <c r="AH338" s="7"/>
      <c r="AI338" s="7"/>
    </row>
    <row r="339" spans="1:35" ht="12" customHeight="1" x14ac:dyDescent="0.2">
      <c r="A339" s="5">
        <v>2020</v>
      </c>
      <c r="B339" s="2" t="s">
        <v>723</v>
      </c>
      <c r="C339" s="2" t="s">
        <v>747</v>
      </c>
      <c r="D339" s="2" t="s">
        <v>671</v>
      </c>
      <c r="E339" s="2">
        <v>3847480</v>
      </c>
      <c r="F339" s="2">
        <v>0</v>
      </c>
      <c r="G339" s="2">
        <v>0</v>
      </c>
      <c r="H339" s="2">
        <v>0</v>
      </c>
      <c r="S339" s="2"/>
      <c r="T339" s="2"/>
      <c r="AB339" s="7"/>
      <c r="AC339" s="7"/>
      <c r="AD339" s="7"/>
      <c r="AE339" s="7"/>
      <c r="AF339" s="7"/>
      <c r="AG339" s="7"/>
      <c r="AH339" s="7"/>
      <c r="AI339" s="7"/>
    </row>
    <row r="340" spans="1:35" ht="12" customHeight="1" x14ac:dyDescent="0.2">
      <c r="A340" s="5">
        <v>2020</v>
      </c>
      <c r="B340" s="2" t="s">
        <v>722</v>
      </c>
      <c r="C340" s="2" t="s">
        <v>748</v>
      </c>
      <c r="D340" s="2" t="s">
        <v>671</v>
      </c>
      <c r="E340" s="2">
        <v>5987946</v>
      </c>
      <c r="F340" s="2">
        <v>0</v>
      </c>
      <c r="G340" s="2">
        <v>0</v>
      </c>
      <c r="H340" s="2">
        <v>0</v>
      </c>
      <c r="S340" s="2"/>
      <c r="T340" s="2"/>
      <c r="AB340" s="7"/>
      <c r="AC340" s="7"/>
      <c r="AD340" s="7"/>
      <c r="AE340" s="7"/>
      <c r="AF340" s="7"/>
      <c r="AG340" s="7"/>
      <c r="AH340" s="7"/>
      <c r="AI340" s="7"/>
    </row>
    <row r="341" spans="1:35" ht="12" customHeight="1" x14ac:dyDescent="0.2">
      <c r="A341" s="5">
        <v>2020</v>
      </c>
      <c r="B341" s="2" t="s">
        <v>719</v>
      </c>
      <c r="C341" s="2" t="s">
        <v>749</v>
      </c>
      <c r="D341" s="2" t="s">
        <v>671</v>
      </c>
      <c r="E341" s="2">
        <v>3265277</v>
      </c>
      <c r="F341" s="2">
        <v>0</v>
      </c>
      <c r="G341" s="2">
        <v>0</v>
      </c>
      <c r="H341" s="2">
        <v>0</v>
      </c>
      <c r="S341" s="2"/>
      <c r="T341" s="2"/>
      <c r="AB341" s="7"/>
      <c r="AC341" s="7"/>
      <c r="AD341" s="7"/>
      <c r="AE341" s="7"/>
      <c r="AF341" s="7"/>
      <c r="AG341" s="7"/>
      <c r="AH341" s="7"/>
      <c r="AI341" s="7"/>
    </row>
    <row r="342" spans="1:35" ht="12" customHeight="1" x14ac:dyDescent="0.2">
      <c r="A342" s="5">
        <v>2020</v>
      </c>
      <c r="B342" s="2" t="s">
        <v>720</v>
      </c>
      <c r="C342" s="2" t="s">
        <v>750</v>
      </c>
      <c r="D342" s="2" t="s">
        <v>671</v>
      </c>
      <c r="E342" s="2">
        <v>1358698</v>
      </c>
      <c r="F342" s="2">
        <v>0</v>
      </c>
      <c r="G342" s="2">
        <v>0</v>
      </c>
      <c r="H342" s="2">
        <v>0</v>
      </c>
      <c r="S342" s="2"/>
      <c r="T342" s="2"/>
      <c r="AB342" s="7"/>
      <c r="AC342" s="7"/>
      <c r="AD342" s="7"/>
      <c r="AE342" s="7"/>
      <c r="AF342" s="7"/>
      <c r="AG342" s="7"/>
      <c r="AH342" s="7"/>
      <c r="AI342" s="7"/>
    </row>
    <row r="343" spans="1:35" ht="12" customHeight="1" x14ac:dyDescent="0.2">
      <c r="A343" s="5">
        <v>2020</v>
      </c>
      <c r="B343" s="2" t="s">
        <v>724</v>
      </c>
      <c r="C343" s="2" t="s">
        <v>751</v>
      </c>
      <c r="D343" s="2" t="s">
        <v>671</v>
      </c>
      <c r="E343" s="2">
        <v>3071261</v>
      </c>
      <c r="F343" s="2">
        <v>0</v>
      </c>
      <c r="G343" s="2">
        <v>0</v>
      </c>
      <c r="H343" s="2">
        <v>0</v>
      </c>
      <c r="S343" s="2"/>
      <c r="T343" s="2"/>
      <c r="AB343" s="7"/>
      <c r="AC343" s="7"/>
      <c r="AD343" s="7"/>
      <c r="AE343" s="7"/>
      <c r="AF343" s="7"/>
      <c r="AG343" s="7"/>
      <c r="AH343" s="7"/>
      <c r="AI343" s="7"/>
    </row>
    <row r="344" spans="1:35" ht="12" customHeight="1" x14ac:dyDescent="0.2">
      <c r="A344" s="5">
        <v>2020</v>
      </c>
      <c r="B344" s="2" t="s">
        <v>722</v>
      </c>
      <c r="C344" s="2" t="s">
        <v>752</v>
      </c>
      <c r="D344" s="2" t="s">
        <v>671</v>
      </c>
      <c r="E344" s="2">
        <v>5421640</v>
      </c>
      <c r="F344" s="2">
        <v>2043533</v>
      </c>
      <c r="G344" s="2">
        <v>0</v>
      </c>
      <c r="H344" s="2">
        <v>0</v>
      </c>
      <c r="S344" s="2"/>
      <c r="T344" s="2"/>
      <c r="AB344" s="7"/>
      <c r="AC344" s="7"/>
      <c r="AD344" s="7"/>
      <c r="AE344" s="7"/>
      <c r="AF344" s="7"/>
      <c r="AG344" s="7"/>
      <c r="AH344" s="7"/>
      <c r="AI344" s="7"/>
    </row>
    <row r="345" spans="1:35" ht="12" customHeight="1" x14ac:dyDescent="0.2">
      <c r="A345" s="5">
        <v>2020</v>
      </c>
      <c r="B345" s="2" t="s">
        <v>724</v>
      </c>
      <c r="C345" s="2" t="s">
        <v>753</v>
      </c>
      <c r="D345" s="2" t="s">
        <v>671</v>
      </c>
      <c r="E345" s="2">
        <v>8694071</v>
      </c>
      <c r="F345" s="2">
        <v>30966876</v>
      </c>
      <c r="G345" s="2">
        <v>0</v>
      </c>
      <c r="H345" s="2">
        <v>0</v>
      </c>
      <c r="S345" s="2"/>
      <c r="T345" s="2"/>
      <c r="AB345" s="7"/>
      <c r="AC345" s="7"/>
      <c r="AD345" s="7"/>
      <c r="AE345" s="7"/>
      <c r="AF345" s="7"/>
      <c r="AG345" s="7"/>
      <c r="AH345" s="7"/>
      <c r="AI345" s="7"/>
    </row>
    <row r="346" spans="1:35" ht="12" customHeight="1" x14ac:dyDescent="0.2">
      <c r="A346" s="5">
        <v>2020</v>
      </c>
      <c r="B346" s="2" t="s">
        <v>724</v>
      </c>
      <c r="C346" s="2" t="s">
        <v>248</v>
      </c>
      <c r="D346" s="2" t="s">
        <v>671</v>
      </c>
      <c r="E346" s="2">
        <v>3099954</v>
      </c>
      <c r="F346" s="2">
        <v>0</v>
      </c>
      <c r="G346" s="2">
        <v>0</v>
      </c>
      <c r="H346" s="2">
        <v>0</v>
      </c>
      <c r="S346" s="2"/>
      <c r="T346" s="2"/>
      <c r="AB346" s="7"/>
      <c r="AC346" s="7"/>
      <c r="AD346" s="7"/>
      <c r="AE346" s="7"/>
      <c r="AF346" s="7"/>
      <c r="AG346" s="7"/>
      <c r="AH346" s="7"/>
      <c r="AI346" s="7"/>
    </row>
    <row r="347" spans="1:35" ht="12" customHeight="1" x14ac:dyDescent="0.2">
      <c r="A347" s="5">
        <v>2020</v>
      </c>
      <c r="B347" s="2" t="s">
        <v>717</v>
      </c>
      <c r="C347" s="2" t="s">
        <v>249</v>
      </c>
      <c r="D347" s="2" t="s">
        <v>671</v>
      </c>
      <c r="E347" s="2">
        <v>2480625</v>
      </c>
      <c r="F347" s="2">
        <v>1610000</v>
      </c>
      <c r="G347" s="2">
        <v>0</v>
      </c>
      <c r="H347" s="2">
        <v>0</v>
      </c>
      <c r="S347" s="2"/>
      <c r="T347" s="2"/>
      <c r="AB347" s="7"/>
      <c r="AC347" s="7"/>
      <c r="AD347" s="7"/>
      <c r="AE347" s="7"/>
      <c r="AF347" s="7"/>
      <c r="AG347" s="7"/>
      <c r="AH347" s="7"/>
      <c r="AI347" s="7"/>
    </row>
    <row r="348" spans="1:35" ht="12" customHeight="1" x14ac:dyDescent="0.2">
      <c r="A348" s="5">
        <v>2020</v>
      </c>
      <c r="B348" s="2" t="s">
        <v>723</v>
      </c>
      <c r="C348" s="2" t="s">
        <v>250</v>
      </c>
      <c r="D348" s="2" t="s">
        <v>671</v>
      </c>
      <c r="E348" s="2">
        <v>1286747</v>
      </c>
      <c r="F348" s="2">
        <v>1260000</v>
      </c>
      <c r="G348" s="2">
        <v>0</v>
      </c>
      <c r="H348" s="2">
        <v>0</v>
      </c>
      <c r="S348" s="2"/>
      <c r="T348" s="2"/>
      <c r="AB348" s="7"/>
      <c r="AC348" s="7"/>
      <c r="AD348" s="7"/>
      <c r="AE348" s="7"/>
      <c r="AF348" s="7"/>
      <c r="AG348" s="7"/>
      <c r="AH348" s="7"/>
      <c r="AI348" s="7"/>
    </row>
    <row r="349" spans="1:35" ht="12" customHeight="1" x14ac:dyDescent="0.2">
      <c r="A349" s="5">
        <v>2020</v>
      </c>
      <c r="B349" s="2" t="s">
        <v>723</v>
      </c>
      <c r="C349" s="2" t="s">
        <v>251</v>
      </c>
      <c r="D349" s="2" t="s">
        <v>671</v>
      </c>
      <c r="E349" s="2">
        <v>4311189</v>
      </c>
      <c r="F349" s="2">
        <v>0</v>
      </c>
      <c r="G349" s="2">
        <v>0</v>
      </c>
      <c r="H349" s="2">
        <v>0</v>
      </c>
      <c r="S349" s="2"/>
      <c r="T349" s="2"/>
      <c r="AB349" s="7"/>
      <c r="AC349" s="7"/>
      <c r="AD349" s="7"/>
      <c r="AE349" s="7"/>
      <c r="AF349" s="7"/>
      <c r="AG349" s="7"/>
      <c r="AH349" s="7"/>
      <c r="AI349" s="7"/>
    </row>
    <row r="350" spans="1:35" ht="12" customHeight="1" x14ac:dyDescent="0.2">
      <c r="A350" s="5">
        <v>2020</v>
      </c>
      <c r="B350" s="2" t="s">
        <v>719</v>
      </c>
      <c r="C350" s="2" t="s">
        <v>252</v>
      </c>
      <c r="D350" s="2" t="s">
        <v>671</v>
      </c>
      <c r="E350" s="2">
        <v>6657800</v>
      </c>
      <c r="F350" s="2">
        <v>0</v>
      </c>
      <c r="G350" s="2">
        <v>0</v>
      </c>
      <c r="H350" s="2">
        <v>0</v>
      </c>
      <c r="S350" s="2"/>
      <c r="T350" s="2"/>
      <c r="AB350" s="7"/>
      <c r="AC350" s="7"/>
      <c r="AD350" s="7"/>
      <c r="AE350" s="7"/>
      <c r="AF350" s="7"/>
      <c r="AG350" s="7"/>
      <c r="AH350" s="7"/>
      <c r="AI350" s="7"/>
    </row>
    <row r="351" spans="1:35" ht="12" customHeight="1" x14ac:dyDescent="0.2">
      <c r="A351" s="5">
        <v>2020</v>
      </c>
      <c r="B351" s="2" t="s">
        <v>720</v>
      </c>
      <c r="C351" s="2" t="s">
        <v>253</v>
      </c>
      <c r="D351" s="2" t="s">
        <v>671</v>
      </c>
      <c r="E351" s="2">
        <v>2138835</v>
      </c>
      <c r="F351" s="2">
        <v>975191</v>
      </c>
      <c r="G351" s="2">
        <v>0</v>
      </c>
      <c r="H351" s="2">
        <v>0</v>
      </c>
      <c r="S351" s="2"/>
      <c r="T351" s="2"/>
      <c r="AB351" s="7"/>
      <c r="AC351" s="7"/>
      <c r="AD351" s="7"/>
      <c r="AE351" s="7"/>
      <c r="AF351" s="7"/>
      <c r="AG351" s="7"/>
      <c r="AH351" s="7"/>
      <c r="AI351" s="7"/>
    </row>
    <row r="352" spans="1:35" ht="12" customHeight="1" x14ac:dyDescent="0.2">
      <c r="A352" s="5">
        <v>2020</v>
      </c>
      <c r="B352" s="2" t="s">
        <v>715</v>
      </c>
      <c r="C352" s="2" t="s">
        <v>725</v>
      </c>
      <c r="D352" s="2" t="s">
        <v>672</v>
      </c>
      <c r="E352" s="2">
        <v>0</v>
      </c>
      <c r="F352" s="2">
        <v>0</v>
      </c>
      <c r="G352" s="2">
        <v>0</v>
      </c>
      <c r="H352" s="2">
        <v>0</v>
      </c>
      <c r="S352" s="2"/>
      <c r="T352" s="2"/>
      <c r="AB352" s="7"/>
      <c r="AC352" s="7"/>
      <c r="AD352" s="7"/>
      <c r="AE352" s="7"/>
      <c r="AF352" s="7"/>
      <c r="AG352" s="7"/>
      <c r="AH352" s="7"/>
      <c r="AI352" s="7"/>
    </row>
    <row r="353" spans="1:35" ht="12" customHeight="1" x14ac:dyDescent="0.2">
      <c r="A353" s="5">
        <v>2020</v>
      </c>
      <c r="B353" s="2" t="s">
        <v>716</v>
      </c>
      <c r="C353" s="2" t="s">
        <v>726</v>
      </c>
      <c r="D353" s="2" t="s">
        <v>672</v>
      </c>
      <c r="E353" s="2">
        <v>0</v>
      </c>
      <c r="F353" s="2">
        <v>0</v>
      </c>
      <c r="G353" s="2">
        <v>0</v>
      </c>
      <c r="H353" s="2">
        <v>600000</v>
      </c>
      <c r="S353" s="2"/>
      <c r="T353" s="2"/>
      <c r="AB353" s="7"/>
      <c r="AC353" s="7"/>
      <c r="AD353" s="7"/>
      <c r="AE353" s="7"/>
      <c r="AF353" s="7"/>
      <c r="AG353" s="7"/>
      <c r="AH353" s="7"/>
      <c r="AI353" s="7"/>
    </row>
    <row r="354" spans="1:35" ht="12" customHeight="1" x14ac:dyDescent="0.2">
      <c r="A354" s="5">
        <v>2020</v>
      </c>
      <c r="B354" s="2" t="s">
        <v>717</v>
      </c>
      <c r="C354" s="2" t="s">
        <v>727</v>
      </c>
      <c r="D354" s="2" t="s">
        <v>672</v>
      </c>
      <c r="E354" s="2">
        <v>0</v>
      </c>
      <c r="F354" s="2">
        <v>0</v>
      </c>
      <c r="G354" s="2">
        <v>0</v>
      </c>
      <c r="H354" s="2">
        <v>0</v>
      </c>
      <c r="S354" s="2"/>
      <c r="T354" s="2"/>
      <c r="AB354" s="7"/>
      <c r="AC354" s="7"/>
      <c r="AD354" s="7"/>
      <c r="AE354" s="7"/>
      <c r="AF354" s="7"/>
      <c r="AG354" s="7"/>
      <c r="AH354" s="7"/>
      <c r="AI354" s="7"/>
    </row>
    <row r="355" spans="1:35" ht="12" customHeight="1" x14ac:dyDescent="0.2">
      <c r="A355" s="5">
        <v>2020</v>
      </c>
      <c r="B355" s="2" t="s">
        <v>718</v>
      </c>
      <c r="C355" s="2" t="s">
        <v>728</v>
      </c>
      <c r="D355" s="2" t="s">
        <v>672</v>
      </c>
      <c r="E355" s="2">
        <v>0</v>
      </c>
      <c r="F355" s="2">
        <v>0</v>
      </c>
      <c r="G355" s="2">
        <v>0</v>
      </c>
      <c r="H355" s="2">
        <v>0</v>
      </c>
      <c r="S355" s="2"/>
      <c r="T355" s="2"/>
      <c r="AB355" s="7"/>
      <c r="AC355" s="7"/>
      <c r="AD355" s="7"/>
      <c r="AE355" s="7"/>
      <c r="AF355" s="7"/>
      <c r="AG355" s="7"/>
      <c r="AH355" s="7"/>
      <c r="AI355" s="7"/>
    </row>
    <row r="356" spans="1:35" ht="12" customHeight="1" x14ac:dyDescent="0.2">
      <c r="A356" s="5">
        <v>2020</v>
      </c>
      <c r="B356" s="2" t="s">
        <v>719</v>
      </c>
      <c r="C356" s="2" t="s">
        <v>729</v>
      </c>
      <c r="D356" s="2" t="s">
        <v>672</v>
      </c>
      <c r="E356" s="2">
        <v>0</v>
      </c>
      <c r="F356" s="2">
        <v>0</v>
      </c>
      <c r="G356" s="2">
        <v>0</v>
      </c>
      <c r="H356" s="2">
        <v>600000</v>
      </c>
      <c r="S356" s="2"/>
      <c r="T356" s="2"/>
      <c r="AB356" s="7"/>
      <c r="AC356" s="7"/>
      <c r="AD356" s="7"/>
      <c r="AE356" s="7"/>
      <c r="AF356" s="7"/>
      <c r="AG356" s="7"/>
      <c r="AH356" s="7"/>
      <c r="AI356" s="7"/>
    </row>
    <row r="357" spans="1:35" ht="12" customHeight="1" x14ac:dyDescent="0.2">
      <c r="A357" s="5">
        <v>2020</v>
      </c>
      <c r="B357" s="2" t="s">
        <v>720</v>
      </c>
      <c r="C357" s="2" t="s">
        <v>730</v>
      </c>
      <c r="D357" s="2" t="s">
        <v>672</v>
      </c>
      <c r="E357" s="2">
        <v>0</v>
      </c>
      <c r="F357" s="2">
        <v>0</v>
      </c>
      <c r="G357" s="2">
        <v>0</v>
      </c>
      <c r="H357" s="2">
        <v>0</v>
      </c>
      <c r="S357" s="2"/>
      <c r="T357" s="2"/>
      <c r="AB357" s="7"/>
      <c r="AC357" s="7"/>
      <c r="AD357" s="7"/>
      <c r="AE357" s="7"/>
      <c r="AF357" s="7"/>
      <c r="AG357" s="7"/>
      <c r="AH357" s="7"/>
      <c r="AI357" s="7"/>
    </row>
    <row r="358" spans="1:35" ht="12" customHeight="1" x14ac:dyDescent="0.2">
      <c r="A358" s="5">
        <v>2020</v>
      </c>
      <c r="B358" s="2" t="s">
        <v>716</v>
      </c>
      <c r="C358" s="2" t="s">
        <v>731</v>
      </c>
      <c r="D358" s="2" t="s">
        <v>672</v>
      </c>
      <c r="E358" s="2">
        <v>0</v>
      </c>
      <c r="F358" s="2">
        <v>0</v>
      </c>
      <c r="G358" s="2">
        <v>0</v>
      </c>
      <c r="H358" s="2">
        <v>0</v>
      </c>
      <c r="S358" s="2"/>
      <c r="T358" s="2"/>
      <c r="AB358" s="7"/>
      <c r="AC358" s="7"/>
      <c r="AD358" s="7"/>
      <c r="AE358" s="7"/>
      <c r="AF358" s="7"/>
      <c r="AG358" s="7"/>
      <c r="AH358" s="7"/>
      <c r="AI358" s="7"/>
    </row>
    <row r="359" spans="1:35" ht="12" customHeight="1" x14ac:dyDescent="0.2">
      <c r="A359" s="5">
        <v>2020</v>
      </c>
      <c r="B359" s="2" t="s">
        <v>721</v>
      </c>
      <c r="C359" s="2" t="s">
        <v>732</v>
      </c>
      <c r="D359" s="2" t="s">
        <v>672</v>
      </c>
      <c r="E359" s="2">
        <v>0</v>
      </c>
      <c r="F359" s="2">
        <v>0</v>
      </c>
      <c r="G359" s="2">
        <v>0</v>
      </c>
      <c r="H359" s="2">
        <v>600000</v>
      </c>
      <c r="S359" s="2"/>
      <c r="T359" s="2"/>
      <c r="AB359" s="7"/>
      <c r="AC359" s="7"/>
      <c r="AD359" s="7"/>
      <c r="AE359" s="7"/>
      <c r="AF359" s="7"/>
      <c r="AG359" s="7"/>
      <c r="AH359" s="7"/>
      <c r="AI359" s="7"/>
    </row>
    <row r="360" spans="1:35" ht="12" customHeight="1" x14ac:dyDescent="0.2">
      <c r="A360" s="5">
        <v>2020</v>
      </c>
      <c r="B360" s="2" t="s">
        <v>718</v>
      </c>
      <c r="C360" s="2" t="s">
        <v>733</v>
      </c>
      <c r="D360" s="2" t="s">
        <v>672</v>
      </c>
      <c r="E360" s="2">
        <v>0</v>
      </c>
      <c r="F360" s="2">
        <v>0</v>
      </c>
      <c r="G360" s="2">
        <v>0</v>
      </c>
      <c r="H360" s="2">
        <v>600000</v>
      </c>
      <c r="S360" s="2"/>
      <c r="T360" s="2"/>
      <c r="AB360" s="7"/>
      <c r="AC360" s="7"/>
      <c r="AD360" s="7"/>
      <c r="AE360" s="7"/>
      <c r="AF360" s="7"/>
      <c r="AG360" s="7"/>
      <c r="AH360" s="7"/>
      <c r="AI360" s="7"/>
    </row>
    <row r="361" spans="1:35" ht="12" customHeight="1" x14ac:dyDescent="0.2">
      <c r="A361" s="5">
        <v>2020</v>
      </c>
      <c r="B361" s="2" t="s">
        <v>721</v>
      </c>
      <c r="C361" s="2" t="s">
        <v>734</v>
      </c>
      <c r="D361" s="2" t="s">
        <v>672</v>
      </c>
      <c r="E361" s="2">
        <v>0</v>
      </c>
      <c r="F361" s="2">
        <v>0</v>
      </c>
      <c r="G361" s="2">
        <v>0</v>
      </c>
      <c r="H361" s="2">
        <v>600000</v>
      </c>
      <c r="S361" s="2"/>
      <c r="T361" s="2"/>
      <c r="AB361" s="7"/>
      <c r="AC361" s="7"/>
      <c r="AD361" s="7"/>
      <c r="AE361" s="7"/>
      <c r="AF361" s="7"/>
      <c r="AG361" s="7"/>
      <c r="AH361" s="7"/>
      <c r="AI361" s="7"/>
    </row>
    <row r="362" spans="1:35" ht="12" customHeight="1" x14ac:dyDescent="0.2">
      <c r="A362" s="5">
        <v>2020</v>
      </c>
      <c r="B362" s="2" t="s">
        <v>722</v>
      </c>
      <c r="C362" s="2" t="s">
        <v>735</v>
      </c>
      <c r="D362" s="2" t="s">
        <v>672</v>
      </c>
      <c r="E362" s="2">
        <v>0</v>
      </c>
      <c r="F362" s="2">
        <v>0</v>
      </c>
      <c r="G362" s="2">
        <v>0</v>
      </c>
      <c r="H362" s="2">
        <v>0</v>
      </c>
      <c r="S362" s="2"/>
      <c r="T362" s="2"/>
      <c r="AB362" s="7"/>
      <c r="AC362" s="7"/>
      <c r="AD362" s="7"/>
      <c r="AE362" s="7"/>
      <c r="AF362" s="7"/>
      <c r="AG362" s="7"/>
      <c r="AH362" s="7"/>
      <c r="AI362" s="7"/>
    </row>
    <row r="363" spans="1:35" ht="12" customHeight="1" x14ac:dyDescent="0.2">
      <c r="A363" s="5">
        <v>2020</v>
      </c>
      <c r="B363" s="2" t="s">
        <v>715</v>
      </c>
      <c r="C363" s="2" t="s">
        <v>736</v>
      </c>
      <c r="D363" s="2" t="s">
        <v>672</v>
      </c>
      <c r="E363" s="2">
        <v>0</v>
      </c>
      <c r="F363" s="2">
        <v>0</v>
      </c>
      <c r="G363" s="2">
        <v>0</v>
      </c>
      <c r="H363" s="2">
        <v>0</v>
      </c>
      <c r="S363" s="2"/>
      <c r="T363" s="2"/>
      <c r="AB363" s="7"/>
      <c r="AC363" s="7"/>
      <c r="AD363" s="7"/>
      <c r="AE363" s="7"/>
      <c r="AF363" s="7"/>
      <c r="AG363" s="7"/>
      <c r="AH363" s="7"/>
      <c r="AI363" s="7"/>
    </row>
    <row r="364" spans="1:35" ht="12" customHeight="1" x14ac:dyDescent="0.2">
      <c r="A364" s="5">
        <v>2020</v>
      </c>
      <c r="B364" s="2" t="s">
        <v>723</v>
      </c>
      <c r="C364" s="2" t="s">
        <v>737</v>
      </c>
      <c r="D364" s="2" t="s">
        <v>672</v>
      </c>
      <c r="E364" s="2">
        <v>0</v>
      </c>
      <c r="F364" s="2">
        <v>0</v>
      </c>
      <c r="G364" s="2">
        <v>0</v>
      </c>
      <c r="H364" s="2">
        <v>0</v>
      </c>
      <c r="S364" s="2"/>
      <c r="T364" s="2"/>
      <c r="AB364" s="7"/>
      <c r="AC364" s="7"/>
      <c r="AD364" s="7"/>
      <c r="AE364" s="7"/>
      <c r="AF364" s="7"/>
      <c r="AG364" s="7"/>
      <c r="AH364" s="7"/>
      <c r="AI364" s="7"/>
    </row>
    <row r="365" spans="1:35" ht="12" customHeight="1" x14ac:dyDescent="0.2">
      <c r="A365" s="5">
        <v>2020</v>
      </c>
      <c r="B365" s="2" t="s">
        <v>719</v>
      </c>
      <c r="C365" s="2" t="s">
        <v>738</v>
      </c>
      <c r="D365" s="2" t="s">
        <v>672</v>
      </c>
      <c r="E365" s="2">
        <v>0</v>
      </c>
      <c r="F365" s="2">
        <v>0</v>
      </c>
      <c r="G365" s="2">
        <v>0</v>
      </c>
      <c r="H365" s="2">
        <v>0</v>
      </c>
      <c r="S365" s="2"/>
      <c r="T365" s="2"/>
      <c r="AB365" s="7"/>
      <c r="AC365" s="7"/>
      <c r="AD365" s="7"/>
      <c r="AE365" s="7"/>
      <c r="AF365" s="7"/>
      <c r="AG365" s="7"/>
      <c r="AH365" s="7"/>
      <c r="AI365" s="7"/>
    </row>
    <row r="366" spans="1:35" ht="12" customHeight="1" x14ac:dyDescent="0.2">
      <c r="A366" s="5">
        <v>2020</v>
      </c>
      <c r="B366" s="2" t="s">
        <v>721</v>
      </c>
      <c r="C366" s="2" t="s">
        <v>739</v>
      </c>
      <c r="D366" s="2" t="s">
        <v>672</v>
      </c>
      <c r="E366" s="2">
        <v>0</v>
      </c>
      <c r="F366" s="2">
        <v>0</v>
      </c>
      <c r="G366" s="2">
        <v>0</v>
      </c>
      <c r="H366" s="2">
        <v>1200000</v>
      </c>
      <c r="S366" s="2"/>
      <c r="T366" s="2"/>
      <c r="AB366" s="7"/>
      <c r="AC366" s="7"/>
      <c r="AD366" s="7"/>
      <c r="AE366" s="7"/>
      <c r="AF366" s="7"/>
      <c r="AG366" s="7"/>
      <c r="AH366" s="7"/>
      <c r="AI366" s="7"/>
    </row>
    <row r="367" spans="1:35" ht="12" customHeight="1" x14ac:dyDescent="0.2">
      <c r="A367" s="5">
        <v>2020</v>
      </c>
      <c r="B367" s="2" t="s">
        <v>724</v>
      </c>
      <c r="C367" s="2" t="s">
        <v>740</v>
      </c>
      <c r="D367" s="2" t="s">
        <v>672</v>
      </c>
      <c r="E367" s="2">
        <v>0</v>
      </c>
      <c r="F367" s="2">
        <v>0</v>
      </c>
      <c r="G367" s="2">
        <v>0</v>
      </c>
      <c r="H367" s="2">
        <v>0</v>
      </c>
      <c r="S367" s="2"/>
      <c r="T367" s="2"/>
      <c r="AB367" s="7"/>
      <c r="AC367" s="7"/>
      <c r="AD367" s="7"/>
      <c r="AE367" s="7"/>
      <c r="AF367" s="7"/>
      <c r="AG367" s="7"/>
      <c r="AH367" s="7"/>
      <c r="AI367" s="7"/>
    </row>
    <row r="368" spans="1:35" ht="12" customHeight="1" x14ac:dyDescent="0.2">
      <c r="A368" s="5">
        <v>2020</v>
      </c>
      <c r="B368" s="2" t="s">
        <v>718</v>
      </c>
      <c r="C368" s="2" t="s">
        <v>741</v>
      </c>
      <c r="D368" s="2" t="s">
        <v>672</v>
      </c>
      <c r="E368" s="2">
        <v>0</v>
      </c>
      <c r="F368" s="2">
        <v>0</v>
      </c>
      <c r="G368" s="2">
        <v>0</v>
      </c>
      <c r="H368" s="2">
        <v>0</v>
      </c>
      <c r="S368" s="2"/>
      <c r="T368" s="2"/>
      <c r="AB368" s="7"/>
      <c r="AC368" s="7"/>
      <c r="AD368" s="7"/>
      <c r="AE368" s="7"/>
      <c r="AF368" s="7"/>
      <c r="AG368" s="7"/>
      <c r="AH368" s="7"/>
      <c r="AI368" s="7"/>
    </row>
    <row r="369" spans="1:35" ht="12" customHeight="1" x14ac:dyDescent="0.2">
      <c r="A369" s="5">
        <v>2020</v>
      </c>
      <c r="B369" s="2" t="s">
        <v>717</v>
      </c>
      <c r="C369" s="2" t="s">
        <v>742</v>
      </c>
      <c r="D369" s="2" t="s">
        <v>672</v>
      </c>
      <c r="E369" s="2">
        <v>0</v>
      </c>
      <c r="F369" s="2">
        <v>0</v>
      </c>
      <c r="G369" s="2">
        <v>0</v>
      </c>
      <c r="H369" s="2">
        <v>0</v>
      </c>
      <c r="S369" s="2"/>
      <c r="T369" s="2"/>
      <c r="AB369" s="7"/>
      <c r="AC369" s="7"/>
      <c r="AD369" s="7"/>
      <c r="AE369" s="7"/>
      <c r="AF369" s="7"/>
      <c r="AG369" s="7"/>
      <c r="AH369" s="7"/>
      <c r="AI369" s="7"/>
    </row>
    <row r="370" spans="1:35" ht="12" customHeight="1" x14ac:dyDescent="0.2">
      <c r="A370" s="5">
        <v>2020</v>
      </c>
      <c r="B370" s="2" t="s">
        <v>717</v>
      </c>
      <c r="C370" s="2" t="s">
        <v>743</v>
      </c>
      <c r="D370" s="2" t="s">
        <v>672</v>
      </c>
      <c r="E370" s="2">
        <v>0</v>
      </c>
      <c r="F370" s="2">
        <v>0</v>
      </c>
      <c r="G370" s="2">
        <v>0</v>
      </c>
      <c r="H370" s="2">
        <v>0</v>
      </c>
      <c r="S370" s="2"/>
      <c r="T370" s="2"/>
      <c r="AB370" s="7"/>
      <c r="AC370" s="7"/>
      <c r="AD370" s="7"/>
      <c r="AE370" s="7"/>
      <c r="AF370" s="7"/>
      <c r="AG370" s="7"/>
      <c r="AH370" s="7"/>
      <c r="AI370" s="7"/>
    </row>
    <row r="371" spans="1:35" ht="12" customHeight="1" x14ac:dyDescent="0.2">
      <c r="A371" s="5">
        <v>2020</v>
      </c>
      <c r="B371" s="2" t="s">
        <v>715</v>
      </c>
      <c r="C371" s="2" t="s">
        <v>744</v>
      </c>
      <c r="D371" s="2" t="s">
        <v>672</v>
      </c>
      <c r="E371" s="2">
        <v>0</v>
      </c>
      <c r="F371" s="2">
        <v>0</v>
      </c>
      <c r="G371" s="2">
        <v>0</v>
      </c>
      <c r="H371" s="2">
        <v>600000</v>
      </c>
      <c r="S371" s="2"/>
      <c r="T371" s="2"/>
      <c r="AB371" s="7"/>
      <c r="AC371" s="7"/>
      <c r="AD371" s="7"/>
      <c r="AE371" s="7"/>
      <c r="AF371" s="7"/>
      <c r="AG371" s="7"/>
      <c r="AH371" s="7"/>
      <c r="AI371" s="7"/>
    </row>
    <row r="372" spans="1:35" ht="12" customHeight="1" x14ac:dyDescent="0.2">
      <c r="A372" s="5">
        <v>2020</v>
      </c>
      <c r="B372" s="2" t="s">
        <v>724</v>
      </c>
      <c r="C372" s="2" t="s">
        <v>745</v>
      </c>
      <c r="D372" s="2" t="s">
        <v>672</v>
      </c>
      <c r="E372" s="2">
        <v>0</v>
      </c>
      <c r="F372" s="2">
        <v>0</v>
      </c>
      <c r="G372" s="2">
        <v>0</v>
      </c>
      <c r="H372" s="2">
        <v>600000</v>
      </c>
      <c r="S372" s="2"/>
      <c r="T372" s="2"/>
      <c r="AB372" s="7"/>
      <c r="AC372" s="7"/>
      <c r="AD372" s="7"/>
      <c r="AE372" s="7"/>
      <c r="AF372" s="7"/>
      <c r="AG372" s="7"/>
      <c r="AH372" s="7"/>
      <c r="AI372" s="7"/>
    </row>
    <row r="373" spans="1:35" ht="12" customHeight="1" x14ac:dyDescent="0.2">
      <c r="A373" s="5">
        <v>2020</v>
      </c>
      <c r="B373" s="2" t="s">
        <v>718</v>
      </c>
      <c r="C373" s="2" t="s">
        <v>746</v>
      </c>
      <c r="D373" s="2" t="s">
        <v>672</v>
      </c>
      <c r="E373" s="2">
        <v>0</v>
      </c>
      <c r="F373" s="2">
        <v>0</v>
      </c>
      <c r="G373" s="2">
        <v>0</v>
      </c>
      <c r="H373" s="2">
        <v>600000</v>
      </c>
      <c r="S373" s="2"/>
      <c r="T373" s="2"/>
      <c r="AB373" s="7"/>
      <c r="AC373" s="7"/>
      <c r="AD373" s="7"/>
      <c r="AE373" s="7"/>
      <c r="AF373" s="7"/>
      <c r="AG373" s="7"/>
      <c r="AH373" s="7"/>
      <c r="AI373" s="7"/>
    </row>
    <row r="374" spans="1:35" ht="12" customHeight="1" x14ac:dyDescent="0.2">
      <c r="A374" s="5">
        <v>2020</v>
      </c>
      <c r="B374" s="2" t="s">
        <v>723</v>
      </c>
      <c r="C374" s="2" t="s">
        <v>747</v>
      </c>
      <c r="D374" s="2" t="s">
        <v>672</v>
      </c>
      <c r="E374" s="2">
        <v>0</v>
      </c>
      <c r="F374" s="2">
        <v>0</v>
      </c>
      <c r="G374" s="2">
        <v>0</v>
      </c>
      <c r="H374" s="2">
        <v>0</v>
      </c>
      <c r="S374" s="2"/>
      <c r="T374" s="2"/>
      <c r="AB374" s="7"/>
      <c r="AC374" s="7"/>
      <c r="AD374" s="7"/>
      <c r="AE374" s="7"/>
      <c r="AF374" s="7"/>
      <c r="AG374" s="7"/>
      <c r="AH374" s="7"/>
      <c r="AI374" s="7"/>
    </row>
    <row r="375" spans="1:35" ht="12" customHeight="1" x14ac:dyDescent="0.2">
      <c r="A375" s="5">
        <v>2020</v>
      </c>
      <c r="B375" s="2" t="s">
        <v>722</v>
      </c>
      <c r="C375" s="2" t="s">
        <v>748</v>
      </c>
      <c r="D375" s="2" t="s">
        <v>672</v>
      </c>
      <c r="E375" s="2">
        <v>0</v>
      </c>
      <c r="F375" s="2">
        <v>0</v>
      </c>
      <c r="G375" s="2">
        <v>0</v>
      </c>
      <c r="H375" s="2">
        <v>0</v>
      </c>
      <c r="S375" s="2"/>
      <c r="T375" s="2"/>
      <c r="AB375" s="7"/>
      <c r="AC375" s="7"/>
      <c r="AD375" s="7"/>
      <c r="AE375" s="7"/>
      <c r="AF375" s="7"/>
      <c r="AG375" s="7"/>
      <c r="AH375" s="7"/>
      <c r="AI375" s="7"/>
    </row>
    <row r="376" spans="1:35" ht="12" customHeight="1" x14ac:dyDescent="0.2">
      <c r="A376" s="5">
        <v>2020</v>
      </c>
      <c r="B376" s="2" t="s">
        <v>719</v>
      </c>
      <c r="C376" s="2" t="s">
        <v>749</v>
      </c>
      <c r="D376" s="2" t="s">
        <v>672</v>
      </c>
      <c r="E376" s="2">
        <v>0</v>
      </c>
      <c r="F376" s="2">
        <v>0</v>
      </c>
      <c r="G376" s="2">
        <v>0</v>
      </c>
      <c r="H376" s="2">
        <v>0</v>
      </c>
      <c r="S376" s="2"/>
      <c r="T376" s="2"/>
      <c r="AB376" s="7"/>
      <c r="AC376" s="7"/>
      <c r="AD376" s="7"/>
      <c r="AE376" s="7"/>
      <c r="AF376" s="7"/>
      <c r="AG376" s="7"/>
      <c r="AH376" s="7"/>
      <c r="AI376" s="7"/>
    </row>
    <row r="377" spans="1:35" ht="12" customHeight="1" x14ac:dyDescent="0.2">
      <c r="A377" s="5">
        <v>2020</v>
      </c>
      <c r="B377" s="2" t="s">
        <v>720</v>
      </c>
      <c r="C377" s="2" t="s">
        <v>750</v>
      </c>
      <c r="D377" s="2" t="s">
        <v>672</v>
      </c>
      <c r="E377" s="2">
        <v>0</v>
      </c>
      <c r="F377" s="2">
        <v>0</v>
      </c>
      <c r="G377" s="2">
        <v>0</v>
      </c>
      <c r="H377" s="2">
        <v>0</v>
      </c>
      <c r="S377" s="2"/>
      <c r="T377" s="2"/>
      <c r="AB377" s="7"/>
      <c r="AC377" s="7"/>
      <c r="AD377" s="7"/>
      <c r="AE377" s="7"/>
      <c r="AF377" s="7"/>
      <c r="AG377" s="7"/>
      <c r="AH377" s="7"/>
      <c r="AI377" s="7"/>
    </row>
    <row r="378" spans="1:35" ht="12" customHeight="1" x14ac:dyDescent="0.2">
      <c r="A378" s="5">
        <v>2020</v>
      </c>
      <c r="B378" s="2" t="s">
        <v>724</v>
      </c>
      <c r="C378" s="2" t="s">
        <v>751</v>
      </c>
      <c r="D378" s="2" t="s">
        <v>672</v>
      </c>
      <c r="E378" s="2">
        <v>0</v>
      </c>
      <c r="F378" s="2">
        <v>0</v>
      </c>
      <c r="G378" s="2">
        <v>0</v>
      </c>
      <c r="H378" s="2">
        <v>0</v>
      </c>
      <c r="S378" s="2"/>
      <c r="T378" s="2"/>
      <c r="AB378" s="7"/>
      <c r="AC378" s="7"/>
      <c r="AD378" s="7"/>
      <c r="AE378" s="7"/>
      <c r="AF378" s="7"/>
      <c r="AG378" s="7"/>
      <c r="AH378" s="7"/>
      <c r="AI378" s="7"/>
    </row>
    <row r="379" spans="1:35" ht="12" customHeight="1" x14ac:dyDescent="0.2">
      <c r="A379" s="5">
        <v>2020</v>
      </c>
      <c r="B379" s="2" t="s">
        <v>722</v>
      </c>
      <c r="C379" s="2" t="s">
        <v>752</v>
      </c>
      <c r="D379" s="2" t="s">
        <v>672</v>
      </c>
      <c r="E379" s="2">
        <v>0</v>
      </c>
      <c r="F379" s="2">
        <v>0</v>
      </c>
      <c r="G379" s="2">
        <v>0</v>
      </c>
      <c r="H379" s="2">
        <v>0</v>
      </c>
      <c r="S379" s="2"/>
      <c r="T379" s="2"/>
      <c r="AB379" s="7"/>
      <c r="AC379" s="7"/>
      <c r="AD379" s="7"/>
      <c r="AE379" s="7"/>
      <c r="AF379" s="7"/>
      <c r="AG379" s="7"/>
      <c r="AH379" s="7"/>
      <c r="AI379" s="7"/>
    </row>
    <row r="380" spans="1:35" ht="12" customHeight="1" x14ac:dyDescent="0.2">
      <c r="A380" s="5">
        <v>2020</v>
      </c>
      <c r="B380" s="2" t="s">
        <v>724</v>
      </c>
      <c r="C380" s="2" t="s">
        <v>753</v>
      </c>
      <c r="D380" s="2" t="s">
        <v>672</v>
      </c>
      <c r="E380" s="2">
        <v>0</v>
      </c>
      <c r="F380" s="2">
        <v>0</v>
      </c>
      <c r="G380" s="2">
        <v>0</v>
      </c>
      <c r="H380" s="2">
        <v>0</v>
      </c>
      <c r="S380" s="2"/>
      <c r="T380" s="2"/>
      <c r="AB380" s="7"/>
      <c r="AC380" s="7"/>
      <c r="AD380" s="7"/>
      <c r="AE380" s="7"/>
      <c r="AF380" s="7"/>
      <c r="AG380" s="7"/>
      <c r="AH380" s="7"/>
      <c r="AI380" s="7"/>
    </row>
    <row r="381" spans="1:35" ht="12" customHeight="1" x14ac:dyDescent="0.2">
      <c r="A381" s="5">
        <v>2020</v>
      </c>
      <c r="B381" s="2" t="s">
        <v>724</v>
      </c>
      <c r="C381" s="2" t="s">
        <v>248</v>
      </c>
      <c r="D381" s="2" t="s">
        <v>672</v>
      </c>
      <c r="E381" s="2">
        <v>0</v>
      </c>
      <c r="F381" s="2">
        <v>0</v>
      </c>
      <c r="G381" s="2">
        <v>0</v>
      </c>
      <c r="H381" s="2">
        <v>600000</v>
      </c>
      <c r="S381" s="2"/>
      <c r="T381" s="2"/>
      <c r="AB381" s="7"/>
      <c r="AC381" s="7"/>
      <c r="AD381" s="7"/>
      <c r="AE381" s="7"/>
      <c r="AF381" s="7"/>
      <c r="AG381" s="7"/>
      <c r="AH381" s="7"/>
      <c r="AI381" s="7"/>
    </row>
    <row r="382" spans="1:35" ht="12" customHeight="1" x14ac:dyDescent="0.2">
      <c r="A382" s="5">
        <v>2020</v>
      </c>
      <c r="B382" s="2" t="s">
        <v>717</v>
      </c>
      <c r="C382" s="2" t="s">
        <v>249</v>
      </c>
      <c r="D382" s="2" t="s">
        <v>672</v>
      </c>
      <c r="E382" s="2">
        <v>0</v>
      </c>
      <c r="F382" s="2">
        <v>0</v>
      </c>
      <c r="G382" s="2">
        <v>0</v>
      </c>
      <c r="H382" s="2">
        <v>700000</v>
      </c>
      <c r="S382" s="2"/>
      <c r="T382" s="2"/>
      <c r="AB382" s="7"/>
      <c r="AC382" s="7"/>
      <c r="AD382" s="7"/>
      <c r="AE382" s="7"/>
      <c r="AF382" s="7"/>
      <c r="AG382" s="7"/>
      <c r="AH382" s="7"/>
      <c r="AI382" s="7"/>
    </row>
    <row r="383" spans="1:35" ht="12" customHeight="1" x14ac:dyDescent="0.2">
      <c r="A383" s="5">
        <v>2020</v>
      </c>
      <c r="B383" s="2" t="s">
        <v>723</v>
      </c>
      <c r="C383" s="2" t="s">
        <v>250</v>
      </c>
      <c r="D383" s="2" t="s">
        <v>672</v>
      </c>
      <c r="E383" s="2">
        <v>0</v>
      </c>
      <c r="F383" s="2">
        <v>0</v>
      </c>
      <c r="G383" s="2">
        <v>0</v>
      </c>
      <c r="H383" s="2">
        <v>0</v>
      </c>
      <c r="S383" s="2"/>
      <c r="T383" s="2"/>
      <c r="AB383" s="7"/>
      <c r="AC383" s="7"/>
      <c r="AD383" s="7"/>
      <c r="AE383" s="7"/>
      <c r="AF383" s="7"/>
      <c r="AG383" s="7"/>
      <c r="AH383" s="7"/>
      <c r="AI383" s="7"/>
    </row>
    <row r="384" spans="1:35" ht="12" customHeight="1" x14ac:dyDescent="0.2">
      <c r="A384" s="5">
        <v>2020</v>
      </c>
      <c r="B384" s="2" t="s">
        <v>723</v>
      </c>
      <c r="C384" s="2" t="s">
        <v>251</v>
      </c>
      <c r="D384" s="2" t="s">
        <v>672</v>
      </c>
      <c r="E384" s="2">
        <v>0</v>
      </c>
      <c r="F384" s="2">
        <v>0</v>
      </c>
      <c r="G384" s="2">
        <v>0</v>
      </c>
      <c r="H384" s="2">
        <v>0</v>
      </c>
      <c r="S384" s="2"/>
      <c r="T384" s="2"/>
      <c r="AB384" s="7"/>
      <c r="AC384" s="7"/>
      <c r="AD384" s="7"/>
      <c r="AE384" s="7"/>
      <c r="AF384" s="7"/>
      <c r="AG384" s="7"/>
      <c r="AH384" s="7"/>
      <c r="AI384" s="7"/>
    </row>
    <row r="385" spans="1:35" ht="12" customHeight="1" x14ac:dyDescent="0.2">
      <c r="A385" s="5">
        <v>2020</v>
      </c>
      <c r="B385" s="2" t="s">
        <v>719</v>
      </c>
      <c r="C385" s="2" t="s">
        <v>252</v>
      </c>
      <c r="D385" s="2" t="s">
        <v>672</v>
      </c>
      <c r="E385" s="2">
        <v>0</v>
      </c>
      <c r="F385" s="2">
        <v>0</v>
      </c>
      <c r="G385" s="2">
        <v>0</v>
      </c>
      <c r="H385" s="2">
        <v>700000</v>
      </c>
      <c r="S385" s="2"/>
      <c r="T385" s="2"/>
      <c r="AB385" s="7"/>
      <c r="AC385" s="7"/>
      <c r="AD385" s="7"/>
      <c r="AE385" s="7"/>
      <c r="AF385" s="7"/>
      <c r="AG385" s="7"/>
      <c r="AH385" s="7"/>
      <c r="AI385" s="7"/>
    </row>
    <row r="386" spans="1:35" ht="12" customHeight="1" x14ac:dyDescent="0.2">
      <c r="A386" s="5">
        <v>2020</v>
      </c>
      <c r="B386" s="2" t="s">
        <v>720</v>
      </c>
      <c r="C386" s="2" t="s">
        <v>253</v>
      </c>
      <c r="D386" s="2" t="s">
        <v>672</v>
      </c>
      <c r="E386" s="2">
        <v>0</v>
      </c>
      <c r="F386" s="2">
        <v>0</v>
      </c>
      <c r="G386" s="2">
        <v>0</v>
      </c>
      <c r="H386" s="2">
        <v>0</v>
      </c>
      <c r="S386" s="2"/>
      <c r="T386" s="2"/>
      <c r="AB386" s="7"/>
      <c r="AC386" s="7"/>
      <c r="AD386" s="7"/>
      <c r="AE386" s="7"/>
      <c r="AF386" s="7"/>
      <c r="AG386" s="7"/>
      <c r="AH386" s="7"/>
      <c r="AI386" s="7"/>
    </row>
    <row r="387" spans="1:35" ht="12" customHeight="1" x14ac:dyDescent="0.2">
      <c r="A387" s="5">
        <v>2021</v>
      </c>
      <c r="B387" s="2" t="s">
        <v>715</v>
      </c>
      <c r="C387" s="2" t="s">
        <v>725</v>
      </c>
      <c r="D387" s="2" t="s">
        <v>655</v>
      </c>
      <c r="E387" s="2">
        <v>0</v>
      </c>
      <c r="F387" s="2">
        <v>0</v>
      </c>
      <c r="G387" s="2">
        <v>0</v>
      </c>
      <c r="H387" s="2">
        <v>2184693</v>
      </c>
      <c r="I387" s="2">
        <v>925606228</v>
      </c>
      <c r="J387" s="2">
        <v>17199334</v>
      </c>
      <c r="K387" s="2">
        <v>265745328</v>
      </c>
      <c r="L387" s="2">
        <v>12311434</v>
      </c>
      <c r="M387" s="2">
        <v>8475420</v>
      </c>
      <c r="N387" s="2">
        <v>70404</v>
      </c>
      <c r="O387" s="2">
        <v>3959</v>
      </c>
      <c r="P387" s="2">
        <v>293412</v>
      </c>
      <c r="Q387" s="2">
        <v>1128319</v>
      </c>
      <c r="R387" s="2">
        <v>472586</v>
      </c>
      <c r="S387" s="18">
        <v>67.86</v>
      </c>
      <c r="T387" s="2"/>
      <c r="U387" s="2"/>
      <c r="V387" s="2"/>
      <c r="AB387" s="7"/>
      <c r="AC387" s="7"/>
      <c r="AD387" s="7"/>
      <c r="AE387" s="7"/>
      <c r="AF387" s="20">
        <v>6981121</v>
      </c>
      <c r="AG387" s="7"/>
      <c r="AH387" s="7"/>
      <c r="AI387" s="7"/>
    </row>
    <row r="388" spans="1:35" ht="12" customHeight="1" x14ac:dyDescent="0.2">
      <c r="A388" s="5">
        <v>2021</v>
      </c>
      <c r="B388" s="2" t="s">
        <v>716</v>
      </c>
      <c r="C388" s="2" t="s">
        <v>726</v>
      </c>
      <c r="D388" s="2" t="s">
        <v>655</v>
      </c>
      <c r="E388" s="2">
        <v>0</v>
      </c>
      <c r="F388" s="2">
        <v>0</v>
      </c>
      <c r="G388" s="2">
        <v>0</v>
      </c>
      <c r="H388" s="2">
        <v>3327578</v>
      </c>
      <c r="I388" s="2">
        <v>1332303777</v>
      </c>
      <c r="J388" s="2">
        <v>19361734</v>
      </c>
      <c r="K388" s="2">
        <v>381247099</v>
      </c>
      <c r="L388" s="2">
        <v>24642419</v>
      </c>
      <c r="M388" s="2">
        <v>8296763</v>
      </c>
      <c r="N388" s="2">
        <v>70404</v>
      </c>
      <c r="O388" s="2">
        <v>26282</v>
      </c>
      <c r="P388" s="2">
        <v>385556</v>
      </c>
      <c r="Q388" s="2">
        <v>1128319</v>
      </c>
      <c r="R388" s="2">
        <v>187970</v>
      </c>
      <c r="S388" s="18">
        <v>72.44</v>
      </c>
      <c r="T388" s="2"/>
      <c r="U388" s="2"/>
      <c r="V388" s="2"/>
      <c r="AB388" s="7"/>
      <c r="AC388" s="7"/>
      <c r="AD388" s="7"/>
      <c r="AE388" s="7"/>
      <c r="AF388" s="20">
        <v>6707603</v>
      </c>
      <c r="AG388" s="7"/>
      <c r="AH388" s="7"/>
      <c r="AI388" s="7"/>
    </row>
    <row r="389" spans="1:35" ht="12" customHeight="1" x14ac:dyDescent="0.2">
      <c r="A389" s="5">
        <v>2021</v>
      </c>
      <c r="B389" s="2" t="s">
        <v>717</v>
      </c>
      <c r="C389" s="2" t="s">
        <v>727</v>
      </c>
      <c r="D389" s="2" t="s">
        <v>655</v>
      </c>
      <c r="E389" s="2">
        <v>0</v>
      </c>
      <c r="F389" s="2">
        <v>0</v>
      </c>
      <c r="G389" s="2">
        <v>0</v>
      </c>
      <c r="H389" s="2">
        <v>1839791</v>
      </c>
      <c r="I389" s="2">
        <v>762093504</v>
      </c>
      <c r="J389" s="16">
        <v>26237653</v>
      </c>
      <c r="K389" s="2">
        <v>195721522</v>
      </c>
      <c r="L389" s="2">
        <v>18067162</v>
      </c>
      <c r="M389" s="2">
        <v>8772381</v>
      </c>
      <c r="N389" s="2">
        <v>70404</v>
      </c>
      <c r="O389" s="2">
        <v>2051</v>
      </c>
      <c r="P389" s="2">
        <v>672529</v>
      </c>
      <c r="Q389" s="2">
        <v>1128319</v>
      </c>
      <c r="R389" s="2">
        <v>66578</v>
      </c>
      <c r="S389" s="18">
        <v>68.92</v>
      </c>
      <c r="T389" s="2"/>
      <c r="U389" s="2"/>
      <c r="V389" s="2"/>
      <c r="AB389" s="7"/>
      <c r="AC389" s="7"/>
      <c r="AD389" s="7"/>
      <c r="AE389" s="7"/>
      <c r="AF389" s="20">
        <v>7350175</v>
      </c>
      <c r="AG389" s="7"/>
      <c r="AH389" s="7"/>
      <c r="AI389" s="7"/>
    </row>
    <row r="390" spans="1:35" ht="12" customHeight="1" x14ac:dyDescent="0.2">
      <c r="A390" s="5">
        <v>2021</v>
      </c>
      <c r="B390" s="2" t="s">
        <v>718</v>
      </c>
      <c r="C390" s="2" t="s">
        <v>728</v>
      </c>
      <c r="D390" s="2" t="s">
        <v>655</v>
      </c>
      <c r="E390" s="2">
        <v>0</v>
      </c>
      <c r="F390" s="2">
        <v>0</v>
      </c>
      <c r="G390" s="2">
        <v>0</v>
      </c>
      <c r="H390" s="2">
        <v>2003781</v>
      </c>
      <c r="I390" s="2">
        <v>892172280</v>
      </c>
      <c r="K390" s="2">
        <v>267071340</v>
      </c>
      <c r="L390" s="2">
        <v>12486963</v>
      </c>
      <c r="M390" s="2">
        <v>70164740</v>
      </c>
      <c r="N390" s="2">
        <v>1898835</v>
      </c>
      <c r="O390" s="2">
        <v>2125</v>
      </c>
      <c r="P390" s="2">
        <v>3360776</v>
      </c>
      <c r="Q390" s="2">
        <v>1128319</v>
      </c>
      <c r="R390" s="2">
        <v>53648</v>
      </c>
      <c r="S390" s="18">
        <v>69.37</v>
      </c>
      <c r="T390" s="2"/>
      <c r="U390" s="2"/>
      <c r="V390" s="2"/>
      <c r="AB390" s="7"/>
      <c r="AC390" s="7"/>
      <c r="AD390" s="7"/>
      <c r="AE390" s="7"/>
      <c r="AF390" s="20">
        <v>10001162</v>
      </c>
      <c r="AG390" s="7"/>
      <c r="AH390" s="7"/>
      <c r="AI390" s="7"/>
    </row>
    <row r="391" spans="1:35" ht="12" customHeight="1" x14ac:dyDescent="0.2">
      <c r="A391" s="5">
        <v>2021</v>
      </c>
      <c r="B391" s="2" t="s">
        <v>719</v>
      </c>
      <c r="C391" s="2" t="s">
        <v>729</v>
      </c>
      <c r="D391" s="2" t="s">
        <v>655</v>
      </c>
      <c r="E391" s="2">
        <v>0</v>
      </c>
      <c r="F391" s="2">
        <v>0</v>
      </c>
      <c r="G391" s="2">
        <v>0</v>
      </c>
      <c r="H391" s="2">
        <v>2236346</v>
      </c>
      <c r="I391" s="2">
        <v>976154843</v>
      </c>
      <c r="J391" s="2">
        <v>36015506</v>
      </c>
      <c r="K391" s="2">
        <v>216981458</v>
      </c>
      <c r="L391" s="2">
        <v>14861508</v>
      </c>
      <c r="M391" s="2">
        <v>6060659</v>
      </c>
      <c r="N391" s="2">
        <v>70404</v>
      </c>
      <c r="O391" s="2">
        <v>2717</v>
      </c>
      <c r="P391" s="2">
        <v>424579</v>
      </c>
      <c r="Q391" s="2">
        <v>1128319</v>
      </c>
      <c r="R391" s="2">
        <v>61436</v>
      </c>
      <c r="S391" s="18">
        <v>74.400000000000006</v>
      </c>
      <c r="T391" s="2"/>
      <c r="U391" s="2"/>
      <c r="V391" s="2"/>
      <c r="AB391" s="7"/>
      <c r="AC391" s="7"/>
      <c r="AD391" s="7"/>
      <c r="AE391" s="7"/>
      <c r="AF391" s="20">
        <v>19799760</v>
      </c>
      <c r="AG391" s="7"/>
      <c r="AH391" s="7"/>
      <c r="AI391" s="7"/>
    </row>
    <row r="392" spans="1:35" ht="12" customHeight="1" x14ac:dyDescent="0.2">
      <c r="A392" s="5">
        <v>2021</v>
      </c>
      <c r="B392" s="2" t="s">
        <v>720</v>
      </c>
      <c r="C392" s="2" t="s">
        <v>730</v>
      </c>
      <c r="D392" s="2" t="s">
        <v>655</v>
      </c>
      <c r="E392" s="2">
        <v>0</v>
      </c>
      <c r="F392" s="2">
        <v>0</v>
      </c>
      <c r="G392" s="2">
        <v>0</v>
      </c>
      <c r="H392" s="2">
        <v>3477201</v>
      </c>
      <c r="I392" s="2">
        <v>1279570502</v>
      </c>
      <c r="J392" s="2">
        <v>23291740</v>
      </c>
      <c r="K392" s="2">
        <v>492478504</v>
      </c>
      <c r="L392" s="2">
        <v>12097838</v>
      </c>
      <c r="M392" s="2">
        <v>9844869</v>
      </c>
      <c r="N392" s="2">
        <v>70404</v>
      </c>
      <c r="O392" s="2">
        <v>3357</v>
      </c>
      <c r="P392" s="2">
        <v>790090</v>
      </c>
      <c r="Q392" s="2">
        <v>1128319</v>
      </c>
      <c r="R392" s="2">
        <v>103854</v>
      </c>
      <c r="S392" s="18">
        <v>66.319999999999993</v>
      </c>
      <c r="T392" s="2"/>
      <c r="U392" s="2"/>
      <c r="V392" s="2"/>
      <c r="AB392" s="7"/>
      <c r="AC392" s="7"/>
      <c r="AD392" s="7"/>
      <c r="AE392" s="7"/>
      <c r="AF392" s="20">
        <v>7046325</v>
      </c>
      <c r="AG392" s="7"/>
      <c r="AH392" s="7"/>
      <c r="AI392" s="7"/>
    </row>
    <row r="393" spans="1:35" ht="12" customHeight="1" x14ac:dyDescent="0.2">
      <c r="A393" s="5">
        <v>2021</v>
      </c>
      <c r="B393" s="2" t="s">
        <v>716</v>
      </c>
      <c r="C393" s="2" t="s">
        <v>731</v>
      </c>
      <c r="D393" s="2" t="s">
        <v>655</v>
      </c>
      <c r="E393" s="2">
        <v>0</v>
      </c>
      <c r="F393" s="2">
        <v>0</v>
      </c>
      <c r="G393" s="2">
        <v>0</v>
      </c>
      <c r="H393" s="2">
        <v>3505410</v>
      </c>
      <c r="I393" s="2">
        <v>1314981159</v>
      </c>
      <c r="J393" s="2">
        <v>50399460</v>
      </c>
      <c r="K393" s="2">
        <v>299567198</v>
      </c>
      <c r="L393" s="2">
        <v>26749063</v>
      </c>
      <c r="M393" s="2">
        <v>12535828</v>
      </c>
      <c r="N393" s="2">
        <v>70404</v>
      </c>
      <c r="O393" s="2">
        <v>73697</v>
      </c>
      <c r="P393" s="2">
        <v>524168</v>
      </c>
      <c r="Q393" s="2">
        <v>1128319</v>
      </c>
      <c r="R393" s="2">
        <v>53648</v>
      </c>
      <c r="S393" s="18">
        <v>70.42</v>
      </c>
      <c r="T393" s="2"/>
      <c r="U393" s="2"/>
      <c r="V393" s="2"/>
      <c r="AB393" s="7"/>
      <c r="AC393" s="7"/>
      <c r="AD393" s="7"/>
      <c r="AE393" s="7"/>
      <c r="AF393" s="20">
        <v>6723773</v>
      </c>
      <c r="AG393" s="7"/>
      <c r="AH393" s="7"/>
      <c r="AI393" s="7"/>
    </row>
    <row r="394" spans="1:35" ht="12" customHeight="1" x14ac:dyDescent="0.2">
      <c r="A394" s="5">
        <v>2021</v>
      </c>
      <c r="B394" s="2" t="s">
        <v>721</v>
      </c>
      <c r="C394" s="2" t="s">
        <v>732</v>
      </c>
      <c r="D394" s="2" t="s">
        <v>655</v>
      </c>
      <c r="E394" s="2">
        <v>0</v>
      </c>
      <c r="F394" s="2">
        <v>0</v>
      </c>
      <c r="G394" s="2">
        <v>0</v>
      </c>
      <c r="H394" s="2">
        <v>2321411</v>
      </c>
      <c r="I394" s="2">
        <v>884747530</v>
      </c>
      <c r="J394" s="2">
        <v>55119926</v>
      </c>
      <c r="K394" s="2">
        <v>284463387</v>
      </c>
      <c r="L394" s="2">
        <v>13332193</v>
      </c>
      <c r="M394" s="2">
        <v>5572976</v>
      </c>
      <c r="N394" s="2">
        <v>70404</v>
      </c>
      <c r="O394" s="2">
        <v>1429</v>
      </c>
      <c r="P394" s="2">
        <v>251838</v>
      </c>
      <c r="Q394" s="2">
        <v>1128319</v>
      </c>
      <c r="R394" s="2">
        <v>53648</v>
      </c>
      <c r="S394" s="18">
        <v>72.569999999999993</v>
      </c>
      <c r="T394" s="2"/>
      <c r="U394" s="2"/>
      <c r="V394" s="2"/>
      <c r="AB394" s="7"/>
      <c r="AC394" s="7"/>
      <c r="AD394" s="7"/>
      <c r="AE394" s="7"/>
      <c r="AF394" s="20">
        <v>19298745</v>
      </c>
      <c r="AG394" s="7"/>
      <c r="AH394" s="7"/>
      <c r="AI394" s="7"/>
    </row>
    <row r="395" spans="1:35" ht="12" customHeight="1" x14ac:dyDescent="0.2">
      <c r="A395" s="5">
        <v>2021</v>
      </c>
      <c r="B395" s="2" t="s">
        <v>718</v>
      </c>
      <c r="C395" s="2" t="s">
        <v>733</v>
      </c>
      <c r="D395" s="2" t="s">
        <v>655</v>
      </c>
      <c r="E395" s="2">
        <v>0</v>
      </c>
      <c r="F395" s="2">
        <v>0</v>
      </c>
      <c r="G395" s="2">
        <v>0</v>
      </c>
      <c r="H395" s="2">
        <v>2846882</v>
      </c>
      <c r="I395" s="2">
        <v>1068435263</v>
      </c>
      <c r="J395" s="2">
        <v>34342200</v>
      </c>
      <c r="K395" s="2">
        <v>303339252</v>
      </c>
      <c r="L395" s="2">
        <v>12729034</v>
      </c>
      <c r="M395" s="2">
        <v>15431463</v>
      </c>
      <c r="N395" s="2">
        <v>70404</v>
      </c>
      <c r="O395" s="2">
        <v>5163</v>
      </c>
      <c r="P395" s="2">
        <v>948195</v>
      </c>
      <c r="Q395" s="2">
        <v>1128319</v>
      </c>
      <c r="R395" s="2">
        <v>53648</v>
      </c>
      <c r="S395" s="18">
        <v>70.41</v>
      </c>
      <c r="T395" s="2"/>
      <c r="U395" s="2"/>
      <c r="V395" s="2"/>
      <c r="AB395" s="7"/>
      <c r="AC395" s="7"/>
      <c r="AD395" s="7"/>
      <c r="AE395" s="7"/>
      <c r="AF395" s="20">
        <v>14873745</v>
      </c>
      <c r="AG395" s="7"/>
      <c r="AH395" s="7"/>
      <c r="AI395" s="7"/>
    </row>
    <row r="396" spans="1:35" ht="12" customHeight="1" x14ac:dyDescent="0.2">
      <c r="A396" s="5">
        <v>2021</v>
      </c>
      <c r="B396" s="2" t="s">
        <v>721</v>
      </c>
      <c r="C396" s="2" t="s">
        <v>734</v>
      </c>
      <c r="D396" s="2" t="s">
        <v>655</v>
      </c>
      <c r="E396" s="2">
        <v>0</v>
      </c>
      <c r="F396" s="2">
        <v>0</v>
      </c>
      <c r="G396" s="2">
        <v>0</v>
      </c>
      <c r="H396" s="2">
        <v>2429269</v>
      </c>
      <c r="I396" s="2">
        <v>959599852</v>
      </c>
      <c r="J396" s="2">
        <v>28872945</v>
      </c>
      <c r="K396" s="2">
        <v>250171633</v>
      </c>
      <c r="L396" s="16">
        <v>22127247</v>
      </c>
      <c r="M396" s="2">
        <v>7641484</v>
      </c>
      <c r="N396" s="2">
        <v>70404</v>
      </c>
      <c r="O396" s="2">
        <v>3465</v>
      </c>
      <c r="P396" s="2">
        <v>338617</v>
      </c>
      <c r="Q396" s="2">
        <v>1128319</v>
      </c>
      <c r="R396" s="2">
        <v>53648</v>
      </c>
      <c r="S396" s="18">
        <v>72.36</v>
      </c>
      <c r="T396" s="2"/>
      <c r="U396" s="2"/>
      <c r="V396" s="2"/>
      <c r="AB396" s="7"/>
      <c r="AC396" s="7"/>
      <c r="AD396" s="7"/>
      <c r="AE396" s="7"/>
      <c r="AF396" s="20">
        <v>7509595</v>
      </c>
      <c r="AG396" s="7"/>
      <c r="AH396" s="7"/>
      <c r="AI396" s="7"/>
    </row>
    <row r="397" spans="1:35" ht="12" customHeight="1" x14ac:dyDescent="0.2">
      <c r="A397" s="5">
        <v>2021</v>
      </c>
      <c r="B397" s="2" t="s">
        <v>722</v>
      </c>
      <c r="C397" s="2" t="s">
        <v>735</v>
      </c>
      <c r="D397" s="2" t="s">
        <v>655</v>
      </c>
      <c r="E397" s="2">
        <v>0</v>
      </c>
      <c r="F397" s="2">
        <v>0</v>
      </c>
      <c r="G397" s="2">
        <v>0</v>
      </c>
      <c r="H397" s="2">
        <v>2032097</v>
      </c>
      <c r="I397" s="2">
        <v>933528473</v>
      </c>
      <c r="J397" s="2">
        <v>42634697</v>
      </c>
      <c r="K397" s="2">
        <v>169314064</v>
      </c>
      <c r="L397" s="2">
        <v>15328797</v>
      </c>
      <c r="M397" s="2">
        <v>5650429</v>
      </c>
      <c r="N397" s="2">
        <v>70404</v>
      </c>
      <c r="O397" s="2">
        <v>2007</v>
      </c>
      <c r="P397" s="2">
        <v>253016</v>
      </c>
      <c r="Q397" s="2">
        <v>1128319</v>
      </c>
      <c r="R397" s="2">
        <v>289565</v>
      </c>
      <c r="S397" s="18">
        <v>75.989999999999995</v>
      </c>
      <c r="T397" s="2"/>
      <c r="U397" s="2"/>
      <c r="V397" s="2"/>
      <c r="AB397" s="7"/>
      <c r="AC397" s="7"/>
      <c r="AD397" s="7"/>
      <c r="AE397" s="7"/>
      <c r="AF397" s="20">
        <v>14157256</v>
      </c>
      <c r="AG397" s="7"/>
      <c r="AH397" s="7"/>
      <c r="AI397" s="7"/>
    </row>
    <row r="398" spans="1:35" ht="12" customHeight="1" x14ac:dyDescent="0.2">
      <c r="A398" s="5">
        <v>2021</v>
      </c>
      <c r="B398" s="2" t="s">
        <v>715</v>
      </c>
      <c r="C398" s="2" t="s">
        <v>736</v>
      </c>
      <c r="D398" s="2" t="s">
        <v>655</v>
      </c>
      <c r="E398" s="2">
        <v>0</v>
      </c>
      <c r="F398" s="2">
        <v>0</v>
      </c>
      <c r="G398" s="2">
        <v>0</v>
      </c>
      <c r="H398" s="2">
        <v>2749437</v>
      </c>
      <c r="I398" s="2">
        <v>1218308093</v>
      </c>
      <c r="J398" s="2">
        <v>46433860</v>
      </c>
      <c r="K398" s="2">
        <v>405260453</v>
      </c>
      <c r="L398" s="2">
        <v>13643480</v>
      </c>
      <c r="M398" s="2">
        <v>6447972</v>
      </c>
      <c r="N398" s="2">
        <v>70404</v>
      </c>
      <c r="O398" s="2">
        <v>2857</v>
      </c>
      <c r="P398" s="2">
        <v>330590</v>
      </c>
      <c r="Q398" s="2">
        <v>1128319</v>
      </c>
      <c r="R398" s="2">
        <v>53648</v>
      </c>
      <c r="S398" s="18">
        <v>70.05</v>
      </c>
      <c r="T398" s="2"/>
      <c r="U398" s="2"/>
      <c r="V398" s="2"/>
      <c r="AB398" s="7"/>
      <c r="AC398" s="7"/>
      <c r="AD398" s="7"/>
      <c r="AE398" s="7"/>
      <c r="AF398" s="20">
        <v>8190396</v>
      </c>
      <c r="AG398" s="7"/>
      <c r="AH398" s="7"/>
      <c r="AI398" s="7"/>
    </row>
    <row r="399" spans="1:35" ht="12" customHeight="1" x14ac:dyDescent="0.2">
      <c r="A399" s="5">
        <v>2021</v>
      </c>
      <c r="B399" s="2" t="s">
        <v>723</v>
      </c>
      <c r="C399" s="2" t="s">
        <v>737</v>
      </c>
      <c r="D399" s="2" t="s">
        <v>655</v>
      </c>
      <c r="E399" s="2">
        <v>0</v>
      </c>
      <c r="F399" s="2">
        <v>0</v>
      </c>
      <c r="G399" s="2">
        <v>0</v>
      </c>
      <c r="H399" s="2">
        <v>2158322</v>
      </c>
      <c r="I399" s="2">
        <v>931382224</v>
      </c>
      <c r="J399" s="2">
        <v>36634400</v>
      </c>
      <c r="K399" s="2">
        <v>251060030</v>
      </c>
      <c r="L399" s="2">
        <v>13511891</v>
      </c>
      <c r="M399" s="2">
        <v>9565134</v>
      </c>
      <c r="N399" s="2">
        <v>70404</v>
      </c>
      <c r="O399" s="2">
        <v>4336</v>
      </c>
      <c r="P399" s="2">
        <v>715271</v>
      </c>
      <c r="Q399" s="2">
        <v>1128319</v>
      </c>
      <c r="R399" s="2">
        <v>84803</v>
      </c>
      <c r="S399" s="18">
        <v>72.5</v>
      </c>
      <c r="T399" s="2"/>
      <c r="U399" s="2"/>
      <c r="V399" s="2"/>
      <c r="AB399" s="7"/>
      <c r="AC399" s="7"/>
      <c r="AD399" s="7"/>
      <c r="AE399" s="7"/>
      <c r="AF399" s="20">
        <v>12901630</v>
      </c>
      <c r="AG399" s="7"/>
      <c r="AH399" s="7"/>
      <c r="AI399" s="7"/>
    </row>
    <row r="400" spans="1:35" ht="12" customHeight="1" x14ac:dyDescent="0.2">
      <c r="A400" s="5">
        <v>2021</v>
      </c>
      <c r="B400" s="2" t="s">
        <v>719</v>
      </c>
      <c r="C400" s="2" t="s">
        <v>738</v>
      </c>
      <c r="D400" s="2" t="s">
        <v>655</v>
      </c>
      <c r="E400" s="2">
        <v>0</v>
      </c>
      <c r="F400" s="2">
        <v>0</v>
      </c>
      <c r="G400" s="2">
        <v>0</v>
      </c>
      <c r="H400" s="2">
        <v>2627279</v>
      </c>
      <c r="I400" s="2">
        <v>1187452132</v>
      </c>
      <c r="J400" s="2">
        <v>10729894</v>
      </c>
      <c r="K400" s="2">
        <v>380846601</v>
      </c>
      <c r="L400" s="2">
        <v>17134276</v>
      </c>
      <c r="M400" s="2">
        <v>5085639</v>
      </c>
      <c r="N400" s="2">
        <v>70404</v>
      </c>
      <c r="O400" s="2">
        <v>1863</v>
      </c>
      <c r="P400" s="2">
        <v>251244</v>
      </c>
      <c r="Q400" s="2">
        <v>1128319</v>
      </c>
      <c r="R400" s="2">
        <v>53648</v>
      </c>
      <c r="S400" s="18">
        <v>76.12</v>
      </c>
      <c r="T400" s="2"/>
      <c r="U400" s="2"/>
      <c r="V400" s="2"/>
      <c r="AB400" s="7"/>
      <c r="AC400" s="7"/>
      <c r="AD400" s="7"/>
      <c r="AE400" s="7"/>
      <c r="AF400" s="20">
        <v>14620464</v>
      </c>
      <c r="AG400" s="7"/>
      <c r="AH400" s="7"/>
      <c r="AI400" s="7"/>
    </row>
    <row r="401" spans="1:35" ht="12" customHeight="1" x14ac:dyDescent="0.2">
      <c r="A401" s="5">
        <v>2021</v>
      </c>
      <c r="B401" s="2" t="s">
        <v>721</v>
      </c>
      <c r="C401" s="2" t="s">
        <v>739</v>
      </c>
      <c r="D401" s="2" t="s">
        <v>655</v>
      </c>
      <c r="E401" s="2">
        <v>0</v>
      </c>
      <c r="F401" s="2">
        <v>0</v>
      </c>
      <c r="G401" s="2">
        <v>0</v>
      </c>
      <c r="H401" s="2">
        <v>1920388</v>
      </c>
      <c r="I401" s="2">
        <v>772237217</v>
      </c>
      <c r="J401" s="2">
        <v>24112366</v>
      </c>
      <c r="K401" s="2">
        <v>151169588</v>
      </c>
      <c r="L401" s="2">
        <v>59525265</v>
      </c>
      <c r="M401" s="2">
        <v>4797107</v>
      </c>
      <c r="N401" s="2">
        <v>70404</v>
      </c>
      <c r="O401" s="2">
        <v>1226</v>
      </c>
      <c r="P401" s="2">
        <v>251446</v>
      </c>
      <c r="Q401" s="2">
        <v>1128319</v>
      </c>
      <c r="R401" s="2">
        <v>53648</v>
      </c>
      <c r="S401" s="18">
        <v>75.16</v>
      </c>
      <c r="T401" s="2"/>
      <c r="U401" s="2"/>
      <c r="V401" s="2"/>
      <c r="AB401" s="7"/>
      <c r="AC401" s="7"/>
      <c r="AD401" s="7"/>
      <c r="AE401" s="7"/>
      <c r="AF401" s="20">
        <v>155532486</v>
      </c>
      <c r="AG401" s="7"/>
      <c r="AH401" s="7"/>
      <c r="AI401" s="7"/>
    </row>
    <row r="402" spans="1:35" ht="12" customHeight="1" x14ac:dyDescent="0.2">
      <c r="A402" s="5">
        <v>2021</v>
      </c>
      <c r="B402" s="2" t="s">
        <v>724</v>
      </c>
      <c r="C402" s="2" t="s">
        <v>740</v>
      </c>
      <c r="D402" s="2" t="s">
        <v>655</v>
      </c>
      <c r="E402" s="2">
        <v>0</v>
      </c>
      <c r="F402" s="2">
        <v>0</v>
      </c>
      <c r="G402" s="2">
        <v>0</v>
      </c>
      <c r="H402" s="2">
        <v>2524031</v>
      </c>
      <c r="I402" s="2">
        <v>1007277736</v>
      </c>
      <c r="J402" s="2">
        <v>27942576</v>
      </c>
      <c r="K402" s="2">
        <v>391044109</v>
      </c>
      <c r="L402" s="2">
        <v>13149517</v>
      </c>
      <c r="M402" s="2">
        <v>5390257</v>
      </c>
      <c r="N402" s="2">
        <v>70404</v>
      </c>
      <c r="O402" s="2">
        <v>2374</v>
      </c>
      <c r="P402" s="2">
        <v>265034</v>
      </c>
      <c r="Q402" s="2">
        <v>1128319</v>
      </c>
      <c r="R402" s="2">
        <v>127482</v>
      </c>
      <c r="S402" s="18">
        <v>70.12</v>
      </c>
      <c r="T402" s="2"/>
      <c r="U402" s="2"/>
      <c r="V402" s="2"/>
      <c r="AB402" s="7"/>
      <c r="AC402" s="7"/>
      <c r="AD402" s="7"/>
      <c r="AE402" s="7"/>
      <c r="AF402" s="20">
        <v>14421301</v>
      </c>
      <c r="AG402" s="7"/>
      <c r="AH402" s="7"/>
      <c r="AI402" s="7"/>
    </row>
    <row r="403" spans="1:35" ht="12" customHeight="1" x14ac:dyDescent="0.2">
      <c r="A403" s="5">
        <v>2021</v>
      </c>
      <c r="B403" s="2" t="s">
        <v>718</v>
      </c>
      <c r="C403" s="2" t="s">
        <v>741</v>
      </c>
      <c r="D403" s="2" t="s">
        <v>655</v>
      </c>
      <c r="E403" s="2">
        <v>0</v>
      </c>
      <c r="F403" s="2">
        <v>0</v>
      </c>
      <c r="G403" s="2">
        <v>0</v>
      </c>
      <c r="H403" s="2">
        <v>3035150</v>
      </c>
      <c r="I403" s="2">
        <v>1143753995</v>
      </c>
      <c r="J403" s="2">
        <v>43847328</v>
      </c>
      <c r="K403" s="2">
        <v>426380834</v>
      </c>
      <c r="L403" s="2">
        <v>15399617</v>
      </c>
      <c r="M403" s="2">
        <v>7925529</v>
      </c>
      <c r="N403" s="2">
        <v>70404</v>
      </c>
      <c r="O403" s="2">
        <v>2317</v>
      </c>
      <c r="P403" s="2">
        <v>545700</v>
      </c>
      <c r="Q403" s="2">
        <v>1128319</v>
      </c>
      <c r="R403" s="2">
        <v>53648</v>
      </c>
      <c r="S403" s="18">
        <v>72.28</v>
      </c>
      <c r="T403" s="2"/>
      <c r="U403" s="2"/>
      <c r="V403" s="2"/>
      <c r="AB403" s="7"/>
      <c r="AC403" s="7"/>
      <c r="AD403" s="7"/>
      <c r="AE403" s="7"/>
      <c r="AF403" s="20">
        <v>11470980</v>
      </c>
      <c r="AG403" s="7"/>
      <c r="AH403" s="7"/>
      <c r="AI403" s="7"/>
    </row>
    <row r="404" spans="1:35" ht="12" customHeight="1" x14ac:dyDescent="0.2">
      <c r="A404" s="5">
        <v>2021</v>
      </c>
      <c r="B404" s="2" t="s">
        <v>717</v>
      </c>
      <c r="C404" s="2" t="s">
        <v>742</v>
      </c>
      <c r="D404" s="2" t="s">
        <v>655</v>
      </c>
      <c r="E404" s="2">
        <v>0</v>
      </c>
      <c r="F404" s="2">
        <v>0</v>
      </c>
      <c r="G404" s="2">
        <v>0</v>
      </c>
      <c r="H404" s="2">
        <v>819381</v>
      </c>
      <c r="I404" s="2">
        <v>899888446</v>
      </c>
      <c r="J404" s="2">
        <v>33289185</v>
      </c>
      <c r="K404" s="2">
        <v>263397106</v>
      </c>
      <c r="L404" s="2">
        <v>10377339</v>
      </c>
      <c r="M404" s="2">
        <v>6455099</v>
      </c>
      <c r="N404" s="2">
        <v>70404</v>
      </c>
      <c r="O404" s="2">
        <v>4057</v>
      </c>
      <c r="P404" s="2">
        <v>340871</v>
      </c>
      <c r="Q404" s="2">
        <v>1128319</v>
      </c>
      <c r="R404" s="2">
        <v>73475</v>
      </c>
      <c r="S404" s="18">
        <v>70.11</v>
      </c>
      <c r="T404" s="2"/>
      <c r="U404" s="2"/>
      <c r="V404" s="2"/>
      <c r="AB404" s="7"/>
      <c r="AC404" s="7"/>
      <c r="AD404" s="7"/>
      <c r="AE404" s="7"/>
      <c r="AF404" s="20">
        <v>6611446</v>
      </c>
      <c r="AG404" s="7"/>
      <c r="AH404" s="7"/>
      <c r="AI404" s="7"/>
    </row>
    <row r="405" spans="1:35" ht="12" customHeight="1" x14ac:dyDescent="0.2">
      <c r="A405" s="5">
        <v>2021</v>
      </c>
      <c r="B405" s="2" t="s">
        <v>717</v>
      </c>
      <c r="C405" s="2" t="s">
        <v>743</v>
      </c>
      <c r="D405" s="2" t="s">
        <v>655</v>
      </c>
      <c r="E405" s="2">
        <v>0</v>
      </c>
      <c r="F405" s="2">
        <v>0</v>
      </c>
      <c r="G405" s="2">
        <v>0</v>
      </c>
      <c r="H405" s="2">
        <v>1784275</v>
      </c>
      <c r="I405" s="2">
        <v>1144446416</v>
      </c>
      <c r="J405" s="2">
        <v>27895120</v>
      </c>
      <c r="K405" s="2">
        <v>328015879</v>
      </c>
      <c r="L405" s="2">
        <v>11991375</v>
      </c>
      <c r="M405" s="2">
        <v>7886668</v>
      </c>
      <c r="N405" s="2">
        <v>70404</v>
      </c>
      <c r="O405" s="2">
        <v>3309</v>
      </c>
      <c r="P405" s="2">
        <v>848774</v>
      </c>
      <c r="Q405" s="2">
        <v>1128319</v>
      </c>
      <c r="R405" s="2">
        <v>62235</v>
      </c>
      <c r="S405" s="18">
        <v>66.56</v>
      </c>
      <c r="T405" s="2"/>
      <c r="U405" s="2"/>
      <c r="V405" s="2"/>
      <c r="AB405" s="7"/>
      <c r="AC405" s="7"/>
      <c r="AD405" s="7"/>
      <c r="AE405" s="7"/>
      <c r="AF405" s="20">
        <v>7254105</v>
      </c>
      <c r="AG405" s="7"/>
      <c r="AH405" s="7"/>
      <c r="AI405" s="7"/>
    </row>
    <row r="406" spans="1:35" ht="12" customHeight="1" x14ac:dyDescent="0.2">
      <c r="A406" s="5">
        <v>2021</v>
      </c>
      <c r="B406" s="2" t="s">
        <v>715</v>
      </c>
      <c r="C406" s="2" t="s">
        <v>744</v>
      </c>
      <c r="D406" s="2" t="s">
        <v>655</v>
      </c>
      <c r="E406" s="2">
        <v>0</v>
      </c>
      <c r="F406" s="2">
        <v>0</v>
      </c>
      <c r="G406" s="2">
        <v>0</v>
      </c>
      <c r="H406" s="2">
        <v>2150657</v>
      </c>
      <c r="I406" s="2">
        <v>857514520</v>
      </c>
      <c r="J406" s="2">
        <v>16385091</v>
      </c>
      <c r="K406" s="2">
        <v>246883340</v>
      </c>
      <c r="L406" s="2">
        <v>11725905</v>
      </c>
      <c r="M406" s="2">
        <v>4859127</v>
      </c>
      <c r="N406" s="2">
        <v>70404</v>
      </c>
      <c r="O406" s="2">
        <v>1696</v>
      </c>
      <c r="P406" s="2">
        <v>275579</v>
      </c>
      <c r="Q406" s="2">
        <v>1128319</v>
      </c>
      <c r="R406" s="2">
        <v>64867</v>
      </c>
      <c r="S406" s="18">
        <v>69.150000000000006</v>
      </c>
      <c r="T406" s="2"/>
      <c r="U406" s="2"/>
      <c r="V406" s="2"/>
      <c r="AB406" s="7"/>
      <c r="AC406" s="7"/>
      <c r="AD406" s="7"/>
      <c r="AE406" s="7"/>
      <c r="AF406" s="20">
        <v>7167576</v>
      </c>
      <c r="AG406" s="7"/>
      <c r="AH406" s="7"/>
      <c r="AI406" s="7"/>
    </row>
    <row r="407" spans="1:35" ht="12" customHeight="1" x14ac:dyDescent="0.2">
      <c r="A407" s="5">
        <v>2021</v>
      </c>
      <c r="B407" s="2" t="s">
        <v>724</v>
      </c>
      <c r="C407" s="2" t="s">
        <v>745</v>
      </c>
      <c r="D407" s="2" t="s">
        <v>655</v>
      </c>
      <c r="E407" s="2">
        <v>0</v>
      </c>
      <c r="F407" s="2">
        <v>0</v>
      </c>
      <c r="G407" s="2">
        <v>0</v>
      </c>
      <c r="H407" s="2">
        <v>1840250</v>
      </c>
      <c r="I407" s="2">
        <v>944177039</v>
      </c>
      <c r="J407" s="2">
        <v>20734044</v>
      </c>
      <c r="K407" s="2">
        <v>363993225</v>
      </c>
      <c r="L407" s="2">
        <v>11347675</v>
      </c>
      <c r="M407" s="2">
        <v>5106309</v>
      </c>
      <c r="N407" s="2">
        <v>70404</v>
      </c>
      <c r="O407" s="2">
        <v>5518</v>
      </c>
      <c r="P407" s="2">
        <v>780659</v>
      </c>
      <c r="Q407" s="2">
        <v>1128319</v>
      </c>
      <c r="R407" s="2">
        <v>53648</v>
      </c>
      <c r="S407" s="18">
        <v>72.98</v>
      </c>
      <c r="T407" s="2"/>
      <c r="U407" s="2"/>
      <c r="V407" s="2"/>
      <c r="AB407" s="7"/>
      <c r="AC407" s="7"/>
      <c r="AD407" s="7"/>
      <c r="AE407" s="7"/>
      <c r="AF407" s="20">
        <v>7894221</v>
      </c>
      <c r="AG407" s="7"/>
      <c r="AH407" s="7"/>
      <c r="AI407" s="7"/>
    </row>
    <row r="408" spans="1:35" ht="12" customHeight="1" x14ac:dyDescent="0.2">
      <c r="A408" s="5">
        <v>2021</v>
      </c>
      <c r="B408" s="2" t="s">
        <v>718</v>
      </c>
      <c r="C408" s="2" t="s">
        <v>746</v>
      </c>
      <c r="D408" s="2" t="s">
        <v>655</v>
      </c>
      <c r="E408" s="2">
        <v>0</v>
      </c>
      <c r="F408" s="2">
        <v>0</v>
      </c>
      <c r="G408" s="2">
        <v>0</v>
      </c>
      <c r="H408" s="2">
        <v>1752971</v>
      </c>
      <c r="I408" s="2">
        <v>741967840</v>
      </c>
      <c r="J408" s="2">
        <v>7369788</v>
      </c>
      <c r="K408" s="2">
        <v>260523814</v>
      </c>
      <c r="L408" s="2">
        <v>11703420</v>
      </c>
      <c r="M408" s="2">
        <v>6403950</v>
      </c>
      <c r="N408" s="2">
        <v>426760</v>
      </c>
      <c r="O408" s="2">
        <v>5177</v>
      </c>
      <c r="P408" s="2">
        <v>870054</v>
      </c>
      <c r="Q408" s="2">
        <v>1128319</v>
      </c>
      <c r="R408" s="2">
        <v>53648</v>
      </c>
      <c r="S408" s="18">
        <v>70.430000000000007</v>
      </c>
      <c r="T408" s="2"/>
      <c r="U408" s="2"/>
      <c r="V408" s="2"/>
      <c r="AB408" s="7"/>
      <c r="AC408" s="7"/>
      <c r="AD408" s="7"/>
      <c r="AE408" s="7"/>
      <c r="AF408" s="20">
        <v>25269511</v>
      </c>
      <c r="AG408" s="7"/>
      <c r="AH408" s="7"/>
      <c r="AI408" s="7"/>
    </row>
    <row r="409" spans="1:35" ht="12" customHeight="1" x14ac:dyDescent="0.2">
      <c r="A409" s="5">
        <v>2021</v>
      </c>
      <c r="B409" s="2" t="s">
        <v>723</v>
      </c>
      <c r="C409" s="2" t="s">
        <v>747</v>
      </c>
      <c r="D409" s="2" t="s">
        <v>655</v>
      </c>
      <c r="E409" s="2">
        <v>0</v>
      </c>
      <c r="F409" s="2">
        <v>0</v>
      </c>
      <c r="G409" s="2">
        <v>0</v>
      </c>
      <c r="H409" s="2">
        <v>2196019</v>
      </c>
      <c r="I409" s="2">
        <v>926781418</v>
      </c>
      <c r="J409" s="2">
        <v>42194747</v>
      </c>
      <c r="K409" s="2">
        <v>188339520</v>
      </c>
      <c r="L409" s="2">
        <v>19784513</v>
      </c>
      <c r="M409" s="2">
        <v>7373755</v>
      </c>
      <c r="N409" s="2">
        <v>70404</v>
      </c>
      <c r="O409" s="2">
        <v>2508</v>
      </c>
      <c r="P409" s="2">
        <v>484052</v>
      </c>
      <c r="Q409" s="2">
        <v>1128319</v>
      </c>
      <c r="R409" s="2">
        <v>422395</v>
      </c>
      <c r="S409" s="18">
        <v>74.239999999999995</v>
      </c>
      <c r="T409" s="2"/>
      <c r="U409" s="2"/>
      <c r="V409" s="2"/>
      <c r="AB409" s="7"/>
      <c r="AC409" s="7"/>
      <c r="AD409" s="7"/>
      <c r="AE409" s="7"/>
      <c r="AF409" s="20">
        <v>8505179</v>
      </c>
      <c r="AG409" s="7"/>
      <c r="AH409" s="7"/>
      <c r="AI409" s="7"/>
    </row>
    <row r="410" spans="1:35" ht="12" customHeight="1" x14ac:dyDescent="0.2">
      <c r="A410" s="5">
        <v>2021</v>
      </c>
      <c r="B410" s="2" t="s">
        <v>722</v>
      </c>
      <c r="C410" s="2" t="s">
        <v>748</v>
      </c>
      <c r="D410" s="2" t="s">
        <v>655</v>
      </c>
      <c r="E410" s="2">
        <v>0</v>
      </c>
      <c r="F410" s="2">
        <v>0</v>
      </c>
      <c r="G410" s="2">
        <v>0</v>
      </c>
      <c r="H410" s="2">
        <v>2152327</v>
      </c>
      <c r="I410" s="2">
        <v>1017058181</v>
      </c>
      <c r="J410" s="2">
        <v>28073662</v>
      </c>
      <c r="K410" s="2">
        <v>175365649</v>
      </c>
      <c r="L410" s="2">
        <v>12846523</v>
      </c>
      <c r="M410" s="2">
        <v>5482474</v>
      </c>
      <c r="N410" s="2">
        <v>70404</v>
      </c>
      <c r="O410" s="2">
        <v>2542</v>
      </c>
      <c r="P410" s="2">
        <v>303582</v>
      </c>
      <c r="Q410" s="2">
        <v>1128319</v>
      </c>
      <c r="R410" s="2">
        <v>90935</v>
      </c>
      <c r="S410" s="18">
        <v>74.08</v>
      </c>
      <c r="T410" s="2"/>
      <c r="U410" s="2"/>
      <c r="V410" s="2"/>
      <c r="AB410" s="7"/>
      <c r="AC410" s="7"/>
      <c r="AD410" s="7"/>
      <c r="AE410" s="7"/>
      <c r="AF410" s="20">
        <v>6702569</v>
      </c>
      <c r="AG410" s="7"/>
      <c r="AH410" s="7"/>
      <c r="AI410" s="7"/>
    </row>
    <row r="411" spans="1:35" ht="12" customHeight="1" x14ac:dyDescent="0.2">
      <c r="A411" s="5">
        <v>2021</v>
      </c>
      <c r="B411" s="2" t="s">
        <v>719</v>
      </c>
      <c r="C411" s="2" t="s">
        <v>749</v>
      </c>
      <c r="D411" s="2" t="s">
        <v>655</v>
      </c>
      <c r="E411" s="2">
        <v>0</v>
      </c>
      <c r="F411" s="2">
        <v>0</v>
      </c>
      <c r="G411" s="2">
        <v>0</v>
      </c>
      <c r="H411" s="2">
        <v>1990005</v>
      </c>
      <c r="I411" s="2">
        <v>875928712</v>
      </c>
      <c r="J411" s="2">
        <v>46509519</v>
      </c>
      <c r="K411" s="2">
        <v>148043106</v>
      </c>
      <c r="L411" s="2">
        <v>19468997</v>
      </c>
      <c r="M411" s="2">
        <v>4676868</v>
      </c>
      <c r="N411" s="2">
        <v>70404</v>
      </c>
      <c r="O411" s="2">
        <v>2200</v>
      </c>
      <c r="P411" s="2">
        <v>251244</v>
      </c>
      <c r="Q411" s="2">
        <v>1128319</v>
      </c>
      <c r="R411" s="2">
        <v>53648</v>
      </c>
      <c r="S411" s="18">
        <v>77.13</v>
      </c>
      <c r="T411" s="2"/>
      <c r="U411" s="2"/>
      <c r="V411" s="2"/>
      <c r="AB411" s="7"/>
      <c r="AC411" s="7"/>
      <c r="AD411" s="7"/>
      <c r="AE411" s="7"/>
      <c r="AF411" s="20">
        <v>6975049</v>
      </c>
      <c r="AG411" s="7"/>
      <c r="AH411" s="7"/>
      <c r="AI411" s="7"/>
    </row>
    <row r="412" spans="1:35" ht="12" customHeight="1" x14ac:dyDescent="0.2">
      <c r="A412" s="5">
        <v>2021</v>
      </c>
      <c r="B412" s="2" t="s">
        <v>720</v>
      </c>
      <c r="C412" s="2" t="s">
        <v>750</v>
      </c>
      <c r="D412" s="2" t="s">
        <v>655</v>
      </c>
      <c r="E412" s="2">
        <v>0</v>
      </c>
      <c r="F412" s="2">
        <v>0</v>
      </c>
      <c r="G412" s="2">
        <v>0</v>
      </c>
      <c r="H412" s="2">
        <v>2913977</v>
      </c>
      <c r="I412" s="2">
        <v>1112675840</v>
      </c>
      <c r="J412" s="2">
        <v>18742708</v>
      </c>
      <c r="K412" s="2">
        <v>359453876</v>
      </c>
      <c r="L412" s="2">
        <v>13741900</v>
      </c>
      <c r="M412" s="2">
        <v>6963251</v>
      </c>
      <c r="N412" s="2">
        <v>70404</v>
      </c>
      <c r="O412" s="2">
        <v>5261</v>
      </c>
      <c r="P412" s="2">
        <v>859187</v>
      </c>
      <c r="Q412" s="2">
        <v>1128319</v>
      </c>
      <c r="R412" s="2">
        <v>58244</v>
      </c>
      <c r="S412" s="18">
        <v>68.790000000000006</v>
      </c>
      <c r="T412" s="2"/>
      <c r="U412" s="2"/>
      <c r="V412" s="2"/>
      <c r="AB412" s="7"/>
      <c r="AC412" s="7"/>
      <c r="AD412" s="7"/>
      <c r="AE412" s="7"/>
      <c r="AF412" s="20">
        <v>7284405</v>
      </c>
      <c r="AG412" s="7"/>
      <c r="AH412" s="7"/>
      <c r="AI412" s="7"/>
    </row>
    <row r="413" spans="1:35" ht="12" customHeight="1" x14ac:dyDescent="0.2">
      <c r="A413" s="5">
        <v>2021</v>
      </c>
      <c r="B413" s="2" t="s">
        <v>724</v>
      </c>
      <c r="C413" s="2" t="s">
        <v>751</v>
      </c>
      <c r="D413" s="2" t="s">
        <v>655</v>
      </c>
      <c r="E413" s="2">
        <v>0</v>
      </c>
      <c r="F413" s="2">
        <v>0</v>
      </c>
      <c r="G413" s="2">
        <v>0</v>
      </c>
      <c r="H413" s="2">
        <v>1846110</v>
      </c>
      <c r="I413" s="2">
        <v>778059299</v>
      </c>
      <c r="J413" s="2">
        <v>17149213</v>
      </c>
      <c r="K413" s="2">
        <v>247881825</v>
      </c>
      <c r="L413" s="2">
        <v>11724274</v>
      </c>
      <c r="M413" s="2">
        <v>5270667</v>
      </c>
      <c r="N413" s="2">
        <v>70404</v>
      </c>
      <c r="O413" s="2">
        <v>1226</v>
      </c>
      <c r="P413" s="2">
        <v>292664</v>
      </c>
      <c r="Q413" s="2">
        <v>1128319</v>
      </c>
      <c r="R413" s="2">
        <v>82271</v>
      </c>
      <c r="S413" s="18">
        <v>69.88</v>
      </c>
      <c r="T413" s="2"/>
      <c r="U413" s="2"/>
      <c r="V413" s="2"/>
      <c r="AB413" s="7"/>
      <c r="AC413" s="7"/>
      <c r="AD413" s="7"/>
      <c r="AE413" s="7"/>
      <c r="AF413" s="20">
        <v>32243677</v>
      </c>
      <c r="AG413" s="7"/>
      <c r="AH413" s="7"/>
      <c r="AI413" s="7"/>
    </row>
    <row r="414" spans="1:35" ht="12" customHeight="1" x14ac:dyDescent="0.2">
      <c r="A414" s="5">
        <v>2021</v>
      </c>
      <c r="B414" s="2" t="s">
        <v>722</v>
      </c>
      <c r="C414" s="2" t="s">
        <v>752</v>
      </c>
      <c r="D414" s="2" t="s">
        <v>655</v>
      </c>
      <c r="E414" s="2">
        <v>0</v>
      </c>
      <c r="F414" s="2">
        <v>0</v>
      </c>
      <c r="G414" s="2">
        <v>0</v>
      </c>
      <c r="H414" s="2">
        <v>2286754</v>
      </c>
      <c r="I414" s="2">
        <v>1095011743</v>
      </c>
      <c r="J414" s="2">
        <v>43823239</v>
      </c>
      <c r="K414" s="2">
        <v>224681357</v>
      </c>
      <c r="L414" s="2">
        <v>12518105</v>
      </c>
      <c r="M414" s="2">
        <v>5646883</v>
      </c>
      <c r="N414" s="2">
        <v>70404</v>
      </c>
      <c r="O414" s="2">
        <v>6074</v>
      </c>
      <c r="P414" s="2">
        <v>271166</v>
      </c>
      <c r="Q414" s="2">
        <v>1128319</v>
      </c>
      <c r="R414" s="2">
        <v>60310</v>
      </c>
      <c r="S414" s="18">
        <v>70.489999999999995</v>
      </c>
      <c r="T414" s="2"/>
      <c r="U414" s="2"/>
      <c r="V414" s="2"/>
      <c r="AB414" s="7"/>
      <c r="AC414" s="7"/>
      <c r="AD414" s="7"/>
      <c r="AE414" s="7"/>
      <c r="AF414" s="20">
        <v>11460396</v>
      </c>
      <c r="AG414" s="7"/>
      <c r="AH414" s="7"/>
      <c r="AI414" s="7"/>
    </row>
    <row r="415" spans="1:35" ht="12" customHeight="1" x14ac:dyDescent="0.2">
      <c r="A415" s="5">
        <v>2021</v>
      </c>
      <c r="B415" s="2" t="s">
        <v>724</v>
      </c>
      <c r="C415" s="2" t="s">
        <v>753</v>
      </c>
      <c r="D415" s="2" t="s">
        <v>655</v>
      </c>
      <c r="E415" s="2">
        <v>0</v>
      </c>
      <c r="F415" s="2">
        <v>0</v>
      </c>
      <c r="G415" s="2">
        <v>0</v>
      </c>
      <c r="H415" s="2">
        <v>1975037</v>
      </c>
      <c r="I415" s="2">
        <v>818599153</v>
      </c>
      <c r="J415" s="2">
        <v>10459270</v>
      </c>
      <c r="K415" s="2">
        <v>218728665</v>
      </c>
      <c r="L415" s="2">
        <v>10451778</v>
      </c>
      <c r="M415" s="2">
        <v>7537405</v>
      </c>
      <c r="N415" s="2">
        <v>70404</v>
      </c>
      <c r="O415" s="2">
        <v>1226</v>
      </c>
      <c r="P415" s="2">
        <v>294897</v>
      </c>
      <c r="Q415" s="2">
        <v>1128319</v>
      </c>
      <c r="R415" s="2">
        <v>209857</v>
      </c>
      <c r="S415" s="18">
        <v>68.430000000000007</v>
      </c>
      <c r="T415" s="2"/>
      <c r="U415" s="2"/>
      <c r="V415" s="2"/>
      <c r="AB415" s="7"/>
      <c r="AC415" s="7"/>
      <c r="AD415" s="7"/>
      <c r="AE415" s="7"/>
      <c r="AF415" s="20">
        <v>12126569</v>
      </c>
      <c r="AG415" s="7"/>
      <c r="AH415" s="7"/>
      <c r="AI415" s="7"/>
    </row>
    <row r="416" spans="1:35" ht="12" customHeight="1" x14ac:dyDescent="0.2">
      <c r="A416" s="5">
        <v>2021</v>
      </c>
      <c r="B416" s="2" t="s">
        <v>724</v>
      </c>
      <c r="C416" s="2" t="s">
        <v>248</v>
      </c>
      <c r="D416" s="2" t="s">
        <v>655</v>
      </c>
      <c r="E416" s="2">
        <v>0</v>
      </c>
      <c r="F416" s="2">
        <v>0</v>
      </c>
      <c r="G416" s="2">
        <v>0</v>
      </c>
      <c r="H416" s="2">
        <v>743731</v>
      </c>
      <c r="I416" s="2">
        <v>423182928</v>
      </c>
      <c r="J416" s="2">
        <v>63685699</v>
      </c>
      <c r="L416" s="2">
        <v>12706062</v>
      </c>
      <c r="M416" s="2">
        <v>3261387</v>
      </c>
      <c r="N416" s="2">
        <v>70404</v>
      </c>
      <c r="O416" s="2">
        <v>1226</v>
      </c>
      <c r="P416" s="2">
        <v>251244</v>
      </c>
      <c r="Q416" s="2">
        <v>1128319</v>
      </c>
      <c r="R416" s="2">
        <v>53648</v>
      </c>
      <c r="S416" s="18">
        <v>79.430000000000007</v>
      </c>
      <c r="T416" s="2"/>
      <c r="U416" s="2"/>
      <c r="V416" s="2"/>
      <c r="AB416" s="7"/>
      <c r="AC416" s="7"/>
      <c r="AD416" s="7"/>
      <c r="AE416" s="7"/>
      <c r="AF416" s="20">
        <v>6625806</v>
      </c>
      <c r="AG416" s="7"/>
      <c r="AH416" s="7"/>
      <c r="AI416" s="7"/>
    </row>
    <row r="417" spans="1:35" ht="12" customHeight="1" x14ac:dyDescent="0.2">
      <c r="A417" s="5">
        <v>2021</v>
      </c>
      <c r="B417" s="2" t="s">
        <v>717</v>
      </c>
      <c r="C417" s="2" t="s">
        <v>249</v>
      </c>
      <c r="D417" s="2" t="s">
        <v>655</v>
      </c>
      <c r="E417" s="2">
        <v>0</v>
      </c>
      <c r="F417" s="2">
        <v>0</v>
      </c>
      <c r="G417" s="2">
        <v>0</v>
      </c>
      <c r="H417" s="2">
        <v>1160560</v>
      </c>
      <c r="I417" s="2">
        <v>440508045</v>
      </c>
      <c r="J417" s="2">
        <v>21529525</v>
      </c>
      <c r="L417" s="2">
        <v>12878121</v>
      </c>
      <c r="M417" s="2">
        <v>3596942</v>
      </c>
      <c r="N417" s="2">
        <v>70404</v>
      </c>
      <c r="O417" s="2">
        <v>1226</v>
      </c>
      <c r="P417" s="2">
        <v>251244</v>
      </c>
      <c r="Q417" s="2">
        <v>1128319</v>
      </c>
      <c r="R417" s="2">
        <v>53648</v>
      </c>
      <c r="S417" s="18">
        <v>75.400000000000006</v>
      </c>
      <c r="T417" s="2"/>
      <c r="U417" s="2"/>
      <c r="V417" s="2"/>
      <c r="AB417" s="7"/>
      <c r="AC417" s="7"/>
      <c r="AD417" s="7"/>
      <c r="AE417" s="7"/>
      <c r="AF417" s="20">
        <v>7108120</v>
      </c>
      <c r="AG417" s="7"/>
      <c r="AH417" s="7"/>
      <c r="AI417" s="7"/>
    </row>
    <row r="418" spans="1:35" ht="12" customHeight="1" x14ac:dyDescent="0.2">
      <c r="A418" s="5">
        <v>2021</v>
      </c>
      <c r="B418" s="2" t="s">
        <v>723</v>
      </c>
      <c r="C418" s="2" t="s">
        <v>250</v>
      </c>
      <c r="D418" s="2" t="s">
        <v>655</v>
      </c>
      <c r="E418" s="2">
        <v>0</v>
      </c>
      <c r="F418" s="2">
        <v>0</v>
      </c>
      <c r="G418" s="2">
        <v>0</v>
      </c>
      <c r="H418" s="2">
        <v>800000</v>
      </c>
      <c r="I418" s="2">
        <v>431844399</v>
      </c>
      <c r="J418" s="2">
        <v>47151521</v>
      </c>
      <c r="L418" s="2">
        <v>12363058</v>
      </c>
      <c r="M418" s="16">
        <v>3412761</v>
      </c>
      <c r="N418" s="2">
        <v>70404</v>
      </c>
      <c r="O418" s="2">
        <v>1226</v>
      </c>
      <c r="P418" s="2">
        <v>251244</v>
      </c>
      <c r="Q418" s="2">
        <v>1128319</v>
      </c>
      <c r="R418" s="16">
        <v>58443</v>
      </c>
      <c r="S418" s="18">
        <v>83.6</v>
      </c>
      <c r="T418" s="2"/>
      <c r="U418" s="2"/>
      <c r="V418" s="2"/>
      <c r="AB418" s="7"/>
      <c r="AC418" s="7"/>
      <c r="AD418" s="7"/>
      <c r="AE418" s="7"/>
      <c r="AF418" s="20">
        <v>7113878</v>
      </c>
      <c r="AG418" s="7"/>
      <c r="AH418" s="7"/>
      <c r="AI418" s="7"/>
    </row>
    <row r="419" spans="1:35" ht="12" customHeight="1" x14ac:dyDescent="0.2">
      <c r="A419" s="5">
        <v>2021</v>
      </c>
      <c r="B419" s="2" t="s">
        <v>723</v>
      </c>
      <c r="C419" s="2" t="s">
        <v>251</v>
      </c>
      <c r="D419" s="2" t="s">
        <v>655</v>
      </c>
      <c r="E419" s="2">
        <v>0</v>
      </c>
      <c r="F419" s="2">
        <v>0</v>
      </c>
      <c r="G419" s="2">
        <v>0</v>
      </c>
      <c r="H419" s="2">
        <v>3126168</v>
      </c>
      <c r="I419" s="2">
        <v>1206256161</v>
      </c>
      <c r="J419" s="16">
        <v>64614342</v>
      </c>
      <c r="L419" s="2">
        <v>130724743</v>
      </c>
      <c r="M419" s="2">
        <v>6703887</v>
      </c>
      <c r="N419" s="2">
        <v>70404</v>
      </c>
      <c r="O419" s="2">
        <v>1226</v>
      </c>
      <c r="P419" s="2">
        <v>405587</v>
      </c>
      <c r="Q419" s="2">
        <v>1128319</v>
      </c>
      <c r="R419" s="2">
        <v>53648</v>
      </c>
      <c r="S419" s="18">
        <v>83.55</v>
      </c>
      <c r="T419" s="2"/>
      <c r="U419" s="2"/>
      <c r="V419" s="2"/>
      <c r="AB419" s="7"/>
      <c r="AC419" s="7"/>
      <c r="AD419" s="7"/>
      <c r="AE419" s="7"/>
      <c r="AF419" s="20">
        <v>8727067</v>
      </c>
      <c r="AG419" s="7"/>
      <c r="AH419" s="7"/>
      <c r="AI419" s="7"/>
    </row>
    <row r="420" spans="1:35" ht="12" customHeight="1" x14ac:dyDescent="0.2">
      <c r="A420" s="5">
        <v>2021</v>
      </c>
      <c r="B420" s="2" t="s">
        <v>719</v>
      </c>
      <c r="C420" s="2" t="s">
        <v>252</v>
      </c>
      <c r="D420" s="2" t="s">
        <v>655</v>
      </c>
      <c r="E420" s="2">
        <v>0</v>
      </c>
      <c r="F420" s="2">
        <v>0</v>
      </c>
      <c r="G420" s="2">
        <v>0</v>
      </c>
      <c r="H420" s="2">
        <v>1491896</v>
      </c>
      <c r="I420" s="2">
        <v>807693430</v>
      </c>
      <c r="J420" s="2">
        <v>78136398</v>
      </c>
      <c r="L420" s="2">
        <v>36945629</v>
      </c>
      <c r="M420" s="2">
        <v>3856084</v>
      </c>
      <c r="N420" s="2">
        <v>70404</v>
      </c>
      <c r="O420" s="2">
        <v>1226</v>
      </c>
      <c r="P420" s="2">
        <v>251244</v>
      </c>
      <c r="Q420" s="2">
        <v>1128319</v>
      </c>
      <c r="R420" s="2">
        <v>53648</v>
      </c>
      <c r="S420" s="18">
        <v>82.62</v>
      </c>
      <c r="T420" s="2"/>
      <c r="U420" s="2"/>
      <c r="V420" s="2"/>
      <c r="AB420" s="7"/>
      <c r="AC420" s="7"/>
      <c r="AD420" s="7"/>
      <c r="AE420" s="7"/>
      <c r="AF420" s="20">
        <v>7206196</v>
      </c>
      <c r="AG420" s="7"/>
      <c r="AH420" s="7"/>
      <c r="AI420" s="7"/>
    </row>
    <row r="421" spans="1:35" ht="12" customHeight="1" x14ac:dyDescent="0.2">
      <c r="A421" s="5">
        <v>2021</v>
      </c>
      <c r="B421" s="2" t="s">
        <v>720</v>
      </c>
      <c r="C421" s="2" t="s">
        <v>253</v>
      </c>
      <c r="D421" s="2" t="s">
        <v>655</v>
      </c>
      <c r="E421" s="2">
        <v>0</v>
      </c>
      <c r="F421" s="2">
        <v>0</v>
      </c>
      <c r="G421" s="2">
        <v>0</v>
      </c>
      <c r="H421" s="2">
        <v>1071325</v>
      </c>
      <c r="I421" s="2">
        <v>466650324</v>
      </c>
      <c r="J421" s="2">
        <v>19587765</v>
      </c>
      <c r="L421" s="17">
        <v>13987799</v>
      </c>
      <c r="M421" s="2">
        <v>3472096</v>
      </c>
      <c r="N421" s="2">
        <v>70404</v>
      </c>
      <c r="O421" s="2">
        <v>1226</v>
      </c>
      <c r="P421" s="2">
        <v>251244</v>
      </c>
      <c r="Q421" s="2">
        <v>1128319</v>
      </c>
      <c r="R421" s="2">
        <v>53648</v>
      </c>
      <c r="S421" s="18">
        <v>75.52</v>
      </c>
      <c r="T421" s="2"/>
      <c r="U421" s="2"/>
      <c r="V421" s="2"/>
      <c r="AB421" s="7"/>
      <c r="AC421" s="7"/>
      <c r="AD421" s="7"/>
      <c r="AE421" s="7"/>
      <c r="AF421" s="20">
        <v>6559945</v>
      </c>
      <c r="AG421" s="7"/>
      <c r="AH421" s="7"/>
      <c r="AI421" s="7"/>
    </row>
    <row r="422" spans="1:35" ht="12" customHeight="1" x14ac:dyDescent="0.2">
      <c r="A422" s="5">
        <v>2021</v>
      </c>
      <c r="B422" s="2" t="s">
        <v>715</v>
      </c>
      <c r="C422" s="2" t="s">
        <v>725</v>
      </c>
      <c r="D422" s="2" t="s">
        <v>663</v>
      </c>
      <c r="E422" s="2">
        <v>25842743</v>
      </c>
      <c r="F422" s="2">
        <v>0</v>
      </c>
      <c r="G422" s="2">
        <v>0</v>
      </c>
      <c r="H422" s="2">
        <v>202938751</v>
      </c>
      <c r="S422" s="2"/>
      <c r="T422" s="2"/>
      <c r="U422" s="5">
        <v>11.63</v>
      </c>
      <c r="V422" s="5">
        <v>6.75</v>
      </c>
      <c r="AB422" s="30">
        <v>40.68</v>
      </c>
      <c r="AC422" s="18">
        <v>98.79</v>
      </c>
      <c r="AD422" s="18">
        <v>97.98</v>
      </c>
      <c r="AE422" s="18">
        <v>95.86</v>
      </c>
      <c r="AF422" s="7"/>
      <c r="AG422" s="19">
        <v>91.44</v>
      </c>
      <c r="AH422" s="19">
        <v>75.569999999999993</v>
      </c>
      <c r="AI422" s="19">
        <v>68.42</v>
      </c>
    </row>
    <row r="423" spans="1:35" ht="12" customHeight="1" x14ac:dyDescent="0.2">
      <c r="A423" s="5">
        <v>2021</v>
      </c>
      <c r="B423" s="2" t="s">
        <v>716</v>
      </c>
      <c r="C423" s="2" t="s">
        <v>726</v>
      </c>
      <c r="D423" s="2" t="s">
        <v>663</v>
      </c>
      <c r="E423" s="2">
        <v>34535037</v>
      </c>
      <c r="F423" s="2">
        <v>0</v>
      </c>
      <c r="G423" s="2">
        <v>0</v>
      </c>
      <c r="H423" s="2">
        <v>318591151</v>
      </c>
      <c r="S423" s="2"/>
      <c r="T423" s="2"/>
      <c r="U423" s="5">
        <v>13.03</v>
      </c>
      <c r="V423" s="5">
        <v>7.63</v>
      </c>
      <c r="AB423" s="30">
        <v>61.79</v>
      </c>
      <c r="AC423" s="18">
        <v>97.47</v>
      </c>
      <c r="AD423" s="18">
        <v>106.03</v>
      </c>
      <c r="AE423" s="18">
        <v>108.97</v>
      </c>
      <c r="AF423" s="7"/>
      <c r="AG423" s="19">
        <v>89.86</v>
      </c>
      <c r="AH423" s="19">
        <v>80.64</v>
      </c>
      <c r="AI423" s="19">
        <v>78.739999999999995</v>
      </c>
    </row>
    <row r="424" spans="1:35" ht="12" customHeight="1" x14ac:dyDescent="0.2">
      <c r="A424" s="5">
        <v>2021</v>
      </c>
      <c r="B424" s="2" t="s">
        <v>717</v>
      </c>
      <c r="C424" s="2" t="s">
        <v>727</v>
      </c>
      <c r="D424" s="2" t="s">
        <v>663</v>
      </c>
      <c r="E424" s="2">
        <v>31231487</v>
      </c>
      <c r="F424" s="2">
        <v>0</v>
      </c>
      <c r="G424" s="2">
        <v>0</v>
      </c>
      <c r="H424" s="2">
        <v>150091061</v>
      </c>
      <c r="S424" s="2"/>
      <c r="T424" s="2"/>
      <c r="U424" s="5">
        <v>12.13</v>
      </c>
      <c r="V424" s="5">
        <v>6.88</v>
      </c>
      <c r="AB424" s="30">
        <v>60.13</v>
      </c>
      <c r="AC424" s="18">
        <v>106.3</v>
      </c>
      <c r="AD424" s="18">
        <v>104.19</v>
      </c>
      <c r="AE424" s="18">
        <v>77.23</v>
      </c>
      <c r="AF424" s="7"/>
      <c r="AG424" s="19">
        <v>95.93</v>
      </c>
      <c r="AH424" s="19">
        <v>74.48</v>
      </c>
      <c r="AI424" s="19">
        <v>50.98</v>
      </c>
    </row>
    <row r="425" spans="1:35" ht="12" customHeight="1" x14ac:dyDescent="0.2">
      <c r="A425" s="5">
        <v>2021</v>
      </c>
      <c r="B425" s="2" t="s">
        <v>718</v>
      </c>
      <c r="C425" s="2" t="s">
        <v>728</v>
      </c>
      <c r="D425" s="2" t="s">
        <v>663</v>
      </c>
      <c r="E425" s="2">
        <v>33894526</v>
      </c>
      <c r="F425" s="2">
        <v>0</v>
      </c>
      <c r="G425" s="2">
        <v>0</v>
      </c>
      <c r="H425" s="2">
        <v>191521758</v>
      </c>
      <c r="S425" s="2"/>
      <c r="T425" s="2"/>
      <c r="U425" s="5">
        <v>12.35</v>
      </c>
      <c r="V425" s="5">
        <v>6.99</v>
      </c>
      <c r="AB425" s="30">
        <v>71.290000000000006</v>
      </c>
      <c r="AC425" s="18">
        <v>105.21</v>
      </c>
      <c r="AD425" s="18">
        <v>97.95</v>
      </c>
      <c r="AE425" s="18">
        <v>102.85</v>
      </c>
      <c r="AF425" s="7"/>
      <c r="AG425" s="19">
        <v>95.62</v>
      </c>
      <c r="AH425" s="19">
        <v>69.56</v>
      </c>
      <c r="AI425" s="19">
        <v>69.02</v>
      </c>
    </row>
    <row r="426" spans="1:35" ht="12" customHeight="1" x14ac:dyDescent="0.2">
      <c r="A426" s="5">
        <v>2021</v>
      </c>
      <c r="B426" s="2" t="s">
        <v>719</v>
      </c>
      <c r="C426" s="2" t="s">
        <v>729</v>
      </c>
      <c r="D426" s="2" t="s">
        <v>663</v>
      </c>
      <c r="E426" s="2">
        <v>40062974</v>
      </c>
      <c r="F426" s="2">
        <v>0</v>
      </c>
      <c r="G426" s="2">
        <v>0</v>
      </c>
      <c r="H426" s="2">
        <v>210474251</v>
      </c>
      <c r="S426" s="2"/>
      <c r="T426" s="2"/>
      <c r="U426" s="5">
        <v>12.57</v>
      </c>
      <c r="V426" s="5">
        <v>7.85</v>
      </c>
      <c r="AB426" s="30">
        <v>51.37</v>
      </c>
      <c r="AC426" s="18">
        <v>99.87</v>
      </c>
      <c r="AD426" s="18">
        <v>102.33</v>
      </c>
      <c r="AE426" s="18">
        <v>99.53</v>
      </c>
      <c r="AF426" s="7"/>
      <c r="AG426" s="19">
        <v>92.52</v>
      </c>
      <c r="AH426" s="19">
        <v>77.540000000000006</v>
      </c>
      <c r="AI426" s="19">
        <v>70.48</v>
      </c>
    </row>
    <row r="427" spans="1:35" ht="12" customHeight="1" x14ac:dyDescent="0.2">
      <c r="A427" s="5">
        <v>2021</v>
      </c>
      <c r="B427" s="2" t="s">
        <v>720</v>
      </c>
      <c r="C427" s="2" t="s">
        <v>730</v>
      </c>
      <c r="D427" s="2" t="s">
        <v>663</v>
      </c>
      <c r="E427" s="2">
        <v>44465970</v>
      </c>
      <c r="F427" s="2">
        <v>0</v>
      </c>
      <c r="G427" s="2">
        <v>0</v>
      </c>
      <c r="H427" s="2">
        <v>259612320</v>
      </c>
      <c r="S427" s="2"/>
      <c r="T427" s="2"/>
      <c r="U427" s="5">
        <v>12.05</v>
      </c>
      <c r="V427" s="5">
        <v>6.22</v>
      </c>
      <c r="AB427" s="30">
        <v>38.82</v>
      </c>
      <c r="AC427" s="18">
        <v>102.67</v>
      </c>
      <c r="AD427" s="18">
        <v>97.74</v>
      </c>
      <c r="AE427" s="18">
        <v>72.05</v>
      </c>
      <c r="AF427" s="7"/>
      <c r="AG427" s="19">
        <v>93.87</v>
      </c>
      <c r="AH427" s="19">
        <v>68.3</v>
      </c>
      <c r="AI427" s="19">
        <v>47.7</v>
      </c>
    </row>
    <row r="428" spans="1:35" ht="12" customHeight="1" x14ac:dyDescent="0.2">
      <c r="A428" s="5">
        <v>2021</v>
      </c>
      <c r="B428" s="2" t="s">
        <v>716</v>
      </c>
      <c r="C428" s="2" t="s">
        <v>731</v>
      </c>
      <c r="D428" s="2" t="s">
        <v>663</v>
      </c>
      <c r="E428" s="2">
        <v>32941004</v>
      </c>
      <c r="F428" s="2">
        <v>0</v>
      </c>
      <c r="G428" s="2">
        <v>0</v>
      </c>
      <c r="H428" s="2">
        <v>293327895</v>
      </c>
      <c r="S428" s="2"/>
      <c r="T428" s="2"/>
      <c r="U428" s="5">
        <v>12.63</v>
      </c>
      <c r="V428" s="5">
        <v>7.09</v>
      </c>
      <c r="AB428" s="32">
        <v>35</v>
      </c>
      <c r="AC428" s="18">
        <v>94.52</v>
      </c>
      <c r="AD428" s="18">
        <v>98.74</v>
      </c>
      <c r="AE428" s="18">
        <v>91.83</v>
      </c>
      <c r="AF428" s="7"/>
      <c r="AG428" s="19">
        <v>86.5</v>
      </c>
      <c r="AH428" s="19">
        <v>71.75</v>
      </c>
      <c r="AI428" s="19">
        <v>63.42</v>
      </c>
    </row>
    <row r="429" spans="1:35" ht="12" customHeight="1" x14ac:dyDescent="0.2">
      <c r="A429" s="5">
        <v>2021</v>
      </c>
      <c r="B429" s="2" t="s">
        <v>721</v>
      </c>
      <c r="C429" s="2" t="s">
        <v>732</v>
      </c>
      <c r="D429" s="2" t="s">
        <v>663</v>
      </c>
      <c r="E429" s="2">
        <v>29900148</v>
      </c>
      <c r="F429" s="2">
        <v>0</v>
      </c>
      <c r="G429" s="2">
        <v>0</v>
      </c>
      <c r="H429" s="2">
        <v>189045122</v>
      </c>
      <c r="S429" s="2"/>
      <c r="T429" s="2"/>
      <c r="U429" s="5">
        <v>13.32</v>
      </c>
      <c r="V429" s="5">
        <v>7.86</v>
      </c>
      <c r="AB429" s="19">
        <v>82.78</v>
      </c>
      <c r="AC429" s="18">
        <v>97.75</v>
      </c>
      <c r="AD429" s="18">
        <v>101.07</v>
      </c>
      <c r="AE429" s="18">
        <v>88.04</v>
      </c>
      <c r="AF429" s="7"/>
      <c r="AG429" s="19">
        <v>87.52</v>
      </c>
      <c r="AH429" s="19">
        <v>71.2</v>
      </c>
      <c r="AI429" s="19">
        <v>58.48</v>
      </c>
    </row>
    <row r="430" spans="1:35" ht="12" customHeight="1" x14ac:dyDescent="0.2">
      <c r="A430" s="5">
        <v>2021</v>
      </c>
      <c r="B430" s="2" t="s">
        <v>718</v>
      </c>
      <c r="C430" s="2" t="s">
        <v>733</v>
      </c>
      <c r="D430" s="2" t="s">
        <v>663</v>
      </c>
      <c r="E430" s="2">
        <v>52564649</v>
      </c>
      <c r="F430" s="2">
        <v>0</v>
      </c>
      <c r="G430" s="2">
        <v>0</v>
      </c>
      <c r="H430" s="2">
        <v>233941053</v>
      </c>
      <c r="S430" s="2"/>
      <c r="T430" s="2"/>
      <c r="U430" s="5">
        <v>12.44</v>
      </c>
      <c r="V430" s="5">
        <v>7.11</v>
      </c>
      <c r="AB430" s="19">
        <v>65.55</v>
      </c>
      <c r="AC430" s="18">
        <v>94.67</v>
      </c>
      <c r="AD430" s="18">
        <v>98.31</v>
      </c>
      <c r="AE430" s="18">
        <v>106.06</v>
      </c>
      <c r="AF430" s="7"/>
      <c r="AG430" s="19">
        <v>84.72</v>
      </c>
      <c r="AH430" s="19">
        <v>67.91</v>
      </c>
      <c r="AI430" s="19">
        <v>68.14</v>
      </c>
    </row>
    <row r="431" spans="1:35" ht="12" customHeight="1" x14ac:dyDescent="0.2">
      <c r="A431" s="5">
        <v>2021</v>
      </c>
      <c r="B431" s="2" t="s">
        <v>721</v>
      </c>
      <c r="C431" s="2" t="s">
        <v>734</v>
      </c>
      <c r="D431" s="2" t="s">
        <v>663</v>
      </c>
      <c r="E431" s="2">
        <v>23448099</v>
      </c>
      <c r="F431" s="2">
        <v>0</v>
      </c>
      <c r="G431" s="2">
        <v>0</v>
      </c>
      <c r="H431" s="2">
        <v>205885465</v>
      </c>
      <c r="S431" s="2"/>
      <c r="T431" s="2"/>
      <c r="U431" s="5">
        <v>12.76</v>
      </c>
      <c r="V431" s="5">
        <v>7.79</v>
      </c>
      <c r="AB431" s="19">
        <v>81.010000000000005</v>
      </c>
      <c r="AC431" s="18">
        <v>97.99</v>
      </c>
      <c r="AD431" s="18">
        <v>102.31</v>
      </c>
      <c r="AE431" s="18">
        <v>90.98</v>
      </c>
      <c r="AF431" s="7"/>
      <c r="AG431" s="19">
        <v>90.44</v>
      </c>
      <c r="AH431" s="19">
        <v>76.33</v>
      </c>
      <c r="AI431" s="19">
        <v>64.400000000000006</v>
      </c>
    </row>
    <row r="432" spans="1:35" ht="12" customHeight="1" x14ac:dyDescent="0.2">
      <c r="A432" s="5">
        <v>2021</v>
      </c>
      <c r="B432" s="2" t="s">
        <v>722</v>
      </c>
      <c r="C432" s="2" t="s">
        <v>735</v>
      </c>
      <c r="D432" s="2" t="s">
        <v>663</v>
      </c>
      <c r="E432" s="2">
        <v>10652454</v>
      </c>
      <c r="F432" s="2">
        <v>0</v>
      </c>
      <c r="G432" s="2">
        <v>0</v>
      </c>
      <c r="H432" s="2">
        <v>229403301</v>
      </c>
      <c r="S432" s="2"/>
      <c r="T432" s="2"/>
      <c r="U432" s="5">
        <v>13.69</v>
      </c>
      <c r="V432" s="5">
        <v>8.57</v>
      </c>
      <c r="AB432" s="19">
        <v>55.23</v>
      </c>
      <c r="AC432" s="18">
        <v>95.91</v>
      </c>
      <c r="AD432" s="18">
        <v>99.4</v>
      </c>
      <c r="AE432" s="18">
        <v>92.66</v>
      </c>
      <c r="AF432" s="7"/>
      <c r="AG432" s="19">
        <v>89.9</v>
      </c>
      <c r="AH432" s="19">
        <v>78.319999999999993</v>
      </c>
      <c r="AI432" s="19">
        <v>69.8</v>
      </c>
    </row>
    <row r="433" spans="1:35" ht="12" customHeight="1" x14ac:dyDescent="0.2">
      <c r="A433" s="5">
        <v>2021</v>
      </c>
      <c r="B433" s="2" t="s">
        <v>715</v>
      </c>
      <c r="C433" s="2" t="s">
        <v>736</v>
      </c>
      <c r="D433" s="2" t="s">
        <v>663</v>
      </c>
      <c r="E433" s="2">
        <v>14109875</v>
      </c>
      <c r="F433" s="2">
        <v>0</v>
      </c>
      <c r="G433" s="2">
        <v>0</v>
      </c>
      <c r="H433" s="2">
        <v>278911918</v>
      </c>
      <c r="S433" s="2"/>
      <c r="T433" s="2"/>
      <c r="U433" s="5">
        <v>13.35</v>
      </c>
      <c r="V433" s="5">
        <v>7.55</v>
      </c>
      <c r="AB433" s="19">
        <v>41.34</v>
      </c>
      <c r="AC433" s="18">
        <v>94.36</v>
      </c>
      <c r="AD433" s="18">
        <v>96.8</v>
      </c>
      <c r="AE433" s="18">
        <v>94.11</v>
      </c>
      <c r="AF433" s="7"/>
      <c r="AG433" s="19">
        <v>86.69</v>
      </c>
      <c r="AH433" s="19">
        <v>73.78</v>
      </c>
      <c r="AI433" s="19">
        <v>69.709999999999994</v>
      </c>
    </row>
    <row r="434" spans="1:35" ht="12" customHeight="1" x14ac:dyDescent="0.2">
      <c r="A434" s="5">
        <v>2021</v>
      </c>
      <c r="B434" s="2" t="s">
        <v>723</v>
      </c>
      <c r="C434" s="2" t="s">
        <v>737</v>
      </c>
      <c r="D434" s="2" t="s">
        <v>663</v>
      </c>
      <c r="E434" s="2">
        <v>24501329</v>
      </c>
      <c r="F434" s="2">
        <v>0</v>
      </c>
      <c r="G434" s="2">
        <v>0</v>
      </c>
      <c r="H434" s="2">
        <v>208063843</v>
      </c>
      <c r="S434" s="2"/>
      <c r="T434" s="2"/>
      <c r="U434" s="5">
        <v>12.96</v>
      </c>
      <c r="V434" s="5">
        <v>7.46</v>
      </c>
      <c r="AB434" s="19">
        <v>70.010000000000005</v>
      </c>
      <c r="AC434" s="18">
        <v>101.64</v>
      </c>
      <c r="AD434" s="18">
        <v>103.09</v>
      </c>
      <c r="AE434" s="18">
        <v>102.87</v>
      </c>
      <c r="AF434" s="7"/>
      <c r="AG434" s="19">
        <v>92.03</v>
      </c>
      <c r="AH434" s="19">
        <v>72.39</v>
      </c>
      <c r="AI434" s="19">
        <v>67.23</v>
      </c>
    </row>
    <row r="435" spans="1:35" ht="12" customHeight="1" x14ac:dyDescent="0.2">
      <c r="A435" s="5">
        <v>2021</v>
      </c>
      <c r="B435" s="2" t="s">
        <v>719</v>
      </c>
      <c r="C435" s="2" t="s">
        <v>738</v>
      </c>
      <c r="D435" s="2" t="s">
        <v>663</v>
      </c>
      <c r="E435" s="2">
        <v>13035526</v>
      </c>
      <c r="F435" s="2">
        <v>0</v>
      </c>
      <c r="G435" s="2">
        <v>0</v>
      </c>
      <c r="H435" s="2">
        <v>239643995</v>
      </c>
      <c r="S435" s="2"/>
      <c r="T435" s="2"/>
      <c r="U435" s="5">
        <v>13.39</v>
      </c>
      <c r="V435" s="5">
        <v>8.81</v>
      </c>
      <c r="AB435" s="19">
        <v>47.48</v>
      </c>
      <c r="AC435" s="18">
        <v>101.56</v>
      </c>
      <c r="AD435" s="18">
        <v>101.88</v>
      </c>
      <c r="AE435" s="18">
        <v>100.81</v>
      </c>
      <c r="AF435" s="7"/>
      <c r="AG435" s="19">
        <v>95.34</v>
      </c>
      <c r="AH435" s="19">
        <v>78.44</v>
      </c>
      <c r="AI435" s="19">
        <v>74.260000000000005</v>
      </c>
    </row>
    <row r="436" spans="1:35" ht="12" customHeight="1" x14ac:dyDescent="0.2">
      <c r="A436" s="5">
        <v>2021</v>
      </c>
      <c r="B436" s="2" t="s">
        <v>721</v>
      </c>
      <c r="C436" s="2" t="s">
        <v>739</v>
      </c>
      <c r="D436" s="2" t="s">
        <v>663</v>
      </c>
      <c r="E436" s="2">
        <v>19302451</v>
      </c>
      <c r="F436" s="2">
        <v>0</v>
      </c>
      <c r="G436" s="2">
        <v>0</v>
      </c>
      <c r="H436" s="2">
        <v>167258148</v>
      </c>
      <c r="S436" s="2"/>
      <c r="T436" s="2"/>
      <c r="U436" s="5">
        <v>13.24</v>
      </c>
      <c r="V436" s="5">
        <v>8.76</v>
      </c>
      <c r="AB436" s="19">
        <v>54.92</v>
      </c>
      <c r="AC436" s="18">
        <v>102.64</v>
      </c>
      <c r="AD436" s="18">
        <v>108.04</v>
      </c>
      <c r="AE436" s="18">
        <v>106.75</v>
      </c>
      <c r="AF436" s="7"/>
      <c r="AG436" s="19">
        <v>91.56</v>
      </c>
      <c r="AH436" s="19">
        <v>74.31</v>
      </c>
      <c r="AI436" s="19">
        <v>69.709999999999994</v>
      </c>
    </row>
    <row r="437" spans="1:35" ht="12" customHeight="1" x14ac:dyDescent="0.2">
      <c r="A437" s="5">
        <v>2021</v>
      </c>
      <c r="B437" s="2" t="s">
        <v>724</v>
      </c>
      <c r="C437" s="2" t="s">
        <v>740</v>
      </c>
      <c r="D437" s="2" t="s">
        <v>663</v>
      </c>
      <c r="E437" s="2">
        <v>25982449</v>
      </c>
      <c r="F437" s="2">
        <v>0</v>
      </c>
      <c r="G437" s="2">
        <v>0</v>
      </c>
      <c r="H437" s="2">
        <v>211094969</v>
      </c>
      <c r="S437" s="2"/>
      <c r="T437" s="2"/>
      <c r="U437" s="5">
        <v>12.55</v>
      </c>
      <c r="V437" s="5">
        <v>7.79</v>
      </c>
      <c r="AB437" s="19">
        <v>74.19</v>
      </c>
      <c r="AC437" s="18">
        <v>93.09</v>
      </c>
      <c r="AD437" s="18">
        <v>98.78</v>
      </c>
      <c r="AE437" s="18">
        <v>81.62</v>
      </c>
      <c r="AF437" s="7"/>
      <c r="AG437" s="19">
        <v>86.52</v>
      </c>
      <c r="AH437" s="19">
        <v>77.52</v>
      </c>
      <c r="AI437" s="19">
        <v>59.82</v>
      </c>
    </row>
    <row r="438" spans="1:35" ht="12" customHeight="1" x14ac:dyDescent="0.2">
      <c r="A438" s="5">
        <v>2021</v>
      </c>
      <c r="B438" s="2" t="s">
        <v>718</v>
      </c>
      <c r="C438" s="2" t="s">
        <v>741</v>
      </c>
      <c r="D438" s="2" t="s">
        <v>663</v>
      </c>
      <c r="E438" s="2">
        <v>37298016</v>
      </c>
      <c r="F438" s="2">
        <v>0</v>
      </c>
      <c r="G438" s="2">
        <v>0</v>
      </c>
      <c r="H438" s="2">
        <v>242108504</v>
      </c>
      <c r="S438" s="2"/>
      <c r="T438" s="2"/>
      <c r="U438" s="5">
        <v>12.94</v>
      </c>
      <c r="V438" s="5">
        <v>7.48</v>
      </c>
      <c r="AB438" s="19">
        <v>63.36</v>
      </c>
      <c r="AC438" s="18">
        <v>99.92</v>
      </c>
      <c r="AD438" s="18">
        <v>106.41</v>
      </c>
      <c r="AE438" s="18">
        <v>100.35</v>
      </c>
      <c r="AF438" s="7"/>
      <c r="AG438" s="19">
        <v>91.91</v>
      </c>
      <c r="AH438" s="19">
        <v>77.8</v>
      </c>
      <c r="AI438" s="19">
        <v>71.06</v>
      </c>
    </row>
    <row r="439" spans="1:35" ht="12" customHeight="1" x14ac:dyDescent="0.2">
      <c r="A439" s="5">
        <v>2021</v>
      </c>
      <c r="B439" s="2" t="s">
        <v>717</v>
      </c>
      <c r="C439" s="2" t="s">
        <v>742</v>
      </c>
      <c r="D439" s="2" t="s">
        <v>663</v>
      </c>
      <c r="E439" s="2">
        <v>34939691</v>
      </c>
      <c r="F439" s="2">
        <v>0</v>
      </c>
      <c r="G439" s="2">
        <v>0</v>
      </c>
      <c r="H439" s="2">
        <v>189776776</v>
      </c>
      <c r="S439" s="2"/>
      <c r="T439" s="2"/>
      <c r="U439" s="5">
        <v>12.42</v>
      </c>
      <c r="V439" s="5">
        <v>7.17</v>
      </c>
      <c r="AB439" s="19">
        <v>64.16</v>
      </c>
      <c r="AC439" s="18">
        <v>98.84</v>
      </c>
      <c r="AD439" s="18">
        <v>103.29</v>
      </c>
      <c r="AE439" s="18">
        <v>84.45</v>
      </c>
      <c r="AF439" s="7"/>
      <c r="AG439" s="19">
        <v>89.72</v>
      </c>
      <c r="AH439" s="19">
        <v>75.45</v>
      </c>
      <c r="AI439" s="19">
        <v>58.95</v>
      </c>
    </row>
    <row r="440" spans="1:35" ht="12" customHeight="1" x14ac:dyDescent="0.2">
      <c r="A440" s="5">
        <v>2021</v>
      </c>
      <c r="B440" s="2" t="s">
        <v>717</v>
      </c>
      <c r="C440" s="2" t="s">
        <v>743</v>
      </c>
      <c r="D440" s="2" t="s">
        <v>663</v>
      </c>
      <c r="E440" s="2">
        <v>42187548</v>
      </c>
      <c r="F440" s="2">
        <v>0</v>
      </c>
      <c r="G440" s="2">
        <v>0</v>
      </c>
      <c r="H440" s="2">
        <v>248517512</v>
      </c>
      <c r="S440" s="2"/>
      <c r="T440" s="2"/>
      <c r="U440" s="5">
        <v>11.96</v>
      </c>
      <c r="V440" s="5">
        <v>6.45</v>
      </c>
      <c r="AB440" s="19">
        <v>42.81</v>
      </c>
      <c r="AC440" s="18">
        <v>99.05</v>
      </c>
      <c r="AD440" s="18">
        <v>97.61</v>
      </c>
      <c r="AE440" s="18">
        <v>76.989999999999995</v>
      </c>
      <c r="AF440" s="7"/>
      <c r="AG440" s="19">
        <v>90.84</v>
      </c>
      <c r="AH440" s="19">
        <v>71.8</v>
      </c>
      <c r="AI440" s="19">
        <v>53.06</v>
      </c>
    </row>
    <row r="441" spans="1:35" ht="12" customHeight="1" x14ac:dyDescent="0.2">
      <c r="A441" s="5">
        <v>2021</v>
      </c>
      <c r="B441" s="2" t="s">
        <v>715</v>
      </c>
      <c r="C441" s="2" t="s">
        <v>744</v>
      </c>
      <c r="D441" s="2" t="s">
        <v>663</v>
      </c>
      <c r="E441" s="2">
        <v>33956878</v>
      </c>
      <c r="F441" s="2">
        <v>0</v>
      </c>
      <c r="G441" s="2">
        <v>0</v>
      </c>
      <c r="H441" s="2">
        <v>187217474</v>
      </c>
      <c r="S441" s="2"/>
      <c r="T441" s="2"/>
      <c r="U441" s="5">
        <v>12</v>
      </c>
      <c r="V441" s="5">
        <v>7.25</v>
      </c>
      <c r="AB441" s="19">
        <v>45.18</v>
      </c>
      <c r="AC441" s="18">
        <v>101.01</v>
      </c>
      <c r="AD441" s="18">
        <v>100.17</v>
      </c>
      <c r="AE441" s="18">
        <v>91.73</v>
      </c>
      <c r="AF441" s="7"/>
      <c r="AG441" s="19">
        <v>91.7</v>
      </c>
      <c r="AH441" s="19">
        <v>72.61</v>
      </c>
      <c r="AI441" s="19">
        <v>64.709999999999994</v>
      </c>
    </row>
    <row r="442" spans="1:35" ht="12" customHeight="1" x14ac:dyDescent="0.2">
      <c r="A442" s="5">
        <v>2021</v>
      </c>
      <c r="B442" s="2" t="s">
        <v>724</v>
      </c>
      <c r="C442" s="2" t="s">
        <v>745</v>
      </c>
      <c r="D442" s="2" t="s">
        <v>663</v>
      </c>
      <c r="E442" s="2">
        <v>26072344</v>
      </c>
      <c r="F442" s="2">
        <v>0</v>
      </c>
      <c r="G442" s="2">
        <v>0</v>
      </c>
      <c r="H442" s="2">
        <v>189246917</v>
      </c>
      <c r="S442" s="2"/>
      <c r="T442" s="2"/>
      <c r="U442" s="5">
        <v>13.51</v>
      </c>
      <c r="V442" s="5">
        <v>8.2100000000000009</v>
      </c>
      <c r="AB442" s="19">
        <v>49.95</v>
      </c>
      <c r="AC442" s="18">
        <v>96.75</v>
      </c>
      <c r="AD442" s="18">
        <v>102.4</v>
      </c>
      <c r="AE442" s="18">
        <v>94.5</v>
      </c>
      <c r="AF442" s="7"/>
      <c r="AG442" s="19">
        <v>89.07</v>
      </c>
      <c r="AH442" s="19">
        <v>78.459999999999994</v>
      </c>
      <c r="AI442" s="19">
        <v>70.290000000000006</v>
      </c>
    </row>
    <row r="443" spans="1:35" ht="12" customHeight="1" x14ac:dyDescent="0.2">
      <c r="A443" s="5">
        <v>2021</v>
      </c>
      <c r="B443" s="2" t="s">
        <v>718</v>
      </c>
      <c r="C443" s="2" t="s">
        <v>746</v>
      </c>
      <c r="D443" s="2" t="s">
        <v>663</v>
      </c>
      <c r="E443" s="2">
        <v>32052836</v>
      </c>
      <c r="F443" s="2">
        <v>0</v>
      </c>
      <c r="G443" s="2">
        <v>0</v>
      </c>
      <c r="H443" s="2">
        <v>147092166</v>
      </c>
      <c r="S443" s="2"/>
      <c r="T443" s="2"/>
      <c r="U443" s="5">
        <v>12.12</v>
      </c>
      <c r="V443" s="5">
        <v>7.3</v>
      </c>
      <c r="AB443" s="19">
        <v>78.34</v>
      </c>
      <c r="AC443" s="18">
        <v>94.62</v>
      </c>
      <c r="AD443" s="18">
        <v>103.62</v>
      </c>
      <c r="AE443" s="18">
        <v>109.31</v>
      </c>
      <c r="AF443" s="7"/>
      <c r="AG443" s="19">
        <v>86.97</v>
      </c>
      <c r="AH443" s="19">
        <v>76.8</v>
      </c>
      <c r="AI443" s="19">
        <v>76.569999999999993</v>
      </c>
    </row>
    <row r="444" spans="1:35" ht="12" customHeight="1" x14ac:dyDescent="0.2">
      <c r="A444" s="5">
        <v>2021</v>
      </c>
      <c r="B444" s="2" t="s">
        <v>723</v>
      </c>
      <c r="C444" s="2" t="s">
        <v>747</v>
      </c>
      <c r="D444" s="2" t="s">
        <v>663</v>
      </c>
      <c r="E444" s="2">
        <v>24525914</v>
      </c>
      <c r="F444" s="2">
        <v>0</v>
      </c>
      <c r="G444" s="2">
        <v>0</v>
      </c>
      <c r="H444" s="2">
        <v>200601705</v>
      </c>
      <c r="S444" s="2"/>
      <c r="T444" s="2"/>
      <c r="U444" s="5">
        <v>12.98</v>
      </c>
      <c r="V444" s="5">
        <v>8.0299999999999994</v>
      </c>
      <c r="AB444" s="19">
        <v>72.7</v>
      </c>
      <c r="AC444" s="18">
        <v>100.43</v>
      </c>
      <c r="AD444" s="18">
        <v>105.7</v>
      </c>
      <c r="AE444" s="18">
        <v>98.06</v>
      </c>
      <c r="AF444" s="7"/>
      <c r="AG444" s="19">
        <v>92.35</v>
      </c>
      <c r="AH444" s="19">
        <v>79.28</v>
      </c>
      <c r="AI444" s="19">
        <v>67.819999999999993</v>
      </c>
    </row>
    <row r="445" spans="1:35" ht="12" customHeight="1" x14ac:dyDescent="0.2">
      <c r="A445" s="5">
        <v>2021</v>
      </c>
      <c r="B445" s="2" t="s">
        <v>722</v>
      </c>
      <c r="C445" s="2" t="s">
        <v>748</v>
      </c>
      <c r="D445" s="2" t="s">
        <v>663</v>
      </c>
      <c r="E445" s="2">
        <v>18013607</v>
      </c>
      <c r="F445" s="2">
        <v>0</v>
      </c>
      <c r="G445" s="2">
        <v>0</v>
      </c>
      <c r="H445" s="2">
        <v>196042209</v>
      </c>
      <c r="S445" s="2"/>
      <c r="T445" s="2"/>
      <c r="U445" s="5">
        <v>12.84</v>
      </c>
      <c r="V445" s="5">
        <v>7.66</v>
      </c>
      <c r="AB445" s="19">
        <v>52.63</v>
      </c>
      <c r="AC445" s="18">
        <v>101.64</v>
      </c>
      <c r="AD445" s="18">
        <v>97.3</v>
      </c>
      <c r="AE445" s="18">
        <v>103.83</v>
      </c>
      <c r="AF445" s="7"/>
      <c r="AG445" s="19">
        <v>95.14</v>
      </c>
      <c r="AH445" s="19">
        <v>73.78</v>
      </c>
      <c r="AI445" s="19">
        <v>75.14</v>
      </c>
    </row>
    <row r="446" spans="1:35" ht="12" customHeight="1" x14ac:dyDescent="0.2">
      <c r="A446" s="5">
        <v>2021</v>
      </c>
      <c r="B446" s="2" t="s">
        <v>719</v>
      </c>
      <c r="C446" s="2" t="s">
        <v>749</v>
      </c>
      <c r="D446" s="2" t="s">
        <v>663</v>
      </c>
      <c r="E446" s="2">
        <v>13381701</v>
      </c>
      <c r="F446" s="2">
        <v>0</v>
      </c>
      <c r="G446" s="2">
        <v>0</v>
      </c>
      <c r="H446" s="2">
        <v>192804080</v>
      </c>
      <c r="S446" s="2"/>
      <c r="T446" s="2"/>
      <c r="U446" s="5">
        <v>13.84</v>
      </c>
      <c r="V446" s="5">
        <v>9.35</v>
      </c>
      <c r="AB446" s="19">
        <v>60.06</v>
      </c>
      <c r="AC446" s="18">
        <v>95.55</v>
      </c>
      <c r="AD446" s="18">
        <v>112.16</v>
      </c>
      <c r="AE446" s="18">
        <v>90.25</v>
      </c>
      <c r="AF446" s="7"/>
      <c r="AG446" s="19">
        <v>89.52</v>
      </c>
      <c r="AH446" s="19">
        <v>88.09</v>
      </c>
      <c r="AI446" s="19">
        <v>67.709999999999994</v>
      </c>
    </row>
    <row r="447" spans="1:35" ht="12" customHeight="1" x14ac:dyDescent="0.2">
      <c r="A447" s="5">
        <v>2021</v>
      </c>
      <c r="B447" s="2" t="s">
        <v>720</v>
      </c>
      <c r="C447" s="2" t="s">
        <v>750</v>
      </c>
      <c r="D447" s="2" t="s">
        <v>663</v>
      </c>
      <c r="E447" s="2">
        <v>50173687</v>
      </c>
      <c r="F447" s="2">
        <v>0</v>
      </c>
      <c r="G447" s="2">
        <v>0</v>
      </c>
      <c r="H447" s="2">
        <v>254278250</v>
      </c>
      <c r="S447" s="2"/>
      <c r="T447" s="2"/>
      <c r="U447" s="5">
        <v>12.89</v>
      </c>
      <c r="V447" s="5">
        <v>6.99</v>
      </c>
      <c r="AB447" s="19">
        <v>44.89</v>
      </c>
      <c r="AC447" s="18">
        <v>100.01</v>
      </c>
      <c r="AD447" s="18">
        <v>103.58</v>
      </c>
      <c r="AE447" s="18">
        <v>85.62</v>
      </c>
      <c r="AF447" s="7"/>
      <c r="AG447" s="19">
        <v>91.83</v>
      </c>
      <c r="AH447" s="19">
        <v>75.510000000000005</v>
      </c>
      <c r="AI447" s="19">
        <v>60.2</v>
      </c>
    </row>
    <row r="448" spans="1:35" ht="12" customHeight="1" x14ac:dyDescent="0.2">
      <c r="A448" s="5">
        <v>2021</v>
      </c>
      <c r="B448" s="2" t="s">
        <v>724</v>
      </c>
      <c r="C448" s="2" t="s">
        <v>751</v>
      </c>
      <c r="D448" s="2" t="s">
        <v>663</v>
      </c>
      <c r="E448" s="2">
        <v>35156795</v>
      </c>
      <c r="F448" s="2">
        <v>0</v>
      </c>
      <c r="G448" s="2">
        <v>0</v>
      </c>
      <c r="H448" s="2">
        <v>154531855</v>
      </c>
      <c r="S448" s="2"/>
      <c r="T448" s="2"/>
      <c r="U448" s="5">
        <v>12.32</v>
      </c>
      <c r="V448" s="5">
        <v>7.25</v>
      </c>
      <c r="AB448" s="19">
        <v>70.209999999999994</v>
      </c>
      <c r="AC448" s="18">
        <v>102.28</v>
      </c>
      <c r="AD448" s="18">
        <v>105.22</v>
      </c>
      <c r="AE448" s="18">
        <v>94.71</v>
      </c>
      <c r="AF448" s="7"/>
      <c r="AG448" s="19">
        <v>95.08</v>
      </c>
      <c r="AH448" s="19">
        <v>80.930000000000007</v>
      </c>
      <c r="AI448" s="19">
        <v>68.17</v>
      </c>
    </row>
    <row r="449" spans="1:35" ht="12" customHeight="1" x14ac:dyDescent="0.2">
      <c r="A449" s="5">
        <v>2021</v>
      </c>
      <c r="B449" s="2" t="s">
        <v>722</v>
      </c>
      <c r="C449" s="2" t="s">
        <v>752</v>
      </c>
      <c r="D449" s="2" t="s">
        <v>663</v>
      </c>
      <c r="E449" s="2">
        <v>39072193</v>
      </c>
      <c r="F449" s="2">
        <v>0</v>
      </c>
      <c r="G449" s="2">
        <v>0</v>
      </c>
      <c r="H449" s="2">
        <v>242407637</v>
      </c>
      <c r="S449" s="2"/>
      <c r="T449" s="2"/>
      <c r="U449" s="5">
        <v>12.5</v>
      </c>
      <c r="V449" s="5">
        <v>7.34</v>
      </c>
      <c r="AB449" s="19">
        <v>38.659999999999997</v>
      </c>
      <c r="AC449" s="18">
        <v>91.45</v>
      </c>
      <c r="AD449" s="18">
        <v>96.64</v>
      </c>
      <c r="AE449" s="18">
        <v>99.57</v>
      </c>
      <c r="AF449" s="7"/>
      <c r="AG449" s="19">
        <v>85.94</v>
      </c>
      <c r="AH449" s="19">
        <v>75.239999999999995</v>
      </c>
      <c r="AI449" s="19">
        <v>72.16</v>
      </c>
    </row>
    <row r="450" spans="1:35" ht="12" customHeight="1" x14ac:dyDescent="0.2">
      <c r="A450" s="5">
        <v>2021</v>
      </c>
      <c r="B450" s="2" t="s">
        <v>724</v>
      </c>
      <c r="C450" s="2" t="s">
        <v>753</v>
      </c>
      <c r="D450" s="2" t="s">
        <v>663</v>
      </c>
      <c r="E450" s="2">
        <v>28627714</v>
      </c>
      <c r="F450" s="2">
        <v>0</v>
      </c>
      <c r="G450" s="2">
        <v>0</v>
      </c>
      <c r="H450" s="2">
        <v>183919731</v>
      </c>
      <c r="S450" s="2"/>
      <c r="T450" s="2"/>
      <c r="U450" s="5">
        <v>11.76</v>
      </c>
      <c r="V450" s="5">
        <v>6.82</v>
      </c>
      <c r="AB450" s="19">
        <v>47.26</v>
      </c>
      <c r="AC450" s="18">
        <v>99.42</v>
      </c>
      <c r="AD450" s="18">
        <v>107.96</v>
      </c>
      <c r="AE450" s="18">
        <v>101.67</v>
      </c>
      <c r="AF450" s="7"/>
      <c r="AG450" s="19">
        <v>92.61</v>
      </c>
      <c r="AH450" s="19">
        <v>83.14</v>
      </c>
      <c r="AI450" s="19">
        <v>70.53</v>
      </c>
    </row>
    <row r="451" spans="1:35" ht="12" customHeight="1" x14ac:dyDescent="0.2">
      <c r="A451" s="5">
        <v>2021</v>
      </c>
      <c r="B451" s="2" t="s">
        <v>724</v>
      </c>
      <c r="C451" s="2" t="s">
        <v>248</v>
      </c>
      <c r="D451" s="2" t="s">
        <v>663</v>
      </c>
      <c r="E451" s="2">
        <v>1042528</v>
      </c>
      <c r="F451" s="2">
        <v>0</v>
      </c>
      <c r="G451" s="2">
        <v>0</v>
      </c>
      <c r="H451" s="2">
        <v>39182377</v>
      </c>
      <c r="S451" s="2"/>
      <c r="T451" s="2"/>
      <c r="U451" s="5">
        <v>14.15</v>
      </c>
      <c r="V451" s="5">
        <v>10.62</v>
      </c>
      <c r="AB451" s="19">
        <v>25.02</v>
      </c>
      <c r="AC451" s="18">
        <v>96.78</v>
      </c>
      <c r="AD451" s="18">
        <v>95.17</v>
      </c>
      <c r="AE451" s="18">
        <v>101.89</v>
      </c>
      <c r="AF451" s="7"/>
      <c r="AG451" s="19">
        <v>90.67</v>
      </c>
      <c r="AH451" s="19">
        <v>75.819999999999993</v>
      </c>
      <c r="AI451" s="19">
        <v>78.430000000000007</v>
      </c>
    </row>
    <row r="452" spans="1:35" ht="12" customHeight="1" x14ac:dyDescent="0.2">
      <c r="A452" s="5">
        <v>2021</v>
      </c>
      <c r="B452" s="2" t="s">
        <v>717</v>
      </c>
      <c r="C452" s="2" t="s">
        <v>249</v>
      </c>
      <c r="D452" s="2" t="s">
        <v>663</v>
      </c>
      <c r="E452" s="2">
        <v>31106443</v>
      </c>
      <c r="F452" s="2">
        <v>0</v>
      </c>
      <c r="G452" s="2">
        <v>0</v>
      </c>
      <c r="H452" s="2">
        <v>60272509</v>
      </c>
      <c r="S452" s="2"/>
      <c r="T452" s="2"/>
      <c r="U452" s="5">
        <v>12.85</v>
      </c>
      <c r="V452" s="5">
        <v>9.18</v>
      </c>
      <c r="AB452" s="30">
        <v>39.39</v>
      </c>
      <c r="AC452" s="18">
        <v>100.87</v>
      </c>
      <c r="AD452" s="18">
        <v>99.84</v>
      </c>
      <c r="AE452" s="18">
        <v>104.45</v>
      </c>
      <c r="AF452" s="7"/>
      <c r="AG452" s="19">
        <v>91.83</v>
      </c>
      <c r="AH452" s="19">
        <v>72.540000000000006</v>
      </c>
      <c r="AI452" s="19">
        <v>73.94</v>
      </c>
    </row>
    <row r="453" spans="1:35" ht="12" customHeight="1" x14ac:dyDescent="0.2">
      <c r="A453" s="5">
        <v>2021</v>
      </c>
      <c r="B453" s="2" t="s">
        <v>723</v>
      </c>
      <c r="C453" s="2" t="s">
        <v>250</v>
      </c>
      <c r="D453" s="2" t="s">
        <v>663</v>
      </c>
      <c r="F453" s="2">
        <v>0</v>
      </c>
      <c r="G453" s="2">
        <v>0</v>
      </c>
      <c r="H453" s="2">
        <v>46482919</v>
      </c>
      <c r="S453" s="2"/>
      <c r="T453" s="2"/>
      <c r="U453" s="5">
        <v>15.42</v>
      </c>
      <c r="V453" s="5">
        <v>10.66</v>
      </c>
      <c r="AB453" s="30">
        <v>38.53</v>
      </c>
      <c r="AC453" s="18">
        <v>103.18</v>
      </c>
      <c r="AD453" s="18">
        <v>105.12</v>
      </c>
      <c r="AE453" s="18">
        <v>97.8</v>
      </c>
      <c r="AF453" s="7"/>
      <c r="AG453" s="19">
        <v>96.24</v>
      </c>
      <c r="AH453" s="19">
        <v>81.62</v>
      </c>
      <c r="AI453" s="19">
        <v>70.69</v>
      </c>
    </row>
    <row r="454" spans="1:35" ht="12" customHeight="1" x14ac:dyDescent="0.2">
      <c r="A454" s="5">
        <v>2021</v>
      </c>
      <c r="B454" s="2" t="s">
        <v>723</v>
      </c>
      <c r="C454" s="2" t="s">
        <v>251</v>
      </c>
      <c r="D454" s="2" t="s">
        <v>663</v>
      </c>
      <c r="E454" s="2">
        <v>14830803</v>
      </c>
      <c r="F454" s="2">
        <v>0</v>
      </c>
      <c r="G454" s="2">
        <v>0</v>
      </c>
      <c r="H454" s="2">
        <v>213596088</v>
      </c>
      <c r="S454" s="2"/>
      <c r="T454" s="2"/>
      <c r="U454" s="5">
        <v>15.53</v>
      </c>
      <c r="V454" s="5">
        <v>10.78</v>
      </c>
      <c r="AB454" s="30">
        <v>71.11</v>
      </c>
      <c r="AC454" s="18">
        <v>99.03</v>
      </c>
      <c r="AD454" s="18">
        <v>97.07</v>
      </c>
      <c r="AE454" s="18">
        <v>94.11</v>
      </c>
      <c r="AF454" s="7"/>
      <c r="AG454" s="19">
        <v>93.44</v>
      </c>
      <c r="AH454" s="19">
        <v>77.13</v>
      </c>
      <c r="AI454" s="19">
        <v>69.569999999999993</v>
      </c>
    </row>
    <row r="455" spans="1:35" ht="12" customHeight="1" x14ac:dyDescent="0.2">
      <c r="A455" s="5">
        <v>2021</v>
      </c>
      <c r="B455" s="2" t="s">
        <v>719</v>
      </c>
      <c r="C455" s="2" t="s">
        <v>252</v>
      </c>
      <c r="D455" s="2" t="s">
        <v>663</v>
      </c>
      <c r="E455" s="2">
        <v>17353131</v>
      </c>
      <c r="F455" s="2">
        <v>0</v>
      </c>
      <c r="G455" s="2">
        <v>0</v>
      </c>
      <c r="H455" s="2">
        <v>131493286</v>
      </c>
      <c r="S455" s="2"/>
      <c r="T455" s="2"/>
      <c r="U455" s="5">
        <v>14.88</v>
      </c>
      <c r="V455" s="5">
        <v>10.9</v>
      </c>
      <c r="AB455" s="30">
        <v>52.72</v>
      </c>
      <c r="AC455" s="18">
        <v>100.45</v>
      </c>
      <c r="AD455" s="18">
        <v>99.27</v>
      </c>
      <c r="AE455" s="18">
        <v>111.72</v>
      </c>
      <c r="AF455" s="7"/>
      <c r="AG455" s="19">
        <v>93.94</v>
      </c>
      <c r="AH455" s="19">
        <v>76.12</v>
      </c>
      <c r="AI455" s="19">
        <v>81.040000000000006</v>
      </c>
    </row>
    <row r="456" spans="1:35" ht="12" customHeight="1" x14ac:dyDescent="0.2">
      <c r="A456" s="5">
        <v>2021</v>
      </c>
      <c r="B456" s="2" t="s">
        <v>720</v>
      </c>
      <c r="C456" s="2" t="s">
        <v>253</v>
      </c>
      <c r="D456" s="2" t="s">
        <v>663</v>
      </c>
      <c r="E456" s="2">
        <v>11909280</v>
      </c>
      <c r="F456" s="2">
        <v>0</v>
      </c>
      <c r="G456" s="2">
        <v>0</v>
      </c>
      <c r="H456" s="2">
        <v>63092778</v>
      </c>
      <c r="S456" s="2"/>
      <c r="T456" s="2"/>
      <c r="U456" s="5">
        <v>13.07</v>
      </c>
      <c r="V456" s="5">
        <v>8.73</v>
      </c>
      <c r="AB456" s="30">
        <v>28.37</v>
      </c>
      <c r="AC456" s="18">
        <v>100.44</v>
      </c>
      <c r="AD456" s="18">
        <v>105.11</v>
      </c>
      <c r="AE456" s="18">
        <v>102.03</v>
      </c>
      <c r="AF456" s="7"/>
      <c r="AG456" s="19">
        <v>93.4</v>
      </c>
      <c r="AH456" s="19">
        <v>80.02</v>
      </c>
      <c r="AI456" s="19">
        <v>74.06</v>
      </c>
    </row>
    <row r="457" spans="1:35" ht="12" customHeight="1" x14ac:dyDescent="0.2">
      <c r="A457" s="5">
        <v>2021</v>
      </c>
      <c r="B457" s="2" t="s">
        <v>715</v>
      </c>
      <c r="C457" s="2" t="s">
        <v>725</v>
      </c>
      <c r="D457" s="2" t="s">
        <v>672</v>
      </c>
      <c r="E457" s="2">
        <v>0</v>
      </c>
      <c r="F457" s="2">
        <v>0</v>
      </c>
      <c r="G457" s="2">
        <v>0</v>
      </c>
      <c r="H457" s="2">
        <v>0</v>
      </c>
      <c r="S457" s="2"/>
      <c r="T457" s="2"/>
      <c r="U457" s="2"/>
      <c r="V457" s="2"/>
      <c r="AB457" s="7"/>
      <c r="AC457" s="7"/>
      <c r="AD457" s="7"/>
      <c r="AE457" s="7"/>
      <c r="AF457" s="7"/>
      <c r="AG457" s="7"/>
      <c r="AH457" s="7"/>
      <c r="AI457" s="7"/>
    </row>
    <row r="458" spans="1:35" ht="12" customHeight="1" x14ac:dyDescent="0.2">
      <c r="A458" s="5">
        <v>2021</v>
      </c>
      <c r="B458" s="2" t="s">
        <v>716</v>
      </c>
      <c r="C458" s="2" t="s">
        <v>726</v>
      </c>
      <c r="D458" s="2" t="s">
        <v>672</v>
      </c>
      <c r="E458" s="2">
        <v>0</v>
      </c>
      <c r="F458" s="2">
        <v>0</v>
      </c>
      <c r="G458" s="2">
        <v>0</v>
      </c>
      <c r="H458" s="2">
        <v>600000</v>
      </c>
      <c r="S458" s="2"/>
      <c r="T458" s="2"/>
      <c r="U458" s="2"/>
      <c r="V458" s="2"/>
      <c r="AB458" s="7"/>
      <c r="AC458" s="7"/>
      <c r="AD458" s="7"/>
      <c r="AE458" s="7"/>
      <c r="AF458" s="7"/>
      <c r="AG458" s="7"/>
      <c r="AH458" s="7"/>
      <c r="AI458" s="7"/>
    </row>
    <row r="459" spans="1:35" ht="12" customHeight="1" x14ac:dyDescent="0.2">
      <c r="A459" s="5">
        <v>2021</v>
      </c>
      <c r="B459" s="2" t="s">
        <v>717</v>
      </c>
      <c r="C459" s="2" t="s">
        <v>727</v>
      </c>
      <c r="D459" s="2" t="s">
        <v>672</v>
      </c>
      <c r="E459" s="2">
        <v>0</v>
      </c>
      <c r="F459" s="2">
        <v>0</v>
      </c>
      <c r="G459" s="2">
        <v>0</v>
      </c>
      <c r="H459" s="2">
        <v>0</v>
      </c>
      <c r="S459" s="2"/>
      <c r="T459" s="2"/>
      <c r="U459" s="2"/>
      <c r="V459" s="2"/>
      <c r="AB459" s="7"/>
      <c r="AC459" s="7"/>
      <c r="AD459" s="7"/>
      <c r="AE459" s="7"/>
      <c r="AF459" s="7"/>
      <c r="AG459" s="7"/>
      <c r="AH459" s="7"/>
      <c r="AI459" s="7"/>
    </row>
    <row r="460" spans="1:35" ht="12" customHeight="1" x14ac:dyDescent="0.2">
      <c r="A460" s="5">
        <v>2021</v>
      </c>
      <c r="B460" s="2" t="s">
        <v>718</v>
      </c>
      <c r="C460" s="2" t="s">
        <v>728</v>
      </c>
      <c r="D460" s="2" t="s">
        <v>672</v>
      </c>
      <c r="E460" s="2">
        <v>0</v>
      </c>
      <c r="F460" s="2">
        <v>0</v>
      </c>
      <c r="G460" s="2">
        <v>0</v>
      </c>
      <c r="H460" s="2">
        <v>0</v>
      </c>
      <c r="S460" s="2"/>
      <c r="T460" s="2"/>
      <c r="U460" s="2"/>
      <c r="V460" s="2"/>
      <c r="AB460" s="7"/>
      <c r="AC460" s="7"/>
      <c r="AD460" s="7"/>
      <c r="AE460" s="7"/>
      <c r="AF460" s="7"/>
      <c r="AG460" s="7"/>
      <c r="AH460" s="7"/>
      <c r="AI460" s="7"/>
    </row>
    <row r="461" spans="1:35" ht="12" customHeight="1" x14ac:dyDescent="0.2">
      <c r="A461" s="5">
        <v>2021</v>
      </c>
      <c r="B461" s="2" t="s">
        <v>719</v>
      </c>
      <c r="C461" s="2" t="s">
        <v>729</v>
      </c>
      <c r="D461" s="2" t="s">
        <v>672</v>
      </c>
      <c r="E461" s="2">
        <v>0</v>
      </c>
      <c r="F461" s="2">
        <v>0</v>
      </c>
      <c r="G461" s="2">
        <v>0</v>
      </c>
      <c r="H461" s="2">
        <v>600000</v>
      </c>
      <c r="S461" s="2"/>
      <c r="T461" s="2"/>
      <c r="U461" s="2"/>
      <c r="V461" s="2"/>
      <c r="AB461" s="7"/>
      <c r="AC461" s="7"/>
      <c r="AD461" s="7"/>
      <c r="AE461" s="7"/>
      <c r="AF461" s="7"/>
      <c r="AG461" s="7"/>
      <c r="AH461" s="7"/>
      <c r="AI461" s="7"/>
    </row>
    <row r="462" spans="1:35" ht="12" customHeight="1" x14ac:dyDescent="0.2">
      <c r="A462" s="5">
        <v>2021</v>
      </c>
      <c r="B462" s="2" t="s">
        <v>720</v>
      </c>
      <c r="C462" s="2" t="s">
        <v>730</v>
      </c>
      <c r="D462" s="2" t="s">
        <v>672</v>
      </c>
      <c r="E462" s="2">
        <v>0</v>
      </c>
      <c r="F462" s="2">
        <v>0</v>
      </c>
      <c r="G462" s="2">
        <v>0</v>
      </c>
      <c r="H462" s="2">
        <v>0</v>
      </c>
      <c r="S462" s="2"/>
      <c r="T462" s="2"/>
      <c r="U462" s="2"/>
      <c r="V462" s="2"/>
      <c r="AB462" s="7"/>
      <c r="AC462" s="7"/>
      <c r="AD462" s="7"/>
      <c r="AE462" s="7"/>
      <c r="AF462" s="7"/>
      <c r="AG462" s="7"/>
      <c r="AH462" s="7"/>
      <c r="AI462" s="7"/>
    </row>
    <row r="463" spans="1:35" ht="12" customHeight="1" x14ac:dyDescent="0.2">
      <c r="A463" s="5">
        <v>2021</v>
      </c>
      <c r="B463" s="2" t="s">
        <v>716</v>
      </c>
      <c r="C463" s="2" t="s">
        <v>731</v>
      </c>
      <c r="D463" s="2" t="s">
        <v>672</v>
      </c>
      <c r="E463" s="2">
        <v>0</v>
      </c>
      <c r="F463" s="2">
        <v>0</v>
      </c>
      <c r="G463" s="2">
        <v>0</v>
      </c>
      <c r="H463" s="2">
        <v>0</v>
      </c>
      <c r="S463" s="2"/>
      <c r="T463" s="2"/>
      <c r="U463" s="2"/>
      <c r="V463" s="2"/>
      <c r="AB463" s="7"/>
      <c r="AC463" s="7"/>
      <c r="AD463" s="7"/>
      <c r="AE463" s="7"/>
      <c r="AF463" s="7"/>
      <c r="AG463" s="7"/>
      <c r="AH463" s="7"/>
      <c r="AI463" s="7"/>
    </row>
    <row r="464" spans="1:35" ht="12" customHeight="1" x14ac:dyDescent="0.2">
      <c r="A464" s="5">
        <v>2021</v>
      </c>
      <c r="B464" s="2" t="s">
        <v>721</v>
      </c>
      <c r="C464" s="2" t="s">
        <v>732</v>
      </c>
      <c r="D464" s="2" t="s">
        <v>672</v>
      </c>
      <c r="E464" s="2">
        <v>0</v>
      </c>
      <c r="F464" s="2">
        <v>0</v>
      </c>
      <c r="G464" s="2">
        <v>0</v>
      </c>
      <c r="H464" s="2">
        <v>600000</v>
      </c>
      <c r="S464" s="2"/>
      <c r="T464" s="2"/>
      <c r="U464" s="2"/>
      <c r="V464" s="2"/>
      <c r="AB464" s="7"/>
      <c r="AC464" s="7"/>
      <c r="AD464" s="7"/>
      <c r="AE464" s="7"/>
      <c r="AF464" s="7"/>
      <c r="AG464" s="7"/>
      <c r="AH464" s="7"/>
      <c r="AI464" s="7"/>
    </row>
    <row r="465" spans="1:35" ht="12" customHeight="1" x14ac:dyDescent="0.2">
      <c r="A465" s="5">
        <v>2021</v>
      </c>
      <c r="B465" s="2" t="s">
        <v>718</v>
      </c>
      <c r="C465" s="2" t="s">
        <v>733</v>
      </c>
      <c r="D465" s="2" t="s">
        <v>672</v>
      </c>
      <c r="E465" s="2">
        <v>0</v>
      </c>
      <c r="F465" s="2">
        <v>0</v>
      </c>
      <c r="G465" s="2">
        <v>0</v>
      </c>
      <c r="H465" s="2">
        <v>600000</v>
      </c>
      <c r="S465" s="2"/>
      <c r="T465" s="2"/>
      <c r="U465" s="2"/>
      <c r="V465" s="2"/>
      <c r="AB465" s="7"/>
      <c r="AC465" s="7"/>
      <c r="AD465" s="7"/>
      <c r="AE465" s="7"/>
      <c r="AF465" s="7"/>
      <c r="AG465" s="7"/>
      <c r="AH465" s="7"/>
      <c r="AI465" s="7"/>
    </row>
    <row r="466" spans="1:35" ht="12" customHeight="1" x14ac:dyDescent="0.2">
      <c r="A466" s="5">
        <v>2021</v>
      </c>
      <c r="B466" s="2" t="s">
        <v>721</v>
      </c>
      <c r="C466" s="2" t="s">
        <v>734</v>
      </c>
      <c r="D466" s="2" t="s">
        <v>672</v>
      </c>
      <c r="E466" s="2">
        <v>0</v>
      </c>
      <c r="F466" s="2">
        <v>0</v>
      </c>
      <c r="G466" s="2">
        <v>0</v>
      </c>
      <c r="H466" s="2">
        <v>600000</v>
      </c>
      <c r="S466" s="2"/>
      <c r="T466" s="2"/>
      <c r="U466" s="2"/>
      <c r="V466" s="2"/>
      <c r="AB466" s="7"/>
      <c r="AC466" s="7"/>
      <c r="AD466" s="7"/>
      <c r="AE466" s="7"/>
      <c r="AF466" s="7"/>
      <c r="AG466" s="7"/>
      <c r="AH466" s="7"/>
      <c r="AI466" s="7"/>
    </row>
    <row r="467" spans="1:35" ht="12" customHeight="1" x14ac:dyDescent="0.2">
      <c r="A467" s="5">
        <v>2021</v>
      </c>
      <c r="B467" s="2" t="s">
        <v>722</v>
      </c>
      <c r="C467" s="2" t="s">
        <v>735</v>
      </c>
      <c r="D467" s="2" t="s">
        <v>672</v>
      </c>
      <c r="E467" s="2">
        <v>0</v>
      </c>
      <c r="F467" s="2">
        <v>0</v>
      </c>
      <c r="G467" s="2">
        <v>0</v>
      </c>
      <c r="H467" s="2">
        <v>0</v>
      </c>
      <c r="S467" s="2"/>
      <c r="T467" s="2"/>
      <c r="U467" s="2"/>
      <c r="V467" s="2"/>
      <c r="AB467" s="7"/>
      <c r="AC467" s="7"/>
      <c r="AD467" s="7"/>
      <c r="AE467" s="7"/>
      <c r="AF467" s="7"/>
      <c r="AG467" s="7"/>
      <c r="AH467" s="7"/>
      <c r="AI467" s="7"/>
    </row>
    <row r="468" spans="1:35" ht="12" customHeight="1" x14ac:dyDescent="0.2">
      <c r="A468" s="5">
        <v>2021</v>
      </c>
      <c r="B468" s="2" t="s">
        <v>715</v>
      </c>
      <c r="C468" s="2" t="s">
        <v>736</v>
      </c>
      <c r="D468" s="2" t="s">
        <v>672</v>
      </c>
      <c r="E468" s="2">
        <v>0</v>
      </c>
      <c r="F468" s="2">
        <v>0</v>
      </c>
      <c r="G468" s="2">
        <v>0</v>
      </c>
      <c r="H468" s="2">
        <v>0</v>
      </c>
      <c r="S468" s="2"/>
      <c r="T468" s="2"/>
      <c r="U468" s="2"/>
      <c r="V468" s="2"/>
      <c r="AB468" s="7"/>
      <c r="AC468" s="7"/>
      <c r="AD468" s="7"/>
      <c r="AE468" s="7"/>
      <c r="AF468" s="7"/>
      <c r="AG468" s="7"/>
      <c r="AH468" s="7"/>
      <c r="AI468" s="7"/>
    </row>
    <row r="469" spans="1:35" ht="12" customHeight="1" x14ac:dyDescent="0.2">
      <c r="A469" s="5">
        <v>2021</v>
      </c>
      <c r="B469" s="2" t="s">
        <v>723</v>
      </c>
      <c r="C469" s="2" t="s">
        <v>737</v>
      </c>
      <c r="D469" s="2" t="s">
        <v>672</v>
      </c>
      <c r="E469" s="2">
        <v>0</v>
      </c>
      <c r="F469" s="2">
        <v>0</v>
      </c>
      <c r="G469" s="2">
        <v>0</v>
      </c>
      <c r="H469" s="2">
        <v>0</v>
      </c>
      <c r="S469" s="2"/>
      <c r="T469" s="2"/>
      <c r="U469" s="2"/>
      <c r="V469" s="2"/>
      <c r="AB469" s="7"/>
      <c r="AC469" s="7"/>
      <c r="AD469" s="7"/>
      <c r="AE469" s="7"/>
      <c r="AF469" s="7"/>
      <c r="AG469" s="7"/>
      <c r="AH469" s="7"/>
      <c r="AI469" s="7"/>
    </row>
    <row r="470" spans="1:35" ht="12" customHeight="1" x14ac:dyDescent="0.2">
      <c r="A470" s="5">
        <v>2021</v>
      </c>
      <c r="B470" s="2" t="s">
        <v>719</v>
      </c>
      <c r="C470" s="2" t="s">
        <v>738</v>
      </c>
      <c r="D470" s="2" t="s">
        <v>672</v>
      </c>
      <c r="E470" s="2">
        <v>0</v>
      </c>
      <c r="F470" s="2">
        <v>0</v>
      </c>
      <c r="G470" s="2">
        <v>0</v>
      </c>
      <c r="H470" s="2">
        <v>0</v>
      </c>
      <c r="S470" s="2"/>
      <c r="T470" s="2"/>
      <c r="U470" s="2"/>
      <c r="V470" s="2"/>
      <c r="AB470" s="7"/>
      <c r="AC470" s="7"/>
      <c r="AD470" s="7"/>
      <c r="AE470" s="7"/>
      <c r="AF470" s="7"/>
      <c r="AG470" s="7"/>
      <c r="AH470" s="7"/>
      <c r="AI470" s="7"/>
    </row>
    <row r="471" spans="1:35" ht="12" customHeight="1" x14ac:dyDescent="0.2">
      <c r="A471" s="5">
        <v>2021</v>
      </c>
      <c r="B471" s="2" t="s">
        <v>721</v>
      </c>
      <c r="C471" s="2" t="s">
        <v>739</v>
      </c>
      <c r="D471" s="2" t="s">
        <v>672</v>
      </c>
      <c r="E471" s="2">
        <v>0</v>
      </c>
      <c r="F471" s="2">
        <v>0</v>
      </c>
      <c r="G471" s="2">
        <v>0</v>
      </c>
      <c r="H471" s="2">
        <v>1200000</v>
      </c>
      <c r="S471" s="2"/>
      <c r="T471" s="2"/>
      <c r="U471" s="2"/>
      <c r="V471" s="2"/>
      <c r="AB471" s="7"/>
      <c r="AC471" s="7"/>
      <c r="AD471" s="7"/>
      <c r="AE471" s="7"/>
      <c r="AF471" s="7"/>
      <c r="AG471" s="7"/>
      <c r="AH471" s="7"/>
      <c r="AI471" s="7"/>
    </row>
    <row r="472" spans="1:35" ht="12" customHeight="1" x14ac:dyDescent="0.2">
      <c r="A472" s="5">
        <v>2021</v>
      </c>
      <c r="B472" s="2" t="s">
        <v>724</v>
      </c>
      <c r="C472" s="2" t="s">
        <v>740</v>
      </c>
      <c r="D472" s="2" t="s">
        <v>672</v>
      </c>
      <c r="E472" s="2">
        <v>0</v>
      </c>
      <c r="F472" s="2">
        <v>0</v>
      </c>
      <c r="G472" s="2">
        <v>0</v>
      </c>
      <c r="H472" s="2">
        <v>0</v>
      </c>
      <c r="S472" s="2"/>
      <c r="T472" s="2"/>
      <c r="U472" s="2"/>
      <c r="V472" s="2"/>
      <c r="AB472" s="7"/>
      <c r="AC472" s="7"/>
      <c r="AD472" s="7"/>
      <c r="AE472" s="7"/>
      <c r="AF472" s="7"/>
      <c r="AG472" s="7"/>
      <c r="AH472" s="7"/>
      <c r="AI472" s="7"/>
    </row>
    <row r="473" spans="1:35" ht="12" customHeight="1" x14ac:dyDescent="0.2">
      <c r="A473" s="5">
        <v>2021</v>
      </c>
      <c r="B473" s="2" t="s">
        <v>718</v>
      </c>
      <c r="C473" s="2" t="s">
        <v>741</v>
      </c>
      <c r="D473" s="2" t="s">
        <v>672</v>
      </c>
      <c r="E473" s="2">
        <v>0</v>
      </c>
      <c r="F473" s="2">
        <v>0</v>
      </c>
      <c r="G473" s="2">
        <v>0</v>
      </c>
      <c r="H473" s="2">
        <v>0</v>
      </c>
      <c r="S473" s="2"/>
      <c r="T473" s="2"/>
      <c r="U473" s="2"/>
      <c r="V473" s="2"/>
      <c r="AB473" s="7"/>
      <c r="AC473" s="7"/>
      <c r="AD473" s="7"/>
      <c r="AE473" s="7"/>
      <c r="AF473" s="7"/>
      <c r="AG473" s="7"/>
      <c r="AH473" s="7"/>
      <c r="AI473" s="7"/>
    </row>
    <row r="474" spans="1:35" ht="12" customHeight="1" x14ac:dyDescent="0.2">
      <c r="A474" s="5">
        <v>2021</v>
      </c>
      <c r="B474" s="2" t="s">
        <v>717</v>
      </c>
      <c r="C474" s="2" t="s">
        <v>742</v>
      </c>
      <c r="D474" s="2" t="s">
        <v>672</v>
      </c>
      <c r="E474" s="2">
        <v>0</v>
      </c>
      <c r="F474" s="2">
        <v>0</v>
      </c>
      <c r="G474" s="2">
        <v>0</v>
      </c>
      <c r="H474" s="2">
        <v>0</v>
      </c>
      <c r="S474" s="2"/>
      <c r="T474" s="2"/>
      <c r="U474" s="2"/>
      <c r="V474" s="2"/>
      <c r="AB474" s="7"/>
      <c r="AC474" s="7"/>
      <c r="AD474" s="7"/>
      <c r="AE474" s="7"/>
      <c r="AF474" s="7"/>
      <c r="AG474" s="7"/>
      <c r="AH474" s="7"/>
      <c r="AI474" s="7"/>
    </row>
    <row r="475" spans="1:35" ht="12" customHeight="1" x14ac:dyDescent="0.2">
      <c r="A475" s="5">
        <v>2021</v>
      </c>
      <c r="B475" s="2" t="s">
        <v>717</v>
      </c>
      <c r="C475" s="2" t="s">
        <v>743</v>
      </c>
      <c r="D475" s="2" t="s">
        <v>672</v>
      </c>
      <c r="E475" s="2">
        <v>0</v>
      </c>
      <c r="F475" s="2">
        <v>0</v>
      </c>
      <c r="G475" s="2">
        <v>0</v>
      </c>
      <c r="H475" s="2">
        <v>0</v>
      </c>
      <c r="S475" s="2"/>
      <c r="T475" s="2"/>
      <c r="U475" s="2"/>
      <c r="V475" s="2"/>
      <c r="AB475" s="7"/>
      <c r="AC475" s="7"/>
      <c r="AD475" s="7"/>
      <c r="AE475" s="7"/>
      <c r="AF475" s="7"/>
      <c r="AG475" s="7"/>
      <c r="AH475" s="7"/>
      <c r="AI475" s="7"/>
    </row>
    <row r="476" spans="1:35" ht="12" customHeight="1" x14ac:dyDescent="0.2">
      <c r="A476" s="5">
        <v>2021</v>
      </c>
      <c r="B476" s="2" t="s">
        <v>715</v>
      </c>
      <c r="C476" s="2" t="s">
        <v>744</v>
      </c>
      <c r="D476" s="2" t="s">
        <v>672</v>
      </c>
      <c r="E476" s="2">
        <v>0</v>
      </c>
      <c r="F476" s="2">
        <v>0</v>
      </c>
      <c r="G476" s="2">
        <v>0</v>
      </c>
      <c r="H476" s="2">
        <v>600000</v>
      </c>
      <c r="S476" s="2"/>
      <c r="T476" s="2"/>
      <c r="U476" s="2"/>
      <c r="V476" s="2"/>
      <c r="AB476" s="7"/>
      <c r="AC476" s="7"/>
      <c r="AD476" s="7"/>
      <c r="AE476" s="7"/>
      <c r="AF476" s="7"/>
      <c r="AG476" s="7"/>
      <c r="AH476" s="7"/>
      <c r="AI476" s="7"/>
    </row>
    <row r="477" spans="1:35" ht="12" customHeight="1" x14ac:dyDescent="0.2">
      <c r="A477" s="5">
        <v>2021</v>
      </c>
      <c r="B477" s="2" t="s">
        <v>724</v>
      </c>
      <c r="C477" s="2" t="s">
        <v>745</v>
      </c>
      <c r="D477" s="2" t="s">
        <v>672</v>
      </c>
      <c r="E477" s="2">
        <v>0</v>
      </c>
      <c r="F477" s="2">
        <v>0</v>
      </c>
      <c r="G477" s="2">
        <v>0</v>
      </c>
      <c r="H477" s="2">
        <v>600000</v>
      </c>
      <c r="S477" s="2"/>
      <c r="T477" s="2"/>
      <c r="U477" s="2"/>
      <c r="V477" s="2"/>
      <c r="AB477" s="7"/>
      <c r="AC477" s="7"/>
      <c r="AD477" s="7"/>
      <c r="AE477" s="7"/>
      <c r="AF477" s="7"/>
      <c r="AG477" s="7"/>
      <c r="AH477" s="7"/>
      <c r="AI477" s="7"/>
    </row>
    <row r="478" spans="1:35" ht="12" customHeight="1" x14ac:dyDescent="0.2">
      <c r="A478" s="5">
        <v>2021</v>
      </c>
      <c r="B478" s="2" t="s">
        <v>718</v>
      </c>
      <c r="C478" s="2" t="s">
        <v>746</v>
      </c>
      <c r="D478" s="2" t="s">
        <v>672</v>
      </c>
      <c r="E478" s="2">
        <v>0</v>
      </c>
      <c r="F478" s="2">
        <v>0</v>
      </c>
      <c r="G478" s="2">
        <v>0</v>
      </c>
      <c r="H478" s="2">
        <v>600000</v>
      </c>
      <c r="S478" s="2"/>
      <c r="T478" s="2"/>
      <c r="U478" s="2"/>
      <c r="V478" s="2"/>
      <c r="AB478" s="7"/>
      <c r="AC478" s="7"/>
      <c r="AD478" s="7"/>
      <c r="AE478" s="7"/>
      <c r="AF478" s="7"/>
      <c r="AG478" s="7"/>
      <c r="AH478" s="7"/>
      <c r="AI478" s="7"/>
    </row>
    <row r="479" spans="1:35" ht="12" customHeight="1" x14ac:dyDescent="0.2">
      <c r="A479" s="5">
        <v>2021</v>
      </c>
      <c r="B479" s="2" t="s">
        <v>723</v>
      </c>
      <c r="C479" s="2" t="s">
        <v>747</v>
      </c>
      <c r="D479" s="2" t="s">
        <v>672</v>
      </c>
      <c r="E479" s="2">
        <v>0</v>
      </c>
      <c r="F479" s="2">
        <v>0</v>
      </c>
      <c r="G479" s="2">
        <v>0</v>
      </c>
      <c r="H479" s="2">
        <v>0</v>
      </c>
      <c r="S479" s="2"/>
      <c r="T479" s="2"/>
      <c r="U479" s="2"/>
      <c r="V479" s="2"/>
      <c r="AB479" s="7"/>
      <c r="AC479" s="7"/>
      <c r="AD479" s="7"/>
      <c r="AE479" s="7"/>
      <c r="AF479" s="7"/>
      <c r="AG479" s="7"/>
      <c r="AH479" s="7"/>
      <c r="AI479" s="7"/>
    </row>
    <row r="480" spans="1:35" ht="12" customHeight="1" x14ac:dyDescent="0.2">
      <c r="A480" s="5">
        <v>2021</v>
      </c>
      <c r="B480" s="2" t="s">
        <v>722</v>
      </c>
      <c r="C480" s="2" t="s">
        <v>748</v>
      </c>
      <c r="D480" s="2" t="s">
        <v>672</v>
      </c>
      <c r="E480" s="2">
        <v>0</v>
      </c>
      <c r="F480" s="2">
        <v>0</v>
      </c>
      <c r="G480" s="2">
        <v>0</v>
      </c>
      <c r="H480" s="2">
        <v>0</v>
      </c>
      <c r="S480" s="2"/>
      <c r="T480" s="2"/>
      <c r="U480" s="2"/>
      <c r="V480" s="2"/>
      <c r="AB480" s="7"/>
      <c r="AC480" s="7"/>
      <c r="AD480" s="7"/>
      <c r="AE480" s="7"/>
      <c r="AF480" s="7"/>
      <c r="AG480" s="7"/>
      <c r="AH480" s="7"/>
      <c r="AI480" s="7"/>
    </row>
    <row r="481" spans="1:35" ht="12" customHeight="1" x14ac:dyDescent="0.2">
      <c r="A481" s="5">
        <v>2021</v>
      </c>
      <c r="B481" s="2" t="s">
        <v>719</v>
      </c>
      <c r="C481" s="2" t="s">
        <v>749</v>
      </c>
      <c r="D481" s="2" t="s">
        <v>672</v>
      </c>
      <c r="E481" s="2">
        <v>0</v>
      </c>
      <c r="F481" s="2">
        <v>0</v>
      </c>
      <c r="G481" s="2">
        <v>0</v>
      </c>
      <c r="H481" s="2">
        <v>0</v>
      </c>
      <c r="S481" s="2"/>
      <c r="T481" s="2"/>
      <c r="U481" s="2"/>
      <c r="V481" s="2"/>
      <c r="AB481" s="7"/>
      <c r="AC481" s="7"/>
      <c r="AD481" s="7"/>
      <c r="AE481" s="7"/>
      <c r="AF481" s="7"/>
      <c r="AG481" s="7"/>
      <c r="AH481" s="7"/>
      <c r="AI481" s="7"/>
    </row>
    <row r="482" spans="1:35" ht="12" customHeight="1" x14ac:dyDescent="0.2">
      <c r="A482" s="5">
        <v>2021</v>
      </c>
      <c r="B482" s="2" t="s">
        <v>720</v>
      </c>
      <c r="C482" s="2" t="s">
        <v>750</v>
      </c>
      <c r="D482" s="2" t="s">
        <v>672</v>
      </c>
      <c r="E482" s="2">
        <v>0</v>
      </c>
      <c r="F482" s="2">
        <v>0</v>
      </c>
      <c r="G482" s="2">
        <v>0</v>
      </c>
      <c r="H482" s="2">
        <v>0</v>
      </c>
      <c r="S482" s="2"/>
      <c r="T482" s="2"/>
      <c r="U482" s="2"/>
      <c r="V482" s="2"/>
      <c r="AB482" s="7"/>
      <c r="AC482" s="7"/>
      <c r="AD482" s="7"/>
      <c r="AE482" s="7"/>
      <c r="AF482" s="7"/>
      <c r="AG482" s="7"/>
      <c r="AH482" s="7"/>
      <c r="AI482" s="7"/>
    </row>
    <row r="483" spans="1:35" ht="12" customHeight="1" x14ac:dyDescent="0.2">
      <c r="A483" s="5">
        <v>2021</v>
      </c>
      <c r="B483" s="2" t="s">
        <v>724</v>
      </c>
      <c r="C483" s="2" t="s">
        <v>751</v>
      </c>
      <c r="D483" s="2" t="s">
        <v>672</v>
      </c>
      <c r="E483" s="2">
        <v>0</v>
      </c>
      <c r="F483" s="2">
        <v>0</v>
      </c>
      <c r="G483" s="2">
        <v>0</v>
      </c>
      <c r="H483" s="2">
        <v>0</v>
      </c>
      <c r="S483" s="2"/>
      <c r="T483" s="2"/>
      <c r="U483" s="2"/>
      <c r="V483" s="2"/>
      <c r="AB483" s="7"/>
      <c r="AC483" s="7"/>
      <c r="AD483" s="7"/>
      <c r="AE483" s="7"/>
      <c r="AF483" s="7"/>
      <c r="AG483" s="7"/>
      <c r="AH483" s="7"/>
      <c r="AI483" s="7"/>
    </row>
    <row r="484" spans="1:35" ht="12" customHeight="1" x14ac:dyDescent="0.2">
      <c r="A484" s="5">
        <v>2021</v>
      </c>
      <c r="B484" s="2" t="s">
        <v>722</v>
      </c>
      <c r="C484" s="2" t="s">
        <v>752</v>
      </c>
      <c r="D484" s="2" t="s">
        <v>672</v>
      </c>
      <c r="E484" s="2">
        <v>0</v>
      </c>
      <c r="F484" s="2">
        <v>0</v>
      </c>
      <c r="G484" s="2">
        <v>0</v>
      </c>
      <c r="H484" s="2">
        <v>600000</v>
      </c>
      <c r="S484" s="2"/>
      <c r="T484" s="2"/>
      <c r="U484" s="2"/>
      <c r="V484" s="2"/>
      <c r="AB484" s="7"/>
      <c r="AC484" s="7"/>
      <c r="AD484" s="7"/>
      <c r="AE484" s="7"/>
      <c r="AF484" s="7"/>
      <c r="AG484" s="7"/>
      <c r="AH484" s="7"/>
      <c r="AI484" s="7"/>
    </row>
    <row r="485" spans="1:35" ht="12" customHeight="1" x14ac:dyDescent="0.2">
      <c r="A485" s="5">
        <v>2021</v>
      </c>
      <c r="B485" s="2" t="s">
        <v>724</v>
      </c>
      <c r="C485" s="2" t="s">
        <v>753</v>
      </c>
      <c r="D485" s="2" t="s">
        <v>672</v>
      </c>
      <c r="E485" s="2">
        <v>0</v>
      </c>
      <c r="F485" s="2">
        <v>0</v>
      </c>
      <c r="G485" s="2">
        <v>0</v>
      </c>
      <c r="H485" s="2">
        <v>0</v>
      </c>
      <c r="S485" s="2"/>
      <c r="T485" s="2"/>
      <c r="U485" s="2"/>
      <c r="V485" s="2"/>
      <c r="AB485" s="7"/>
      <c r="AC485" s="7"/>
      <c r="AD485" s="7"/>
      <c r="AE485" s="7"/>
      <c r="AF485" s="7"/>
      <c r="AG485" s="7"/>
      <c r="AH485" s="7"/>
      <c r="AI485" s="7"/>
    </row>
    <row r="486" spans="1:35" ht="12" customHeight="1" x14ac:dyDescent="0.2">
      <c r="A486" s="5">
        <v>2021</v>
      </c>
      <c r="B486" s="2" t="s">
        <v>724</v>
      </c>
      <c r="C486" s="2" t="s">
        <v>248</v>
      </c>
      <c r="D486" s="2" t="s">
        <v>672</v>
      </c>
      <c r="E486" s="2">
        <v>0</v>
      </c>
      <c r="F486" s="2">
        <v>0</v>
      </c>
      <c r="G486" s="2">
        <v>0</v>
      </c>
      <c r="H486" s="2">
        <v>600000</v>
      </c>
      <c r="S486" s="2"/>
      <c r="T486" s="2"/>
      <c r="U486" s="2"/>
      <c r="V486" s="2"/>
      <c r="AB486" s="7"/>
      <c r="AC486" s="7"/>
      <c r="AD486" s="7"/>
      <c r="AE486" s="7"/>
      <c r="AF486" s="7"/>
      <c r="AG486" s="7"/>
      <c r="AH486" s="7"/>
      <c r="AI486" s="7"/>
    </row>
    <row r="487" spans="1:35" ht="12" customHeight="1" x14ac:dyDescent="0.2">
      <c r="A487" s="5">
        <v>2021</v>
      </c>
      <c r="B487" s="2" t="s">
        <v>717</v>
      </c>
      <c r="C487" s="2" t="s">
        <v>249</v>
      </c>
      <c r="D487" s="2" t="s">
        <v>672</v>
      </c>
      <c r="E487" s="2">
        <v>0</v>
      </c>
      <c r="F487" s="2">
        <v>0</v>
      </c>
      <c r="G487" s="2">
        <v>0</v>
      </c>
      <c r="H487" s="2">
        <v>700000</v>
      </c>
      <c r="S487" s="2"/>
      <c r="T487" s="2"/>
      <c r="U487" s="2"/>
      <c r="V487" s="2"/>
      <c r="AB487" s="7"/>
      <c r="AC487" s="7"/>
      <c r="AD487" s="7"/>
      <c r="AE487" s="7"/>
      <c r="AF487" s="7"/>
      <c r="AG487" s="7"/>
      <c r="AH487" s="7"/>
      <c r="AI487" s="7"/>
    </row>
    <row r="488" spans="1:35" ht="12" customHeight="1" x14ac:dyDescent="0.2">
      <c r="A488" s="5">
        <v>2021</v>
      </c>
      <c r="B488" s="2" t="s">
        <v>723</v>
      </c>
      <c r="C488" s="2" t="s">
        <v>250</v>
      </c>
      <c r="D488" s="2" t="s">
        <v>672</v>
      </c>
      <c r="E488" s="2">
        <v>0</v>
      </c>
      <c r="F488" s="2">
        <v>0</v>
      </c>
      <c r="G488" s="2">
        <v>0</v>
      </c>
      <c r="H488" s="2">
        <v>0</v>
      </c>
      <c r="S488" s="2"/>
      <c r="T488" s="2"/>
      <c r="U488" s="2"/>
      <c r="V488" s="2"/>
      <c r="AB488" s="7"/>
      <c r="AC488" s="7"/>
      <c r="AD488" s="7"/>
      <c r="AE488" s="7"/>
      <c r="AF488" s="7"/>
      <c r="AG488" s="7"/>
      <c r="AH488" s="7"/>
      <c r="AI488" s="7"/>
    </row>
    <row r="489" spans="1:35" ht="12" customHeight="1" x14ac:dyDescent="0.2">
      <c r="A489" s="5">
        <v>2021</v>
      </c>
      <c r="B489" s="2" t="s">
        <v>723</v>
      </c>
      <c r="C489" s="2" t="s">
        <v>251</v>
      </c>
      <c r="D489" s="2" t="s">
        <v>672</v>
      </c>
      <c r="E489" s="2">
        <v>0</v>
      </c>
      <c r="F489" s="2">
        <v>0</v>
      </c>
      <c r="G489" s="2">
        <v>0</v>
      </c>
      <c r="H489" s="2">
        <v>0</v>
      </c>
      <c r="S489" s="2"/>
      <c r="T489" s="2"/>
      <c r="U489" s="2"/>
      <c r="V489" s="2"/>
      <c r="AB489" s="7"/>
      <c r="AC489" s="7"/>
      <c r="AD489" s="7"/>
      <c r="AE489" s="7"/>
      <c r="AF489" s="7"/>
      <c r="AG489" s="7"/>
      <c r="AH489" s="7"/>
      <c r="AI489" s="7"/>
    </row>
    <row r="490" spans="1:35" ht="12" customHeight="1" x14ac:dyDescent="0.2">
      <c r="A490" s="5">
        <v>2021</v>
      </c>
      <c r="B490" s="2" t="s">
        <v>719</v>
      </c>
      <c r="C490" s="2" t="s">
        <v>252</v>
      </c>
      <c r="D490" s="2" t="s">
        <v>672</v>
      </c>
      <c r="E490" s="2">
        <v>0</v>
      </c>
      <c r="F490" s="2">
        <v>0</v>
      </c>
      <c r="G490" s="2">
        <v>0</v>
      </c>
      <c r="H490" s="2">
        <v>1300000</v>
      </c>
      <c r="S490" s="2"/>
      <c r="T490" s="2"/>
      <c r="U490" s="2"/>
      <c r="V490" s="2"/>
      <c r="AB490" s="7"/>
      <c r="AC490" s="7"/>
      <c r="AD490" s="7"/>
      <c r="AE490" s="7"/>
      <c r="AF490" s="7"/>
      <c r="AG490" s="7"/>
      <c r="AH490" s="7"/>
      <c r="AI490" s="7"/>
    </row>
    <row r="491" spans="1:35" ht="12" customHeight="1" x14ac:dyDescent="0.2">
      <c r="A491" s="5">
        <v>2021</v>
      </c>
      <c r="B491" s="2" t="s">
        <v>720</v>
      </c>
      <c r="C491" s="2" t="s">
        <v>253</v>
      </c>
      <c r="D491" s="2" t="s">
        <v>672</v>
      </c>
      <c r="E491" s="2">
        <v>0</v>
      </c>
      <c r="F491" s="2">
        <v>0</v>
      </c>
      <c r="G491" s="2">
        <v>0</v>
      </c>
      <c r="H491" s="2">
        <v>0</v>
      </c>
      <c r="S491" s="2"/>
      <c r="T491" s="2"/>
      <c r="U491" s="2"/>
      <c r="V491" s="2"/>
      <c r="AB491" s="7"/>
      <c r="AC491" s="7"/>
      <c r="AD491" s="7"/>
      <c r="AE491" s="7"/>
      <c r="AF491" s="7"/>
      <c r="AG491" s="7"/>
      <c r="AH491" s="7"/>
      <c r="AI491" s="7"/>
    </row>
    <row r="492" spans="1:35" ht="12" customHeight="1" x14ac:dyDescent="0.2">
      <c r="A492" s="5">
        <v>2021</v>
      </c>
      <c r="B492" s="2" t="s">
        <v>715</v>
      </c>
      <c r="C492" s="2" t="s">
        <v>725</v>
      </c>
      <c r="D492" s="2" t="s">
        <v>664</v>
      </c>
      <c r="E492" s="2">
        <v>27468614</v>
      </c>
      <c r="F492" s="2">
        <v>3822000</v>
      </c>
      <c r="G492" s="2">
        <v>0</v>
      </c>
      <c r="H492" s="2">
        <v>41468911</v>
      </c>
      <c r="S492" s="2"/>
      <c r="T492" s="31">
        <v>74.28</v>
      </c>
      <c r="U492" s="2"/>
      <c r="V492" s="2"/>
      <c r="AB492" s="7"/>
      <c r="AC492" s="7"/>
      <c r="AD492" s="7"/>
      <c r="AE492" s="7"/>
      <c r="AF492" s="7"/>
      <c r="AG492" s="7"/>
      <c r="AH492" s="7"/>
      <c r="AI492" s="7"/>
    </row>
    <row r="493" spans="1:35" ht="12" customHeight="1" x14ac:dyDescent="0.2">
      <c r="A493" s="5">
        <v>2021</v>
      </c>
      <c r="B493" s="2" t="s">
        <v>716</v>
      </c>
      <c r="C493" s="2" t="s">
        <v>726</v>
      </c>
      <c r="D493" s="2" t="s">
        <v>664</v>
      </c>
      <c r="E493" s="2">
        <v>19939646</v>
      </c>
      <c r="F493" s="2">
        <v>103510622</v>
      </c>
      <c r="G493" s="2">
        <v>0</v>
      </c>
      <c r="H493" s="2">
        <v>47946521</v>
      </c>
      <c r="S493" s="2"/>
      <c r="T493" s="31">
        <v>73.8</v>
      </c>
      <c r="U493" s="2"/>
      <c r="V493" s="2"/>
      <c r="AB493" s="7"/>
      <c r="AC493" s="7"/>
      <c r="AD493" s="7"/>
      <c r="AE493" s="7"/>
      <c r="AF493" s="7"/>
      <c r="AG493" s="7"/>
      <c r="AH493" s="7"/>
      <c r="AI493" s="7"/>
    </row>
    <row r="494" spans="1:35" ht="12" customHeight="1" x14ac:dyDescent="0.2">
      <c r="A494" s="5">
        <v>2021</v>
      </c>
      <c r="B494" s="2" t="s">
        <v>717</v>
      </c>
      <c r="C494" s="2" t="s">
        <v>727</v>
      </c>
      <c r="D494" s="2" t="s">
        <v>664</v>
      </c>
      <c r="E494" s="2">
        <v>12056382</v>
      </c>
      <c r="F494" s="2">
        <v>20221195</v>
      </c>
      <c r="G494" s="2">
        <v>0</v>
      </c>
      <c r="H494" s="2">
        <v>24249858</v>
      </c>
      <c r="S494" s="2"/>
      <c r="T494" s="31">
        <v>74.739999999999995</v>
      </c>
      <c r="U494" s="2"/>
      <c r="V494" s="2"/>
      <c r="AB494" s="7"/>
      <c r="AC494" s="7"/>
      <c r="AD494" s="7"/>
      <c r="AE494" s="7"/>
      <c r="AF494" s="7"/>
      <c r="AG494" s="7"/>
      <c r="AH494" s="7"/>
      <c r="AI494" s="7"/>
    </row>
    <row r="495" spans="1:35" ht="12" customHeight="1" x14ac:dyDescent="0.2">
      <c r="A495" s="5">
        <v>2021</v>
      </c>
      <c r="B495" s="2" t="s">
        <v>718</v>
      </c>
      <c r="C495" s="2" t="s">
        <v>728</v>
      </c>
      <c r="D495" s="2" t="s">
        <v>664</v>
      </c>
      <c r="E495" s="2">
        <v>19600942</v>
      </c>
      <c r="F495" s="2">
        <v>42777628</v>
      </c>
      <c r="G495" s="2">
        <v>0</v>
      </c>
      <c r="H495" s="2">
        <v>32875516</v>
      </c>
      <c r="S495" s="2"/>
      <c r="T495" s="31">
        <v>74.510000000000005</v>
      </c>
      <c r="U495" s="2"/>
      <c r="V495" s="2"/>
      <c r="AB495" s="7"/>
      <c r="AC495" s="7"/>
      <c r="AD495" s="7"/>
      <c r="AE495" s="7"/>
      <c r="AF495" s="7"/>
      <c r="AG495" s="7"/>
      <c r="AH495" s="7"/>
      <c r="AI495" s="7"/>
    </row>
    <row r="496" spans="1:35" ht="12" customHeight="1" x14ac:dyDescent="0.2">
      <c r="A496" s="5">
        <v>2021</v>
      </c>
      <c r="B496" s="2" t="s">
        <v>719</v>
      </c>
      <c r="C496" s="2" t="s">
        <v>729</v>
      </c>
      <c r="D496" s="2" t="s">
        <v>664</v>
      </c>
      <c r="E496" s="2">
        <v>65441896</v>
      </c>
      <c r="F496" s="2">
        <v>26777438</v>
      </c>
      <c r="G496" s="2">
        <v>0</v>
      </c>
      <c r="H496" s="2">
        <v>30287217</v>
      </c>
      <c r="S496" s="2"/>
      <c r="T496" s="31">
        <v>76.03</v>
      </c>
      <c r="U496" s="2"/>
      <c r="V496" s="2"/>
      <c r="AB496" s="7"/>
      <c r="AC496" s="7"/>
      <c r="AD496" s="7"/>
      <c r="AE496" s="7"/>
      <c r="AF496" s="7"/>
      <c r="AG496" s="7"/>
      <c r="AH496" s="7"/>
      <c r="AI496" s="7"/>
    </row>
    <row r="497" spans="1:35" ht="12" customHeight="1" x14ac:dyDescent="0.2">
      <c r="A497" s="5">
        <v>2021</v>
      </c>
      <c r="B497" s="2" t="s">
        <v>720</v>
      </c>
      <c r="C497" s="2" t="s">
        <v>730</v>
      </c>
      <c r="D497" s="2" t="s">
        <v>664</v>
      </c>
      <c r="E497" s="2">
        <v>19088611</v>
      </c>
      <c r="F497" s="2">
        <v>30603172</v>
      </c>
      <c r="G497" s="2">
        <v>0</v>
      </c>
      <c r="H497" s="2">
        <v>43518775</v>
      </c>
      <c r="S497" s="2"/>
      <c r="T497" s="31">
        <v>69.540000000000006</v>
      </c>
      <c r="U497" s="2"/>
      <c r="V497" s="2"/>
      <c r="AB497" s="7"/>
      <c r="AC497" s="7"/>
      <c r="AD497" s="7"/>
      <c r="AE497" s="7"/>
      <c r="AF497" s="7"/>
      <c r="AG497" s="7"/>
      <c r="AH497" s="7"/>
      <c r="AI497" s="7"/>
    </row>
    <row r="498" spans="1:35" ht="12" customHeight="1" x14ac:dyDescent="0.2">
      <c r="A498" s="5">
        <v>2021</v>
      </c>
      <c r="B498" s="2" t="s">
        <v>716</v>
      </c>
      <c r="C498" s="2" t="s">
        <v>731</v>
      </c>
      <c r="D498" s="2" t="s">
        <v>664</v>
      </c>
      <c r="E498" s="2">
        <v>21325274</v>
      </c>
      <c r="F498" s="2">
        <v>10076736</v>
      </c>
      <c r="G498" s="2">
        <v>0</v>
      </c>
      <c r="H498" s="2">
        <v>43849278</v>
      </c>
      <c r="S498" s="2"/>
      <c r="T498" s="31">
        <v>73.900000000000006</v>
      </c>
      <c r="U498" s="2"/>
      <c r="V498" s="2"/>
      <c r="AB498" s="7"/>
      <c r="AC498" s="7"/>
      <c r="AD498" s="7"/>
      <c r="AE498" s="7"/>
      <c r="AF498" s="7"/>
      <c r="AG498" s="7"/>
      <c r="AH498" s="7"/>
      <c r="AI498" s="7"/>
    </row>
    <row r="499" spans="1:35" ht="12" customHeight="1" x14ac:dyDescent="0.2">
      <c r="A499" s="5">
        <v>2021</v>
      </c>
      <c r="B499" s="2" t="s">
        <v>721</v>
      </c>
      <c r="C499" s="2" t="s">
        <v>732</v>
      </c>
      <c r="D499" s="2" t="s">
        <v>664</v>
      </c>
      <c r="E499" s="2">
        <v>16634526</v>
      </c>
      <c r="F499" s="2">
        <v>26820632</v>
      </c>
      <c r="G499" s="2">
        <v>0</v>
      </c>
      <c r="H499" s="2">
        <v>29915041</v>
      </c>
      <c r="S499" s="2"/>
      <c r="T499" s="31">
        <v>75.459999999999994</v>
      </c>
      <c r="U499" s="2"/>
      <c r="V499" s="2"/>
      <c r="AB499" s="7"/>
      <c r="AC499" s="7"/>
      <c r="AD499" s="7"/>
      <c r="AE499" s="7"/>
      <c r="AF499" s="7"/>
      <c r="AG499" s="7"/>
      <c r="AH499" s="7"/>
      <c r="AI499" s="7"/>
    </row>
    <row r="500" spans="1:35" ht="12" customHeight="1" x14ac:dyDescent="0.2">
      <c r="A500" s="5">
        <v>2021</v>
      </c>
      <c r="B500" s="2" t="s">
        <v>718</v>
      </c>
      <c r="C500" s="2" t="s">
        <v>733</v>
      </c>
      <c r="D500" s="2" t="s">
        <v>664</v>
      </c>
      <c r="E500" s="2">
        <v>19144063</v>
      </c>
      <c r="F500" s="2">
        <v>33939077</v>
      </c>
      <c r="G500" s="2">
        <v>0</v>
      </c>
      <c r="H500" s="2">
        <v>37043237</v>
      </c>
      <c r="S500" s="2"/>
      <c r="T500" s="31">
        <v>74.84</v>
      </c>
      <c r="U500" s="2"/>
      <c r="V500" s="2"/>
      <c r="AB500" s="7"/>
      <c r="AC500" s="7"/>
      <c r="AD500" s="7"/>
      <c r="AE500" s="7"/>
      <c r="AF500" s="7"/>
      <c r="AG500" s="7"/>
      <c r="AH500" s="7"/>
      <c r="AI500" s="7"/>
    </row>
    <row r="501" spans="1:35" ht="12" customHeight="1" x14ac:dyDescent="0.2">
      <c r="A501" s="5">
        <v>2021</v>
      </c>
      <c r="B501" s="2" t="s">
        <v>721</v>
      </c>
      <c r="C501" s="2" t="s">
        <v>734</v>
      </c>
      <c r="D501" s="2" t="s">
        <v>664</v>
      </c>
      <c r="E501" s="2">
        <v>24166036</v>
      </c>
      <c r="F501" s="2">
        <v>280000</v>
      </c>
      <c r="G501" s="2">
        <v>0</v>
      </c>
      <c r="H501" s="2">
        <v>25969682</v>
      </c>
      <c r="S501" s="2"/>
      <c r="T501" s="31">
        <v>75.91</v>
      </c>
      <c r="U501" s="2"/>
      <c r="V501" s="2"/>
      <c r="AB501" s="7"/>
      <c r="AC501" s="7"/>
      <c r="AD501" s="7"/>
      <c r="AE501" s="7"/>
      <c r="AF501" s="7"/>
      <c r="AG501" s="7"/>
      <c r="AH501" s="7"/>
      <c r="AI501" s="7"/>
    </row>
    <row r="502" spans="1:35" ht="12" customHeight="1" x14ac:dyDescent="0.2">
      <c r="A502" s="5">
        <v>2021</v>
      </c>
      <c r="B502" s="2" t="s">
        <v>722</v>
      </c>
      <c r="C502" s="2" t="s">
        <v>735</v>
      </c>
      <c r="D502" s="2" t="s">
        <v>664</v>
      </c>
      <c r="E502" s="2">
        <v>22170339</v>
      </c>
      <c r="F502" s="2">
        <v>484277</v>
      </c>
      <c r="G502" s="2">
        <v>0</v>
      </c>
      <c r="H502" s="2">
        <v>25635111</v>
      </c>
      <c r="S502" s="2"/>
      <c r="T502" s="31">
        <v>77.55</v>
      </c>
      <c r="U502" s="2"/>
      <c r="V502" s="2"/>
      <c r="AB502" s="7"/>
      <c r="AC502" s="7"/>
      <c r="AD502" s="7"/>
      <c r="AE502" s="7"/>
      <c r="AF502" s="7"/>
      <c r="AG502" s="7"/>
      <c r="AH502" s="7"/>
      <c r="AI502" s="7"/>
    </row>
    <row r="503" spans="1:35" ht="12" customHeight="1" x14ac:dyDescent="0.2">
      <c r="A503" s="5">
        <v>2021</v>
      </c>
      <c r="B503" s="2" t="s">
        <v>715</v>
      </c>
      <c r="C503" s="2" t="s">
        <v>736</v>
      </c>
      <c r="D503" s="2" t="s">
        <v>664</v>
      </c>
      <c r="E503" s="2">
        <v>34924597</v>
      </c>
      <c r="F503" s="2">
        <v>280000</v>
      </c>
      <c r="G503" s="2">
        <v>0</v>
      </c>
      <c r="H503" s="2">
        <v>42465828</v>
      </c>
      <c r="S503" s="2"/>
      <c r="T503" s="31">
        <v>73.55</v>
      </c>
      <c r="U503" s="2"/>
      <c r="V503" s="2"/>
      <c r="AB503" s="7"/>
      <c r="AC503" s="7"/>
      <c r="AD503" s="7"/>
      <c r="AE503" s="7"/>
      <c r="AF503" s="7"/>
      <c r="AG503" s="7"/>
      <c r="AH503" s="7"/>
      <c r="AI503" s="7"/>
    </row>
    <row r="504" spans="1:35" ht="12" customHeight="1" x14ac:dyDescent="0.2">
      <c r="A504" s="5">
        <v>2021</v>
      </c>
      <c r="B504" s="2" t="s">
        <v>723</v>
      </c>
      <c r="C504" s="2" t="s">
        <v>737</v>
      </c>
      <c r="D504" s="2" t="s">
        <v>664</v>
      </c>
      <c r="E504" s="2">
        <v>18937386</v>
      </c>
      <c r="F504" s="2">
        <v>9849025</v>
      </c>
      <c r="G504" s="2">
        <v>0</v>
      </c>
      <c r="H504" s="2">
        <v>33246874</v>
      </c>
      <c r="S504" s="2"/>
      <c r="T504" s="31">
        <v>74.48</v>
      </c>
      <c r="U504" s="2"/>
      <c r="V504" s="2"/>
      <c r="AB504" s="7"/>
      <c r="AC504" s="7"/>
      <c r="AD504" s="7"/>
      <c r="AE504" s="7"/>
      <c r="AF504" s="7"/>
      <c r="AG504" s="7"/>
      <c r="AH504" s="7"/>
      <c r="AI504" s="7"/>
    </row>
    <row r="505" spans="1:35" ht="12" customHeight="1" x14ac:dyDescent="0.2">
      <c r="A505" s="5">
        <v>2021</v>
      </c>
      <c r="B505" s="2" t="s">
        <v>719</v>
      </c>
      <c r="C505" s="2" t="s">
        <v>738</v>
      </c>
      <c r="D505" s="2" t="s">
        <v>664</v>
      </c>
      <c r="E505" s="2">
        <v>11632238</v>
      </c>
      <c r="F505" s="2">
        <v>6588658</v>
      </c>
      <c r="G505" s="2">
        <v>0</v>
      </c>
      <c r="H505" s="2">
        <v>38672889</v>
      </c>
      <c r="S505" s="2"/>
      <c r="T505" s="31">
        <v>76.86</v>
      </c>
      <c r="U505" s="2"/>
      <c r="V505" s="2"/>
      <c r="AB505" s="7"/>
      <c r="AC505" s="7"/>
      <c r="AD505" s="7"/>
      <c r="AE505" s="7"/>
      <c r="AF505" s="7"/>
      <c r="AG505" s="7"/>
      <c r="AH505" s="7"/>
      <c r="AI505" s="7"/>
    </row>
    <row r="506" spans="1:35" ht="12" customHeight="1" x14ac:dyDescent="0.2">
      <c r="A506" s="5">
        <v>2021</v>
      </c>
      <c r="B506" s="2" t="s">
        <v>721</v>
      </c>
      <c r="C506" s="2" t="s">
        <v>739</v>
      </c>
      <c r="D506" s="2" t="s">
        <v>664</v>
      </c>
      <c r="E506" s="2">
        <v>7760913</v>
      </c>
      <c r="F506" s="2">
        <v>12802878</v>
      </c>
      <c r="G506" s="2">
        <v>0</v>
      </c>
      <c r="H506" s="2">
        <v>18957071</v>
      </c>
      <c r="S506" s="2"/>
      <c r="T506" s="31">
        <v>76.680000000000007</v>
      </c>
      <c r="U506" s="2"/>
      <c r="V506" s="2"/>
      <c r="AB506" s="7"/>
      <c r="AC506" s="7"/>
      <c r="AD506" s="7"/>
      <c r="AE506" s="7"/>
      <c r="AF506" s="7"/>
      <c r="AG506" s="7"/>
      <c r="AH506" s="7"/>
      <c r="AI506" s="7"/>
    </row>
    <row r="507" spans="1:35" ht="12" customHeight="1" x14ac:dyDescent="0.2">
      <c r="A507" s="5">
        <v>2021</v>
      </c>
      <c r="B507" s="2" t="s">
        <v>724</v>
      </c>
      <c r="C507" s="2" t="s">
        <v>740</v>
      </c>
      <c r="D507" s="2" t="s">
        <v>664</v>
      </c>
      <c r="E507" s="2">
        <v>76022765</v>
      </c>
      <c r="F507" s="2">
        <v>879000</v>
      </c>
      <c r="G507" s="2">
        <v>0</v>
      </c>
      <c r="H507" s="2">
        <v>33508460</v>
      </c>
      <c r="S507" s="2"/>
      <c r="T507" s="31">
        <v>73.88</v>
      </c>
      <c r="U507" s="2"/>
      <c r="V507" s="2"/>
      <c r="AB507" s="7"/>
      <c r="AC507" s="7"/>
      <c r="AD507" s="7"/>
      <c r="AE507" s="7"/>
      <c r="AF507" s="7"/>
      <c r="AG507" s="7"/>
      <c r="AH507" s="7"/>
      <c r="AI507" s="7"/>
    </row>
    <row r="508" spans="1:35" ht="12" customHeight="1" x14ac:dyDescent="0.2">
      <c r="A508" s="5">
        <v>2021</v>
      </c>
      <c r="B508" s="2" t="s">
        <v>718</v>
      </c>
      <c r="C508" s="2" t="s">
        <v>741</v>
      </c>
      <c r="D508" s="2" t="s">
        <v>664</v>
      </c>
      <c r="E508" s="2">
        <v>22214477</v>
      </c>
      <c r="F508" s="2">
        <v>15560426</v>
      </c>
      <c r="G508" s="2">
        <v>0</v>
      </c>
      <c r="H508" s="2">
        <v>31061172</v>
      </c>
      <c r="S508" s="2"/>
      <c r="T508" s="31">
        <v>76.27</v>
      </c>
      <c r="U508" s="2"/>
      <c r="V508" s="2"/>
      <c r="AB508" s="7"/>
      <c r="AC508" s="7"/>
      <c r="AD508" s="7"/>
      <c r="AE508" s="7"/>
      <c r="AF508" s="7"/>
      <c r="AG508" s="7"/>
      <c r="AH508" s="7"/>
      <c r="AI508" s="7"/>
    </row>
    <row r="509" spans="1:35" ht="12" customHeight="1" x14ac:dyDescent="0.2">
      <c r="A509" s="5">
        <v>2021</v>
      </c>
      <c r="B509" s="2" t="s">
        <v>717</v>
      </c>
      <c r="C509" s="2" t="s">
        <v>742</v>
      </c>
      <c r="D509" s="2" t="s">
        <v>664</v>
      </c>
      <c r="E509" s="2">
        <v>28043017</v>
      </c>
      <c r="F509" s="2">
        <v>244000</v>
      </c>
      <c r="G509" s="2">
        <v>0</v>
      </c>
      <c r="H509" s="2">
        <v>33764064</v>
      </c>
      <c r="S509" s="2"/>
      <c r="T509" s="31">
        <v>73.739999999999995</v>
      </c>
      <c r="U509" s="2"/>
      <c r="V509" s="2"/>
      <c r="AB509" s="7"/>
      <c r="AC509" s="7"/>
      <c r="AD509" s="7"/>
      <c r="AE509" s="7"/>
      <c r="AF509" s="7"/>
      <c r="AG509" s="7"/>
      <c r="AH509" s="7"/>
      <c r="AI509" s="7"/>
    </row>
    <row r="510" spans="1:35" ht="12" customHeight="1" x14ac:dyDescent="0.2">
      <c r="A510" s="5">
        <v>2021</v>
      </c>
      <c r="B510" s="2" t="s">
        <v>717</v>
      </c>
      <c r="C510" s="2" t="s">
        <v>743</v>
      </c>
      <c r="D510" s="2" t="s">
        <v>664</v>
      </c>
      <c r="E510" s="2">
        <v>17496142</v>
      </c>
      <c r="F510" s="2">
        <v>12418552</v>
      </c>
      <c r="G510" s="2">
        <v>0</v>
      </c>
      <c r="H510" s="2">
        <v>30411083</v>
      </c>
      <c r="S510" s="2"/>
      <c r="T510" s="31">
        <v>73.53</v>
      </c>
      <c r="U510" s="2"/>
      <c r="V510" s="2"/>
      <c r="AB510" s="7"/>
      <c r="AC510" s="7"/>
      <c r="AD510" s="7"/>
      <c r="AE510" s="7"/>
      <c r="AF510" s="7"/>
      <c r="AG510" s="7"/>
      <c r="AH510" s="7"/>
      <c r="AI510" s="7"/>
    </row>
    <row r="511" spans="1:35" ht="12" customHeight="1" x14ac:dyDescent="0.2">
      <c r="A511" s="5">
        <v>2021</v>
      </c>
      <c r="B511" s="2" t="s">
        <v>715</v>
      </c>
      <c r="C511" s="2" t="s">
        <v>744</v>
      </c>
      <c r="D511" s="2" t="s">
        <v>664</v>
      </c>
      <c r="E511" s="2">
        <v>13075184</v>
      </c>
      <c r="F511" s="2">
        <v>10791424</v>
      </c>
      <c r="G511" s="2">
        <v>0</v>
      </c>
      <c r="H511" s="2">
        <v>26985682</v>
      </c>
      <c r="S511" s="2"/>
      <c r="T511" s="31">
        <v>73.209999999999994</v>
      </c>
      <c r="U511" s="2"/>
      <c r="V511" s="2"/>
      <c r="AB511" s="7"/>
      <c r="AC511" s="7"/>
      <c r="AD511" s="7"/>
      <c r="AE511" s="7"/>
      <c r="AF511" s="7"/>
      <c r="AG511" s="7"/>
      <c r="AH511" s="7"/>
      <c r="AI511" s="7"/>
    </row>
    <row r="512" spans="1:35" ht="12" customHeight="1" x14ac:dyDescent="0.2">
      <c r="A512" s="5">
        <v>2021</v>
      </c>
      <c r="B512" s="2" t="s">
        <v>724</v>
      </c>
      <c r="C512" s="2" t="s">
        <v>745</v>
      </c>
      <c r="D512" s="2" t="s">
        <v>664</v>
      </c>
      <c r="E512" s="2">
        <v>35861961</v>
      </c>
      <c r="F512" s="2">
        <v>930000</v>
      </c>
      <c r="G512" s="2">
        <v>0</v>
      </c>
      <c r="H512" s="2">
        <v>30349385</v>
      </c>
      <c r="S512" s="2"/>
      <c r="T512" s="31">
        <v>74.87</v>
      </c>
      <c r="U512" s="2"/>
      <c r="V512" s="2"/>
      <c r="AB512" s="7"/>
      <c r="AC512" s="7"/>
      <c r="AD512" s="7"/>
      <c r="AE512" s="7"/>
      <c r="AF512" s="7"/>
      <c r="AG512" s="7"/>
      <c r="AH512" s="7"/>
      <c r="AI512" s="7"/>
    </row>
    <row r="513" spans="1:35" ht="12" customHeight="1" x14ac:dyDescent="0.2">
      <c r="A513" s="5">
        <v>2021</v>
      </c>
      <c r="B513" s="2" t="s">
        <v>718</v>
      </c>
      <c r="C513" s="2" t="s">
        <v>746</v>
      </c>
      <c r="D513" s="2" t="s">
        <v>664</v>
      </c>
      <c r="E513" s="2">
        <v>13017915</v>
      </c>
      <c r="F513" s="2">
        <v>13203347</v>
      </c>
      <c r="G513" s="2">
        <v>0</v>
      </c>
      <c r="H513" s="2">
        <v>21879611</v>
      </c>
      <c r="S513" s="2"/>
      <c r="T513" s="31">
        <v>74.61</v>
      </c>
      <c r="U513" s="2"/>
      <c r="V513" s="2"/>
      <c r="AB513" s="7"/>
      <c r="AC513" s="7"/>
      <c r="AD513" s="7"/>
      <c r="AE513" s="7"/>
      <c r="AF513" s="7"/>
      <c r="AG513" s="7"/>
      <c r="AH513" s="7"/>
      <c r="AI513" s="7"/>
    </row>
    <row r="514" spans="1:35" ht="12" customHeight="1" x14ac:dyDescent="0.2">
      <c r="A514" s="5">
        <v>2021</v>
      </c>
      <c r="B514" s="2" t="s">
        <v>723</v>
      </c>
      <c r="C514" s="2" t="s">
        <v>747</v>
      </c>
      <c r="D514" s="2" t="s">
        <v>664</v>
      </c>
      <c r="E514" s="2">
        <v>31048763</v>
      </c>
      <c r="F514" s="2">
        <v>2580000</v>
      </c>
      <c r="G514" s="2">
        <v>0</v>
      </c>
      <c r="H514" s="2">
        <v>28942210</v>
      </c>
      <c r="S514" s="2"/>
      <c r="T514" s="31">
        <v>75.790000000000006</v>
      </c>
      <c r="U514" s="2"/>
      <c r="V514" s="2"/>
      <c r="AB514" s="7"/>
      <c r="AC514" s="7"/>
      <c r="AD514" s="7"/>
      <c r="AE514" s="7"/>
      <c r="AF514" s="7"/>
      <c r="AG514" s="7"/>
      <c r="AH514" s="7"/>
      <c r="AI514" s="7"/>
    </row>
    <row r="515" spans="1:35" ht="12" customHeight="1" x14ac:dyDescent="0.2">
      <c r="A515" s="5">
        <v>2021</v>
      </c>
      <c r="B515" s="2" t="s">
        <v>722</v>
      </c>
      <c r="C515" s="2" t="s">
        <v>748</v>
      </c>
      <c r="D515" s="2" t="s">
        <v>664</v>
      </c>
      <c r="E515" s="2">
        <v>21578304</v>
      </c>
      <c r="F515" s="2">
        <v>11970327</v>
      </c>
      <c r="G515" s="2">
        <v>0</v>
      </c>
      <c r="H515" s="2">
        <v>29915035</v>
      </c>
      <c r="S515" s="2"/>
      <c r="T515" s="31">
        <v>75.790000000000006</v>
      </c>
      <c r="U515" s="2"/>
      <c r="V515" s="2"/>
      <c r="AB515" s="7"/>
      <c r="AC515" s="7"/>
      <c r="AD515" s="7"/>
      <c r="AE515" s="7"/>
      <c r="AF515" s="7"/>
      <c r="AG515" s="7"/>
      <c r="AH515" s="7"/>
      <c r="AI515" s="7"/>
    </row>
    <row r="516" spans="1:35" ht="12" customHeight="1" x14ac:dyDescent="0.2">
      <c r="A516" s="5">
        <v>2021</v>
      </c>
      <c r="B516" s="2" t="s">
        <v>719</v>
      </c>
      <c r="C516" s="2" t="s">
        <v>749</v>
      </c>
      <c r="D516" s="2" t="s">
        <v>664</v>
      </c>
      <c r="E516" s="2">
        <v>21453987</v>
      </c>
      <c r="F516" s="2">
        <v>1221990</v>
      </c>
      <c r="G516" s="2">
        <v>0</v>
      </c>
      <c r="H516" s="2">
        <v>15097451</v>
      </c>
      <c r="S516" s="2"/>
      <c r="T516" s="31">
        <v>77.73</v>
      </c>
      <c r="U516" s="2"/>
      <c r="V516" s="2"/>
      <c r="AB516" s="7"/>
      <c r="AC516" s="7"/>
      <c r="AD516" s="7"/>
      <c r="AE516" s="7"/>
      <c r="AF516" s="7"/>
      <c r="AG516" s="7"/>
      <c r="AH516" s="7"/>
      <c r="AI516" s="7"/>
    </row>
    <row r="517" spans="1:35" ht="12" customHeight="1" x14ac:dyDescent="0.2">
      <c r="A517" s="5">
        <v>2021</v>
      </c>
      <c r="B517" s="2" t="s">
        <v>720</v>
      </c>
      <c r="C517" s="2" t="s">
        <v>750</v>
      </c>
      <c r="D517" s="2" t="s">
        <v>664</v>
      </c>
      <c r="E517" s="2">
        <v>21046968</v>
      </c>
      <c r="F517" s="2">
        <v>72105076</v>
      </c>
      <c r="G517" s="2">
        <v>0</v>
      </c>
      <c r="H517" s="2">
        <v>34554266</v>
      </c>
      <c r="S517" s="2"/>
      <c r="T517" s="31">
        <v>71.72</v>
      </c>
      <c r="U517" s="2"/>
      <c r="V517" s="2"/>
      <c r="AB517" s="7"/>
      <c r="AC517" s="7"/>
      <c r="AD517" s="7"/>
      <c r="AE517" s="7"/>
      <c r="AF517" s="7"/>
      <c r="AG517" s="7"/>
      <c r="AH517" s="7"/>
      <c r="AI517" s="7"/>
    </row>
    <row r="518" spans="1:35" ht="12" customHeight="1" x14ac:dyDescent="0.2">
      <c r="A518" s="5">
        <v>2021</v>
      </c>
      <c r="B518" s="2" t="s">
        <v>724</v>
      </c>
      <c r="C518" s="2" t="s">
        <v>751</v>
      </c>
      <c r="D518" s="2" t="s">
        <v>664</v>
      </c>
      <c r="E518" s="2">
        <v>63074024</v>
      </c>
      <c r="F518" s="2">
        <v>2469500</v>
      </c>
      <c r="G518" s="2">
        <v>0</v>
      </c>
      <c r="H518" s="2">
        <v>30340411</v>
      </c>
      <c r="S518" s="2"/>
      <c r="T518" s="31">
        <v>75.64</v>
      </c>
      <c r="U518" s="2"/>
      <c r="V518" s="2"/>
      <c r="AB518" s="7"/>
      <c r="AC518" s="7"/>
      <c r="AD518" s="7"/>
      <c r="AE518" s="7"/>
      <c r="AF518" s="7"/>
      <c r="AG518" s="7"/>
      <c r="AH518" s="7"/>
      <c r="AI518" s="7"/>
    </row>
    <row r="519" spans="1:35" ht="12" customHeight="1" x14ac:dyDescent="0.2">
      <c r="A519" s="5">
        <v>2021</v>
      </c>
      <c r="B519" s="2" t="s">
        <v>722</v>
      </c>
      <c r="C519" s="2" t="s">
        <v>752</v>
      </c>
      <c r="D519" s="2" t="s">
        <v>664</v>
      </c>
      <c r="E519" s="2">
        <v>28233351</v>
      </c>
      <c r="F519" s="2">
        <v>930000</v>
      </c>
      <c r="G519" s="2">
        <v>0</v>
      </c>
      <c r="H519" s="2">
        <v>37433710</v>
      </c>
      <c r="S519" s="2"/>
      <c r="T519" s="31">
        <v>76.28</v>
      </c>
      <c r="U519" s="2"/>
      <c r="V519" s="2"/>
      <c r="AB519" s="7"/>
      <c r="AC519" s="7"/>
      <c r="AD519" s="7"/>
      <c r="AE519" s="7"/>
      <c r="AF519" s="7"/>
      <c r="AG519" s="7"/>
      <c r="AH519" s="7"/>
      <c r="AI519" s="7"/>
    </row>
    <row r="520" spans="1:35" ht="12" customHeight="1" x14ac:dyDescent="0.2">
      <c r="A520" s="5">
        <v>2021</v>
      </c>
      <c r="B520" s="2" t="s">
        <v>724</v>
      </c>
      <c r="C520" s="2" t="s">
        <v>753</v>
      </c>
      <c r="D520" s="2" t="s">
        <v>664</v>
      </c>
      <c r="E520" s="2">
        <v>26284955</v>
      </c>
      <c r="F520" s="2">
        <v>1330000</v>
      </c>
      <c r="G520" s="2">
        <v>0</v>
      </c>
      <c r="H520" s="2">
        <v>31076726</v>
      </c>
      <c r="S520" s="2"/>
      <c r="T520" s="31">
        <v>71.94</v>
      </c>
      <c r="U520" s="2"/>
      <c r="V520" s="2"/>
      <c r="AB520" s="7"/>
      <c r="AC520" s="7"/>
      <c r="AD520" s="7"/>
      <c r="AE520" s="7"/>
      <c r="AF520" s="7"/>
      <c r="AG520" s="7"/>
      <c r="AH520" s="7"/>
      <c r="AI520" s="7"/>
    </row>
    <row r="521" spans="1:35" ht="12" customHeight="1" x14ac:dyDescent="0.2">
      <c r="A521" s="5">
        <v>2021</v>
      </c>
      <c r="B521" s="2" t="s">
        <v>724</v>
      </c>
      <c r="C521" s="2" t="s">
        <v>248</v>
      </c>
      <c r="D521" s="2" t="s">
        <v>664</v>
      </c>
      <c r="E521" s="2">
        <v>29968150</v>
      </c>
      <c r="G521" s="2">
        <v>0</v>
      </c>
      <c r="H521" s="2">
        <v>6139370</v>
      </c>
      <c r="S521" s="2"/>
      <c r="T521" s="31">
        <v>76.930000000000007</v>
      </c>
      <c r="U521" s="2"/>
      <c r="V521" s="2"/>
      <c r="AB521" s="7"/>
      <c r="AC521" s="7"/>
      <c r="AD521" s="7"/>
      <c r="AE521" s="7"/>
      <c r="AF521" s="7"/>
      <c r="AG521" s="7"/>
      <c r="AH521" s="7"/>
      <c r="AI521" s="7"/>
    </row>
    <row r="522" spans="1:35" ht="12" customHeight="1" x14ac:dyDescent="0.2">
      <c r="A522" s="5">
        <v>2021</v>
      </c>
      <c r="B522" s="2" t="s">
        <v>717</v>
      </c>
      <c r="C522" s="2" t="s">
        <v>249</v>
      </c>
      <c r="D522" s="2" t="s">
        <v>664</v>
      </c>
      <c r="E522" s="2">
        <v>17727753</v>
      </c>
      <c r="G522" s="2">
        <v>0</v>
      </c>
      <c r="H522" s="2">
        <v>12701579</v>
      </c>
      <c r="S522" s="2"/>
      <c r="T522" s="31">
        <v>74.44</v>
      </c>
      <c r="U522" s="2"/>
      <c r="V522" s="2"/>
      <c r="AB522" s="7"/>
      <c r="AC522" s="7"/>
      <c r="AD522" s="7"/>
      <c r="AE522" s="7"/>
      <c r="AF522" s="7"/>
      <c r="AG522" s="7"/>
      <c r="AH522" s="7"/>
      <c r="AI522" s="7"/>
    </row>
    <row r="523" spans="1:35" ht="12" customHeight="1" x14ac:dyDescent="0.2">
      <c r="A523" s="5">
        <v>2021</v>
      </c>
      <c r="B523" s="2" t="s">
        <v>723</v>
      </c>
      <c r="C523" s="2" t="s">
        <v>250</v>
      </c>
      <c r="D523" s="2" t="s">
        <v>664</v>
      </c>
      <c r="E523" s="2">
        <v>9093001</v>
      </c>
      <c r="G523" s="2">
        <v>0</v>
      </c>
      <c r="H523" s="2">
        <v>6838855</v>
      </c>
      <c r="S523" s="2"/>
      <c r="T523" s="31">
        <v>77.55</v>
      </c>
      <c r="U523" s="2"/>
      <c r="V523" s="2"/>
      <c r="AB523" s="7"/>
      <c r="AC523" s="7"/>
      <c r="AD523" s="7"/>
      <c r="AE523" s="7"/>
      <c r="AF523" s="7"/>
      <c r="AG523" s="7"/>
      <c r="AH523" s="7"/>
      <c r="AI523" s="7"/>
    </row>
    <row r="524" spans="1:35" ht="12" customHeight="1" x14ac:dyDescent="0.2">
      <c r="A524" s="5">
        <v>2021</v>
      </c>
      <c r="B524" s="2" t="s">
        <v>723</v>
      </c>
      <c r="C524" s="2" t="s">
        <v>251</v>
      </c>
      <c r="D524" s="2" t="s">
        <v>664</v>
      </c>
      <c r="E524" s="2">
        <v>25449187</v>
      </c>
      <c r="F524" s="2">
        <v>12204097</v>
      </c>
      <c r="G524" s="2">
        <v>0</v>
      </c>
      <c r="H524" s="2">
        <v>29973520</v>
      </c>
      <c r="S524" s="2"/>
      <c r="T524" s="31">
        <v>77.510000000000005</v>
      </c>
      <c r="U524" s="2"/>
      <c r="V524" s="2"/>
      <c r="AB524" s="7"/>
      <c r="AC524" s="7"/>
      <c r="AD524" s="7"/>
      <c r="AE524" s="7"/>
      <c r="AF524" s="7"/>
      <c r="AG524" s="7"/>
      <c r="AH524" s="7"/>
      <c r="AI524" s="7"/>
    </row>
    <row r="525" spans="1:35" ht="12" customHeight="1" x14ac:dyDescent="0.2">
      <c r="A525" s="5">
        <v>2021</v>
      </c>
      <c r="B525" s="2" t="s">
        <v>719</v>
      </c>
      <c r="C525" s="2" t="s">
        <v>252</v>
      </c>
      <c r="D525" s="2" t="s">
        <v>664</v>
      </c>
      <c r="E525" s="2">
        <v>18819921</v>
      </c>
      <c r="F525" s="2">
        <v>2119060</v>
      </c>
      <c r="G525" s="2">
        <v>0</v>
      </c>
      <c r="H525" s="2">
        <v>15829037</v>
      </c>
      <c r="S525" s="2"/>
      <c r="T525" s="31">
        <v>77.319999999999993</v>
      </c>
      <c r="U525" s="2"/>
      <c r="V525" s="2"/>
      <c r="AB525" s="7"/>
      <c r="AC525" s="7"/>
      <c r="AD525" s="7"/>
      <c r="AE525" s="7"/>
      <c r="AF525" s="7"/>
      <c r="AG525" s="7"/>
      <c r="AH525" s="7"/>
      <c r="AI525" s="7"/>
    </row>
    <row r="526" spans="1:35" ht="12" customHeight="1" x14ac:dyDescent="0.2">
      <c r="A526" s="5">
        <v>2021</v>
      </c>
      <c r="B526" s="2" t="s">
        <v>720</v>
      </c>
      <c r="C526" s="2" t="s">
        <v>253</v>
      </c>
      <c r="D526" s="2" t="s">
        <v>664</v>
      </c>
      <c r="E526" s="2">
        <v>18298381</v>
      </c>
      <c r="G526" s="2">
        <v>0</v>
      </c>
      <c r="H526" s="2">
        <v>8335087</v>
      </c>
      <c r="S526" s="2"/>
      <c r="T526" s="31">
        <v>74.540000000000006</v>
      </c>
      <c r="U526" s="2"/>
      <c r="V526" s="2"/>
      <c r="AB526" s="7"/>
      <c r="AC526" s="7"/>
      <c r="AD526" s="7"/>
      <c r="AE526" s="7"/>
      <c r="AF526" s="7"/>
      <c r="AG526" s="7"/>
      <c r="AH526" s="7"/>
      <c r="AI526" s="7"/>
    </row>
    <row r="527" spans="1:35" ht="12" customHeight="1" x14ac:dyDescent="0.2">
      <c r="A527" s="5">
        <v>2021</v>
      </c>
      <c r="B527" s="2" t="s">
        <v>715</v>
      </c>
      <c r="C527" s="2" t="s">
        <v>725</v>
      </c>
      <c r="D527" s="2" t="s">
        <v>670</v>
      </c>
      <c r="E527" s="2">
        <v>0</v>
      </c>
      <c r="G527" s="2">
        <v>0</v>
      </c>
      <c r="H527" s="2">
        <v>0</v>
      </c>
      <c r="S527" s="2"/>
      <c r="T527" s="2"/>
      <c r="U527" s="2"/>
      <c r="V527" s="2"/>
      <c r="AB527" s="7"/>
      <c r="AC527" s="7"/>
      <c r="AD527" s="7"/>
      <c r="AE527" s="7"/>
      <c r="AF527" s="7"/>
      <c r="AG527" s="7"/>
      <c r="AH527" s="7"/>
      <c r="AI527" s="7"/>
    </row>
    <row r="528" spans="1:35" ht="12" customHeight="1" x14ac:dyDescent="0.2">
      <c r="A528" s="5">
        <v>2021</v>
      </c>
      <c r="B528" s="2" t="s">
        <v>716</v>
      </c>
      <c r="C528" s="2" t="s">
        <v>726</v>
      </c>
      <c r="D528" s="2" t="s">
        <v>670</v>
      </c>
      <c r="E528" s="2">
        <v>0</v>
      </c>
      <c r="G528" s="2">
        <v>0</v>
      </c>
      <c r="H528" s="2">
        <v>0</v>
      </c>
      <c r="S528" s="2"/>
      <c r="T528" s="2"/>
      <c r="U528" s="2"/>
      <c r="V528" s="2"/>
      <c r="AB528" s="7"/>
      <c r="AC528" s="7"/>
      <c r="AD528" s="7"/>
      <c r="AE528" s="7"/>
      <c r="AF528" s="7"/>
      <c r="AG528" s="7"/>
      <c r="AH528" s="7"/>
      <c r="AI528" s="7"/>
    </row>
    <row r="529" spans="1:35" ht="12" customHeight="1" x14ac:dyDescent="0.2">
      <c r="A529" s="5">
        <v>2021</v>
      </c>
      <c r="B529" s="2" t="s">
        <v>717</v>
      </c>
      <c r="C529" s="2" t="s">
        <v>727</v>
      </c>
      <c r="D529" s="2" t="s">
        <v>670</v>
      </c>
      <c r="E529" s="2">
        <v>0</v>
      </c>
      <c r="G529" s="2">
        <v>0</v>
      </c>
      <c r="H529" s="2">
        <v>0</v>
      </c>
      <c r="S529" s="2"/>
      <c r="T529" s="2"/>
      <c r="U529" s="2"/>
      <c r="V529" s="2"/>
      <c r="AB529" s="7"/>
      <c r="AC529" s="7"/>
      <c r="AD529" s="7"/>
      <c r="AE529" s="7"/>
      <c r="AF529" s="7"/>
      <c r="AG529" s="7"/>
      <c r="AH529" s="7"/>
      <c r="AI529" s="7"/>
    </row>
    <row r="530" spans="1:35" ht="12" customHeight="1" x14ac:dyDescent="0.2">
      <c r="A530" s="5">
        <v>2021</v>
      </c>
      <c r="B530" s="2" t="s">
        <v>718</v>
      </c>
      <c r="C530" s="2" t="s">
        <v>728</v>
      </c>
      <c r="D530" s="2" t="s">
        <v>670</v>
      </c>
      <c r="E530" s="2">
        <v>0</v>
      </c>
      <c r="G530" s="2">
        <v>0</v>
      </c>
      <c r="H530" s="2">
        <v>0</v>
      </c>
      <c r="S530" s="2"/>
      <c r="T530" s="2"/>
      <c r="U530" s="2"/>
      <c r="V530" s="2"/>
      <c r="AB530" s="7"/>
      <c r="AC530" s="7"/>
      <c r="AD530" s="7"/>
      <c r="AE530" s="7"/>
      <c r="AF530" s="7"/>
      <c r="AG530" s="7"/>
      <c r="AH530" s="7"/>
      <c r="AI530" s="7"/>
    </row>
    <row r="531" spans="1:35" ht="12" customHeight="1" x14ac:dyDescent="0.2">
      <c r="A531" s="5">
        <v>2021</v>
      </c>
      <c r="B531" s="2" t="s">
        <v>719</v>
      </c>
      <c r="C531" s="2" t="s">
        <v>729</v>
      </c>
      <c r="D531" s="2" t="s">
        <v>670</v>
      </c>
      <c r="E531" s="2">
        <v>0</v>
      </c>
      <c r="F531" s="2">
        <v>6672662</v>
      </c>
      <c r="G531" s="2">
        <v>0</v>
      </c>
      <c r="H531" s="2">
        <v>862578</v>
      </c>
      <c r="S531" s="2"/>
      <c r="T531" s="2"/>
      <c r="U531" s="2"/>
      <c r="V531" s="2"/>
      <c r="AB531" s="7"/>
      <c r="AC531" s="7"/>
      <c r="AD531" s="7"/>
      <c r="AE531" s="7"/>
      <c r="AF531" s="7"/>
      <c r="AG531" s="7"/>
      <c r="AH531" s="7"/>
      <c r="AI531" s="7"/>
    </row>
    <row r="532" spans="1:35" ht="12" customHeight="1" x14ac:dyDescent="0.2">
      <c r="A532" s="5">
        <v>2021</v>
      </c>
      <c r="B532" s="2" t="s">
        <v>720</v>
      </c>
      <c r="C532" s="2" t="s">
        <v>730</v>
      </c>
      <c r="D532" s="2" t="s">
        <v>670</v>
      </c>
      <c r="E532" s="2">
        <v>0</v>
      </c>
      <c r="G532" s="2">
        <v>0</v>
      </c>
      <c r="H532" s="2">
        <v>100000</v>
      </c>
      <c r="S532" s="2"/>
      <c r="T532" s="2"/>
      <c r="U532" s="2"/>
      <c r="V532" s="2"/>
      <c r="AB532" s="7"/>
      <c r="AC532" s="7"/>
      <c r="AD532" s="7"/>
      <c r="AE532" s="7"/>
      <c r="AF532" s="7"/>
      <c r="AG532" s="7"/>
      <c r="AH532" s="7"/>
      <c r="AI532" s="7"/>
    </row>
    <row r="533" spans="1:35" ht="12" customHeight="1" x14ac:dyDescent="0.2">
      <c r="A533" s="5">
        <v>2021</v>
      </c>
      <c r="B533" s="2" t="s">
        <v>716</v>
      </c>
      <c r="C533" s="2" t="s">
        <v>731</v>
      </c>
      <c r="D533" s="2" t="s">
        <v>670</v>
      </c>
      <c r="E533" s="2">
        <v>0</v>
      </c>
      <c r="G533" s="2">
        <v>0</v>
      </c>
      <c r="H533" s="2">
        <v>0</v>
      </c>
      <c r="S533" s="2"/>
      <c r="T533" s="2"/>
      <c r="U533" s="2"/>
      <c r="V533" s="2"/>
      <c r="AB533" s="7"/>
      <c r="AC533" s="7"/>
      <c r="AD533" s="7"/>
      <c r="AE533" s="7"/>
      <c r="AF533" s="7"/>
      <c r="AG533" s="7"/>
      <c r="AH533" s="7"/>
      <c r="AI533" s="7"/>
    </row>
    <row r="534" spans="1:35" ht="12" customHeight="1" x14ac:dyDescent="0.2">
      <c r="A534" s="5">
        <v>2021</v>
      </c>
      <c r="B534" s="2" t="s">
        <v>721</v>
      </c>
      <c r="C534" s="2" t="s">
        <v>732</v>
      </c>
      <c r="D534" s="2" t="s">
        <v>670</v>
      </c>
      <c r="E534" s="2">
        <v>0</v>
      </c>
      <c r="G534" s="2">
        <v>0</v>
      </c>
      <c r="H534" s="2">
        <v>862578</v>
      </c>
      <c r="S534" s="2"/>
      <c r="T534" s="2"/>
      <c r="U534" s="2"/>
      <c r="V534" s="2"/>
      <c r="AB534" s="7"/>
      <c r="AC534" s="7"/>
      <c r="AD534" s="7"/>
      <c r="AE534" s="7"/>
      <c r="AF534" s="7"/>
      <c r="AG534" s="7"/>
      <c r="AH534" s="7"/>
      <c r="AI534" s="7"/>
    </row>
    <row r="535" spans="1:35" ht="12" customHeight="1" x14ac:dyDescent="0.2">
      <c r="A535" s="5">
        <v>2021</v>
      </c>
      <c r="B535" s="2" t="s">
        <v>718</v>
      </c>
      <c r="C535" s="2" t="s">
        <v>733</v>
      </c>
      <c r="D535" s="2" t="s">
        <v>670</v>
      </c>
      <c r="E535" s="2">
        <v>0</v>
      </c>
      <c r="G535" s="2">
        <v>0</v>
      </c>
      <c r="H535" s="2">
        <v>0</v>
      </c>
      <c r="S535" s="2"/>
      <c r="T535" s="2"/>
      <c r="U535" s="2"/>
      <c r="V535" s="2"/>
      <c r="AB535" s="7"/>
      <c r="AC535" s="7"/>
      <c r="AD535" s="7"/>
      <c r="AE535" s="7"/>
      <c r="AF535" s="7"/>
      <c r="AG535" s="7"/>
      <c r="AH535" s="7"/>
      <c r="AI535" s="7"/>
    </row>
    <row r="536" spans="1:35" ht="12" customHeight="1" x14ac:dyDescent="0.2">
      <c r="A536" s="5">
        <v>2021</v>
      </c>
      <c r="B536" s="2" t="s">
        <v>721</v>
      </c>
      <c r="C536" s="2" t="s">
        <v>734</v>
      </c>
      <c r="D536" s="2" t="s">
        <v>670</v>
      </c>
      <c r="E536" s="2">
        <v>0</v>
      </c>
      <c r="F536" s="2">
        <v>9232025</v>
      </c>
      <c r="G536" s="2">
        <v>0</v>
      </c>
      <c r="H536" s="2">
        <v>862578</v>
      </c>
      <c r="S536" s="2"/>
      <c r="T536" s="2"/>
      <c r="U536" s="2"/>
      <c r="V536" s="2"/>
      <c r="AB536" s="7"/>
      <c r="AC536" s="7"/>
      <c r="AD536" s="7"/>
      <c r="AE536" s="7"/>
      <c r="AF536" s="7"/>
      <c r="AG536" s="7"/>
      <c r="AH536" s="7"/>
      <c r="AI536" s="7"/>
    </row>
    <row r="537" spans="1:35" ht="12" customHeight="1" x14ac:dyDescent="0.2">
      <c r="A537" s="5">
        <v>2021</v>
      </c>
      <c r="B537" s="2" t="s">
        <v>722</v>
      </c>
      <c r="C537" s="2" t="s">
        <v>735</v>
      </c>
      <c r="D537" s="2" t="s">
        <v>670</v>
      </c>
      <c r="E537" s="2">
        <v>0</v>
      </c>
      <c r="F537" s="2">
        <v>1399999</v>
      </c>
      <c r="G537" s="2">
        <v>0</v>
      </c>
      <c r="H537" s="2">
        <v>862578</v>
      </c>
      <c r="S537" s="2"/>
      <c r="T537" s="2"/>
      <c r="U537" s="2"/>
      <c r="V537" s="2"/>
      <c r="AB537" s="7"/>
      <c r="AC537" s="7"/>
      <c r="AD537" s="7"/>
      <c r="AE537" s="7"/>
      <c r="AF537" s="7"/>
      <c r="AG537" s="7"/>
      <c r="AH537" s="7"/>
      <c r="AI537" s="7"/>
    </row>
    <row r="538" spans="1:35" ht="12" customHeight="1" x14ac:dyDescent="0.2">
      <c r="A538" s="5">
        <v>2021</v>
      </c>
      <c r="B538" s="2" t="s">
        <v>715</v>
      </c>
      <c r="C538" s="2" t="s">
        <v>736</v>
      </c>
      <c r="D538" s="2" t="s">
        <v>670</v>
      </c>
      <c r="E538" s="2">
        <v>0</v>
      </c>
      <c r="G538" s="2">
        <v>0</v>
      </c>
      <c r="H538" s="2">
        <v>0</v>
      </c>
      <c r="S538" s="2"/>
      <c r="T538" s="2"/>
      <c r="U538" s="2"/>
      <c r="V538" s="2"/>
      <c r="AB538" s="7"/>
      <c r="AC538" s="7"/>
      <c r="AD538" s="7"/>
      <c r="AE538" s="7"/>
      <c r="AF538" s="7"/>
      <c r="AG538" s="7"/>
      <c r="AH538" s="7"/>
      <c r="AI538" s="7"/>
    </row>
    <row r="539" spans="1:35" ht="12" customHeight="1" x14ac:dyDescent="0.2">
      <c r="A539" s="5">
        <v>2021</v>
      </c>
      <c r="B539" s="2" t="s">
        <v>723</v>
      </c>
      <c r="C539" s="2" t="s">
        <v>737</v>
      </c>
      <c r="D539" s="2" t="s">
        <v>670</v>
      </c>
      <c r="E539" s="2">
        <v>0</v>
      </c>
      <c r="G539" s="2">
        <v>0</v>
      </c>
      <c r="H539" s="2">
        <v>0</v>
      </c>
      <c r="S539" s="2"/>
      <c r="T539" s="2"/>
      <c r="U539" s="2"/>
      <c r="V539" s="2"/>
      <c r="AB539" s="7"/>
      <c r="AC539" s="7"/>
      <c r="AD539" s="7"/>
      <c r="AE539" s="7"/>
      <c r="AF539" s="7"/>
      <c r="AG539" s="7"/>
      <c r="AH539" s="7"/>
      <c r="AI539" s="7"/>
    </row>
    <row r="540" spans="1:35" ht="12" customHeight="1" x14ac:dyDescent="0.2">
      <c r="A540" s="5">
        <v>2021</v>
      </c>
      <c r="B540" s="2" t="s">
        <v>719</v>
      </c>
      <c r="C540" s="2" t="s">
        <v>738</v>
      </c>
      <c r="D540" s="2" t="s">
        <v>670</v>
      </c>
      <c r="E540" s="2">
        <v>0</v>
      </c>
      <c r="F540" s="2">
        <v>1751716</v>
      </c>
      <c r="G540" s="2">
        <v>0</v>
      </c>
      <c r="H540" s="2">
        <v>862578</v>
      </c>
      <c r="S540" s="2"/>
      <c r="T540" s="2"/>
      <c r="U540" s="2"/>
      <c r="V540" s="2"/>
      <c r="AB540" s="7"/>
      <c r="AC540" s="7"/>
      <c r="AD540" s="7"/>
      <c r="AE540" s="7"/>
      <c r="AF540" s="7"/>
      <c r="AG540" s="7"/>
      <c r="AH540" s="7"/>
      <c r="AI540" s="7"/>
    </row>
    <row r="541" spans="1:35" ht="12" customHeight="1" x14ac:dyDescent="0.2">
      <c r="A541" s="5">
        <v>2021</v>
      </c>
      <c r="B541" s="2" t="s">
        <v>721</v>
      </c>
      <c r="C541" s="2" t="s">
        <v>739</v>
      </c>
      <c r="D541" s="2" t="s">
        <v>670</v>
      </c>
      <c r="E541" s="2">
        <v>0</v>
      </c>
      <c r="G541" s="2">
        <v>0</v>
      </c>
      <c r="H541" s="2">
        <v>0</v>
      </c>
      <c r="S541" s="2"/>
      <c r="T541" s="2"/>
      <c r="U541" s="2"/>
      <c r="V541" s="2"/>
      <c r="AB541" s="7"/>
      <c r="AC541" s="7"/>
      <c r="AD541" s="7"/>
      <c r="AE541" s="7"/>
      <c r="AF541" s="7"/>
      <c r="AG541" s="7"/>
      <c r="AH541" s="7"/>
      <c r="AI541" s="7"/>
    </row>
    <row r="542" spans="1:35" ht="12" customHeight="1" x14ac:dyDescent="0.2">
      <c r="A542" s="5">
        <v>2021</v>
      </c>
      <c r="B542" s="2" t="s">
        <v>724</v>
      </c>
      <c r="C542" s="2" t="s">
        <v>740</v>
      </c>
      <c r="D542" s="2" t="s">
        <v>670</v>
      </c>
      <c r="E542" s="2">
        <v>0</v>
      </c>
      <c r="F542" s="2">
        <v>9873996</v>
      </c>
      <c r="G542" s="2">
        <v>0</v>
      </c>
      <c r="H542" s="2">
        <v>862578</v>
      </c>
      <c r="S542" s="2"/>
      <c r="T542" s="2"/>
      <c r="U542" s="2"/>
      <c r="V542" s="2"/>
      <c r="AB542" s="7"/>
      <c r="AC542" s="7"/>
      <c r="AD542" s="7"/>
      <c r="AE542" s="7"/>
      <c r="AF542" s="7"/>
      <c r="AG542" s="7"/>
      <c r="AH542" s="7"/>
      <c r="AI542" s="7"/>
    </row>
    <row r="543" spans="1:35" ht="12" customHeight="1" x14ac:dyDescent="0.2">
      <c r="A543" s="5">
        <v>2021</v>
      </c>
      <c r="B543" s="2" t="s">
        <v>718</v>
      </c>
      <c r="C543" s="2" t="s">
        <v>741</v>
      </c>
      <c r="D543" s="2" t="s">
        <v>670</v>
      </c>
      <c r="E543" s="2">
        <v>0</v>
      </c>
      <c r="G543" s="2">
        <v>0</v>
      </c>
      <c r="H543" s="2">
        <v>0</v>
      </c>
      <c r="S543" s="2"/>
      <c r="T543" s="2"/>
      <c r="U543" s="2"/>
      <c r="V543" s="2"/>
      <c r="AB543" s="7"/>
      <c r="AC543" s="7"/>
      <c r="AD543" s="7"/>
      <c r="AE543" s="7"/>
      <c r="AF543" s="7"/>
      <c r="AG543" s="7"/>
      <c r="AH543" s="7"/>
      <c r="AI543" s="7"/>
    </row>
    <row r="544" spans="1:35" ht="12" customHeight="1" x14ac:dyDescent="0.2">
      <c r="A544" s="5">
        <v>2021</v>
      </c>
      <c r="B544" s="2" t="s">
        <v>717</v>
      </c>
      <c r="C544" s="2" t="s">
        <v>742</v>
      </c>
      <c r="D544" s="2" t="s">
        <v>670</v>
      </c>
      <c r="E544" s="2">
        <v>0</v>
      </c>
      <c r="G544" s="2">
        <v>0</v>
      </c>
      <c r="H544" s="2">
        <v>0</v>
      </c>
      <c r="S544" s="2"/>
      <c r="T544" s="2"/>
      <c r="U544" s="2"/>
      <c r="V544" s="2"/>
      <c r="AB544" s="7"/>
      <c r="AC544" s="7"/>
      <c r="AD544" s="7"/>
      <c r="AE544" s="7"/>
      <c r="AF544" s="7"/>
      <c r="AG544" s="7"/>
      <c r="AH544" s="7"/>
      <c r="AI544" s="7"/>
    </row>
    <row r="545" spans="1:35" ht="12" customHeight="1" x14ac:dyDescent="0.2">
      <c r="A545" s="5">
        <v>2021</v>
      </c>
      <c r="B545" s="2" t="s">
        <v>717</v>
      </c>
      <c r="C545" s="2" t="s">
        <v>743</v>
      </c>
      <c r="D545" s="2" t="s">
        <v>670</v>
      </c>
      <c r="E545" s="2">
        <v>0</v>
      </c>
      <c r="G545" s="2">
        <v>0</v>
      </c>
      <c r="H545" s="2">
        <v>0</v>
      </c>
      <c r="S545" s="2"/>
      <c r="T545" s="2"/>
      <c r="U545" s="2"/>
      <c r="V545" s="2"/>
      <c r="AB545" s="7"/>
      <c r="AC545" s="7"/>
      <c r="AD545" s="7"/>
      <c r="AE545" s="7"/>
      <c r="AF545" s="7"/>
      <c r="AG545" s="7"/>
      <c r="AH545" s="7"/>
      <c r="AI545" s="7"/>
    </row>
    <row r="546" spans="1:35" ht="12" customHeight="1" x14ac:dyDescent="0.2">
      <c r="A546" s="5">
        <v>2021</v>
      </c>
      <c r="B546" s="2" t="s">
        <v>715</v>
      </c>
      <c r="C546" s="2" t="s">
        <v>744</v>
      </c>
      <c r="D546" s="2" t="s">
        <v>670</v>
      </c>
      <c r="E546" s="2">
        <v>0</v>
      </c>
      <c r="G546" s="2">
        <v>0</v>
      </c>
      <c r="H546" s="2">
        <v>0</v>
      </c>
      <c r="S546" s="2"/>
      <c r="T546" s="2"/>
      <c r="U546" s="2"/>
      <c r="V546" s="2"/>
      <c r="AB546" s="7"/>
      <c r="AC546" s="7"/>
      <c r="AD546" s="7"/>
      <c r="AE546" s="7"/>
      <c r="AF546" s="7"/>
      <c r="AG546" s="7"/>
      <c r="AH546" s="7"/>
      <c r="AI546" s="7"/>
    </row>
    <row r="547" spans="1:35" ht="12" customHeight="1" x14ac:dyDescent="0.2">
      <c r="A547" s="5">
        <v>2021</v>
      </c>
      <c r="B547" s="2" t="s">
        <v>724</v>
      </c>
      <c r="C547" s="2" t="s">
        <v>745</v>
      </c>
      <c r="D547" s="2" t="s">
        <v>670</v>
      </c>
      <c r="E547" s="2">
        <v>0</v>
      </c>
      <c r="F547" s="2">
        <v>6870394</v>
      </c>
      <c r="G547" s="2">
        <v>0</v>
      </c>
      <c r="H547" s="2">
        <v>862578</v>
      </c>
      <c r="S547" s="2"/>
      <c r="T547" s="2"/>
      <c r="U547" s="2"/>
      <c r="V547" s="2"/>
      <c r="AB547" s="7"/>
      <c r="AC547" s="7"/>
      <c r="AD547" s="7"/>
      <c r="AE547" s="7"/>
      <c r="AF547" s="7"/>
      <c r="AG547" s="7"/>
      <c r="AH547" s="7"/>
      <c r="AI547" s="7"/>
    </row>
    <row r="548" spans="1:35" ht="12" customHeight="1" x14ac:dyDescent="0.2">
      <c r="A548" s="5">
        <v>2021</v>
      </c>
      <c r="B548" s="2" t="s">
        <v>718</v>
      </c>
      <c r="C548" s="2" t="s">
        <v>746</v>
      </c>
      <c r="D548" s="2" t="s">
        <v>670</v>
      </c>
      <c r="E548" s="2">
        <v>0</v>
      </c>
      <c r="G548" s="2">
        <v>0</v>
      </c>
      <c r="H548" s="2">
        <v>0</v>
      </c>
      <c r="S548" s="2"/>
      <c r="T548" s="2"/>
      <c r="U548" s="2"/>
      <c r="V548" s="2"/>
      <c r="AB548" s="7"/>
      <c r="AC548" s="7"/>
      <c r="AD548" s="7"/>
      <c r="AE548" s="7"/>
      <c r="AF548" s="7"/>
      <c r="AG548" s="7"/>
      <c r="AH548" s="7"/>
      <c r="AI548" s="7"/>
    </row>
    <row r="549" spans="1:35" ht="12" customHeight="1" x14ac:dyDescent="0.2">
      <c r="A549" s="5">
        <v>2021</v>
      </c>
      <c r="B549" s="2" t="s">
        <v>723</v>
      </c>
      <c r="C549" s="2" t="s">
        <v>747</v>
      </c>
      <c r="D549" s="2" t="s">
        <v>670</v>
      </c>
      <c r="E549" s="2">
        <v>0</v>
      </c>
      <c r="F549" s="2">
        <v>11455505</v>
      </c>
      <c r="G549" s="2">
        <v>0</v>
      </c>
      <c r="H549" s="2">
        <v>962578</v>
      </c>
      <c r="S549" s="2"/>
      <c r="T549" s="2"/>
      <c r="U549" s="2"/>
      <c r="V549" s="2"/>
      <c r="AB549" s="7"/>
      <c r="AC549" s="7"/>
      <c r="AD549" s="7"/>
      <c r="AE549" s="7"/>
      <c r="AF549" s="7"/>
      <c r="AG549" s="7"/>
      <c r="AH549" s="7"/>
      <c r="AI549" s="7"/>
    </row>
    <row r="550" spans="1:35" ht="12" customHeight="1" x14ac:dyDescent="0.2">
      <c r="A550" s="5">
        <v>2021</v>
      </c>
      <c r="B550" s="2" t="s">
        <v>722</v>
      </c>
      <c r="C550" s="2" t="s">
        <v>748</v>
      </c>
      <c r="D550" s="2" t="s">
        <v>670</v>
      </c>
      <c r="E550" s="2">
        <v>0</v>
      </c>
      <c r="F550" s="2">
        <v>6804997</v>
      </c>
      <c r="G550" s="2">
        <v>0</v>
      </c>
      <c r="H550" s="2">
        <v>962578</v>
      </c>
      <c r="S550" s="2"/>
      <c r="T550" s="2"/>
      <c r="U550" s="2"/>
      <c r="V550" s="2"/>
      <c r="AB550" s="7"/>
      <c r="AC550" s="7"/>
      <c r="AD550" s="7"/>
      <c r="AE550" s="7"/>
      <c r="AF550" s="7"/>
      <c r="AG550" s="7"/>
      <c r="AH550" s="7"/>
      <c r="AI550" s="7"/>
    </row>
    <row r="551" spans="1:35" ht="12" customHeight="1" x14ac:dyDescent="0.2">
      <c r="A551" s="5">
        <v>2021</v>
      </c>
      <c r="B551" s="2" t="s">
        <v>719</v>
      </c>
      <c r="C551" s="2" t="s">
        <v>749</v>
      </c>
      <c r="D551" s="2" t="s">
        <v>670</v>
      </c>
      <c r="E551" s="2">
        <v>0</v>
      </c>
      <c r="G551" s="2">
        <v>0</v>
      </c>
      <c r="H551" s="2">
        <v>862578</v>
      </c>
      <c r="S551" s="2"/>
      <c r="T551" s="2"/>
      <c r="U551" s="2"/>
      <c r="V551" s="2"/>
      <c r="AB551" s="7"/>
      <c r="AC551" s="7"/>
      <c r="AD551" s="7"/>
      <c r="AE551" s="7"/>
      <c r="AF551" s="7"/>
      <c r="AG551" s="7"/>
      <c r="AH551" s="7"/>
      <c r="AI551" s="7"/>
    </row>
    <row r="552" spans="1:35" ht="12" customHeight="1" x14ac:dyDescent="0.2">
      <c r="A552" s="5">
        <v>2021</v>
      </c>
      <c r="B552" s="2" t="s">
        <v>720</v>
      </c>
      <c r="C552" s="2" t="s">
        <v>750</v>
      </c>
      <c r="D552" s="2" t="s">
        <v>670</v>
      </c>
      <c r="E552" s="2">
        <v>0</v>
      </c>
      <c r="G552" s="2">
        <v>0</v>
      </c>
      <c r="H552" s="2">
        <v>0</v>
      </c>
      <c r="S552" s="2"/>
      <c r="T552" s="2"/>
      <c r="U552" s="2"/>
      <c r="V552" s="2"/>
      <c r="AB552" s="7"/>
      <c r="AC552" s="7"/>
      <c r="AD552" s="7"/>
      <c r="AE552" s="7"/>
      <c r="AF552" s="7"/>
      <c r="AG552" s="7"/>
      <c r="AH552" s="7"/>
      <c r="AI552" s="7"/>
    </row>
    <row r="553" spans="1:35" ht="12" customHeight="1" x14ac:dyDescent="0.2">
      <c r="A553" s="5">
        <v>2021</v>
      </c>
      <c r="B553" s="2" t="s">
        <v>724</v>
      </c>
      <c r="C553" s="2" t="s">
        <v>751</v>
      </c>
      <c r="D553" s="2" t="s">
        <v>670</v>
      </c>
      <c r="E553" s="2">
        <v>0</v>
      </c>
      <c r="G553" s="2">
        <v>0</v>
      </c>
      <c r="H553" s="2">
        <v>862578</v>
      </c>
      <c r="S553" s="2"/>
      <c r="T553" s="2"/>
      <c r="U553" s="2"/>
      <c r="V553" s="2"/>
      <c r="AB553" s="7"/>
      <c r="AC553" s="7"/>
      <c r="AD553" s="7"/>
      <c r="AE553" s="7"/>
      <c r="AF553" s="7"/>
      <c r="AG553" s="7"/>
      <c r="AH553" s="7"/>
      <c r="AI553" s="7"/>
    </row>
    <row r="554" spans="1:35" ht="12" customHeight="1" x14ac:dyDescent="0.2">
      <c r="A554" s="5">
        <v>2021</v>
      </c>
      <c r="B554" s="2" t="s">
        <v>722</v>
      </c>
      <c r="C554" s="2" t="s">
        <v>752</v>
      </c>
      <c r="D554" s="2" t="s">
        <v>670</v>
      </c>
      <c r="E554" s="2">
        <v>0</v>
      </c>
      <c r="F554" s="2">
        <v>14554594</v>
      </c>
      <c r="G554" s="2">
        <v>0</v>
      </c>
      <c r="H554" s="2">
        <v>962578</v>
      </c>
      <c r="S554" s="2"/>
      <c r="T554" s="2"/>
      <c r="U554" s="2"/>
      <c r="V554" s="2"/>
      <c r="AB554" s="7"/>
      <c r="AC554" s="7"/>
      <c r="AD554" s="7"/>
      <c r="AE554" s="7"/>
      <c r="AF554" s="7"/>
      <c r="AG554" s="7"/>
      <c r="AH554" s="7"/>
      <c r="AI554" s="7"/>
    </row>
    <row r="555" spans="1:35" ht="12" customHeight="1" x14ac:dyDescent="0.2">
      <c r="A555" s="5">
        <v>2021</v>
      </c>
      <c r="B555" s="2" t="s">
        <v>724</v>
      </c>
      <c r="C555" s="2" t="s">
        <v>753</v>
      </c>
      <c r="D555" s="2" t="s">
        <v>670</v>
      </c>
      <c r="E555" s="2">
        <v>0</v>
      </c>
      <c r="F555" s="2">
        <v>13918194</v>
      </c>
      <c r="G555" s="2">
        <v>0</v>
      </c>
      <c r="H555" s="2">
        <v>862578</v>
      </c>
      <c r="I555" s="2">
        <v>0</v>
      </c>
      <c r="J555" s="2">
        <v>0</v>
      </c>
      <c r="K555" s="2">
        <v>0</v>
      </c>
      <c r="L555" s="2">
        <v>0</v>
      </c>
      <c r="M555" s="2">
        <v>0</v>
      </c>
      <c r="N555" s="2">
        <v>0</v>
      </c>
      <c r="O555" s="2">
        <v>0</v>
      </c>
      <c r="P555" s="2">
        <v>0</v>
      </c>
      <c r="Q555" s="2">
        <v>0</v>
      </c>
      <c r="R555" s="2">
        <v>0</v>
      </c>
      <c r="S555" s="2"/>
      <c r="T555" s="2"/>
      <c r="U555" s="2"/>
      <c r="V555" s="2"/>
      <c r="AB555" s="7"/>
      <c r="AC555" s="7"/>
      <c r="AD555" s="7"/>
      <c r="AE555" s="7"/>
      <c r="AF555" s="7"/>
      <c r="AG555" s="7"/>
      <c r="AH555" s="7"/>
      <c r="AI555" s="7"/>
    </row>
    <row r="556" spans="1:35" ht="12" customHeight="1" x14ac:dyDescent="0.2">
      <c r="A556" s="5">
        <v>2021</v>
      </c>
      <c r="B556" s="2" t="s">
        <v>724</v>
      </c>
      <c r="C556" s="2" t="s">
        <v>248</v>
      </c>
      <c r="D556" s="2" t="s">
        <v>670</v>
      </c>
      <c r="E556" s="2">
        <v>0</v>
      </c>
      <c r="G556" s="2">
        <v>0</v>
      </c>
      <c r="H556" s="2">
        <v>862578</v>
      </c>
      <c r="I556" s="2">
        <v>0</v>
      </c>
      <c r="J556" s="2">
        <v>0</v>
      </c>
      <c r="K556" s="2">
        <v>0</v>
      </c>
      <c r="L556" s="2">
        <v>0</v>
      </c>
      <c r="M556" s="2">
        <v>0</v>
      </c>
      <c r="N556" s="2">
        <v>0</v>
      </c>
      <c r="O556" s="2">
        <v>0</v>
      </c>
      <c r="P556" s="2">
        <v>0</v>
      </c>
      <c r="Q556" s="2">
        <v>0</v>
      </c>
      <c r="R556" s="2">
        <v>0</v>
      </c>
      <c r="S556" s="2"/>
      <c r="T556" s="2"/>
      <c r="U556" s="2"/>
      <c r="V556" s="2"/>
      <c r="AB556" s="7"/>
      <c r="AC556" s="7"/>
      <c r="AD556" s="7"/>
      <c r="AE556" s="7"/>
      <c r="AF556" s="7"/>
      <c r="AG556" s="7"/>
      <c r="AH556" s="7"/>
      <c r="AI556" s="7"/>
    </row>
    <row r="557" spans="1:35" ht="12" customHeight="1" x14ac:dyDescent="0.2">
      <c r="A557" s="5">
        <v>2021</v>
      </c>
      <c r="B557" s="2" t="s">
        <v>717</v>
      </c>
      <c r="C557" s="2" t="s">
        <v>249</v>
      </c>
      <c r="D557" s="2" t="s">
        <v>670</v>
      </c>
      <c r="E557" s="2">
        <v>0</v>
      </c>
      <c r="G557" s="2">
        <v>0</v>
      </c>
      <c r="H557" s="2">
        <v>100000</v>
      </c>
      <c r="I557" s="2">
        <v>0</v>
      </c>
      <c r="J557" s="2">
        <v>0</v>
      </c>
      <c r="K557" s="2">
        <v>0</v>
      </c>
      <c r="L557" s="2">
        <v>0</v>
      </c>
      <c r="M557" s="2">
        <v>0</v>
      </c>
      <c r="N557" s="2">
        <v>0</v>
      </c>
      <c r="O557" s="2">
        <v>0</v>
      </c>
      <c r="P557" s="2">
        <v>0</v>
      </c>
      <c r="Q557" s="2">
        <v>0</v>
      </c>
      <c r="R557" s="2">
        <v>0</v>
      </c>
      <c r="S557" s="2"/>
      <c r="T557" s="2"/>
      <c r="U557" s="2"/>
      <c r="V557" s="2"/>
      <c r="AB557" s="7"/>
      <c r="AC557" s="7"/>
      <c r="AD557" s="7"/>
      <c r="AE557" s="7"/>
      <c r="AF557" s="7"/>
      <c r="AG557" s="7"/>
      <c r="AH557" s="7"/>
      <c r="AI557" s="7"/>
    </row>
    <row r="558" spans="1:35" ht="12" customHeight="1" x14ac:dyDescent="0.2">
      <c r="A558" s="5">
        <v>2021</v>
      </c>
      <c r="B558" s="2" t="s">
        <v>723</v>
      </c>
      <c r="C558" s="2" t="s">
        <v>250</v>
      </c>
      <c r="D558" s="2" t="s">
        <v>670</v>
      </c>
      <c r="E558" s="2">
        <v>0</v>
      </c>
      <c r="G558" s="2">
        <v>0</v>
      </c>
      <c r="H558" s="2">
        <v>862578</v>
      </c>
      <c r="I558" s="2">
        <v>0</v>
      </c>
      <c r="J558" s="2">
        <v>0</v>
      </c>
      <c r="K558" s="2">
        <v>0</v>
      </c>
      <c r="L558" s="2">
        <v>0</v>
      </c>
      <c r="M558" s="2">
        <v>0</v>
      </c>
      <c r="N558" s="2">
        <v>0</v>
      </c>
      <c r="O558" s="2">
        <v>0</v>
      </c>
      <c r="P558" s="2">
        <v>0</v>
      </c>
      <c r="Q558" s="2">
        <v>0</v>
      </c>
      <c r="R558" s="2">
        <v>0</v>
      </c>
      <c r="S558" s="2"/>
      <c r="T558" s="2"/>
      <c r="U558" s="2"/>
      <c r="V558" s="2"/>
      <c r="AB558" s="7"/>
      <c r="AC558" s="7"/>
      <c r="AD558" s="7"/>
      <c r="AE558" s="7"/>
      <c r="AF558" s="7"/>
      <c r="AG558" s="7"/>
      <c r="AH558" s="7"/>
      <c r="AI558" s="7"/>
    </row>
    <row r="559" spans="1:35" ht="12" customHeight="1" x14ac:dyDescent="0.2">
      <c r="A559" s="5">
        <v>2021</v>
      </c>
      <c r="B559" s="2" t="s">
        <v>723</v>
      </c>
      <c r="C559" s="2" t="s">
        <v>251</v>
      </c>
      <c r="D559" s="2" t="s">
        <v>670</v>
      </c>
      <c r="E559" s="2">
        <v>0</v>
      </c>
      <c r="F559" s="2">
        <v>713927</v>
      </c>
      <c r="G559" s="2">
        <v>0</v>
      </c>
      <c r="H559" s="2">
        <v>862578</v>
      </c>
      <c r="I559" s="2">
        <v>0</v>
      </c>
      <c r="J559" s="2">
        <v>0</v>
      </c>
      <c r="K559" s="2">
        <v>0</v>
      </c>
      <c r="L559" s="2">
        <v>0</v>
      </c>
      <c r="M559" s="2">
        <v>0</v>
      </c>
      <c r="N559" s="2">
        <v>0</v>
      </c>
      <c r="O559" s="2">
        <v>0</v>
      </c>
      <c r="P559" s="2">
        <v>0</v>
      </c>
      <c r="Q559" s="2">
        <v>0</v>
      </c>
      <c r="R559" s="2">
        <v>0</v>
      </c>
      <c r="S559" s="2"/>
      <c r="T559" s="2"/>
      <c r="U559" s="2"/>
      <c r="V559" s="2"/>
      <c r="AB559" s="7"/>
      <c r="AC559" s="7"/>
      <c r="AD559" s="7"/>
      <c r="AE559" s="7"/>
      <c r="AF559" s="7"/>
      <c r="AG559" s="7"/>
      <c r="AH559" s="7"/>
      <c r="AI559" s="7"/>
    </row>
    <row r="560" spans="1:35" ht="12" customHeight="1" x14ac:dyDescent="0.2">
      <c r="A560" s="5">
        <v>2021</v>
      </c>
      <c r="B560" s="2" t="s">
        <v>719</v>
      </c>
      <c r="C560" s="2" t="s">
        <v>252</v>
      </c>
      <c r="D560" s="2" t="s">
        <v>670</v>
      </c>
      <c r="E560" s="2">
        <v>0</v>
      </c>
      <c r="F560" s="2">
        <v>4218958</v>
      </c>
      <c r="G560" s="2">
        <v>0</v>
      </c>
      <c r="H560" s="2">
        <v>862578</v>
      </c>
      <c r="I560" s="2">
        <v>0</v>
      </c>
      <c r="J560" s="2">
        <v>0</v>
      </c>
      <c r="K560" s="2">
        <v>0</v>
      </c>
      <c r="L560" s="2">
        <v>0</v>
      </c>
      <c r="M560" s="2">
        <v>0</v>
      </c>
      <c r="N560" s="2">
        <v>0</v>
      </c>
      <c r="O560" s="2">
        <v>0</v>
      </c>
      <c r="P560" s="2">
        <v>0</v>
      </c>
      <c r="Q560" s="2">
        <v>0</v>
      </c>
      <c r="R560" s="2">
        <v>0</v>
      </c>
      <c r="S560" s="2"/>
      <c r="T560" s="2"/>
      <c r="U560" s="2"/>
      <c r="V560" s="2"/>
      <c r="AB560" s="7"/>
      <c r="AC560" s="7"/>
      <c r="AD560" s="7"/>
      <c r="AE560" s="7"/>
      <c r="AF560" s="7"/>
      <c r="AG560" s="7"/>
      <c r="AH560" s="7"/>
      <c r="AI560" s="7"/>
    </row>
    <row r="561" spans="1:35" ht="12" customHeight="1" x14ac:dyDescent="0.2">
      <c r="A561" s="5">
        <v>2021</v>
      </c>
      <c r="B561" s="2" t="s">
        <v>720</v>
      </c>
      <c r="C561" s="2" t="s">
        <v>253</v>
      </c>
      <c r="D561" s="2" t="s">
        <v>670</v>
      </c>
      <c r="E561" s="2">
        <v>0</v>
      </c>
      <c r="G561" s="2">
        <v>0</v>
      </c>
      <c r="H561" s="2">
        <v>0</v>
      </c>
      <c r="I561" s="2">
        <v>0</v>
      </c>
      <c r="J561" s="2">
        <v>0</v>
      </c>
      <c r="K561" s="2">
        <v>0</v>
      </c>
      <c r="L561" s="2">
        <v>0</v>
      </c>
      <c r="M561" s="2">
        <v>0</v>
      </c>
      <c r="N561" s="2">
        <v>0</v>
      </c>
      <c r="O561" s="2">
        <v>0</v>
      </c>
      <c r="P561" s="2">
        <v>0</v>
      </c>
      <c r="Q561" s="2">
        <v>0</v>
      </c>
      <c r="R561" s="2">
        <v>0</v>
      </c>
      <c r="S561" s="2"/>
      <c r="T561" s="2"/>
      <c r="U561" s="2"/>
      <c r="V561" s="2"/>
      <c r="AB561" s="7"/>
      <c r="AC561" s="7"/>
      <c r="AD561" s="7"/>
      <c r="AE561" s="7"/>
      <c r="AF561" s="7"/>
      <c r="AG561" s="7"/>
      <c r="AH561" s="7"/>
      <c r="AI561" s="7"/>
    </row>
    <row r="562" spans="1:35" ht="12" customHeight="1" x14ac:dyDescent="0.2">
      <c r="A562" s="5">
        <v>2021</v>
      </c>
      <c r="B562" s="2" t="s">
        <v>715</v>
      </c>
      <c r="C562" s="2" t="s">
        <v>725</v>
      </c>
      <c r="D562" s="2" t="s">
        <v>668</v>
      </c>
      <c r="E562" s="2">
        <v>0</v>
      </c>
      <c r="G562" s="2">
        <v>0</v>
      </c>
      <c r="H562" s="2">
        <v>372462</v>
      </c>
      <c r="I562" s="2">
        <v>0</v>
      </c>
      <c r="J562" s="2">
        <v>0</v>
      </c>
      <c r="K562" s="2">
        <v>0</v>
      </c>
      <c r="L562" s="2">
        <v>0</v>
      </c>
      <c r="M562" s="2">
        <v>0</v>
      </c>
      <c r="N562" s="2">
        <v>0</v>
      </c>
      <c r="O562" s="2">
        <v>0</v>
      </c>
      <c r="P562" s="2">
        <v>0</v>
      </c>
      <c r="Q562" s="2">
        <v>0</v>
      </c>
      <c r="R562" s="2">
        <v>0</v>
      </c>
      <c r="S562" s="2"/>
      <c r="T562" s="2"/>
      <c r="U562" s="2"/>
      <c r="V562" s="2"/>
      <c r="W562" s="7">
        <v>9407</v>
      </c>
      <c r="X562" s="5">
        <v>5.86</v>
      </c>
      <c r="Y562" s="5">
        <v>69.760000000000005</v>
      </c>
      <c r="AB562" s="7"/>
      <c r="AC562" s="7"/>
      <c r="AD562" s="7"/>
      <c r="AE562" s="7"/>
      <c r="AF562" s="7"/>
      <c r="AG562" s="7"/>
      <c r="AH562" s="7"/>
      <c r="AI562" s="7"/>
    </row>
    <row r="563" spans="1:35" ht="12" customHeight="1" x14ac:dyDescent="0.2">
      <c r="A563" s="5">
        <v>2021</v>
      </c>
      <c r="B563" s="2" t="s">
        <v>716</v>
      </c>
      <c r="C563" s="2" t="s">
        <v>726</v>
      </c>
      <c r="D563" s="2" t="s">
        <v>668</v>
      </c>
      <c r="E563" s="2">
        <v>0</v>
      </c>
      <c r="G563" s="2">
        <v>0</v>
      </c>
      <c r="H563" s="2">
        <v>372462</v>
      </c>
      <c r="I563" s="2">
        <v>0</v>
      </c>
      <c r="J563" s="2">
        <v>0</v>
      </c>
      <c r="K563" s="2">
        <v>0</v>
      </c>
      <c r="L563" s="2">
        <v>0</v>
      </c>
      <c r="M563" s="2">
        <v>0</v>
      </c>
      <c r="N563" s="2">
        <v>0</v>
      </c>
      <c r="O563" s="2">
        <v>0</v>
      </c>
      <c r="P563" s="2">
        <v>0</v>
      </c>
      <c r="Q563" s="2">
        <v>0</v>
      </c>
      <c r="R563" s="2">
        <v>0</v>
      </c>
      <c r="S563" s="2"/>
      <c r="T563" s="2"/>
      <c r="U563" s="2"/>
      <c r="V563" s="2"/>
      <c r="W563" s="7">
        <v>11546</v>
      </c>
      <c r="X563" s="5">
        <v>6.05</v>
      </c>
      <c r="Y563" s="5">
        <v>65.069999999999993</v>
      </c>
      <c r="AB563" s="7"/>
      <c r="AC563" s="7"/>
      <c r="AD563" s="7"/>
      <c r="AE563" s="7"/>
      <c r="AF563" s="7"/>
      <c r="AG563" s="7"/>
      <c r="AH563" s="7"/>
      <c r="AI563" s="7"/>
    </row>
    <row r="564" spans="1:35" ht="12" customHeight="1" x14ac:dyDescent="0.2">
      <c r="A564" s="5">
        <v>2021</v>
      </c>
      <c r="B564" s="2" t="s">
        <v>717</v>
      </c>
      <c r="C564" s="2" t="s">
        <v>727</v>
      </c>
      <c r="D564" s="2" t="s">
        <v>668</v>
      </c>
      <c r="E564" s="2">
        <v>0</v>
      </c>
      <c r="G564" s="2">
        <v>0</v>
      </c>
      <c r="H564" s="2">
        <v>762766</v>
      </c>
      <c r="I564" s="2">
        <v>0</v>
      </c>
      <c r="J564" s="2">
        <v>0</v>
      </c>
      <c r="K564" s="2">
        <v>0</v>
      </c>
      <c r="L564" s="2">
        <v>0</v>
      </c>
      <c r="M564" s="2">
        <v>0</v>
      </c>
      <c r="N564" s="2">
        <v>0</v>
      </c>
      <c r="O564" s="2">
        <v>0</v>
      </c>
      <c r="P564" s="2">
        <v>0</v>
      </c>
      <c r="Q564" s="2">
        <v>0</v>
      </c>
      <c r="R564" s="2">
        <v>0</v>
      </c>
      <c r="S564" s="2"/>
      <c r="T564" s="2"/>
      <c r="U564" s="2"/>
      <c r="V564" s="2"/>
      <c r="W564" s="7">
        <v>9524</v>
      </c>
      <c r="X564" s="5">
        <v>6.59</v>
      </c>
      <c r="Y564" s="5">
        <v>71.400000000000006</v>
      </c>
      <c r="AB564" s="7"/>
      <c r="AC564" s="7"/>
      <c r="AD564" s="7"/>
      <c r="AE564" s="7"/>
      <c r="AF564" s="7"/>
      <c r="AG564" s="7"/>
      <c r="AH564" s="7"/>
      <c r="AI564" s="7"/>
    </row>
    <row r="565" spans="1:35" ht="12" customHeight="1" x14ac:dyDescent="0.2">
      <c r="A565" s="5">
        <v>2021</v>
      </c>
      <c r="B565" s="2" t="s">
        <v>718</v>
      </c>
      <c r="C565" s="2" t="s">
        <v>728</v>
      </c>
      <c r="D565" s="2" t="s">
        <v>668</v>
      </c>
      <c r="E565" s="2">
        <v>0</v>
      </c>
      <c r="G565" s="2">
        <v>0</v>
      </c>
      <c r="H565" s="2">
        <v>762766</v>
      </c>
      <c r="I565" s="2">
        <v>0</v>
      </c>
      <c r="J565" s="2">
        <v>0</v>
      </c>
      <c r="K565" s="2">
        <v>0</v>
      </c>
      <c r="L565" s="2">
        <v>0</v>
      </c>
      <c r="M565" s="2">
        <v>0</v>
      </c>
      <c r="N565" s="2">
        <v>0</v>
      </c>
      <c r="O565" s="2">
        <v>0</v>
      </c>
      <c r="P565" s="2">
        <v>0</v>
      </c>
      <c r="Q565" s="2">
        <v>0</v>
      </c>
      <c r="R565" s="2">
        <v>0</v>
      </c>
      <c r="S565" s="2"/>
      <c r="T565" s="2"/>
      <c r="U565" s="2"/>
      <c r="V565" s="2"/>
      <c r="W565" s="7">
        <v>9669</v>
      </c>
      <c r="X565" s="5">
        <v>3.81</v>
      </c>
      <c r="Y565" s="5">
        <v>70.540000000000006</v>
      </c>
      <c r="AB565" s="7"/>
      <c r="AC565" s="7"/>
      <c r="AD565" s="7"/>
      <c r="AE565" s="7"/>
      <c r="AF565" s="7"/>
      <c r="AG565" s="7"/>
      <c r="AH565" s="7"/>
      <c r="AI565" s="7"/>
    </row>
    <row r="566" spans="1:35" ht="12" customHeight="1" x14ac:dyDescent="0.2">
      <c r="A566" s="5">
        <v>2021</v>
      </c>
      <c r="B566" s="2" t="s">
        <v>719</v>
      </c>
      <c r="C566" s="2" t="s">
        <v>729</v>
      </c>
      <c r="D566" s="2" t="s">
        <v>668</v>
      </c>
      <c r="E566" s="2">
        <v>0</v>
      </c>
      <c r="F566" s="2">
        <v>2500243</v>
      </c>
      <c r="G566" s="2">
        <v>0</v>
      </c>
      <c r="H566" s="2">
        <v>762766</v>
      </c>
      <c r="I566" s="2">
        <v>0</v>
      </c>
      <c r="J566" s="2">
        <v>0</v>
      </c>
      <c r="K566" s="2">
        <v>0</v>
      </c>
      <c r="L566" s="2">
        <v>0</v>
      </c>
      <c r="M566" s="2">
        <v>0</v>
      </c>
      <c r="N566" s="2">
        <v>0</v>
      </c>
      <c r="O566" s="2">
        <v>0</v>
      </c>
      <c r="P566" s="2">
        <v>0</v>
      </c>
      <c r="Q566" s="2">
        <v>0</v>
      </c>
      <c r="R566" s="2">
        <v>0</v>
      </c>
      <c r="S566" s="2"/>
      <c r="T566" s="2"/>
      <c r="U566" s="2"/>
      <c r="V566" s="2"/>
      <c r="W566" s="7">
        <v>13031</v>
      </c>
      <c r="X566" s="5">
        <v>5.09</v>
      </c>
      <c r="Y566" s="5">
        <v>75.790000000000006</v>
      </c>
      <c r="AB566" s="7"/>
      <c r="AC566" s="7"/>
      <c r="AD566" s="7"/>
      <c r="AE566" s="7"/>
      <c r="AF566" s="7"/>
      <c r="AG566" s="7"/>
      <c r="AH566" s="7"/>
      <c r="AI566" s="7"/>
    </row>
    <row r="567" spans="1:35" ht="12" customHeight="1" x14ac:dyDescent="0.2">
      <c r="A567" s="5">
        <v>2021</v>
      </c>
      <c r="B567" s="2" t="s">
        <v>720</v>
      </c>
      <c r="C567" s="2" t="s">
        <v>730</v>
      </c>
      <c r="D567" s="2" t="s">
        <v>668</v>
      </c>
      <c r="E567" s="2">
        <v>0</v>
      </c>
      <c r="G567" s="2">
        <v>0</v>
      </c>
      <c r="H567" s="2">
        <v>372462</v>
      </c>
      <c r="I567" s="2">
        <v>0</v>
      </c>
      <c r="J567" s="2">
        <v>0</v>
      </c>
      <c r="K567" s="2">
        <v>0</v>
      </c>
      <c r="L567" s="2">
        <v>0</v>
      </c>
      <c r="M567" s="2">
        <v>0</v>
      </c>
      <c r="N567" s="2">
        <v>0</v>
      </c>
      <c r="O567" s="2">
        <v>0</v>
      </c>
      <c r="P567" s="2">
        <v>0</v>
      </c>
      <c r="Q567" s="2">
        <v>0</v>
      </c>
      <c r="R567" s="2">
        <v>0</v>
      </c>
      <c r="S567" s="2"/>
      <c r="T567" s="2"/>
      <c r="U567" s="2"/>
      <c r="V567" s="2"/>
      <c r="W567" s="7">
        <v>10152</v>
      </c>
      <c r="X567" s="5">
        <v>9.7799999999999994</v>
      </c>
      <c r="Y567" s="5">
        <v>63.97</v>
      </c>
      <c r="AB567" s="7"/>
      <c r="AC567" s="7"/>
      <c r="AD567" s="7"/>
      <c r="AE567" s="7"/>
      <c r="AF567" s="7"/>
      <c r="AG567" s="7"/>
      <c r="AH567" s="7"/>
      <c r="AI567" s="7"/>
    </row>
    <row r="568" spans="1:35" ht="12" customHeight="1" x14ac:dyDescent="0.2">
      <c r="A568" s="5">
        <v>2021</v>
      </c>
      <c r="B568" s="2" t="s">
        <v>716</v>
      </c>
      <c r="C568" s="2" t="s">
        <v>731</v>
      </c>
      <c r="D568" s="2" t="s">
        <v>668</v>
      </c>
      <c r="E568" s="2">
        <v>0</v>
      </c>
      <c r="F568" s="2">
        <v>3650355</v>
      </c>
      <c r="G568" s="2">
        <v>0</v>
      </c>
      <c r="H568" s="2">
        <v>762766</v>
      </c>
      <c r="I568" s="2">
        <v>0</v>
      </c>
      <c r="J568" s="2">
        <v>0</v>
      </c>
      <c r="K568" s="2">
        <v>0</v>
      </c>
      <c r="L568" s="2">
        <v>0</v>
      </c>
      <c r="M568" s="2">
        <v>0</v>
      </c>
      <c r="N568" s="2">
        <v>0</v>
      </c>
      <c r="O568" s="2">
        <v>0</v>
      </c>
      <c r="P568" s="2">
        <v>0</v>
      </c>
      <c r="Q568" s="2">
        <v>0</v>
      </c>
      <c r="R568" s="2">
        <v>0</v>
      </c>
      <c r="S568" s="2"/>
      <c r="T568" s="2"/>
      <c r="U568" s="2"/>
      <c r="V568" s="2"/>
      <c r="W568" s="7">
        <v>10534</v>
      </c>
      <c r="X568" s="5">
        <v>9.9700000000000006</v>
      </c>
      <c r="Y568" s="5">
        <v>62.91</v>
      </c>
      <c r="AB568" s="7"/>
      <c r="AC568" s="7"/>
      <c r="AD568" s="7"/>
      <c r="AE568" s="7"/>
      <c r="AF568" s="7"/>
      <c r="AG568" s="7"/>
      <c r="AH568" s="7"/>
      <c r="AI568" s="7"/>
    </row>
    <row r="569" spans="1:35" ht="12" customHeight="1" x14ac:dyDescent="0.2">
      <c r="A569" s="5">
        <v>2021</v>
      </c>
      <c r="B569" s="2" t="s">
        <v>721</v>
      </c>
      <c r="C569" s="2" t="s">
        <v>732</v>
      </c>
      <c r="D569" s="2" t="s">
        <v>668</v>
      </c>
      <c r="E569" s="2">
        <v>0</v>
      </c>
      <c r="G569" s="2">
        <v>0</v>
      </c>
      <c r="H569" s="2">
        <v>372462</v>
      </c>
      <c r="I569" s="2">
        <v>0</v>
      </c>
      <c r="J569" s="2">
        <v>0</v>
      </c>
      <c r="K569" s="2">
        <v>0</v>
      </c>
      <c r="L569" s="2">
        <v>0</v>
      </c>
      <c r="M569" s="2">
        <v>0</v>
      </c>
      <c r="N569" s="2">
        <v>0</v>
      </c>
      <c r="O569" s="2">
        <v>0</v>
      </c>
      <c r="P569" s="2">
        <v>0</v>
      </c>
      <c r="Q569" s="2">
        <v>0</v>
      </c>
      <c r="R569" s="2">
        <v>0</v>
      </c>
      <c r="S569" s="2"/>
      <c r="T569" s="2"/>
      <c r="U569" s="2"/>
      <c r="V569" s="2"/>
      <c r="W569" s="7">
        <v>10248</v>
      </c>
      <c r="X569" s="5">
        <v>5.28</v>
      </c>
      <c r="Y569" s="5">
        <v>66.23</v>
      </c>
      <c r="AB569" s="7"/>
      <c r="AC569" s="7"/>
      <c r="AD569" s="7"/>
      <c r="AE569" s="7"/>
      <c r="AF569" s="7"/>
      <c r="AG569" s="7"/>
      <c r="AH569" s="7"/>
      <c r="AI569" s="7"/>
    </row>
    <row r="570" spans="1:35" ht="12" customHeight="1" x14ac:dyDescent="0.2">
      <c r="A570" s="5">
        <v>2021</v>
      </c>
      <c r="B570" s="2" t="s">
        <v>718</v>
      </c>
      <c r="C570" s="2" t="s">
        <v>733</v>
      </c>
      <c r="D570" s="2" t="s">
        <v>668</v>
      </c>
      <c r="E570" s="2">
        <v>0</v>
      </c>
      <c r="F570" s="2">
        <v>1260122</v>
      </c>
      <c r="G570" s="2">
        <v>0</v>
      </c>
      <c r="H570" s="2">
        <v>372462</v>
      </c>
      <c r="I570" s="2">
        <v>0</v>
      </c>
      <c r="J570" s="2">
        <v>0</v>
      </c>
      <c r="K570" s="2">
        <v>0</v>
      </c>
      <c r="L570" s="2">
        <v>0</v>
      </c>
      <c r="M570" s="2">
        <v>0</v>
      </c>
      <c r="N570" s="2">
        <v>0</v>
      </c>
      <c r="O570" s="2">
        <v>0</v>
      </c>
      <c r="P570" s="2">
        <v>0</v>
      </c>
      <c r="Q570" s="2">
        <v>0</v>
      </c>
      <c r="R570" s="2">
        <v>0</v>
      </c>
      <c r="S570" s="2"/>
      <c r="T570" s="2"/>
      <c r="U570" s="2"/>
      <c r="V570" s="2"/>
      <c r="W570" s="7">
        <v>10294</v>
      </c>
      <c r="X570" s="5">
        <v>4.38</v>
      </c>
      <c r="Y570" s="5">
        <v>72.88</v>
      </c>
      <c r="AB570" s="7"/>
      <c r="AC570" s="7"/>
      <c r="AD570" s="7"/>
      <c r="AE570" s="7"/>
      <c r="AF570" s="7"/>
      <c r="AG570" s="7"/>
      <c r="AH570" s="7"/>
      <c r="AI570" s="7"/>
    </row>
    <row r="571" spans="1:35" ht="12" customHeight="1" x14ac:dyDescent="0.2">
      <c r="A571" s="5">
        <v>2021</v>
      </c>
      <c r="B571" s="2" t="s">
        <v>721</v>
      </c>
      <c r="C571" s="2" t="s">
        <v>734</v>
      </c>
      <c r="D571" s="2" t="s">
        <v>668</v>
      </c>
      <c r="E571" s="2">
        <v>0</v>
      </c>
      <c r="G571" s="2">
        <v>0</v>
      </c>
      <c r="H571" s="2">
        <v>762766</v>
      </c>
      <c r="I571" s="2">
        <v>0</v>
      </c>
      <c r="J571" s="2">
        <v>0</v>
      </c>
      <c r="K571" s="2">
        <v>0</v>
      </c>
      <c r="L571" s="2">
        <v>0</v>
      </c>
      <c r="M571" s="2">
        <v>0</v>
      </c>
      <c r="N571" s="2">
        <v>0</v>
      </c>
      <c r="O571" s="2">
        <v>0</v>
      </c>
      <c r="P571" s="2">
        <v>0</v>
      </c>
      <c r="Q571" s="2">
        <v>0</v>
      </c>
      <c r="R571" s="2">
        <v>0</v>
      </c>
      <c r="S571" s="2"/>
      <c r="T571" s="2"/>
      <c r="U571" s="2"/>
      <c r="V571" s="2"/>
      <c r="W571" s="7">
        <v>10536</v>
      </c>
      <c r="X571" s="5">
        <v>4.2300000000000004</v>
      </c>
      <c r="Y571" s="5">
        <v>69.55</v>
      </c>
      <c r="AB571" s="7"/>
      <c r="AC571" s="7"/>
      <c r="AD571" s="7"/>
      <c r="AE571" s="7"/>
      <c r="AF571" s="7"/>
      <c r="AG571" s="7"/>
      <c r="AH571" s="7"/>
      <c r="AI571" s="7"/>
    </row>
    <row r="572" spans="1:35" ht="12" customHeight="1" x14ac:dyDescent="0.2">
      <c r="A572" s="5">
        <v>2021</v>
      </c>
      <c r="B572" s="2" t="s">
        <v>722</v>
      </c>
      <c r="C572" s="2" t="s">
        <v>735</v>
      </c>
      <c r="D572" s="2" t="s">
        <v>668</v>
      </c>
      <c r="E572" s="2">
        <v>0</v>
      </c>
      <c r="G572" s="2">
        <v>0</v>
      </c>
      <c r="H572" s="2">
        <v>372462</v>
      </c>
      <c r="I572" s="2">
        <v>0</v>
      </c>
      <c r="J572" s="2">
        <v>0</v>
      </c>
      <c r="K572" s="2">
        <v>0</v>
      </c>
      <c r="L572" s="2">
        <v>0</v>
      </c>
      <c r="M572" s="2">
        <v>0</v>
      </c>
      <c r="N572" s="2">
        <v>0</v>
      </c>
      <c r="O572" s="2">
        <v>0</v>
      </c>
      <c r="P572" s="2">
        <v>0</v>
      </c>
      <c r="Q572" s="2">
        <v>0</v>
      </c>
      <c r="R572" s="2">
        <v>0</v>
      </c>
      <c r="S572" s="2"/>
      <c r="T572" s="2"/>
      <c r="U572" s="2"/>
      <c r="V572" s="2"/>
      <c r="W572" s="7">
        <v>11509</v>
      </c>
      <c r="X572" s="5">
        <v>5.89</v>
      </c>
      <c r="Y572" s="5">
        <v>73.150000000000006</v>
      </c>
      <c r="AB572" s="7"/>
      <c r="AC572" s="7"/>
      <c r="AD572" s="7"/>
      <c r="AE572" s="7"/>
      <c r="AF572" s="7"/>
      <c r="AG572" s="7"/>
      <c r="AH572" s="7"/>
      <c r="AI572" s="7"/>
    </row>
    <row r="573" spans="1:35" ht="12" customHeight="1" x14ac:dyDescent="0.2">
      <c r="A573" s="5">
        <v>2021</v>
      </c>
      <c r="B573" s="2" t="s">
        <v>715</v>
      </c>
      <c r="C573" s="2" t="s">
        <v>736</v>
      </c>
      <c r="D573" s="2" t="s">
        <v>668</v>
      </c>
      <c r="E573" s="2">
        <v>0</v>
      </c>
      <c r="F573" s="2">
        <v>1360398</v>
      </c>
      <c r="G573" s="2">
        <v>0</v>
      </c>
      <c r="H573" s="2">
        <v>762766</v>
      </c>
      <c r="I573" s="2">
        <v>0</v>
      </c>
      <c r="J573" s="2">
        <v>0</v>
      </c>
      <c r="K573" s="2">
        <v>0</v>
      </c>
      <c r="L573" s="2">
        <v>0</v>
      </c>
      <c r="M573" s="2">
        <v>0</v>
      </c>
      <c r="N573" s="2">
        <v>0</v>
      </c>
      <c r="O573" s="2">
        <v>0</v>
      </c>
      <c r="P573" s="2">
        <v>0</v>
      </c>
      <c r="Q573" s="2">
        <v>0</v>
      </c>
      <c r="R573" s="2">
        <v>0</v>
      </c>
      <c r="S573" s="2"/>
      <c r="T573" s="2"/>
      <c r="U573" s="2"/>
      <c r="V573" s="2"/>
      <c r="W573" s="7">
        <v>9028</v>
      </c>
      <c r="X573" s="5">
        <v>6.03</v>
      </c>
      <c r="Y573" s="5">
        <v>67.760000000000005</v>
      </c>
      <c r="AB573" s="7"/>
      <c r="AC573" s="7"/>
      <c r="AD573" s="7"/>
      <c r="AE573" s="7"/>
      <c r="AF573" s="7"/>
      <c r="AG573" s="7"/>
      <c r="AH573" s="7"/>
      <c r="AI573" s="7"/>
    </row>
    <row r="574" spans="1:35" ht="12" customHeight="1" x14ac:dyDescent="0.2">
      <c r="A574" s="5">
        <v>2021</v>
      </c>
      <c r="B574" s="2" t="s">
        <v>723</v>
      </c>
      <c r="C574" s="2" t="s">
        <v>737</v>
      </c>
      <c r="D574" s="2" t="s">
        <v>668</v>
      </c>
      <c r="E574" s="2">
        <v>0</v>
      </c>
      <c r="G574" s="2">
        <v>0</v>
      </c>
      <c r="H574" s="2">
        <v>762766</v>
      </c>
      <c r="I574" s="2">
        <v>0</v>
      </c>
      <c r="J574" s="2">
        <v>0</v>
      </c>
      <c r="K574" s="2">
        <v>0</v>
      </c>
      <c r="L574" s="2">
        <v>0</v>
      </c>
      <c r="M574" s="2">
        <v>0</v>
      </c>
      <c r="N574" s="2">
        <v>0</v>
      </c>
      <c r="O574" s="2">
        <v>0</v>
      </c>
      <c r="P574" s="2">
        <v>0</v>
      </c>
      <c r="Q574" s="2">
        <v>0</v>
      </c>
      <c r="R574" s="2">
        <v>0</v>
      </c>
      <c r="S574" s="2"/>
      <c r="T574" s="2"/>
      <c r="U574" s="2"/>
      <c r="V574" s="2"/>
      <c r="W574" s="7">
        <v>11608</v>
      </c>
      <c r="X574" s="5">
        <v>7.55</v>
      </c>
      <c r="Y574" s="5">
        <v>69.930000000000007</v>
      </c>
      <c r="AB574" s="7"/>
      <c r="AC574" s="7"/>
      <c r="AD574" s="7"/>
      <c r="AE574" s="7"/>
      <c r="AF574" s="7"/>
      <c r="AG574" s="7"/>
      <c r="AH574" s="7"/>
      <c r="AI574" s="7"/>
    </row>
    <row r="575" spans="1:35" ht="12" customHeight="1" x14ac:dyDescent="0.2">
      <c r="A575" s="5">
        <v>2021</v>
      </c>
      <c r="B575" s="2" t="s">
        <v>719</v>
      </c>
      <c r="C575" s="2" t="s">
        <v>738</v>
      </c>
      <c r="D575" s="2" t="s">
        <v>668</v>
      </c>
      <c r="E575" s="2">
        <v>0</v>
      </c>
      <c r="F575" s="2">
        <v>1373333</v>
      </c>
      <c r="G575" s="2">
        <v>0</v>
      </c>
      <c r="H575" s="2">
        <v>762766</v>
      </c>
      <c r="I575" s="2">
        <v>0</v>
      </c>
      <c r="J575" s="2">
        <v>0</v>
      </c>
      <c r="K575" s="2">
        <v>0</v>
      </c>
      <c r="L575" s="2">
        <v>0</v>
      </c>
      <c r="M575" s="2">
        <v>0</v>
      </c>
      <c r="N575" s="2">
        <v>0</v>
      </c>
      <c r="O575" s="2">
        <v>0</v>
      </c>
      <c r="P575" s="2">
        <v>0</v>
      </c>
      <c r="Q575" s="2">
        <v>0</v>
      </c>
      <c r="R575" s="2">
        <v>0</v>
      </c>
      <c r="S575" s="2"/>
      <c r="T575" s="2"/>
      <c r="U575" s="2"/>
      <c r="V575" s="2"/>
      <c r="W575" s="7">
        <v>12017</v>
      </c>
      <c r="X575" s="5">
        <v>5.48</v>
      </c>
      <c r="Y575" s="5">
        <v>66.89</v>
      </c>
      <c r="AB575" s="7"/>
      <c r="AC575" s="7"/>
      <c r="AD575" s="7"/>
      <c r="AE575" s="7"/>
      <c r="AF575" s="7"/>
      <c r="AG575" s="7"/>
      <c r="AH575" s="7"/>
      <c r="AI575" s="7"/>
    </row>
    <row r="576" spans="1:35" ht="12" customHeight="1" x14ac:dyDescent="0.2">
      <c r="A576" s="5">
        <v>2021</v>
      </c>
      <c r="B576" s="2" t="s">
        <v>721</v>
      </c>
      <c r="C576" s="2" t="s">
        <v>739</v>
      </c>
      <c r="D576" s="2" t="s">
        <v>668</v>
      </c>
      <c r="E576" s="2">
        <v>0</v>
      </c>
      <c r="G576" s="2">
        <v>0</v>
      </c>
      <c r="H576" s="2">
        <v>762766</v>
      </c>
      <c r="I576" s="2">
        <v>0</v>
      </c>
      <c r="J576" s="2">
        <v>0</v>
      </c>
      <c r="K576" s="2">
        <v>0</v>
      </c>
      <c r="L576" s="2">
        <v>0</v>
      </c>
      <c r="M576" s="2">
        <v>0</v>
      </c>
      <c r="N576" s="2">
        <v>0</v>
      </c>
      <c r="O576" s="2">
        <v>0</v>
      </c>
      <c r="P576" s="2">
        <v>0</v>
      </c>
      <c r="Q576" s="2">
        <v>0</v>
      </c>
      <c r="R576" s="2">
        <v>0</v>
      </c>
      <c r="S576" s="2"/>
      <c r="T576" s="2"/>
      <c r="U576" s="2"/>
      <c r="V576" s="2"/>
      <c r="W576" s="7">
        <v>11272</v>
      </c>
      <c r="X576" s="5">
        <v>3.77</v>
      </c>
      <c r="Y576" s="5">
        <v>74.77</v>
      </c>
      <c r="AB576" s="7"/>
      <c r="AC576" s="7"/>
      <c r="AD576" s="7"/>
      <c r="AE576" s="7"/>
      <c r="AF576" s="7"/>
      <c r="AG576" s="7"/>
      <c r="AH576" s="7"/>
      <c r="AI576" s="7"/>
    </row>
    <row r="577" spans="1:35" ht="12" customHeight="1" x14ac:dyDescent="0.2">
      <c r="A577" s="5">
        <v>2021</v>
      </c>
      <c r="B577" s="2" t="s">
        <v>724</v>
      </c>
      <c r="C577" s="2" t="s">
        <v>740</v>
      </c>
      <c r="D577" s="2" t="s">
        <v>668</v>
      </c>
      <c r="E577" s="2">
        <v>0</v>
      </c>
      <c r="F577" s="2">
        <v>600058</v>
      </c>
      <c r="G577" s="2">
        <v>0</v>
      </c>
      <c r="H577" s="2">
        <v>762766</v>
      </c>
      <c r="I577" s="2">
        <v>0</v>
      </c>
      <c r="J577" s="2">
        <v>0</v>
      </c>
      <c r="K577" s="2">
        <v>0</v>
      </c>
      <c r="L577" s="2">
        <v>0</v>
      </c>
      <c r="M577" s="2">
        <v>0</v>
      </c>
      <c r="N577" s="2">
        <v>0</v>
      </c>
      <c r="O577" s="2">
        <v>0</v>
      </c>
      <c r="P577" s="2">
        <v>0</v>
      </c>
      <c r="Q577" s="2">
        <v>0</v>
      </c>
      <c r="R577" s="2">
        <v>0</v>
      </c>
      <c r="S577" s="2"/>
      <c r="T577" s="2"/>
      <c r="U577" s="2"/>
      <c r="V577" s="2"/>
      <c r="W577" s="7">
        <v>9440</v>
      </c>
      <c r="X577" s="5">
        <v>5.03</v>
      </c>
      <c r="Y577" s="5">
        <v>75.78</v>
      </c>
      <c r="AB577" s="7"/>
      <c r="AC577" s="7"/>
      <c r="AD577" s="7"/>
      <c r="AE577" s="7"/>
      <c r="AF577" s="7"/>
      <c r="AG577" s="7"/>
      <c r="AH577" s="7"/>
      <c r="AI577" s="7"/>
    </row>
    <row r="578" spans="1:35" ht="12" customHeight="1" x14ac:dyDescent="0.2">
      <c r="A578" s="5">
        <v>2021</v>
      </c>
      <c r="B578" s="2" t="s">
        <v>718</v>
      </c>
      <c r="C578" s="2" t="s">
        <v>741</v>
      </c>
      <c r="D578" s="2" t="s">
        <v>668</v>
      </c>
      <c r="E578" s="2">
        <v>0</v>
      </c>
      <c r="G578" s="2">
        <v>0</v>
      </c>
      <c r="H578" s="2">
        <v>762766</v>
      </c>
      <c r="I578" s="2">
        <v>0</v>
      </c>
      <c r="J578" s="2">
        <v>0</v>
      </c>
      <c r="K578" s="2">
        <v>0</v>
      </c>
      <c r="L578" s="2">
        <v>0</v>
      </c>
      <c r="M578" s="2">
        <v>0</v>
      </c>
      <c r="N578" s="2">
        <v>0</v>
      </c>
      <c r="O578" s="2">
        <v>0</v>
      </c>
      <c r="P578" s="2">
        <v>0</v>
      </c>
      <c r="Q578" s="2">
        <v>0</v>
      </c>
      <c r="R578" s="2">
        <v>0</v>
      </c>
      <c r="S578" s="2"/>
      <c r="T578" s="2"/>
      <c r="U578" s="2"/>
      <c r="V578" s="2"/>
      <c r="W578" s="7">
        <v>10506</v>
      </c>
      <c r="X578" s="5">
        <v>4.5999999999999996</v>
      </c>
      <c r="Y578" s="5">
        <v>68.989999999999995</v>
      </c>
      <c r="AB578" s="7"/>
      <c r="AC578" s="7"/>
      <c r="AD578" s="7"/>
      <c r="AE578" s="7"/>
      <c r="AF578" s="7"/>
      <c r="AG578" s="7"/>
      <c r="AH578" s="7"/>
      <c r="AI578" s="7"/>
    </row>
    <row r="579" spans="1:35" ht="12" customHeight="1" x14ac:dyDescent="0.2">
      <c r="A579" s="5">
        <v>2021</v>
      </c>
      <c r="B579" s="2" t="s">
        <v>717</v>
      </c>
      <c r="C579" s="2" t="s">
        <v>742</v>
      </c>
      <c r="D579" s="2" t="s">
        <v>668</v>
      </c>
      <c r="E579" s="2">
        <v>0</v>
      </c>
      <c r="F579" s="2">
        <v>6000584</v>
      </c>
      <c r="G579" s="2">
        <v>0</v>
      </c>
      <c r="H579" s="2">
        <v>762766</v>
      </c>
      <c r="I579" s="2">
        <v>0</v>
      </c>
      <c r="J579" s="2">
        <v>0</v>
      </c>
      <c r="K579" s="2">
        <v>0</v>
      </c>
      <c r="L579" s="2">
        <v>0</v>
      </c>
      <c r="M579" s="2">
        <v>0</v>
      </c>
      <c r="N579" s="2">
        <v>0</v>
      </c>
      <c r="O579" s="2">
        <v>0</v>
      </c>
      <c r="P579" s="2">
        <v>0</v>
      </c>
      <c r="Q579" s="2">
        <v>0</v>
      </c>
      <c r="R579" s="2">
        <v>0</v>
      </c>
      <c r="S579" s="2"/>
      <c r="T579" s="2"/>
      <c r="U579" s="2"/>
      <c r="V579" s="2"/>
      <c r="W579" s="7">
        <v>10409</v>
      </c>
      <c r="X579" s="5">
        <v>4.28</v>
      </c>
      <c r="Y579" s="5">
        <v>71.459999999999994</v>
      </c>
      <c r="AB579" s="7"/>
      <c r="AC579" s="7"/>
      <c r="AD579" s="7"/>
      <c r="AE579" s="7"/>
      <c r="AF579" s="7"/>
      <c r="AG579" s="7"/>
      <c r="AH579" s="7"/>
      <c r="AI579" s="7"/>
    </row>
    <row r="580" spans="1:35" ht="12" customHeight="1" x14ac:dyDescent="0.2">
      <c r="A580" s="5">
        <v>2021</v>
      </c>
      <c r="B580" s="2" t="s">
        <v>717</v>
      </c>
      <c r="C580" s="2" t="s">
        <v>743</v>
      </c>
      <c r="D580" s="2" t="s">
        <v>668</v>
      </c>
      <c r="E580" s="2">
        <v>0</v>
      </c>
      <c r="G580" s="2">
        <v>0</v>
      </c>
      <c r="H580" s="2">
        <v>372462</v>
      </c>
      <c r="I580" s="2">
        <v>0</v>
      </c>
      <c r="J580" s="2">
        <v>0</v>
      </c>
      <c r="K580" s="2">
        <v>0</v>
      </c>
      <c r="L580" s="2">
        <v>0</v>
      </c>
      <c r="M580" s="2">
        <v>0</v>
      </c>
      <c r="N580" s="2">
        <v>0</v>
      </c>
      <c r="O580" s="2">
        <v>0</v>
      </c>
      <c r="P580" s="2">
        <v>0</v>
      </c>
      <c r="Q580" s="2">
        <v>0</v>
      </c>
      <c r="R580" s="2">
        <v>0</v>
      </c>
      <c r="S580" s="2"/>
      <c r="T580" s="2"/>
      <c r="U580" s="2"/>
      <c r="V580" s="2"/>
      <c r="W580" s="7">
        <v>8573</v>
      </c>
      <c r="X580" s="5">
        <v>6.71</v>
      </c>
      <c r="Y580" s="5">
        <v>65.900000000000006</v>
      </c>
      <c r="AB580" s="7"/>
      <c r="AC580" s="7"/>
      <c r="AD580" s="7"/>
      <c r="AE580" s="7"/>
      <c r="AF580" s="7"/>
      <c r="AG580" s="7"/>
      <c r="AH580" s="7"/>
      <c r="AI580" s="7"/>
    </row>
    <row r="581" spans="1:35" ht="12" customHeight="1" x14ac:dyDescent="0.2">
      <c r="A581" s="5">
        <v>2021</v>
      </c>
      <c r="B581" s="2" t="s">
        <v>715</v>
      </c>
      <c r="C581" s="2" t="s">
        <v>744</v>
      </c>
      <c r="D581" s="2" t="s">
        <v>668</v>
      </c>
      <c r="E581" s="2">
        <v>0</v>
      </c>
      <c r="F581" s="2">
        <v>25002435</v>
      </c>
      <c r="G581" s="2">
        <v>0</v>
      </c>
      <c r="H581" s="2">
        <v>762766</v>
      </c>
      <c r="I581" s="2">
        <v>0</v>
      </c>
      <c r="J581" s="2">
        <v>0</v>
      </c>
      <c r="K581" s="2">
        <v>0</v>
      </c>
      <c r="L581" s="2">
        <v>0</v>
      </c>
      <c r="M581" s="2">
        <v>0</v>
      </c>
      <c r="N581" s="2">
        <v>0</v>
      </c>
      <c r="O581" s="2">
        <v>0</v>
      </c>
      <c r="P581" s="2">
        <v>0</v>
      </c>
      <c r="Q581" s="2">
        <v>0</v>
      </c>
      <c r="R581" s="2">
        <v>0</v>
      </c>
      <c r="S581" s="2"/>
      <c r="T581" s="2"/>
      <c r="U581" s="2"/>
      <c r="V581" s="2"/>
      <c r="W581" s="7">
        <v>10032</v>
      </c>
      <c r="X581" s="5">
        <v>6.05</v>
      </c>
      <c r="Y581" s="5">
        <v>69.52</v>
      </c>
      <c r="AB581" s="7"/>
      <c r="AC581" s="7"/>
      <c r="AD581" s="7"/>
      <c r="AE581" s="7"/>
      <c r="AF581" s="7"/>
      <c r="AG581" s="7"/>
      <c r="AH581" s="7"/>
      <c r="AI581" s="7"/>
    </row>
    <row r="582" spans="1:35" ht="12" customHeight="1" x14ac:dyDescent="0.2">
      <c r="A582" s="5">
        <v>2021</v>
      </c>
      <c r="B582" s="2" t="s">
        <v>724</v>
      </c>
      <c r="C582" s="2" t="s">
        <v>745</v>
      </c>
      <c r="D582" s="2" t="s">
        <v>668</v>
      </c>
      <c r="E582" s="2">
        <v>0</v>
      </c>
      <c r="G582" s="2">
        <v>0</v>
      </c>
      <c r="H582" s="2">
        <v>762766</v>
      </c>
      <c r="I582" s="2">
        <v>0</v>
      </c>
      <c r="J582" s="2">
        <v>0</v>
      </c>
      <c r="K582" s="2">
        <v>0</v>
      </c>
      <c r="L582" s="2">
        <v>0</v>
      </c>
      <c r="M582" s="2">
        <v>0</v>
      </c>
      <c r="N582" s="2">
        <v>0</v>
      </c>
      <c r="O582" s="2">
        <v>0</v>
      </c>
      <c r="P582" s="2">
        <v>0</v>
      </c>
      <c r="Q582" s="2">
        <v>0</v>
      </c>
      <c r="R582" s="2">
        <v>0</v>
      </c>
      <c r="S582" s="2"/>
      <c r="T582" s="2"/>
      <c r="U582" s="2"/>
      <c r="V582" s="2"/>
      <c r="W582" s="7">
        <v>10275</v>
      </c>
      <c r="X582" s="5">
        <v>3.59</v>
      </c>
      <c r="Y582" s="5">
        <v>73.290000000000006</v>
      </c>
      <c r="AB582" s="7"/>
      <c r="AC582" s="7"/>
      <c r="AD582" s="7"/>
      <c r="AE582" s="7"/>
      <c r="AF582" s="7"/>
      <c r="AG582" s="7"/>
      <c r="AH582" s="7"/>
      <c r="AI582" s="7"/>
    </row>
    <row r="583" spans="1:35" ht="12" customHeight="1" x14ac:dyDescent="0.2">
      <c r="A583" s="5">
        <v>2021</v>
      </c>
      <c r="B583" s="2" t="s">
        <v>718</v>
      </c>
      <c r="C583" s="2" t="s">
        <v>746</v>
      </c>
      <c r="D583" s="2" t="s">
        <v>668</v>
      </c>
      <c r="E583" s="2">
        <v>0</v>
      </c>
      <c r="G583" s="2">
        <v>0</v>
      </c>
      <c r="H583" s="2">
        <v>762766</v>
      </c>
      <c r="I583" s="2">
        <v>0</v>
      </c>
      <c r="J583" s="2">
        <v>0</v>
      </c>
      <c r="K583" s="2">
        <v>0</v>
      </c>
      <c r="L583" s="2">
        <v>0</v>
      </c>
      <c r="M583" s="2">
        <v>0</v>
      </c>
      <c r="N583" s="2">
        <v>0</v>
      </c>
      <c r="O583" s="2">
        <v>0</v>
      </c>
      <c r="P583" s="2">
        <v>0</v>
      </c>
      <c r="Q583" s="2">
        <v>0</v>
      </c>
      <c r="R583" s="2">
        <v>0</v>
      </c>
      <c r="S583" s="2"/>
      <c r="T583" s="2"/>
      <c r="U583" s="2"/>
      <c r="V583" s="2"/>
      <c r="W583" s="7">
        <v>10519</v>
      </c>
      <c r="X583" s="5">
        <v>3.67</v>
      </c>
      <c r="Y583" s="5">
        <v>70.67</v>
      </c>
      <c r="AB583" s="7"/>
      <c r="AC583" s="7"/>
      <c r="AD583" s="7"/>
      <c r="AE583" s="7"/>
      <c r="AF583" s="7"/>
      <c r="AG583" s="7"/>
      <c r="AH583" s="7"/>
      <c r="AI583" s="7"/>
    </row>
    <row r="584" spans="1:35" ht="12" customHeight="1" x14ac:dyDescent="0.2">
      <c r="A584" s="5">
        <v>2021</v>
      </c>
      <c r="B584" s="2" t="s">
        <v>723</v>
      </c>
      <c r="C584" s="2" t="s">
        <v>747</v>
      </c>
      <c r="D584" s="2" t="s">
        <v>668</v>
      </c>
      <c r="E584" s="2">
        <v>0</v>
      </c>
      <c r="G584" s="2">
        <v>0</v>
      </c>
      <c r="H584" s="2">
        <v>762766</v>
      </c>
      <c r="I584" s="2">
        <v>0</v>
      </c>
      <c r="J584" s="2">
        <v>0</v>
      </c>
      <c r="K584" s="2">
        <v>0</v>
      </c>
      <c r="L584" s="2">
        <v>0</v>
      </c>
      <c r="M584" s="2">
        <v>0</v>
      </c>
      <c r="N584" s="2">
        <v>0</v>
      </c>
      <c r="O584" s="2">
        <v>0</v>
      </c>
      <c r="P584" s="2">
        <v>0</v>
      </c>
      <c r="Q584" s="2">
        <v>0</v>
      </c>
      <c r="R584" s="2">
        <v>0</v>
      </c>
      <c r="S584" s="2"/>
      <c r="T584" s="2"/>
      <c r="U584" s="2"/>
      <c r="V584" s="2"/>
      <c r="W584" s="7">
        <v>12070</v>
      </c>
      <c r="X584" s="5">
        <v>5.0199999999999996</v>
      </c>
      <c r="Y584" s="5">
        <v>74.099999999999994</v>
      </c>
      <c r="AB584" s="7"/>
      <c r="AC584" s="7"/>
      <c r="AD584" s="7"/>
      <c r="AE584" s="7"/>
      <c r="AF584" s="7"/>
      <c r="AG584" s="7"/>
      <c r="AH584" s="7"/>
      <c r="AI584" s="7"/>
    </row>
    <row r="585" spans="1:35" ht="12" customHeight="1" x14ac:dyDescent="0.2">
      <c r="A585" s="5">
        <v>2021</v>
      </c>
      <c r="B585" s="2" t="s">
        <v>722</v>
      </c>
      <c r="C585" s="2" t="s">
        <v>748</v>
      </c>
      <c r="D585" s="2" t="s">
        <v>668</v>
      </c>
      <c r="E585" s="2">
        <v>0</v>
      </c>
      <c r="G585" s="2">
        <v>0</v>
      </c>
      <c r="H585" s="2">
        <v>762766</v>
      </c>
      <c r="I585" s="2">
        <v>0</v>
      </c>
      <c r="J585" s="2">
        <v>0</v>
      </c>
      <c r="K585" s="2">
        <v>0</v>
      </c>
      <c r="L585" s="2">
        <v>0</v>
      </c>
      <c r="M585" s="2">
        <v>0</v>
      </c>
      <c r="N585" s="2">
        <v>0</v>
      </c>
      <c r="O585" s="2">
        <v>0</v>
      </c>
      <c r="P585" s="2">
        <v>0</v>
      </c>
      <c r="Q585" s="2">
        <v>0</v>
      </c>
      <c r="R585" s="2">
        <v>0</v>
      </c>
      <c r="S585" s="2"/>
      <c r="T585" s="2"/>
      <c r="U585" s="2"/>
      <c r="V585" s="2"/>
      <c r="W585" s="7">
        <v>12679</v>
      </c>
      <c r="X585" s="5">
        <v>4.76</v>
      </c>
      <c r="Y585" s="5">
        <v>71.739999999999995</v>
      </c>
      <c r="AB585" s="7"/>
      <c r="AC585" s="7"/>
      <c r="AD585" s="7"/>
      <c r="AE585" s="7"/>
      <c r="AF585" s="7"/>
      <c r="AG585" s="7"/>
      <c r="AH585" s="7"/>
      <c r="AI585" s="7"/>
    </row>
    <row r="586" spans="1:35" ht="12" customHeight="1" x14ac:dyDescent="0.2">
      <c r="A586" s="5">
        <v>2021</v>
      </c>
      <c r="B586" s="2" t="s">
        <v>719</v>
      </c>
      <c r="C586" s="2" t="s">
        <v>749</v>
      </c>
      <c r="D586" s="2" t="s">
        <v>668</v>
      </c>
      <c r="E586" s="2">
        <v>0</v>
      </c>
      <c r="G586" s="2">
        <v>0</v>
      </c>
      <c r="H586" s="2">
        <v>762766</v>
      </c>
      <c r="I586" s="2">
        <v>0</v>
      </c>
      <c r="J586" s="2">
        <v>0</v>
      </c>
      <c r="K586" s="2">
        <v>0</v>
      </c>
      <c r="L586" s="2">
        <v>0</v>
      </c>
      <c r="M586" s="2">
        <v>0</v>
      </c>
      <c r="N586" s="2">
        <v>0</v>
      </c>
      <c r="O586" s="2">
        <v>0</v>
      </c>
      <c r="P586" s="2">
        <v>0</v>
      </c>
      <c r="Q586" s="2">
        <v>0</v>
      </c>
      <c r="R586" s="2">
        <v>0</v>
      </c>
      <c r="S586" s="2"/>
      <c r="T586" s="2"/>
      <c r="U586" s="2"/>
      <c r="V586" s="2"/>
      <c r="W586" s="7">
        <v>11428</v>
      </c>
      <c r="X586" s="5">
        <v>3.32</v>
      </c>
      <c r="Y586" s="5">
        <v>68.78</v>
      </c>
      <c r="AB586" s="7"/>
      <c r="AC586" s="7"/>
      <c r="AD586" s="7"/>
      <c r="AE586" s="7"/>
      <c r="AF586" s="7"/>
      <c r="AG586" s="7"/>
      <c r="AH586" s="7"/>
      <c r="AI586" s="7"/>
    </row>
    <row r="587" spans="1:35" ht="12" customHeight="1" x14ac:dyDescent="0.2">
      <c r="A587" s="5">
        <v>2021</v>
      </c>
      <c r="B587" s="2" t="s">
        <v>720</v>
      </c>
      <c r="C587" s="2" t="s">
        <v>750</v>
      </c>
      <c r="D587" s="2" t="s">
        <v>668</v>
      </c>
      <c r="E587" s="2">
        <v>0</v>
      </c>
      <c r="F587" s="2">
        <v>3050297</v>
      </c>
      <c r="G587" s="2">
        <v>0</v>
      </c>
      <c r="H587" s="2">
        <v>762766</v>
      </c>
      <c r="I587" s="2">
        <v>0</v>
      </c>
      <c r="J587" s="2">
        <v>0</v>
      </c>
      <c r="K587" s="2">
        <v>0</v>
      </c>
      <c r="L587" s="2">
        <v>0</v>
      </c>
      <c r="M587" s="2">
        <v>0</v>
      </c>
      <c r="N587" s="2">
        <v>0</v>
      </c>
      <c r="O587" s="2">
        <v>0</v>
      </c>
      <c r="P587" s="2">
        <v>0</v>
      </c>
      <c r="Q587" s="2">
        <v>0</v>
      </c>
      <c r="R587" s="2">
        <v>0</v>
      </c>
      <c r="S587" s="2"/>
      <c r="T587" s="2"/>
      <c r="U587" s="2"/>
      <c r="V587" s="2"/>
      <c r="W587" s="7">
        <v>9700</v>
      </c>
      <c r="X587" s="5">
        <v>9.9700000000000006</v>
      </c>
      <c r="Y587" s="5">
        <v>66.239999999999995</v>
      </c>
      <c r="AB587" s="7"/>
      <c r="AC587" s="7"/>
      <c r="AD587" s="7"/>
      <c r="AE587" s="7"/>
      <c r="AF587" s="7"/>
      <c r="AG587" s="7"/>
      <c r="AH587" s="7"/>
      <c r="AI587" s="7"/>
    </row>
    <row r="588" spans="1:35" ht="12" customHeight="1" x14ac:dyDescent="0.2">
      <c r="A588" s="5">
        <v>2021</v>
      </c>
      <c r="B588" s="2" t="s">
        <v>724</v>
      </c>
      <c r="C588" s="2" t="s">
        <v>751</v>
      </c>
      <c r="D588" s="2" t="s">
        <v>668</v>
      </c>
      <c r="E588" s="2">
        <v>0</v>
      </c>
      <c r="G588" s="2">
        <v>0</v>
      </c>
      <c r="H588" s="2">
        <v>372462</v>
      </c>
      <c r="I588" s="2">
        <v>0</v>
      </c>
      <c r="J588" s="2">
        <v>0</v>
      </c>
      <c r="K588" s="2">
        <v>0</v>
      </c>
      <c r="L588" s="2">
        <v>0</v>
      </c>
      <c r="M588" s="2">
        <v>0</v>
      </c>
      <c r="N588" s="2">
        <v>0</v>
      </c>
      <c r="O588" s="2">
        <v>0</v>
      </c>
      <c r="P588" s="2">
        <v>0</v>
      </c>
      <c r="Q588" s="2">
        <v>0</v>
      </c>
      <c r="R588" s="2">
        <v>0</v>
      </c>
      <c r="S588" s="2"/>
      <c r="T588" s="2"/>
      <c r="U588" s="2"/>
      <c r="V588" s="2"/>
      <c r="W588" s="7">
        <v>9408</v>
      </c>
      <c r="X588" s="5">
        <v>2.62</v>
      </c>
      <c r="Y588" s="5">
        <v>74.010000000000005</v>
      </c>
      <c r="AB588" s="7"/>
      <c r="AC588" s="7"/>
      <c r="AD588" s="7"/>
      <c r="AE588" s="7"/>
      <c r="AF588" s="7"/>
      <c r="AG588" s="7"/>
      <c r="AH588" s="7"/>
      <c r="AI588" s="7"/>
    </row>
    <row r="589" spans="1:35" ht="12" customHeight="1" x14ac:dyDescent="0.2">
      <c r="A589" s="5">
        <v>2021</v>
      </c>
      <c r="B589" s="2" t="s">
        <v>722</v>
      </c>
      <c r="C589" s="2" t="s">
        <v>752</v>
      </c>
      <c r="D589" s="2" t="s">
        <v>668</v>
      </c>
      <c r="E589" s="2">
        <v>0</v>
      </c>
      <c r="G589" s="2">
        <v>0</v>
      </c>
      <c r="H589" s="2">
        <v>762766</v>
      </c>
      <c r="I589" s="2">
        <v>0</v>
      </c>
      <c r="J589" s="2">
        <v>0</v>
      </c>
      <c r="K589" s="2">
        <v>0</v>
      </c>
      <c r="L589" s="2">
        <v>0</v>
      </c>
      <c r="M589" s="2">
        <v>0</v>
      </c>
      <c r="N589" s="2">
        <v>0</v>
      </c>
      <c r="O589" s="2">
        <v>0</v>
      </c>
      <c r="P589" s="2">
        <v>0</v>
      </c>
      <c r="Q589" s="2">
        <v>0</v>
      </c>
      <c r="R589" s="2">
        <v>0</v>
      </c>
      <c r="S589" s="2"/>
      <c r="T589" s="2"/>
      <c r="U589" s="2"/>
      <c r="V589" s="2"/>
      <c r="W589" s="7">
        <v>9429</v>
      </c>
      <c r="X589" s="5">
        <v>2.4300000000000002</v>
      </c>
      <c r="Y589" s="5">
        <v>73.09</v>
      </c>
      <c r="AB589" s="7"/>
      <c r="AC589" s="7"/>
      <c r="AD589" s="7"/>
      <c r="AE589" s="7"/>
      <c r="AF589" s="7"/>
      <c r="AG589" s="7"/>
      <c r="AH589" s="7"/>
      <c r="AI589" s="7"/>
    </row>
    <row r="590" spans="1:35" ht="12" customHeight="1" x14ac:dyDescent="0.2">
      <c r="A590" s="5">
        <v>2021</v>
      </c>
      <c r="B590" s="2" t="s">
        <v>724</v>
      </c>
      <c r="C590" s="2" t="s">
        <v>753</v>
      </c>
      <c r="D590" s="2" t="s">
        <v>668</v>
      </c>
      <c r="E590" s="2">
        <v>0</v>
      </c>
      <c r="G590" s="2">
        <v>0</v>
      </c>
      <c r="H590" s="2">
        <v>762766</v>
      </c>
      <c r="I590" s="2">
        <v>0</v>
      </c>
      <c r="J590" s="2">
        <v>0</v>
      </c>
      <c r="K590" s="2">
        <v>0</v>
      </c>
      <c r="L590" s="2">
        <v>0</v>
      </c>
      <c r="M590" s="2">
        <v>0</v>
      </c>
      <c r="N590" s="2">
        <v>0</v>
      </c>
      <c r="O590" s="2">
        <v>0</v>
      </c>
      <c r="P590" s="2">
        <v>0</v>
      </c>
      <c r="Q590" s="2">
        <v>0</v>
      </c>
      <c r="R590" s="2">
        <v>0</v>
      </c>
      <c r="S590" s="2"/>
      <c r="T590" s="2"/>
      <c r="U590" s="2"/>
      <c r="V590" s="2"/>
      <c r="W590" s="7">
        <v>10760</v>
      </c>
      <c r="X590" s="5">
        <v>5.26</v>
      </c>
      <c r="Y590" s="5">
        <v>70.77</v>
      </c>
      <c r="AB590" s="7"/>
      <c r="AC590" s="7"/>
      <c r="AD590" s="7"/>
      <c r="AE590" s="7"/>
      <c r="AF590" s="7"/>
      <c r="AG590" s="7"/>
      <c r="AH590" s="7"/>
      <c r="AI590" s="7"/>
    </row>
    <row r="591" spans="1:35" ht="12" customHeight="1" x14ac:dyDescent="0.2">
      <c r="A591" s="5">
        <v>2021</v>
      </c>
      <c r="B591" s="2" t="s">
        <v>724</v>
      </c>
      <c r="C591" s="2" t="s">
        <v>248</v>
      </c>
      <c r="D591" s="2" t="s">
        <v>668</v>
      </c>
      <c r="E591" s="2">
        <v>0</v>
      </c>
      <c r="G591" s="2">
        <v>0</v>
      </c>
      <c r="H591" s="2">
        <v>716766</v>
      </c>
      <c r="I591" s="2">
        <v>0</v>
      </c>
      <c r="J591" s="2">
        <v>0</v>
      </c>
      <c r="K591" s="2">
        <v>0</v>
      </c>
      <c r="L591" s="2">
        <v>0</v>
      </c>
      <c r="M591" s="2">
        <v>0</v>
      </c>
      <c r="N591" s="2">
        <v>0</v>
      </c>
      <c r="O591" s="2">
        <v>0</v>
      </c>
      <c r="P591" s="2">
        <v>0</v>
      </c>
      <c r="Q591" s="2">
        <v>0</v>
      </c>
      <c r="R591" s="2">
        <v>0</v>
      </c>
      <c r="S591" s="2"/>
      <c r="T591" s="2"/>
      <c r="U591" s="2"/>
      <c r="V591" s="2"/>
      <c r="W591" s="7">
        <v>12349</v>
      </c>
      <c r="X591" s="5">
        <v>8.73</v>
      </c>
      <c r="Y591" s="5">
        <v>67.069999999999993</v>
      </c>
      <c r="AB591" s="7"/>
      <c r="AC591" s="7"/>
      <c r="AD591" s="7"/>
      <c r="AE591" s="7"/>
      <c r="AF591" s="7"/>
      <c r="AG591" s="7"/>
      <c r="AH591" s="7"/>
      <c r="AI591" s="7"/>
    </row>
    <row r="592" spans="1:35" ht="12" customHeight="1" x14ac:dyDescent="0.2">
      <c r="A592" s="5">
        <v>2021</v>
      </c>
      <c r="B592" s="2" t="s">
        <v>717</v>
      </c>
      <c r="C592" s="2" t="s">
        <v>249</v>
      </c>
      <c r="D592" s="2" t="s">
        <v>668</v>
      </c>
      <c r="E592" s="2">
        <v>0</v>
      </c>
      <c r="G592" s="2">
        <v>0</v>
      </c>
      <c r="H592" s="2">
        <v>762766</v>
      </c>
      <c r="I592" s="2">
        <v>0</v>
      </c>
      <c r="J592" s="2">
        <v>0</v>
      </c>
      <c r="K592" s="2">
        <v>0</v>
      </c>
      <c r="L592" s="2">
        <v>0</v>
      </c>
      <c r="M592" s="2">
        <v>0</v>
      </c>
      <c r="N592" s="2">
        <v>0</v>
      </c>
      <c r="O592" s="2">
        <v>0</v>
      </c>
      <c r="P592" s="2">
        <v>0</v>
      </c>
      <c r="Q592" s="2">
        <v>0</v>
      </c>
      <c r="R592" s="2">
        <v>0</v>
      </c>
      <c r="S592" s="2"/>
      <c r="T592" s="2"/>
      <c r="U592" s="2"/>
      <c r="V592" s="2"/>
      <c r="W592" s="7">
        <v>12598</v>
      </c>
      <c r="X592" s="5">
        <v>6.89</v>
      </c>
      <c r="Y592" s="5">
        <v>75.77</v>
      </c>
      <c r="AB592" s="7"/>
      <c r="AC592" s="7"/>
      <c r="AD592" s="7"/>
      <c r="AE592" s="7"/>
      <c r="AF592" s="7"/>
      <c r="AG592" s="7"/>
      <c r="AH592" s="7"/>
      <c r="AI592" s="7"/>
    </row>
    <row r="593" spans="1:35" ht="12" customHeight="1" x14ac:dyDescent="0.2">
      <c r="A593" s="5">
        <v>2021</v>
      </c>
      <c r="B593" s="2" t="s">
        <v>723</v>
      </c>
      <c r="C593" s="2" t="s">
        <v>250</v>
      </c>
      <c r="D593" s="2" t="s">
        <v>668</v>
      </c>
      <c r="E593" s="2">
        <v>0</v>
      </c>
      <c r="G593" s="2">
        <v>0</v>
      </c>
      <c r="H593" s="2">
        <v>716766</v>
      </c>
      <c r="I593" s="2">
        <v>0</v>
      </c>
      <c r="J593" s="2">
        <v>0</v>
      </c>
      <c r="K593" s="2">
        <v>0</v>
      </c>
      <c r="L593" s="2">
        <v>0</v>
      </c>
      <c r="M593" s="2">
        <v>0</v>
      </c>
      <c r="N593" s="2">
        <v>0</v>
      </c>
      <c r="O593" s="2">
        <v>0</v>
      </c>
      <c r="P593" s="2">
        <v>0</v>
      </c>
      <c r="Q593" s="2">
        <v>0</v>
      </c>
      <c r="R593" s="2">
        <v>0</v>
      </c>
      <c r="S593" s="2"/>
      <c r="T593" s="2"/>
      <c r="U593" s="2"/>
      <c r="V593" s="2"/>
      <c r="W593" s="7">
        <v>15843</v>
      </c>
      <c r="X593" s="5">
        <v>7.26</v>
      </c>
      <c r="Y593" s="5">
        <v>70.36</v>
      </c>
      <c r="AB593" s="7"/>
      <c r="AC593" s="7"/>
      <c r="AD593" s="7"/>
      <c r="AE593" s="7"/>
      <c r="AF593" s="7"/>
      <c r="AG593" s="7"/>
      <c r="AH593" s="7"/>
      <c r="AI593" s="7"/>
    </row>
    <row r="594" spans="1:35" ht="12" customHeight="1" x14ac:dyDescent="0.2">
      <c r="A594" s="5">
        <v>2021</v>
      </c>
      <c r="B594" s="2" t="s">
        <v>723</v>
      </c>
      <c r="C594" s="2" t="s">
        <v>251</v>
      </c>
      <c r="D594" s="2" t="s">
        <v>668</v>
      </c>
      <c r="E594" s="2">
        <v>0</v>
      </c>
      <c r="F594" s="2">
        <v>28607062</v>
      </c>
      <c r="G594" s="2">
        <v>0</v>
      </c>
      <c r="H594" s="2">
        <v>762766</v>
      </c>
      <c r="I594" s="2">
        <v>0</v>
      </c>
      <c r="J594" s="2">
        <v>0</v>
      </c>
      <c r="K594" s="2">
        <v>0</v>
      </c>
      <c r="L594" s="2">
        <v>0</v>
      </c>
      <c r="M594" s="2">
        <v>0</v>
      </c>
      <c r="N594" s="2">
        <v>0</v>
      </c>
      <c r="O594" s="2">
        <v>0</v>
      </c>
      <c r="P594" s="2">
        <v>0</v>
      </c>
      <c r="Q594" s="2">
        <v>0</v>
      </c>
      <c r="R594" s="2">
        <v>0</v>
      </c>
      <c r="S594" s="2"/>
      <c r="T594" s="2"/>
      <c r="U594" s="2"/>
      <c r="V594" s="2"/>
      <c r="W594" s="7">
        <v>15425</v>
      </c>
      <c r="X594" s="5">
        <v>9.5399999999999991</v>
      </c>
      <c r="Y594" s="5">
        <v>69.41</v>
      </c>
      <c r="AB594" s="7"/>
      <c r="AC594" s="7"/>
      <c r="AD594" s="7"/>
      <c r="AE594" s="7"/>
      <c r="AF594" s="7"/>
      <c r="AG594" s="7"/>
      <c r="AH594" s="7"/>
      <c r="AI594" s="7"/>
    </row>
    <row r="595" spans="1:35" ht="12" customHeight="1" x14ac:dyDescent="0.2">
      <c r="A595" s="5">
        <v>2021</v>
      </c>
      <c r="B595" s="2" t="s">
        <v>719</v>
      </c>
      <c r="C595" s="2" t="s">
        <v>252</v>
      </c>
      <c r="D595" s="2" t="s">
        <v>668</v>
      </c>
      <c r="E595" s="2">
        <v>0</v>
      </c>
      <c r="F595" s="2">
        <v>8865163</v>
      </c>
      <c r="G595" s="2">
        <v>0</v>
      </c>
      <c r="H595" s="2">
        <v>762766</v>
      </c>
      <c r="I595" s="2">
        <v>0</v>
      </c>
      <c r="J595" s="2">
        <v>0</v>
      </c>
      <c r="K595" s="2">
        <v>0</v>
      </c>
      <c r="L595" s="2">
        <v>0</v>
      </c>
      <c r="M595" s="2">
        <v>0</v>
      </c>
      <c r="N595" s="2">
        <v>0</v>
      </c>
      <c r="O595" s="2">
        <v>0</v>
      </c>
      <c r="P595" s="2">
        <v>0</v>
      </c>
      <c r="Q595" s="2">
        <v>0</v>
      </c>
      <c r="R595" s="2">
        <v>0</v>
      </c>
      <c r="S595" s="2"/>
      <c r="T595" s="2"/>
      <c r="U595" s="2"/>
      <c r="V595" s="2"/>
      <c r="W595" s="7">
        <v>14911</v>
      </c>
      <c r="X595" s="5">
        <v>7.85</v>
      </c>
      <c r="Y595" s="5">
        <v>66.89</v>
      </c>
      <c r="AB595" s="7"/>
      <c r="AC595" s="7"/>
      <c r="AD595" s="7"/>
      <c r="AE595" s="7"/>
      <c r="AF595" s="7"/>
      <c r="AG595" s="7"/>
      <c r="AH595" s="7"/>
      <c r="AI595" s="7"/>
    </row>
    <row r="596" spans="1:35" ht="12" customHeight="1" x14ac:dyDescent="0.2">
      <c r="A596" s="5">
        <v>2021</v>
      </c>
      <c r="B596" s="2" t="s">
        <v>720</v>
      </c>
      <c r="C596" s="2" t="s">
        <v>253</v>
      </c>
      <c r="D596" s="2" t="s">
        <v>668</v>
      </c>
      <c r="E596" s="2">
        <v>0</v>
      </c>
      <c r="F596" s="2">
        <v>2168016</v>
      </c>
      <c r="G596" s="2">
        <v>0</v>
      </c>
      <c r="H596" s="2">
        <v>716766</v>
      </c>
      <c r="I596" s="2">
        <v>0</v>
      </c>
      <c r="J596" s="2">
        <v>0</v>
      </c>
      <c r="K596" s="2">
        <v>0</v>
      </c>
      <c r="L596" s="2">
        <v>0</v>
      </c>
      <c r="M596" s="2">
        <v>0</v>
      </c>
      <c r="N596" s="2">
        <v>0</v>
      </c>
      <c r="O596" s="2">
        <v>0</v>
      </c>
      <c r="P596" s="2">
        <v>0</v>
      </c>
      <c r="Q596" s="2">
        <v>0</v>
      </c>
      <c r="R596" s="2">
        <v>0</v>
      </c>
      <c r="S596" s="2"/>
      <c r="T596" s="2"/>
      <c r="U596" s="2"/>
      <c r="V596" s="2"/>
      <c r="W596" s="7">
        <v>13143</v>
      </c>
      <c r="X596" s="5">
        <v>8.25</v>
      </c>
      <c r="Y596" s="5">
        <v>68.25</v>
      </c>
      <c r="AB596" s="7"/>
      <c r="AC596" s="7"/>
      <c r="AD596" s="7"/>
      <c r="AE596" s="7"/>
      <c r="AF596" s="7"/>
      <c r="AG596" s="7"/>
      <c r="AH596" s="7"/>
      <c r="AI596" s="7"/>
    </row>
    <row r="597" spans="1:35" ht="12" customHeight="1" x14ac:dyDescent="0.2">
      <c r="A597" s="5">
        <v>2021</v>
      </c>
      <c r="B597" s="2" t="s">
        <v>715</v>
      </c>
      <c r="C597" s="2" t="s">
        <v>725</v>
      </c>
      <c r="D597" s="2" t="s">
        <v>667</v>
      </c>
      <c r="E597" s="2">
        <v>0</v>
      </c>
      <c r="F597" s="2">
        <v>7120000</v>
      </c>
      <c r="G597" s="2">
        <v>0</v>
      </c>
      <c r="H597" s="2">
        <v>0</v>
      </c>
      <c r="I597" s="2">
        <v>0</v>
      </c>
      <c r="J597" s="2">
        <v>0</v>
      </c>
      <c r="K597" s="2">
        <v>0</v>
      </c>
      <c r="L597" s="2">
        <v>0</v>
      </c>
      <c r="M597" s="2">
        <v>0</v>
      </c>
      <c r="N597" s="2">
        <v>0</v>
      </c>
      <c r="O597" s="2">
        <v>0</v>
      </c>
      <c r="P597" s="2">
        <v>0</v>
      </c>
      <c r="Q597" s="2">
        <v>0</v>
      </c>
      <c r="R597" s="2">
        <v>0</v>
      </c>
      <c r="S597" s="2"/>
      <c r="T597" s="2"/>
      <c r="U597" s="2"/>
      <c r="V597" s="2"/>
      <c r="AB597" s="7"/>
      <c r="AC597" s="7"/>
      <c r="AD597" s="7"/>
      <c r="AE597" s="7"/>
      <c r="AF597" s="7"/>
      <c r="AG597" s="7"/>
      <c r="AH597" s="7"/>
      <c r="AI597" s="7"/>
    </row>
    <row r="598" spans="1:35" ht="12" customHeight="1" x14ac:dyDescent="0.2">
      <c r="A598" s="5">
        <v>2021</v>
      </c>
      <c r="B598" s="2" t="s">
        <v>716</v>
      </c>
      <c r="C598" s="2" t="s">
        <v>726</v>
      </c>
      <c r="D598" s="2" t="s">
        <v>667</v>
      </c>
      <c r="E598" s="2">
        <v>0</v>
      </c>
      <c r="F598" s="2">
        <v>21345964</v>
      </c>
      <c r="G598" s="2">
        <v>0</v>
      </c>
      <c r="H598" s="2">
        <v>0</v>
      </c>
      <c r="I598" s="2">
        <v>0</v>
      </c>
      <c r="J598" s="2">
        <v>0</v>
      </c>
      <c r="K598" s="2">
        <v>0</v>
      </c>
      <c r="L598" s="2">
        <v>0</v>
      </c>
      <c r="M598" s="2">
        <v>0</v>
      </c>
      <c r="N598" s="2">
        <v>0</v>
      </c>
      <c r="O598" s="2">
        <v>0</v>
      </c>
      <c r="P598" s="2">
        <v>0</v>
      </c>
      <c r="Q598" s="2">
        <v>0</v>
      </c>
      <c r="R598" s="2">
        <v>0</v>
      </c>
      <c r="S598" s="2"/>
      <c r="T598" s="2"/>
      <c r="U598" s="2"/>
      <c r="V598" s="2"/>
      <c r="AB598" s="7"/>
      <c r="AC598" s="7"/>
      <c r="AD598" s="7"/>
      <c r="AE598" s="7"/>
      <c r="AF598" s="7"/>
      <c r="AG598" s="7"/>
      <c r="AH598" s="7"/>
      <c r="AI598" s="7"/>
    </row>
    <row r="599" spans="1:35" ht="12" customHeight="1" x14ac:dyDescent="0.2">
      <c r="A599" s="5">
        <v>2021</v>
      </c>
      <c r="B599" s="2" t="s">
        <v>717</v>
      </c>
      <c r="C599" s="2" t="s">
        <v>727</v>
      </c>
      <c r="D599" s="2" t="s">
        <v>667</v>
      </c>
      <c r="E599" s="2">
        <v>0</v>
      </c>
      <c r="F599" s="2">
        <v>7610129</v>
      </c>
      <c r="G599" s="2">
        <v>0</v>
      </c>
      <c r="H599" s="2">
        <v>0</v>
      </c>
      <c r="I599" s="2">
        <v>0</v>
      </c>
      <c r="J599" s="2">
        <v>0</v>
      </c>
      <c r="K599" s="2">
        <v>0</v>
      </c>
      <c r="L599" s="2">
        <v>0</v>
      </c>
      <c r="M599" s="2">
        <v>0</v>
      </c>
      <c r="N599" s="2">
        <v>0</v>
      </c>
      <c r="O599" s="2">
        <v>0</v>
      </c>
      <c r="P599" s="2">
        <v>0</v>
      </c>
      <c r="Q599" s="2">
        <v>0</v>
      </c>
      <c r="R599" s="2">
        <v>0</v>
      </c>
      <c r="S599" s="2"/>
      <c r="T599" s="2"/>
      <c r="U599" s="2"/>
      <c r="V599" s="2"/>
      <c r="AB599" s="7"/>
      <c r="AC599" s="7"/>
      <c r="AD599" s="7"/>
      <c r="AE599" s="7"/>
      <c r="AF599" s="7"/>
      <c r="AG599" s="7"/>
      <c r="AH599" s="7"/>
      <c r="AI599" s="7"/>
    </row>
    <row r="600" spans="1:35" ht="12" customHeight="1" x14ac:dyDescent="0.2">
      <c r="A600" s="5">
        <v>2021</v>
      </c>
      <c r="B600" s="2" t="s">
        <v>718</v>
      </c>
      <c r="C600" s="2" t="s">
        <v>728</v>
      </c>
      <c r="D600" s="2" t="s">
        <v>667</v>
      </c>
      <c r="E600" s="2">
        <v>0</v>
      </c>
      <c r="F600" s="2">
        <v>20008650</v>
      </c>
      <c r="G600" s="2">
        <v>0</v>
      </c>
      <c r="H600" s="2">
        <v>304000</v>
      </c>
      <c r="I600" s="2">
        <v>0</v>
      </c>
      <c r="J600" s="2">
        <v>0</v>
      </c>
      <c r="K600" s="2">
        <v>0</v>
      </c>
      <c r="L600" s="2">
        <v>0</v>
      </c>
      <c r="M600" s="2">
        <v>0</v>
      </c>
      <c r="N600" s="2">
        <v>0</v>
      </c>
      <c r="O600" s="2">
        <v>0</v>
      </c>
      <c r="P600" s="2">
        <v>0</v>
      </c>
      <c r="Q600" s="2">
        <v>0</v>
      </c>
      <c r="R600" s="2">
        <v>0</v>
      </c>
      <c r="S600" s="2"/>
      <c r="T600" s="2"/>
      <c r="U600" s="2"/>
      <c r="V600" s="2"/>
      <c r="AB600" s="7"/>
      <c r="AC600" s="7"/>
      <c r="AD600" s="7"/>
      <c r="AE600" s="7"/>
      <c r="AF600" s="7"/>
      <c r="AG600" s="7"/>
      <c r="AH600" s="7"/>
      <c r="AI600" s="7"/>
    </row>
    <row r="601" spans="1:35" ht="12" customHeight="1" x14ac:dyDescent="0.2">
      <c r="A601" s="5">
        <v>2021</v>
      </c>
      <c r="B601" s="2" t="s">
        <v>719</v>
      </c>
      <c r="C601" s="2" t="s">
        <v>729</v>
      </c>
      <c r="D601" s="2" t="s">
        <v>667</v>
      </c>
      <c r="E601" s="2">
        <v>0</v>
      </c>
      <c r="F601" s="2">
        <v>9415000</v>
      </c>
      <c r="G601" s="2">
        <v>0</v>
      </c>
      <c r="H601" s="2">
        <v>365500</v>
      </c>
      <c r="I601" s="2">
        <v>0</v>
      </c>
      <c r="J601" s="2">
        <v>0</v>
      </c>
      <c r="K601" s="2">
        <v>0</v>
      </c>
      <c r="L601" s="2">
        <v>0</v>
      </c>
      <c r="M601" s="2">
        <v>0</v>
      </c>
      <c r="N601" s="2">
        <v>0</v>
      </c>
      <c r="O601" s="2">
        <v>0</v>
      </c>
      <c r="P601" s="2">
        <v>0</v>
      </c>
      <c r="Q601" s="2">
        <v>0</v>
      </c>
      <c r="R601" s="2">
        <v>0</v>
      </c>
      <c r="S601" s="2"/>
      <c r="T601" s="2"/>
      <c r="U601" s="2"/>
      <c r="V601" s="2"/>
      <c r="AB601" s="7"/>
      <c r="AC601" s="7"/>
      <c r="AD601" s="7"/>
      <c r="AE601" s="7"/>
      <c r="AF601" s="7"/>
      <c r="AG601" s="7"/>
      <c r="AH601" s="7"/>
      <c r="AI601" s="7"/>
    </row>
    <row r="602" spans="1:35" ht="12" customHeight="1" x14ac:dyDescent="0.2">
      <c r="A602" s="5">
        <v>2021</v>
      </c>
      <c r="B602" s="2" t="s">
        <v>720</v>
      </c>
      <c r="C602" s="2" t="s">
        <v>730</v>
      </c>
      <c r="D602" s="2" t="s">
        <v>667</v>
      </c>
      <c r="E602" s="2">
        <v>0</v>
      </c>
      <c r="F602" s="2">
        <v>9356737</v>
      </c>
      <c r="G602" s="2">
        <v>0</v>
      </c>
      <c r="H602" s="2">
        <v>664250</v>
      </c>
      <c r="I602" s="2">
        <v>0</v>
      </c>
      <c r="J602" s="2">
        <v>0</v>
      </c>
      <c r="K602" s="2">
        <v>0</v>
      </c>
      <c r="L602" s="2">
        <v>0</v>
      </c>
      <c r="M602" s="2">
        <v>0</v>
      </c>
      <c r="N602" s="2">
        <v>0</v>
      </c>
      <c r="O602" s="2">
        <v>0</v>
      </c>
      <c r="P602" s="2">
        <v>0</v>
      </c>
      <c r="Q602" s="2">
        <v>0</v>
      </c>
      <c r="R602" s="2">
        <v>0</v>
      </c>
      <c r="S602" s="2"/>
      <c r="T602" s="2"/>
      <c r="U602" s="2"/>
      <c r="V602" s="2"/>
      <c r="AB602" s="7"/>
      <c r="AC602" s="7"/>
      <c r="AD602" s="7"/>
      <c r="AE602" s="7"/>
      <c r="AF602" s="7"/>
      <c r="AG602" s="7"/>
      <c r="AH602" s="7"/>
      <c r="AI602" s="7"/>
    </row>
    <row r="603" spans="1:35" ht="12" customHeight="1" x14ac:dyDescent="0.2">
      <c r="A603" s="5">
        <v>2021</v>
      </c>
      <c r="B603" s="2" t="s">
        <v>716</v>
      </c>
      <c r="C603" s="2" t="s">
        <v>731</v>
      </c>
      <c r="D603" s="2" t="s">
        <v>667</v>
      </c>
      <c r="E603" s="2">
        <v>0</v>
      </c>
      <c r="F603" s="2">
        <v>14191505</v>
      </c>
      <c r="G603" s="2">
        <v>0</v>
      </c>
      <c r="H603" s="2">
        <v>365500</v>
      </c>
      <c r="I603" s="2">
        <v>0</v>
      </c>
      <c r="J603" s="2">
        <v>0</v>
      </c>
      <c r="K603" s="2">
        <v>0</v>
      </c>
      <c r="L603" s="2">
        <v>0</v>
      </c>
      <c r="M603" s="2">
        <v>0</v>
      </c>
      <c r="N603" s="2">
        <v>0</v>
      </c>
      <c r="O603" s="2">
        <v>0</v>
      </c>
      <c r="P603" s="2">
        <v>0</v>
      </c>
      <c r="Q603" s="2">
        <v>0</v>
      </c>
      <c r="R603" s="2">
        <v>0</v>
      </c>
      <c r="S603" s="2"/>
      <c r="T603" s="2"/>
      <c r="U603" s="2"/>
      <c r="V603" s="2"/>
      <c r="AB603" s="7"/>
      <c r="AC603" s="7"/>
      <c r="AD603" s="7"/>
      <c r="AE603" s="7"/>
      <c r="AF603" s="7"/>
      <c r="AG603" s="7"/>
      <c r="AH603" s="7"/>
      <c r="AI603" s="7"/>
    </row>
    <row r="604" spans="1:35" ht="12" customHeight="1" x14ac:dyDescent="0.2">
      <c r="A604" s="5">
        <v>2021</v>
      </c>
      <c r="B604" s="2" t="s">
        <v>721</v>
      </c>
      <c r="C604" s="2" t="s">
        <v>732</v>
      </c>
      <c r="D604" s="2" t="s">
        <v>667</v>
      </c>
      <c r="E604" s="2">
        <v>0</v>
      </c>
      <c r="F604" s="2">
        <v>8546398</v>
      </c>
      <c r="G604" s="2">
        <v>0</v>
      </c>
      <c r="H604" s="2">
        <v>283500</v>
      </c>
      <c r="I604" s="2">
        <v>0</v>
      </c>
      <c r="J604" s="2">
        <v>0</v>
      </c>
      <c r="K604" s="2">
        <v>0</v>
      </c>
      <c r="L604" s="2">
        <v>0</v>
      </c>
      <c r="M604" s="2">
        <v>0</v>
      </c>
      <c r="N604" s="2">
        <v>0</v>
      </c>
      <c r="O604" s="2">
        <v>0</v>
      </c>
      <c r="P604" s="2">
        <v>0</v>
      </c>
      <c r="Q604" s="2">
        <v>0</v>
      </c>
      <c r="R604" s="2">
        <v>0</v>
      </c>
      <c r="S604" s="2"/>
      <c r="T604" s="2"/>
      <c r="U604" s="2"/>
      <c r="V604" s="2"/>
      <c r="AB604" s="7"/>
      <c r="AC604" s="7"/>
      <c r="AD604" s="7"/>
      <c r="AE604" s="7"/>
      <c r="AF604" s="7"/>
      <c r="AG604" s="7"/>
      <c r="AH604" s="7"/>
      <c r="AI604" s="7"/>
    </row>
    <row r="605" spans="1:35" ht="12" customHeight="1" x14ac:dyDescent="0.2">
      <c r="A605" s="5">
        <v>2021</v>
      </c>
      <c r="B605" s="2" t="s">
        <v>718</v>
      </c>
      <c r="C605" s="2" t="s">
        <v>733</v>
      </c>
      <c r="D605" s="2" t="s">
        <v>667</v>
      </c>
      <c r="E605" s="2">
        <v>0</v>
      </c>
      <c r="F605" s="2">
        <v>16495000</v>
      </c>
      <c r="G605" s="2">
        <v>0</v>
      </c>
      <c r="H605" s="2">
        <v>334750</v>
      </c>
      <c r="I605" s="2">
        <v>0</v>
      </c>
      <c r="J605" s="2">
        <v>0</v>
      </c>
      <c r="K605" s="2">
        <v>0</v>
      </c>
      <c r="L605" s="2">
        <v>0</v>
      </c>
      <c r="M605" s="2">
        <v>0</v>
      </c>
      <c r="N605" s="2">
        <v>0</v>
      </c>
      <c r="O605" s="2">
        <v>0</v>
      </c>
      <c r="P605" s="2">
        <v>0</v>
      </c>
      <c r="Q605" s="2">
        <v>0</v>
      </c>
      <c r="R605" s="2">
        <v>0</v>
      </c>
      <c r="S605" s="2"/>
      <c r="T605" s="2"/>
      <c r="U605" s="2"/>
      <c r="V605" s="2"/>
      <c r="AB605" s="7"/>
      <c r="AC605" s="7"/>
      <c r="AD605" s="7"/>
      <c r="AE605" s="7"/>
      <c r="AF605" s="7"/>
      <c r="AG605" s="7"/>
      <c r="AH605" s="7"/>
      <c r="AI605" s="7"/>
    </row>
    <row r="606" spans="1:35" ht="12" customHeight="1" x14ac:dyDescent="0.2">
      <c r="A606" s="5">
        <v>2021</v>
      </c>
      <c r="B606" s="2" t="s">
        <v>721</v>
      </c>
      <c r="C606" s="2" t="s">
        <v>734</v>
      </c>
      <c r="D606" s="2" t="s">
        <v>667</v>
      </c>
      <c r="E606" s="2">
        <v>0</v>
      </c>
      <c r="F606" s="2">
        <v>33214850</v>
      </c>
      <c r="G606" s="2">
        <v>0</v>
      </c>
      <c r="H606" s="2">
        <v>0</v>
      </c>
      <c r="I606" s="2">
        <v>0</v>
      </c>
      <c r="J606" s="2">
        <v>0</v>
      </c>
      <c r="K606" s="2">
        <v>0</v>
      </c>
      <c r="L606" s="2">
        <v>0</v>
      </c>
      <c r="M606" s="2">
        <v>0</v>
      </c>
      <c r="N606" s="2">
        <v>0</v>
      </c>
      <c r="O606" s="2">
        <v>0</v>
      </c>
      <c r="P606" s="2">
        <v>0</v>
      </c>
      <c r="Q606" s="2">
        <v>0</v>
      </c>
      <c r="R606" s="2">
        <v>0</v>
      </c>
      <c r="S606" s="2"/>
      <c r="T606" s="2"/>
      <c r="U606" s="2"/>
      <c r="V606" s="2"/>
      <c r="AB606" s="7"/>
      <c r="AC606" s="7"/>
      <c r="AD606" s="7"/>
      <c r="AE606" s="7"/>
      <c r="AF606" s="7"/>
      <c r="AG606" s="7"/>
      <c r="AH606" s="7"/>
      <c r="AI606" s="7"/>
    </row>
    <row r="607" spans="1:35" ht="12" customHeight="1" x14ac:dyDescent="0.2">
      <c r="A607" s="5">
        <v>2021</v>
      </c>
      <c r="B607" s="2" t="s">
        <v>722</v>
      </c>
      <c r="C607" s="2" t="s">
        <v>735</v>
      </c>
      <c r="D607" s="2" t="s">
        <v>667</v>
      </c>
      <c r="E607" s="2">
        <v>0</v>
      </c>
      <c r="F607" s="2">
        <v>16023742</v>
      </c>
      <c r="G607" s="2">
        <v>0</v>
      </c>
      <c r="H607" s="2">
        <v>314250</v>
      </c>
      <c r="I607" s="2">
        <v>0</v>
      </c>
      <c r="J607" s="2">
        <v>0</v>
      </c>
      <c r="K607" s="2">
        <v>0</v>
      </c>
      <c r="L607" s="2">
        <v>0</v>
      </c>
      <c r="M607" s="2">
        <v>0</v>
      </c>
      <c r="N607" s="2">
        <v>0</v>
      </c>
      <c r="O607" s="2">
        <v>0</v>
      </c>
      <c r="P607" s="2">
        <v>0</v>
      </c>
      <c r="Q607" s="2">
        <v>0</v>
      </c>
      <c r="R607" s="2">
        <v>0</v>
      </c>
      <c r="S607" s="2"/>
      <c r="T607" s="2"/>
      <c r="U607" s="2"/>
      <c r="V607" s="2"/>
      <c r="AB607" s="7"/>
      <c r="AC607" s="7"/>
      <c r="AD607" s="7"/>
      <c r="AE607" s="7"/>
      <c r="AF607" s="7"/>
      <c r="AG607" s="7"/>
      <c r="AH607" s="7"/>
      <c r="AI607" s="7"/>
    </row>
    <row r="608" spans="1:35" ht="12" customHeight="1" x14ac:dyDescent="0.2">
      <c r="A608" s="5">
        <v>2021</v>
      </c>
      <c r="B608" s="2" t="s">
        <v>715</v>
      </c>
      <c r="C608" s="2" t="s">
        <v>736</v>
      </c>
      <c r="D608" s="2" t="s">
        <v>667</v>
      </c>
      <c r="E608" s="2">
        <v>0</v>
      </c>
      <c r="F608" s="2">
        <v>6271064</v>
      </c>
      <c r="G608" s="2">
        <v>0</v>
      </c>
      <c r="H608" s="2">
        <v>406500</v>
      </c>
      <c r="I608" s="2">
        <v>0</v>
      </c>
      <c r="J608" s="2">
        <v>0</v>
      </c>
      <c r="K608" s="2">
        <v>0</v>
      </c>
      <c r="L608" s="2">
        <v>0</v>
      </c>
      <c r="M608" s="2">
        <v>0</v>
      </c>
      <c r="N608" s="2">
        <v>0</v>
      </c>
      <c r="O608" s="2">
        <v>0</v>
      </c>
      <c r="P608" s="2">
        <v>0</v>
      </c>
      <c r="Q608" s="2">
        <v>0</v>
      </c>
      <c r="R608" s="2">
        <v>0</v>
      </c>
      <c r="S608" s="2"/>
      <c r="T608" s="2"/>
      <c r="U608" s="2"/>
      <c r="V608" s="2"/>
      <c r="AB608" s="7"/>
      <c r="AC608" s="7"/>
      <c r="AD608" s="7"/>
      <c r="AE608" s="7"/>
      <c r="AF608" s="7"/>
      <c r="AG608" s="7"/>
      <c r="AH608" s="7"/>
      <c r="AI608" s="7"/>
    </row>
    <row r="609" spans="1:35" ht="12" customHeight="1" x14ac:dyDescent="0.2">
      <c r="A609" s="5">
        <v>2021</v>
      </c>
      <c r="B609" s="2" t="s">
        <v>723</v>
      </c>
      <c r="C609" s="2" t="s">
        <v>737</v>
      </c>
      <c r="D609" s="2" t="s">
        <v>667</v>
      </c>
      <c r="E609" s="2">
        <v>0</v>
      </c>
      <c r="F609" s="2">
        <v>9870000</v>
      </c>
      <c r="G609" s="2">
        <v>0</v>
      </c>
      <c r="H609" s="2">
        <v>0</v>
      </c>
      <c r="I609" s="2">
        <v>0</v>
      </c>
      <c r="J609" s="2">
        <v>0</v>
      </c>
      <c r="K609" s="2">
        <v>0</v>
      </c>
      <c r="L609" s="2">
        <v>0</v>
      </c>
      <c r="M609" s="2">
        <v>0</v>
      </c>
      <c r="N609" s="2">
        <v>0</v>
      </c>
      <c r="O609" s="2">
        <v>0</v>
      </c>
      <c r="P609" s="2">
        <v>0</v>
      </c>
      <c r="Q609" s="2">
        <v>0</v>
      </c>
      <c r="R609" s="2">
        <v>0</v>
      </c>
      <c r="S609" s="2"/>
      <c r="T609" s="2"/>
      <c r="U609" s="2"/>
      <c r="V609" s="2"/>
      <c r="AB609" s="7"/>
      <c r="AC609" s="7"/>
      <c r="AD609" s="7"/>
      <c r="AE609" s="7"/>
      <c r="AF609" s="7"/>
      <c r="AG609" s="7"/>
      <c r="AH609" s="7"/>
      <c r="AI609" s="7"/>
    </row>
    <row r="610" spans="1:35" ht="12" customHeight="1" x14ac:dyDescent="0.2">
      <c r="A610" s="5">
        <v>2021</v>
      </c>
      <c r="B610" s="2" t="s">
        <v>719</v>
      </c>
      <c r="C610" s="2" t="s">
        <v>738</v>
      </c>
      <c r="D610" s="2" t="s">
        <v>667</v>
      </c>
      <c r="E610" s="2">
        <v>0</v>
      </c>
      <c r="F610" s="2">
        <v>10035417</v>
      </c>
      <c r="G610" s="2">
        <v>0</v>
      </c>
      <c r="H610" s="2">
        <v>756500</v>
      </c>
      <c r="I610" s="2">
        <v>0</v>
      </c>
      <c r="J610" s="2">
        <v>0</v>
      </c>
      <c r="K610" s="2">
        <v>0</v>
      </c>
      <c r="L610" s="2">
        <v>0</v>
      </c>
      <c r="M610" s="2">
        <v>0</v>
      </c>
      <c r="N610" s="2">
        <v>0</v>
      </c>
      <c r="O610" s="2">
        <v>0</v>
      </c>
      <c r="P610" s="2">
        <v>0</v>
      </c>
      <c r="Q610" s="2">
        <v>0</v>
      </c>
      <c r="R610" s="2">
        <v>0</v>
      </c>
      <c r="S610" s="2"/>
      <c r="T610" s="2"/>
      <c r="U610" s="2"/>
      <c r="V610" s="2"/>
      <c r="AB610" s="7"/>
      <c r="AC610" s="7"/>
      <c r="AD610" s="7"/>
      <c r="AE610" s="7"/>
      <c r="AF610" s="7"/>
      <c r="AG610" s="7"/>
      <c r="AH610" s="7"/>
      <c r="AI610" s="7"/>
    </row>
    <row r="611" spans="1:35" ht="12" customHeight="1" x14ac:dyDescent="0.2">
      <c r="A611" s="5">
        <v>2021</v>
      </c>
      <c r="B611" s="2" t="s">
        <v>721</v>
      </c>
      <c r="C611" s="2" t="s">
        <v>739</v>
      </c>
      <c r="D611" s="2" t="s">
        <v>667</v>
      </c>
      <c r="E611" s="2">
        <v>0</v>
      </c>
      <c r="F611" s="2">
        <v>6000000</v>
      </c>
      <c r="G611" s="2">
        <v>0</v>
      </c>
      <c r="H611" s="2">
        <v>0</v>
      </c>
      <c r="I611" s="2">
        <v>0</v>
      </c>
      <c r="J611" s="2">
        <v>0</v>
      </c>
      <c r="K611" s="2">
        <v>0</v>
      </c>
      <c r="L611" s="2">
        <v>0</v>
      </c>
      <c r="M611" s="2">
        <v>0</v>
      </c>
      <c r="N611" s="2">
        <v>0</v>
      </c>
      <c r="O611" s="2">
        <v>0</v>
      </c>
      <c r="P611" s="2">
        <v>0</v>
      </c>
      <c r="Q611" s="2">
        <v>0</v>
      </c>
      <c r="R611" s="2">
        <v>0</v>
      </c>
      <c r="S611" s="2"/>
      <c r="T611" s="2"/>
      <c r="U611" s="2"/>
      <c r="V611" s="2"/>
      <c r="AB611" s="7"/>
      <c r="AC611" s="7"/>
      <c r="AD611" s="7"/>
      <c r="AE611" s="7"/>
      <c r="AF611" s="7"/>
      <c r="AG611" s="7"/>
      <c r="AH611" s="7"/>
      <c r="AI611" s="7"/>
    </row>
    <row r="612" spans="1:35" ht="12" customHeight="1" x14ac:dyDescent="0.2">
      <c r="A612" s="5">
        <v>2021</v>
      </c>
      <c r="B612" s="2" t="s">
        <v>724</v>
      </c>
      <c r="C612" s="2" t="s">
        <v>740</v>
      </c>
      <c r="D612" s="2" t="s">
        <v>667</v>
      </c>
      <c r="E612" s="2">
        <v>0</v>
      </c>
      <c r="F612" s="2">
        <v>9441327</v>
      </c>
      <c r="G612" s="2">
        <v>0</v>
      </c>
      <c r="H612" s="2">
        <v>490000</v>
      </c>
      <c r="I612" s="2">
        <v>0</v>
      </c>
      <c r="J612" s="2">
        <v>0</v>
      </c>
      <c r="K612" s="2">
        <v>0</v>
      </c>
      <c r="L612" s="2">
        <v>0</v>
      </c>
      <c r="M612" s="2">
        <v>0</v>
      </c>
      <c r="N612" s="2">
        <v>0</v>
      </c>
      <c r="O612" s="2">
        <v>0</v>
      </c>
      <c r="P612" s="2">
        <v>0</v>
      </c>
      <c r="Q612" s="2">
        <v>0</v>
      </c>
      <c r="R612" s="2">
        <v>0</v>
      </c>
      <c r="S612" s="2"/>
      <c r="T612" s="2"/>
      <c r="U612" s="2"/>
      <c r="V612" s="2"/>
      <c r="AB612" s="7"/>
      <c r="AC612" s="7"/>
      <c r="AD612" s="7"/>
      <c r="AE612" s="7"/>
      <c r="AF612" s="7"/>
      <c r="AG612" s="7"/>
      <c r="AH612" s="7"/>
      <c r="AI612" s="7"/>
    </row>
    <row r="613" spans="1:35" ht="12" customHeight="1" x14ac:dyDescent="0.2">
      <c r="A613" s="5">
        <v>2021</v>
      </c>
      <c r="B613" s="2" t="s">
        <v>718</v>
      </c>
      <c r="C613" s="2" t="s">
        <v>741</v>
      </c>
      <c r="D613" s="2" t="s">
        <v>667</v>
      </c>
      <c r="E613" s="2">
        <v>0</v>
      </c>
      <c r="F613" s="2">
        <v>8035296</v>
      </c>
      <c r="G613" s="2">
        <v>0</v>
      </c>
      <c r="H613" s="2">
        <v>355250</v>
      </c>
      <c r="I613" s="2">
        <v>0</v>
      </c>
      <c r="J613" s="2">
        <v>0</v>
      </c>
      <c r="K613" s="2">
        <v>0</v>
      </c>
      <c r="L613" s="2">
        <v>0</v>
      </c>
      <c r="M613" s="2">
        <v>0</v>
      </c>
      <c r="N613" s="2">
        <v>0</v>
      </c>
      <c r="O613" s="2">
        <v>0</v>
      </c>
      <c r="P613" s="2">
        <v>0</v>
      </c>
      <c r="Q613" s="2">
        <v>0</v>
      </c>
      <c r="R613" s="2">
        <v>0</v>
      </c>
      <c r="S613" s="2"/>
      <c r="T613" s="2"/>
      <c r="U613" s="2"/>
      <c r="V613" s="2"/>
      <c r="AB613" s="7"/>
      <c r="AC613" s="7"/>
      <c r="AD613" s="7"/>
      <c r="AE613" s="7"/>
      <c r="AF613" s="7"/>
      <c r="AG613" s="7"/>
      <c r="AH613" s="7"/>
      <c r="AI613" s="7"/>
    </row>
    <row r="614" spans="1:35" ht="12" customHeight="1" x14ac:dyDescent="0.2">
      <c r="A614" s="5">
        <v>2021</v>
      </c>
      <c r="B614" s="2" t="s">
        <v>717</v>
      </c>
      <c r="C614" s="2" t="s">
        <v>742</v>
      </c>
      <c r="D614" s="2" t="s">
        <v>667</v>
      </c>
      <c r="E614" s="2">
        <v>0</v>
      </c>
      <c r="F614" s="2">
        <v>4225000</v>
      </c>
      <c r="G614" s="2">
        <v>0</v>
      </c>
      <c r="H614" s="2">
        <v>334750</v>
      </c>
      <c r="I614" s="2">
        <v>0</v>
      </c>
      <c r="J614" s="2">
        <v>0</v>
      </c>
      <c r="K614" s="2">
        <v>0</v>
      </c>
      <c r="L614" s="2">
        <v>0</v>
      </c>
      <c r="M614" s="2">
        <v>0</v>
      </c>
      <c r="N614" s="2">
        <v>0</v>
      </c>
      <c r="O614" s="2">
        <v>0</v>
      </c>
      <c r="P614" s="2">
        <v>0</v>
      </c>
      <c r="Q614" s="2">
        <v>0</v>
      </c>
      <c r="R614" s="2">
        <v>0</v>
      </c>
      <c r="S614" s="2"/>
      <c r="T614" s="2"/>
      <c r="U614" s="2"/>
      <c r="V614" s="2"/>
      <c r="AB614" s="7"/>
      <c r="AC614" s="7"/>
      <c r="AD614" s="7"/>
      <c r="AE614" s="7"/>
      <c r="AF614" s="7"/>
      <c r="AG614" s="7"/>
      <c r="AH614" s="7"/>
      <c r="AI614" s="7"/>
    </row>
    <row r="615" spans="1:35" ht="12" customHeight="1" x14ac:dyDescent="0.2">
      <c r="A615" s="5">
        <v>2021</v>
      </c>
      <c r="B615" s="2" t="s">
        <v>717</v>
      </c>
      <c r="C615" s="2" t="s">
        <v>743</v>
      </c>
      <c r="D615" s="2" t="s">
        <v>667</v>
      </c>
      <c r="E615" s="2">
        <v>0</v>
      </c>
      <c r="F615" s="2">
        <v>7942343</v>
      </c>
      <c r="G615" s="2">
        <v>0</v>
      </c>
      <c r="H615" s="2">
        <v>633500</v>
      </c>
      <c r="I615" s="2">
        <v>0</v>
      </c>
      <c r="J615" s="2">
        <v>0</v>
      </c>
      <c r="K615" s="2">
        <v>0</v>
      </c>
      <c r="L615" s="2">
        <v>0</v>
      </c>
      <c r="M615" s="2">
        <v>0</v>
      </c>
      <c r="N615" s="2">
        <v>0</v>
      </c>
      <c r="O615" s="2">
        <v>0</v>
      </c>
      <c r="P615" s="2">
        <v>0</v>
      </c>
      <c r="Q615" s="2">
        <v>0</v>
      </c>
      <c r="R615" s="2">
        <v>0</v>
      </c>
      <c r="S615" s="2"/>
      <c r="T615" s="2"/>
      <c r="U615" s="2"/>
      <c r="V615" s="2"/>
      <c r="AB615" s="7"/>
      <c r="AC615" s="7"/>
      <c r="AD615" s="7"/>
      <c r="AE615" s="7"/>
      <c r="AF615" s="7"/>
      <c r="AG615" s="7"/>
      <c r="AH615" s="7"/>
      <c r="AI615" s="7"/>
    </row>
    <row r="616" spans="1:35" ht="12" customHeight="1" x14ac:dyDescent="0.2">
      <c r="A616" s="5">
        <v>2021</v>
      </c>
      <c r="B616" s="2" t="s">
        <v>715</v>
      </c>
      <c r="C616" s="2" t="s">
        <v>744</v>
      </c>
      <c r="D616" s="2" t="s">
        <v>667</v>
      </c>
      <c r="E616" s="2">
        <v>0</v>
      </c>
      <c r="F616" s="2">
        <v>9532158</v>
      </c>
      <c r="G616" s="2">
        <v>0</v>
      </c>
      <c r="H616" s="2">
        <v>0</v>
      </c>
      <c r="I616" s="2">
        <v>0</v>
      </c>
      <c r="J616" s="2">
        <v>0</v>
      </c>
      <c r="K616" s="2">
        <v>0</v>
      </c>
      <c r="L616" s="2">
        <v>0</v>
      </c>
      <c r="M616" s="2">
        <v>0</v>
      </c>
      <c r="N616" s="2">
        <v>0</v>
      </c>
      <c r="O616" s="2">
        <v>0</v>
      </c>
      <c r="P616" s="2">
        <v>0</v>
      </c>
      <c r="Q616" s="2">
        <v>0</v>
      </c>
      <c r="R616" s="2">
        <v>0</v>
      </c>
      <c r="S616" s="2"/>
      <c r="T616" s="2"/>
      <c r="U616" s="2"/>
      <c r="V616" s="2"/>
      <c r="AB616" s="7"/>
      <c r="AC616" s="7"/>
      <c r="AD616" s="7"/>
      <c r="AE616" s="7"/>
      <c r="AF616" s="7"/>
      <c r="AG616" s="7"/>
      <c r="AH616" s="7"/>
      <c r="AI616" s="7"/>
    </row>
    <row r="617" spans="1:35" ht="12" customHeight="1" x14ac:dyDescent="0.2">
      <c r="A617" s="5">
        <v>2021</v>
      </c>
      <c r="B617" s="2" t="s">
        <v>724</v>
      </c>
      <c r="C617" s="2" t="s">
        <v>745</v>
      </c>
      <c r="D617" s="2" t="s">
        <v>667</v>
      </c>
      <c r="E617" s="2">
        <v>0</v>
      </c>
      <c r="F617" s="2">
        <v>7731568</v>
      </c>
      <c r="G617" s="2">
        <v>0</v>
      </c>
      <c r="H617" s="2">
        <v>304000</v>
      </c>
      <c r="I617" s="2">
        <v>0</v>
      </c>
      <c r="J617" s="2">
        <v>0</v>
      </c>
      <c r="K617" s="2">
        <v>0</v>
      </c>
      <c r="L617" s="2">
        <v>0</v>
      </c>
      <c r="M617" s="2">
        <v>0</v>
      </c>
      <c r="N617" s="2">
        <v>0</v>
      </c>
      <c r="O617" s="2">
        <v>0</v>
      </c>
      <c r="P617" s="2">
        <v>0</v>
      </c>
      <c r="Q617" s="2">
        <v>0</v>
      </c>
      <c r="R617" s="2">
        <v>0</v>
      </c>
      <c r="S617" s="2"/>
      <c r="T617" s="2"/>
      <c r="U617" s="2"/>
      <c r="V617" s="2"/>
      <c r="AB617" s="7"/>
      <c r="AC617" s="7"/>
      <c r="AD617" s="7"/>
      <c r="AE617" s="7"/>
      <c r="AF617" s="7"/>
      <c r="AG617" s="7"/>
      <c r="AH617" s="7"/>
      <c r="AI617" s="7"/>
    </row>
    <row r="618" spans="1:35" ht="12" customHeight="1" x14ac:dyDescent="0.2">
      <c r="A618" s="5">
        <v>2021</v>
      </c>
      <c r="B618" s="2" t="s">
        <v>718</v>
      </c>
      <c r="C618" s="2" t="s">
        <v>746</v>
      </c>
      <c r="D618" s="2" t="s">
        <v>667</v>
      </c>
      <c r="E618" s="2">
        <v>0</v>
      </c>
      <c r="F618" s="2">
        <v>16108386</v>
      </c>
      <c r="G618" s="2">
        <v>0</v>
      </c>
      <c r="H618" s="2">
        <v>0</v>
      </c>
      <c r="I618" s="2">
        <v>0</v>
      </c>
      <c r="J618" s="2">
        <v>0</v>
      </c>
      <c r="K618" s="2">
        <v>0</v>
      </c>
      <c r="L618" s="2">
        <v>0</v>
      </c>
      <c r="M618" s="2">
        <v>0</v>
      </c>
      <c r="N618" s="2">
        <v>0</v>
      </c>
      <c r="O618" s="2">
        <v>0</v>
      </c>
      <c r="P618" s="2">
        <v>0</v>
      </c>
      <c r="Q618" s="2">
        <v>0</v>
      </c>
      <c r="R618" s="2">
        <v>0</v>
      </c>
      <c r="S618" s="2"/>
      <c r="T618" s="2"/>
      <c r="U618" s="2"/>
      <c r="V618" s="2"/>
      <c r="AB618" s="7"/>
      <c r="AC618" s="7"/>
      <c r="AD618" s="7"/>
      <c r="AE618" s="7"/>
      <c r="AF618" s="7"/>
      <c r="AG618" s="7"/>
      <c r="AH618" s="7"/>
      <c r="AI618" s="7"/>
    </row>
    <row r="619" spans="1:35" ht="12" customHeight="1" x14ac:dyDescent="0.2">
      <c r="A619" s="5">
        <v>2021</v>
      </c>
      <c r="B619" s="2" t="s">
        <v>723</v>
      </c>
      <c r="C619" s="2" t="s">
        <v>747</v>
      </c>
      <c r="D619" s="2" t="s">
        <v>667</v>
      </c>
      <c r="E619" s="2">
        <v>0</v>
      </c>
      <c r="F619" s="2">
        <v>17520620</v>
      </c>
      <c r="G619" s="2">
        <v>0</v>
      </c>
      <c r="H619" s="2">
        <v>0</v>
      </c>
      <c r="I619" s="2">
        <v>0</v>
      </c>
      <c r="J619" s="2">
        <v>0</v>
      </c>
      <c r="K619" s="2">
        <v>0</v>
      </c>
      <c r="L619" s="2">
        <v>0</v>
      </c>
      <c r="M619" s="2">
        <v>0</v>
      </c>
      <c r="N619" s="2">
        <v>0</v>
      </c>
      <c r="O619" s="2">
        <v>0</v>
      </c>
      <c r="P619" s="2">
        <v>0</v>
      </c>
      <c r="Q619" s="2">
        <v>0</v>
      </c>
      <c r="R619" s="2">
        <v>0</v>
      </c>
      <c r="S619" s="2"/>
      <c r="T619" s="2"/>
      <c r="U619" s="2"/>
      <c r="V619" s="2"/>
      <c r="AB619" s="7"/>
      <c r="AC619" s="7"/>
      <c r="AD619" s="7"/>
      <c r="AE619" s="7"/>
      <c r="AF619" s="7"/>
      <c r="AG619" s="7"/>
      <c r="AH619" s="7"/>
      <c r="AI619" s="7"/>
    </row>
    <row r="620" spans="1:35" ht="12" customHeight="1" x14ac:dyDescent="0.2">
      <c r="A620" s="5">
        <v>2021</v>
      </c>
      <c r="B620" s="2" t="s">
        <v>722</v>
      </c>
      <c r="C620" s="2" t="s">
        <v>748</v>
      </c>
      <c r="D620" s="2" t="s">
        <v>667</v>
      </c>
      <c r="E620" s="2">
        <v>0</v>
      </c>
      <c r="F620" s="2">
        <v>10689358</v>
      </c>
      <c r="G620" s="2">
        <v>0</v>
      </c>
      <c r="H620" s="2">
        <v>345000</v>
      </c>
      <c r="I620" s="2">
        <v>0</v>
      </c>
      <c r="J620" s="2">
        <v>0</v>
      </c>
      <c r="K620" s="2">
        <v>0</v>
      </c>
      <c r="L620" s="2">
        <v>0</v>
      </c>
      <c r="M620" s="2">
        <v>0</v>
      </c>
      <c r="N620" s="2">
        <v>0</v>
      </c>
      <c r="O620" s="2">
        <v>0</v>
      </c>
      <c r="P620" s="2">
        <v>0</v>
      </c>
      <c r="Q620" s="2">
        <v>0</v>
      </c>
      <c r="R620" s="2">
        <v>0</v>
      </c>
      <c r="S620" s="2"/>
      <c r="T620" s="2"/>
      <c r="U620" s="2"/>
      <c r="V620" s="2"/>
      <c r="AB620" s="7"/>
      <c r="AC620" s="7"/>
      <c r="AD620" s="7"/>
      <c r="AE620" s="7"/>
      <c r="AF620" s="7"/>
      <c r="AG620" s="7"/>
      <c r="AH620" s="7"/>
      <c r="AI620" s="7"/>
    </row>
    <row r="621" spans="1:35" ht="12" customHeight="1" x14ac:dyDescent="0.2">
      <c r="A621" s="5">
        <v>2021</v>
      </c>
      <c r="B621" s="2" t="s">
        <v>719</v>
      </c>
      <c r="C621" s="2" t="s">
        <v>749</v>
      </c>
      <c r="D621" s="2" t="s">
        <v>667</v>
      </c>
      <c r="E621" s="2">
        <v>0</v>
      </c>
      <c r="F621" s="2">
        <v>6285922</v>
      </c>
      <c r="G621" s="2">
        <v>0</v>
      </c>
      <c r="H621" s="2">
        <v>263000</v>
      </c>
      <c r="I621" s="2">
        <v>0</v>
      </c>
      <c r="J621" s="2">
        <v>0</v>
      </c>
      <c r="K621" s="2">
        <v>0</v>
      </c>
      <c r="L621" s="2">
        <v>0</v>
      </c>
      <c r="M621" s="2">
        <v>0</v>
      </c>
      <c r="N621" s="2">
        <v>0</v>
      </c>
      <c r="O621" s="2">
        <v>0</v>
      </c>
      <c r="P621" s="2">
        <v>0</v>
      </c>
      <c r="Q621" s="2">
        <v>0</v>
      </c>
      <c r="R621" s="2">
        <v>0</v>
      </c>
      <c r="S621" s="2"/>
      <c r="T621" s="2"/>
      <c r="U621" s="2"/>
      <c r="V621" s="2"/>
      <c r="AB621" s="7"/>
      <c r="AC621" s="7"/>
      <c r="AD621" s="7"/>
      <c r="AE621" s="7"/>
      <c r="AF621" s="7"/>
      <c r="AG621" s="7"/>
      <c r="AH621" s="7"/>
      <c r="AI621" s="7"/>
    </row>
    <row r="622" spans="1:35" ht="12" customHeight="1" x14ac:dyDescent="0.2">
      <c r="A622" s="5">
        <v>2021</v>
      </c>
      <c r="B622" s="2" t="s">
        <v>720</v>
      </c>
      <c r="C622" s="2" t="s">
        <v>750</v>
      </c>
      <c r="D622" s="2" t="s">
        <v>667</v>
      </c>
      <c r="E622" s="2">
        <v>0</v>
      </c>
      <c r="F622" s="2">
        <v>2885433</v>
      </c>
      <c r="G622" s="2">
        <v>0</v>
      </c>
      <c r="H622" s="2">
        <v>324500</v>
      </c>
      <c r="I622" s="2">
        <v>0</v>
      </c>
      <c r="J622" s="2">
        <v>0</v>
      </c>
      <c r="K622" s="2">
        <v>0</v>
      </c>
      <c r="L622" s="2">
        <v>0</v>
      </c>
      <c r="M622" s="2">
        <v>0</v>
      </c>
      <c r="N622" s="2">
        <v>0</v>
      </c>
      <c r="O622" s="2">
        <v>0</v>
      </c>
      <c r="P622" s="2">
        <v>0</v>
      </c>
      <c r="Q622" s="2">
        <v>0</v>
      </c>
      <c r="R622" s="2">
        <v>0</v>
      </c>
      <c r="S622" s="2"/>
      <c r="T622" s="2"/>
      <c r="U622" s="2"/>
      <c r="V622" s="2"/>
      <c r="AB622" s="7"/>
      <c r="AC622" s="7"/>
      <c r="AD622" s="7"/>
      <c r="AE622" s="7"/>
      <c r="AF622" s="7"/>
      <c r="AG622" s="7"/>
      <c r="AH622" s="7"/>
      <c r="AI622" s="7"/>
    </row>
    <row r="623" spans="1:35" ht="12" customHeight="1" x14ac:dyDescent="0.2">
      <c r="A623" s="5">
        <v>2021</v>
      </c>
      <c r="B623" s="2" t="s">
        <v>724</v>
      </c>
      <c r="C623" s="2" t="s">
        <v>751</v>
      </c>
      <c r="D623" s="2" t="s">
        <v>667</v>
      </c>
      <c r="E623" s="2">
        <v>0</v>
      </c>
      <c r="F623" s="2">
        <v>15982300</v>
      </c>
      <c r="G623" s="2">
        <v>0</v>
      </c>
      <c r="H623" s="2">
        <v>345000</v>
      </c>
      <c r="I623" s="2">
        <v>0</v>
      </c>
      <c r="J623" s="2">
        <v>0</v>
      </c>
      <c r="K623" s="2">
        <v>0</v>
      </c>
      <c r="L623" s="2">
        <v>0</v>
      </c>
      <c r="M623" s="2">
        <v>0</v>
      </c>
      <c r="N623" s="2">
        <v>0</v>
      </c>
      <c r="O623" s="2">
        <v>0</v>
      </c>
      <c r="P623" s="2">
        <v>0</v>
      </c>
      <c r="Q623" s="2">
        <v>0</v>
      </c>
      <c r="R623" s="2">
        <v>0</v>
      </c>
      <c r="S623" s="2"/>
      <c r="T623" s="2"/>
      <c r="U623" s="2"/>
      <c r="V623" s="2"/>
      <c r="AB623" s="7"/>
      <c r="AC623" s="7"/>
      <c r="AD623" s="7"/>
      <c r="AE623" s="7"/>
      <c r="AF623" s="7"/>
      <c r="AG623" s="7"/>
      <c r="AH623" s="7"/>
      <c r="AI623" s="7"/>
    </row>
    <row r="624" spans="1:35" ht="12" customHeight="1" x14ac:dyDescent="0.2">
      <c r="A624" s="5">
        <v>2021</v>
      </c>
      <c r="B624" s="2" t="s">
        <v>722</v>
      </c>
      <c r="C624" s="2" t="s">
        <v>752</v>
      </c>
      <c r="D624" s="2" t="s">
        <v>667</v>
      </c>
      <c r="E624" s="2">
        <v>0</v>
      </c>
      <c r="F624" s="2">
        <v>12626020</v>
      </c>
      <c r="G624" s="2">
        <v>0</v>
      </c>
      <c r="H624" s="2">
        <v>396250</v>
      </c>
      <c r="I624" s="2">
        <v>0</v>
      </c>
      <c r="J624" s="2">
        <v>0</v>
      </c>
      <c r="K624" s="2">
        <v>0</v>
      </c>
      <c r="L624" s="2">
        <v>0</v>
      </c>
      <c r="M624" s="2">
        <v>0</v>
      </c>
      <c r="N624" s="2">
        <v>0</v>
      </c>
      <c r="O624" s="2">
        <v>0</v>
      </c>
      <c r="P624" s="2">
        <v>0</v>
      </c>
      <c r="Q624" s="2">
        <v>0</v>
      </c>
      <c r="R624" s="2">
        <v>0</v>
      </c>
      <c r="S624" s="2"/>
      <c r="T624" s="2"/>
      <c r="U624" s="2"/>
      <c r="V624" s="2"/>
      <c r="AB624" s="7"/>
      <c r="AC624" s="7"/>
      <c r="AD624" s="7"/>
      <c r="AE624" s="7"/>
      <c r="AF624" s="7"/>
      <c r="AG624" s="7"/>
      <c r="AH624" s="7"/>
      <c r="AI624" s="7"/>
    </row>
    <row r="625" spans="1:35" ht="12" customHeight="1" x14ac:dyDescent="0.2">
      <c r="A625" s="5">
        <v>2021</v>
      </c>
      <c r="B625" s="2" t="s">
        <v>724</v>
      </c>
      <c r="C625" s="2" t="s">
        <v>753</v>
      </c>
      <c r="D625" s="2" t="s">
        <v>667</v>
      </c>
      <c r="E625" s="2">
        <v>0</v>
      </c>
      <c r="F625" s="2">
        <v>9382519</v>
      </c>
      <c r="G625" s="2">
        <v>0</v>
      </c>
      <c r="H625" s="2">
        <v>0</v>
      </c>
      <c r="I625" s="2">
        <v>0</v>
      </c>
      <c r="J625" s="2">
        <v>0</v>
      </c>
      <c r="K625" s="2">
        <v>0</v>
      </c>
      <c r="L625" s="2">
        <v>0</v>
      </c>
      <c r="M625" s="2">
        <v>0</v>
      </c>
      <c r="N625" s="2">
        <v>0</v>
      </c>
      <c r="O625" s="2">
        <v>0</v>
      </c>
      <c r="P625" s="2">
        <v>0</v>
      </c>
      <c r="Q625" s="2">
        <v>0</v>
      </c>
      <c r="R625" s="2">
        <v>0</v>
      </c>
      <c r="S625" s="2"/>
      <c r="T625" s="2"/>
      <c r="U625" s="2"/>
      <c r="V625" s="2"/>
      <c r="AB625" s="7"/>
      <c r="AC625" s="7"/>
      <c r="AD625" s="7"/>
      <c r="AE625" s="7"/>
      <c r="AF625" s="7"/>
      <c r="AG625" s="7"/>
      <c r="AH625" s="7"/>
      <c r="AI625" s="7"/>
    </row>
    <row r="626" spans="1:35" ht="12" customHeight="1" x14ac:dyDescent="0.2">
      <c r="A626" s="5">
        <v>2021</v>
      </c>
      <c r="B626" s="2" t="s">
        <v>724</v>
      </c>
      <c r="C626" s="2" t="s">
        <v>248</v>
      </c>
      <c r="D626" s="2" t="s">
        <v>667</v>
      </c>
      <c r="E626" s="2">
        <v>0</v>
      </c>
      <c r="F626" s="2">
        <v>0</v>
      </c>
      <c r="G626" s="2">
        <v>0</v>
      </c>
      <c r="H626" s="2">
        <v>490000</v>
      </c>
      <c r="I626" s="2">
        <v>0</v>
      </c>
      <c r="J626" s="2">
        <v>0</v>
      </c>
      <c r="K626" s="2">
        <v>0</v>
      </c>
      <c r="L626" s="2">
        <v>0</v>
      </c>
      <c r="M626" s="2">
        <v>0</v>
      </c>
      <c r="N626" s="2">
        <v>0</v>
      </c>
      <c r="O626" s="2">
        <v>0</v>
      </c>
      <c r="P626" s="2">
        <v>0</v>
      </c>
      <c r="Q626" s="2">
        <v>0</v>
      </c>
      <c r="R626" s="2">
        <v>0</v>
      </c>
      <c r="S626" s="2"/>
      <c r="T626" s="2"/>
      <c r="U626" s="2"/>
      <c r="V626" s="2"/>
      <c r="AB626" s="7"/>
      <c r="AC626" s="7"/>
      <c r="AD626" s="7"/>
      <c r="AE626" s="7"/>
      <c r="AF626" s="7"/>
      <c r="AG626" s="7"/>
      <c r="AH626" s="7"/>
      <c r="AI626" s="7"/>
    </row>
    <row r="627" spans="1:35" ht="12" customHeight="1" x14ac:dyDescent="0.2">
      <c r="A627" s="5">
        <v>2021</v>
      </c>
      <c r="B627" s="2" t="s">
        <v>717</v>
      </c>
      <c r="C627" s="2" t="s">
        <v>249</v>
      </c>
      <c r="D627" s="2" t="s">
        <v>667</v>
      </c>
      <c r="E627" s="2">
        <v>0</v>
      </c>
      <c r="F627" s="2">
        <v>285000</v>
      </c>
      <c r="G627" s="2">
        <v>0</v>
      </c>
      <c r="H627" s="2">
        <v>490000</v>
      </c>
      <c r="I627" s="2">
        <v>0</v>
      </c>
      <c r="J627" s="2">
        <v>0</v>
      </c>
      <c r="K627" s="2">
        <v>0</v>
      </c>
      <c r="L627" s="2">
        <v>0</v>
      </c>
      <c r="M627" s="2">
        <v>0</v>
      </c>
      <c r="N627" s="2">
        <v>0</v>
      </c>
      <c r="O627" s="2">
        <v>0</v>
      </c>
      <c r="P627" s="2">
        <v>0</v>
      </c>
      <c r="Q627" s="2">
        <v>0</v>
      </c>
      <c r="R627" s="2">
        <v>0</v>
      </c>
      <c r="S627" s="2"/>
      <c r="T627" s="2"/>
      <c r="U627" s="2"/>
      <c r="V627" s="2"/>
      <c r="AB627" s="7"/>
      <c r="AC627" s="7"/>
      <c r="AD627" s="7"/>
      <c r="AE627" s="7"/>
      <c r="AF627" s="7"/>
      <c r="AG627" s="7"/>
      <c r="AH627" s="7"/>
      <c r="AI627" s="7"/>
    </row>
    <row r="628" spans="1:35" ht="12" customHeight="1" x14ac:dyDescent="0.2">
      <c r="A628" s="5">
        <v>2021</v>
      </c>
      <c r="B628" s="2" t="s">
        <v>723</v>
      </c>
      <c r="C628" s="2" t="s">
        <v>250</v>
      </c>
      <c r="D628" s="2" t="s">
        <v>667</v>
      </c>
      <c r="E628" s="2">
        <v>0</v>
      </c>
      <c r="F628" s="2">
        <v>1540000</v>
      </c>
      <c r="G628" s="2">
        <v>0</v>
      </c>
      <c r="H628" s="2">
        <v>490000</v>
      </c>
      <c r="I628" s="2">
        <v>0</v>
      </c>
      <c r="J628" s="2">
        <v>0</v>
      </c>
      <c r="K628" s="2">
        <v>0</v>
      </c>
      <c r="L628" s="2">
        <v>0</v>
      </c>
      <c r="M628" s="2">
        <v>0</v>
      </c>
      <c r="N628" s="2">
        <v>0</v>
      </c>
      <c r="O628" s="2">
        <v>0</v>
      </c>
      <c r="P628" s="2">
        <v>0</v>
      </c>
      <c r="Q628" s="2">
        <v>0</v>
      </c>
      <c r="R628" s="2">
        <v>0</v>
      </c>
      <c r="S628" s="2"/>
      <c r="T628" s="2"/>
      <c r="U628" s="2"/>
      <c r="V628" s="2"/>
      <c r="AB628" s="7"/>
      <c r="AC628" s="7"/>
      <c r="AD628" s="7"/>
      <c r="AE628" s="7"/>
      <c r="AF628" s="7"/>
      <c r="AG628" s="7"/>
      <c r="AH628" s="7"/>
      <c r="AI628" s="7"/>
    </row>
    <row r="629" spans="1:35" ht="12" customHeight="1" x14ac:dyDescent="0.2">
      <c r="A629" s="5">
        <v>2021</v>
      </c>
      <c r="B629" s="2" t="s">
        <v>723</v>
      </c>
      <c r="C629" s="2" t="s">
        <v>251</v>
      </c>
      <c r="D629" s="2" t="s">
        <v>667</v>
      </c>
      <c r="E629" s="2">
        <v>0</v>
      </c>
      <c r="F629" s="2">
        <v>2818507</v>
      </c>
      <c r="G629" s="2">
        <v>0</v>
      </c>
      <c r="H629" s="2">
        <v>490000</v>
      </c>
      <c r="I629" s="2">
        <v>0</v>
      </c>
      <c r="J629" s="2">
        <v>0</v>
      </c>
      <c r="K629" s="2">
        <v>0</v>
      </c>
      <c r="L629" s="2">
        <v>0</v>
      </c>
      <c r="M629" s="2">
        <v>0</v>
      </c>
      <c r="N629" s="2">
        <v>0</v>
      </c>
      <c r="O629" s="2">
        <v>0</v>
      </c>
      <c r="P629" s="2">
        <v>0</v>
      </c>
      <c r="Q629" s="2">
        <v>0</v>
      </c>
      <c r="R629" s="2">
        <v>0</v>
      </c>
      <c r="S629" s="2"/>
      <c r="T629" s="2"/>
      <c r="U629" s="2"/>
      <c r="V629" s="2"/>
      <c r="AB629" s="7"/>
      <c r="AC629" s="7"/>
      <c r="AD629" s="7"/>
      <c r="AE629" s="7"/>
      <c r="AF629" s="7"/>
      <c r="AG629" s="7"/>
      <c r="AH629" s="7"/>
      <c r="AI629" s="7"/>
    </row>
    <row r="630" spans="1:35" ht="12" customHeight="1" x14ac:dyDescent="0.2">
      <c r="A630" s="5">
        <v>2021</v>
      </c>
      <c r="B630" s="2" t="s">
        <v>719</v>
      </c>
      <c r="C630" s="2" t="s">
        <v>252</v>
      </c>
      <c r="D630" s="2" t="s">
        <v>667</v>
      </c>
      <c r="E630" s="2">
        <v>0</v>
      </c>
      <c r="F630" s="2">
        <v>0</v>
      </c>
      <c r="G630" s="2">
        <v>0</v>
      </c>
      <c r="H630" s="2">
        <v>490000</v>
      </c>
      <c r="I630" s="2">
        <v>0</v>
      </c>
      <c r="J630" s="2">
        <v>0</v>
      </c>
      <c r="K630" s="2">
        <v>0</v>
      </c>
      <c r="L630" s="2">
        <v>0</v>
      </c>
      <c r="M630" s="2">
        <v>0</v>
      </c>
      <c r="N630" s="2">
        <v>0</v>
      </c>
      <c r="O630" s="2">
        <v>0</v>
      </c>
      <c r="P630" s="2">
        <v>0</v>
      </c>
      <c r="Q630" s="2">
        <v>0</v>
      </c>
      <c r="R630" s="2">
        <v>0</v>
      </c>
      <c r="S630" s="2"/>
      <c r="T630" s="2"/>
      <c r="U630" s="2"/>
      <c r="V630" s="2"/>
      <c r="AB630" s="7"/>
      <c r="AC630" s="7"/>
      <c r="AD630" s="7"/>
      <c r="AE630" s="7"/>
      <c r="AF630" s="7"/>
      <c r="AG630" s="7"/>
      <c r="AH630" s="7"/>
      <c r="AI630" s="7"/>
    </row>
    <row r="631" spans="1:35" ht="12" customHeight="1" x14ac:dyDescent="0.2">
      <c r="A631" s="5">
        <v>2021</v>
      </c>
      <c r="B631" s="2" t="s">
        <v>720</v>
      </c>
      <c r="C631" s="2" t="s">
        <v>253</v>
      </c>
      <c r="D631" s="2" t="s">
        <v>667</v>
      </c>
      <c r="E631" s="2">
        <v>0</v>
      </c>
      <c r="F631" s="2">
        <v>1310000</v>
      </c>
      <c r="G631" s="2">
        <v>0</v>
      </c>
      <c r="H631" s="2">
        <v>490000</v>
      </c>
      <c r="I631" s="2">
        <v>0</v>
      </c>
      <c r="J631" s="2">
        <v>0</v>
      </c>
      <c r="K631" s="2">
        <v>0</v>
      </c>
      <c r="L631" s="2">
        <v>0</v>
      </c>
      <c r="M631" s="2">
        <v>0</v>
      </c>
      <c r="N631" s="2">
        <v>0</v>
      </c>
      <c r="O631" s="2">
        <v>0</v>
      </c>
      <c r="P631" s="2">
        <v>0</v>
      </c>
      <c r="Q631" s="2">
        <v>0</v>
      </c>
      <c r="R631" s="2">
        <v>0</v>
      </c>
      <c r="S631" s="2"/>
      <c r="T631" s="2"/>
      <c r="U631" s="2"/>
      <c r="V631" s="2"/>
      <c r="AB631" s="7"/>
      <c r="AC631" s="7"/>
      <c r="AD631" s="7"/>
      <c r="AE631" s="7"/>
      <c r="AF631" s="7"/>
      <c r="AG631" s="7"/>
      <c r="AH631" s="7"/>
      <c r="AI631" s="7"/>
    </row>
    <row r="632" spans="1:35" ht="12" customHeight="1" x14ac:dyDescent="0.2">
      <c r="A632" s="5">
        <v>2021</v>
      </c>
      <c r="B632" s="2" t="s">
        <v>715</v>
      </c>
      <c r="C632" s="2" t="s">
        <v>725</v>
      </c>
      <c r="D632" s="2" t="s">
        <v>666</v>
      </c>
      <c r="E632" s="2">
        <v>6940902</v>
      </c>
      <c r="G632" s="2">
        <v>0</v>
      </c>
      <c r="H632" s="2">
        <v>0</v>
      </c>
      <c r="I632" s="2">
        <v>0</v>
      </c>
      <c r="J632" s="2">
        <v>0</v>
      </c>
      <c r="K632" s="2">
        <v>0</v>
      </c>
      <c r="L632" s="2">
        <v>0</v>
      </c>
      <c r="M632" s="2">
        <v>0</v>
      </c>
      <c r="N632" s="2">
        <v>0</v>
      </c>
      <c r="O632" s="2">
        <v>0</v>
      </c>
      <c r="P632" s="2">
        <v>0</v>
      </c>
      <c r="Q632" s="2">
        <v>0</v>
      </c>
      <c r="R632" s="2">
        <v>0</v>
      </c>
      <c r="S632" s="2"/>
      <c r="T632" s="2"/>
      <c r="U632" s="2"/>
      <c r="V632" s="2"/>
      <c r="AB632" s="7"/>
      <c r="AC632" s="7"/>
      <c r="AD632" s="7"/>
      <c r="AE632" s="7"/>
      <c r="AF632" s="7"/>
      <c r="AG632" s="7"/>
      <c r="AH632" s="7"/>
      <c r="AI632" s="7"/>
    </row>
    <row r="633" spans="1:35" ht="12" customHeight="1" x14ac:dyDescent="0.2">
      <c r="A633" s="5">
        <v>2021</v>
      </c>
      <c r="B633" s="2" t="s">
        <v>716</v>
      </c>
      <c r="C633" s="2" t="s">
        <v>726</v>
      </c>
      <c r="D633" s="2" t="s">
        <v>666</v>
      </c>
      <c r="E633" s="2">
        <v>12186015</v>
      </c>
      <c r="G633" s="2">
        <v>0</v>
      </c>
      <c r="H633" s="2">
        <v>0</v>
      </c>
      <c r="I633" s="2">
        <v>0</v>
      </c>
      <c r="J633" s="2">
        <v>0</v>
      </c>
      <c r="K633" s="2">
        <v>0</v>
      </c>
      <c r="L633" s="2">
        <v>0</v>
      </c>
      <c r="M633" s="2">
        <v>0</v>
      </c>
      <c r="N633" s="2">
        <v>0</v>
      </c>
      <c r="O633" s="2">
        <v>0</v>
      </c>
      <c r="P633" s="2">
        <v>0</v>
      </c>
      <c r="Q633" s="2">
        <v>0</v>
      </c>
      <c r="R633" s="2">
        <v>0</v>
      </c>
      <c r="S633" s="2"/>
      <c r="T633" s="2"/>
      <c r="U633" s="2"/>
      <c r="V633" s="2"/>
      <c r="AB633" s="7"/>
      <c r="AC633" s="7"/>
      <c r="AD633" s="7"/>
      <c r="AE633" s="7"/>
      <c r="AF633" s="7"/>
      <c r="AG633" s="7"/>
      <c r="AH633" s="7"/>
      <c r="AI633" s="7"/>
    </row>
    <row r="634" spans="1:35" ht="12" customHeight="1" x14ac:dyDescent="0.2">
      <c r="A634" s="5">
        <v>2021</v>
      </c>
      <c r="B634" s="2" t="s">
        <v>717</v>
      </c>
      <c r="C634" s="2" t="s">
        <v>727</v>
      </c>
      <c r="D634" s="2" t="s">
        <v>666</v>
      </c>
      <c r="E634" s="2">
        <v>30749324</v>
      </c>
      <c r="G634" s="2">
        <v>0</v>
      </c>
      <c r="H634" s="2">
        <v>0</v>
      </c>
      <c r="I634" s="2">
        <v>0</v>
      </c>
      <c r="J634" s="2">
        <v>0</v>
      </c>
      <c r="K634" s="2">
        <v>0</v>
      </c>
      <c r="L634" s="2">
        <v>0</v>
      </c>
      <c r="M634" s="2">
        <v>0</v>
      </c>
      <c r="N634" s="2">
        <v>0</v>
      </c>
      <c r="O634" s="2">
        <v>0</v>
      </c>
      <c r="P634" s="2">
        <v>0</v>
      </c>
      <c r="Q634" s="2">
        <v>0</v>
      </c>
      <c r="R634" s="2">
        <v>0</v>
      </c>
      <c r="S634" s="2"/>
      <c r="T634" s="2"/>
      <c r="U634" s="2"/>
      <c r="V634" s="2"/>
      <c r="AB634" s="7"/>
      <c r="AC634" s="7"/>
      <c r="AD634" s="7"/>
      <c r="AE634" s="7"/>
      <c r="AF634" s="7"/>
      <c r="AG634" s="7"/>
      <c r="AH634" s="7"/>
      <c r="AI634" s="7"/>
    </row>
    <row r="635" spans="1:35" ht="12" customHeight="1" x14ac:dyDescent="0.2">
      <c r="A635" s="5">
        <v>2021</v>
      </c>
      <c r="B635" s="2" t="s">
        <v>718</v>
      </c>
      <c r="C635" s="2" t="s">
        <v>728</v>
      </c>
      <c r="D635" s="2" t="s">
        <v>666</v>
      </c>
      <c r="E635" s="2">
        <v>12574132</v>
      </c>
      <c r="F635" s="2">
        <v>7956164</v>
      </c>
      <c r="G635" s="2">
        <v>0</v>
      </c>
      <c r="H635" s="2">
        <v>0</v>
      </c>
      <c r="I635" s="2">
        <v>0</v>
      </c>
      <c r="J635" s="2">
        <v>0</v>
      </c>
      <c r="K635" s="2">
        <v>0</v>
      </c>
      <c r="L635" s="2">
        <v>0</v>
      </c>
      <c r="M635" s="2">
        <v>0</v>
      </c>
      <c r="N635" s="2">
        <v>0</v>
      </c>
      <c r="O635" s="2">
        <v>0</v>
      </c>
      <c r="P635" s="2">
        <v>0</v>
      </c>
      <c r="Q635" s="2">
        <v>0</v>
      </c>
      <c r="R635" s="2">
        <v>0</v>
      </c>
      <c r="S635" s="2"/>
      <c r="T635" s="2"/>
      <c r="U635" s="2"/>
      <c r="V635" s="2"/>
      <c r="AB635" s="7"/>
      <c r="AC635" s="7"/>
      <c r="AD635" s="7"/>
      <c r="AE635" s="7"/>
      <c r="AF635" s="7"/>
      <c r="AG635" s="7"/>
      <c r="AH635" s="7"/>
      <c r="AI635" s="7"/>
    </row>
    <row r="636" spans="1:35" ht="12" customHeight="1" x14ac:dyDescent="0.2">
      <c r="A636" s="5">
        <v>2021</v>
      </c>
      <c r="B636" s="2" t="s">
        <v>719</v>
      </c>
      <c r="C636" s="2" t="s">
        <v>729</v>
      </c>
      <c r="D636" s="2" t="s">
        <v>666</v>
      </c>
      <c r="E636" s="2">
        <v>7246058</v>
      </c>
      <c r="F636" s="2">
        <v>2672433</v>
      </c>
      <c r="G636" s="2">
        <v>0</v>
      </c>
      <c r="H636" s="2">
        <v>0</v>
      </c>
      <c r="I636" s="2">
        <v>0</v>
      </c>
      <c r="J636" s="2">
        <v>0</v>
      </c>
      <c r="K636" s="2">
        <v>0</v>
      </c>
      <c r="L636" s="2">
        <v>0</v>
      </c>
      <c r="M636" s="2">
        <v>0</v>
      </c>
      <c r="N636" s="2">
        <v>0</v>
      </c>
      <c r="O636" s="2">
        <v>0</v>
      </c>
      <c r="P636" s="2">
        <v>0</v>
      </c>
      <c r="Q636" s="2">
        <v>0</v>
      </c>
      <c r="R636" s="2">
        <v>0</v>
      </c>
      <c r="S636" s="2"/>
      <c r="T636" s="2"/>
      <c r="U636" s="2"/>
      <c r="V636" s="2"/>
      <c r="AB636" s="7"/>
      <c r="AC636" s="7"/>
      <c r="AD636" s="7"/>
      <c r="AE636" s="7"/>
      <c r="AF636" s="7"/>
      <c r="AG636" s="7"/>
      <c r="AH636" s="7"/>
      <c r="AI636" s="7"/>
    </row>
    <row r="637" spans="1:35" ht="12" customHeight="1" x14ac:dyDescent="0.2">
      <c r="A637" s="5">
        <v>2021</v>
      </c>
      <c r="B637" s="2" t="s">
        <v>720</v>
      </c>
      <c r="C637" s="2" t="s">
        <v>730</v>
      </c>
      <c r="D637" s="2" t="s">
        <v>666</v>
      </c>
      <c r="E637" s="2">
        <v>10198875</v>
      </c>
      <c r="G637" s="2">
        <v>0</v>
      </c>
      <c r="H637" s="2">
        <v>0</v>
      </c>
      <c r="I637" s="2">
        <v>0</v>
      </c>
      <c r="J637" s="2">
        <v>0</v>
      </c>
      <c r="K637" s="2">
        <v>0</v>
      </c>
      <c r="L637" s="2">
        <v>0</v>
      </c>
      <c r="M637" s="2">
        <v>0</v>
      </c>
      <c r="N637" s="2">
        <v>0</v>
      </c>
      <c r="O637" s="2">
        <v>0</v>
      </c>
      <c r="P637" s="2">
        <v>0</v>
      </c>
      <c r="Q637" s="2">
        <v>0</v>
      </c>
      <c r="R637" s="2">
        <v>0</v>
      </c>
      <c r="S637" s="2"/>
      <c r="T637" s="2"/>
      <c r="U637" s="2"/>
      <c r="V637" s="2"/>
      <c r="AB637" s="7"/>
      <c r="AC637" s="7"/>
      <c r="AD637" s="7"/>
      <c r="AE637" s="7"/>
      <c r="AF637" s="7"/>
      <c r="AG637" s="7"/>
      <c r="AH637" s="7"/>
      <c r="AI637" s="7"/>
    </row>
    <row r="638" spans="1:35" ht="12" customHeight="1" x14ac:dyDescent="0.2">
      <c r="A638" s="5">
        <v>2021</v>
      </c>
      <c r="B638" s="2" t="s">
        <v>716</v>
      </c>
      <c r="C638" s="2" t="s">
        <v>731</v>
      </c>
      <c r="D638" s="2" t="s">
        <v>666</v>
      </c>
      <c r="E638" s="2">
        <v>9110885</v>
      </c>
      <c r="F638" s="2">
        <v>7182639</v>
      </c>
      <c r="G638" s="2">
        <v>0</v>
      </c>
      <c r="H638" s="2">
        <v>0</v>
      </c>
      <c r="I638" s="2">
        <v>0</v>
      </c>
      <c r="J638" s="2">
        <v>0</v>
      </c>
      <c r="K638" s="2">
        <v>0</v>
      </c>
      <c r="L638" s="2">
        <v>0</v>
      </c>
      <c r="M638" s="2">
        <v>0</v>
      </c>
      <c r="N638" s="2">
        <v>0</v>
      </c>
      <c r="O638" s="2">
        <v>0</v>
      </c>
      <c r="P638" s="2">
        <v>0</v>
      </c>
      <c r="Q638" s="2">
        <v>0</v>
      </c>
      <c r="R638" s="2">
        <v>0</v>
      </c>
      <c r="S638" s="2"/>
      <c r="T638" s="2"/>
      <c r="U638" s="2"/>
      <c r="V638" s="2"/>
      <c r="AB638" s="7"/>
      <c r="AC638" s="7"/>
      <c r="AD638" s="7"/>
      <c r="AE638" s="7"/>
      <c r="AF638" s="7"/>
      <c r="AG638" s="7"/>
      <c r="AH638" s="7"/>
      <c r="AI638" s="7"/>
    </row>
    <row r="639" spans="1:35" ht="12" customHeight="1" x14ac:dyDescent="0.2">
      <c r="A639" s="5">
        <v>2021</v>
      </c>
      <c r="B639" s="2" t="s">
        <v>721</v>
      </c>
      <c r="C639" s="2" t="s">
        <v>732</v>
      </c>
      <c r="D639" s="2" t="s">
        <v>666</v>
      </c>
      <c r="E639" s="2">
        <v>7948333</v>
      </c>
      <c r="F639" s="2">
        <v>7184302</v>
      </c>
      <c r="G639" s="2">
        <v>0</v>
      </c>
      <c r="H639" s="2">
        <v>0</v>
      </c>
      <c r="I639" s="2">
        <v>0</v>
      </c>
      <c r="J639" s="2">
        <v>0</v>
      </c>
      <c r="K639" s="2">
        <v>0</v>
      </c>
      <c r="L639" s="2">
        <v>0</v>
      </c>
      <c r="M639" s="2">
        <v>0</v>
      </c>
      <c r="N639" s="2">
        <v>0</v>
      </c>
      <c r="O639" s="2">
        <v>0</v>
      </c>
      <c r="P639" s="2">
        <v>0</v>
      </c>
      <c r="Q639" s="2">
        <v>0</v>
      </c>
      <c r="R639" s="2">
        <v>0</v>
      </c>
      <c r="S639" s="2"/>
      <c r="T639" s="2"/>
      <c r="U639" s="2"/>
      <c r="V639" s="2"/>
      <c r="AB639" s="7"/>
      <c r="AC639" s="7"/>
      <c r="AD639" s="7"/>
      <c r="AE639" s="7"/>
      <c r="AF639" s="7"/>
      <c r="AG639" s="7"/>
      <c r="AH639" s="7"/>
      <c r="AI639" s="7"/>
    </row>
    <row r="640" spans="1:35" ht="12" customHeight="1" x14ac:dyDescent="0.2">
      <c r="A640" s="5">
        <v>2021</v>
      </c>
      <c r="B640" s="2" t="s">
        <v>718</v>
      </c>
      <c r="C640" s="2" t="s">
        <v>733</v>
      </c>
      <c r="D640" s="2" t="s">
        <v>666</v>
      </c>
      <c r="E640" s="2">
        <v>11517272</v>
      </c>
      <c r="F640" s="2">
        <v>8296733</v>
      </c>
      <c r="G640" s="2">
        <v>0</v>
      </c>
      <c r="H640" s="2">
        <v>0</v>
      </c>
      <c r="I640" s="2">
        <v>0</v>
      </c>
      <c r="J640" s="2">
        <v>0</v>
      </c>
      <c r="K640" s="2">
        <v>0</v>
      </c>
      <c r="L640" s="2">
        <v>0</v>
      </c>
      <c r="M640" s="2">
        <v>0</v>
      </c>
      <c r="N640" s="2">
        <v>0</v>
      </c>
      <c r="O640" s="2">
        <v>0</v>
      </c>
      <c r="P640" s="2">
        <v>0</v>
      </c>
      <c r="Q640" s="2">
        <v>0</v>
      </c>
      <c r="R640" s="2">
        <v>0</v>
      </c>
      <c r="S640" s="2"/>
      <c r="T640" s="2"/>
      <c r="U640" s="2"/>
      <c r="V640" s="2"/>
      <c r="AB640" s="7"/>
      <c r="AC640" s="7"/>
      <c r="AD640" s="7"/>
      <c r="AE640" s="7"/>
      <c r="AF640" s="7"/>
      <c r="AG640" s="7"/>
      <c r="AH640" s="7"/>
      <c r="AI640" s="7"/>
    </row>
    <row r="641" spans="1:35" ht="12" customHeight="1" x14ac:dyDescent="0.2">
      <c r="A641" s="5">
        <v>2021</v>
      </c>
      <c r="B641" s="2" t="s">
        <v>721</v>
      </c>
      <c r="C641" s="2" t="s">
        <v>734</v>
      </c>
      <c r="D641" s="2" t="s">
        <v>666</v>
      </c>
      <c r="E641" s="2">
        <v>45015948</v>
      </c>
      <c r="G641" s="2">
        <v>0</v>
      </c>
      <c r="H641" s="2">
        <v>0</v>
      </c>
      <c r="I641" s="2">
        <v>0</v>
      </c>
      <c r="J641" s="2">
        <v>0</v>
      </c>
      <c r="K641" s="2">
        <v>0</v>
      </c>
      <c r="L641" s="2">
        <v>0</v>
      </c>
      <c r="M641" s="2">
        <v>0</v>
      </c>
      <c r="N641" s="2">
        <v>0</v>
      </c>
      <c r="O641" s="2">
        <v>0</v>
      </c>
      <c r="P641" s="2">
        <v>0</v>
      </c>
      <c r="Q641" s="2">
        <v>0</v>
      </c>
      <c r="R641" s="2">
        <v>0</v>
      </c>
      <c r="S641" s="2"/>
      <c r="T641" s="2"/>
      <c r="U641" s="2"/>
      <c r="V641" s="2"/>
      <c r="AB641" s="7"/>
      <c r="AC641" s="7"/>
      <c r="AD641" s="7"/>
      <c r="AE641" s="7"/>
      <c r="AF641" s="7"/>
      <c r="AG641" s="7"/>
      <c r="AH641" s="7"/>
      <c r="AI641" s="7"/>
    </row>
    <row r="642" spans="1:35" ht="12" customHeight="1" x14ac:dyDescent="0.2">
      <c r="A642" s="5">
        <v>2021</v>
      </c>
      <c r="B642" s="2" t="s">
        <v>722</v>
      </c>
      <c r="C642" s="2" t="s">
        <v>735</v>
      </c>
      <c r="D642" s="2" t="s">
        <v>666</v>
      </c>
      <c r="E642" s="2">
        <v>9047239</v>
      </c>
      <c r="G642" s="2">
        <v>0</v>
      </c>
      <c r="H642" s="2">
        <v>0</v>
      </c>
      <c r="I642" s="2">
        <v>0</v>
      </c>
      <c r="J642" s="2">
        <v>0</v>
      </c>
      <c r="K642" s="2">
        <v>0</v>
      </c>
      <c r="L642" s="2">
        <v>0</v>
      </c>
      <c r="M642" s="2">
        <v>0</v>
      </c>
      <c r="N642" s="2">
        <v>0</v>
      </c>
      <c r="O642" s="2">
        <v>0</v>
      </c>
      <c r="P642" s="2">
        <v>0</v>
      </c>
      <c r="Q642" s="2">
        <v>0</v>
      </c>
      <c r="R642" s="2">
        <v>0</v>
      </c>
      <c r="S642" s="2"/>
      <c r="T642" s="2"/>
      <c r="U642" s="2"/>
      <c r="V642" s="2"/>
      <c r="AB642" s="7"/>
      <c r="AC642" s="7"/>
      <c r="AD642" s="7"/>
      <c r="AE642" s="7"/>
      <c r="AF642" s="7"/>
      <c r="AG642" s="7"/>
      <c r="AH642" s="7"/>
      <c r="AI642" s="7"/>
    </row>
    <row r="643" spans="1:35" ht="12" customHeight="1" x14ac:dyDescent="0.2">
      <c r="A643" s="5">
        <v>2021</v>
      </c>
      <c r="B643" s="2" t="s">
        <v>715</v>
      </c>
      <c r="C643" s="2" t="s">
        <v>736</v>
      </c>
      <c r="D643" s="2" t="s">
        <v>666</v>
      </c>
      <c r="E643" s="2">
        <v>9935662</v>
      </c>
      <c r="G643" s="2">
        <v>0</v>
      </c>
      <c r="H643" s="2">
        <v>0</v>
      </c>
      <c r="I643" s="2">
        <v>0</v>
      </c>
      <c r="J643" s="2">
        <v>0</v>
      </c>
      <c r="K643" s="2">
        <v>0</v>
      </c>
      <c r="L643" s="2">
        <v>0</v>
      </c>
      <c r="M643" s="2">
        <v>0</v>
      </c>
      <c r="N643" s="2">
        <v>0</v>
      </c>
      <c r="O643" s="2">
        <v>0</v>
      </c>
      <c r="P643" s="2">
        <v>0</v>
      </c>
      <c r="Q643" s="2">
        <v>0</v>
      </c>
      <c r="R643" s="2">
        <v>0</v>
      </c>
      <c r="S643" s="2"/>
      <c r="T643" s="2"/>
      <c r="U643" s="2"/>
      <c r="V643" s="2"/>
      <c r="AB643" s="7"/>
      <c r="AC643" s="7"/>
      <c r="AD643" s="7"/>
      <c r="AE643" s="7"/>
      <c r="AF643" s="7"/>
      <c r="AG643" s="7"/>
      <c r="AH643" s="7"/>
      <c r="AI643" s="7"/>
    </row>
    <row r="644" spans="1:35" ht="12" customHeight="1" x14ac:dyDescent="0.2">
      <c r="A644" s="5">
        <v>2021</v>
      </c>
      <c r="B644" s="2" t="s">
        <v>723</v>
      </c>
      <c r="C644" s="2" t="s">
        <v>737</v>
      </c>
      <c r="D644" s="2" t="s">
        <v>666</v>
      </c>
      <c r="E644" s="2">
        <v>12138023</v>
      </c>
      <c r="G644" s="2">
        <v>0</v>
      </c>
      <c r="H644" s="2">
        <v>0</v>
      </c>
      <c r="I644" s="2">
        <v>0</v>
      </c>
      <c r="J644" s="2">
        <v>0</v>
      </c>
      <c r="K644" s="2">
        <v>0</v>
      </c>
      <c r="L644" s="2">
        <v>0</v>
      </c>
      <c r="M644" s="2">
        <v>0</v>
      </c>
      <c r="N644" s="2">
        <v>0</v>
      </c>
      <c r="O644" s="2">
        <v>0</v>
      </c>
      <c r="P644" s="2">
        <v>0</v>
      </c>
      <c r="Q644" s="2">
        <v>0</v>
      </c>
      <c r="R644" s="2">
        <v>0</v>
      </c>
      <c r="S644" s="2"/>
      <c r="T644" s="2"/>
      <c r="U644" s="2"/>
      <c r="V644" s="2"/>
      <c r="AB644" s="7"/>
      <c r="AC644" s="7"/>
      <c r="AD644" s="7"/>
      <c r="AE644" s="7"/>
      <c r="AF644" s="7"/>
      <c r="AG644" s="7"/>
      <c r="AH644" s="7"/>
      <c r="AI644" s="7"/>
    </row>
    <row r="645" spans="1:35" ht="12" customHeight="1" x14ac:dyDescent="0.2">
      <c r="A645" s="5">
        <v>2021</v>
      </c>
      <c r="B645" s="2" t="s">
        <v>719</v>
      </c>
      <c r="C645" s="2" t="s">
        <v>738</v>
      </c>
      <c r="D645" s="2" t="s">
        <v>666</v>
      </c>
      <c r="E645" s="2">
        <v>10894271</v>
      </c>
      <c r="G645" s="2">
        <v>0</v>
      </c>
      <c r="H645" s="2">
        <v>0</v>
      </c>
      <c r="I645" s="2">
        <v>0</v>
      </c>
      <c r="J645" s="2">
        <v>0</v>
      </c>
      <c r="K645" s="2">
        <v>0</v>
      </c>
      <c r="L645" s="2">
        <v>0</v>
      </c>
      <c r="M645" s="2">
        <v>0</v>
      </c>
      <c r="N645" s="2">
        <v>0</v>
      </c>
      <c r="O645" s="2">
        <v>0</v>
      </c>
      <c r="P645" s="2">
        <v>0</v>
      </c>
      <c r="Q645" s="2">
        <v>0</v>
      </c>
      <c r="R645" s="2">
        <v>0</v>
      </c>
      <c r="S645" s="2"/>
      <c r="T645" s="2"/>
      <c r="U645" s="2"/>
      <c r="V645" s="2"/>
      <c r="AB645" s="7"/>
      <c r="AC645" s="7"/>
      <c r="AD645" s="7"/>
      <c r="AE645" s="7"/>
      <c r="AF645" s="7"/>
      <c r="AG645" s="7"/>
      <c r="AH645" s="7"/>
      <c r="AI645" s="7"/>
    </row>
    <row r="646" spans="1:35" ht="12" customHeight="1" x14ac:dyDescent="0.2">
      <c r="A646" s="5">
        <v>2021</v>
      </c>
      <c r="B646" s="2" t="s">
        <v>721</v>
      </c>
      <c r="C646" s="2" t="s">
        <v>739</v>
      </c>
      <c r="D646" s="2" t="s">
        <v>666</v>
      </c>
      <c r="E646" s="2">
        <v>6053054</v>
      </c>
      <c r="G646" s="2">
        <v>0</v>
      </c>
      <c r="H646" s="2">
        <v>0</v>
      </c>
      <c r="I646" s="2">
        <v>0</v>
      </c>
      <c r="J646" s="2">
        <v>0</v>
      </c>
      <c r="K646" s="2">
        <v>0</v>
      </c>
      <c r="L646" s="2">
        <v>0</v>
      </c>
      <c r="M646" s="2">
        <v>0</v>
      </c>
      <c r="N646" s="2">
        <v>0</v>
      </c>
      <c r="O646" s="2">
        <v>0</v>
      </c>
      <c r="P646" s="2">
        <v>0</v>
      </c>
      <c r="Q646" s="2">
        <v>0</v>
      </c>
      <c r="R646" s="2">
        <v>0</v>
      </c>
      <c r="S646" s="2"/>
      <c r="T646" s="2"/>
      <c r="U646" s="2"/>
      <c r="V646" s="2"/>
      <c r="AB646" s="7"/>
      <c r="AC646" s="7"/>
      <c r="AD646" s="7"/>
      <c r="AE646" s="7"/>
      <c r="AF646" s="7"/>
      <c r="AG646" s="7"/>
      <c r="AH646" s="7"/>
      <c r="AI646" s="7"/>
    </row>
    <row r="647" spans="1:35" ht="12" customHeight="1" x14ac:dyDescent="0.2">
      <c r="A647" s="5">
        <v>2021</v>
      </c>
      <c r="B647" s="2" t="s">
        <v>724</v>
      </c>
      <c r="C647" s="2" t="s">
        <v>740</v>
      </c>
      <c r="D647" s="2" t="s">
        <v>666</v>
      </c>
      <c r="E647" s="2">
        <v>10927132</v>
      </c>
      <c r="G647" s="2">
        <v>0</v>
      </c>
      <c r="H647" s="2">
        <v>0</v>
      </c>
      <c r="I647" s="2">
        <v>0</v>
      </c>
      <c r="J647" s="2">
        <v>0</v>
      </c>
      <c r="K647" s="2">
        <v>0</v>
      </c>
      <c r="L647" s="2">
        <v>0</v>
      </c>
      <c r="M647" s="2">
        <v>0</v>
      </c>
      <c r="N647" s="2">
        <v>0</v>
      </c>
      <c r="O647" s="2">
        <v>0</v>
      </c>
      <c r="P647" s="2">
        <v>0</v>
      </c>
      <c r="Q647" s="2">
        <v>0</v>
      </c>
      <c r="R647" s="2">
        <v>0</v>
      </c>
      <c r="S647" s="2"/>
      <c r="T647" s="2"/>
      <c r="U647" s="2"/>
      <c r="V647" s="2"/>
      <c r="AB647" s="7"/>
      <c r="AC647" s="7"/>
      <c r="AD647" s="7"/>
      <c r="AE647" s="7"/>
      <c r="AF647" s="7"/>
      <c r="AG647" s="7"/>
      <c r="AH647" s="7"/>
      <c r="AI647" s="7"/>
    </row>
    <row r="648" spans="1:35" ht="12" customHeight="1" x14ac:dyDescent="0.2">
      <c r="A648" s="5">
        <v>2021</v>
      </c>
      <c r="B648" s="2" t="s">
        <v>718</v>
      </c>
      <c r="C648" s="2" t="s">
        <v>741</v>
      </c>
      <c r="D648" s="2" t="s">
        <v>666</v>
      </c>
      <c r="E648" s="2">
        <v>8276380</v>
      </c>
      <c r="F648" s="2">
        <v>7534423</v>
      </c>
      <c r="G648" s="2">
        <v>0</v>
      </c>
      <c r="H648" s="2">
        <v>0</v>
      </c>
      <c r="I648" s="2">
        <v>0</v>
      </c>
      <c r="J648" s="2">
        <v>0</v>
      </c>
      <c r="K648" s="2">
        <v>0</v>
      </c>
      <c r="L648" s="2">
        <v>0</v>
      </c>
      <c r="M648" s="2">
        <v>0</v>
      </c>
      <c r="N648" s="2">
        <v>0</v>
      </c>
      <c r="O648" s="2">
        <v>0</v>
      </c>
      <c r="P648" s="2">
        <v>0</v>
      </c>
      <c r="Q648" s="2">
        <v>0</v>
      </c>
      <c r="R648" s="2">
        <v>0</v>
      </c>
      <c r="S648" s="2"/>
      <c r="T648" s="2"/>
      <c r="U648" s="2"/>
      <c r="V648" s="2"/>
      <c r="AB648" s="7"/>
      <c r="AC648" s="7"/>
      <c r="AD648" s="7"/>
      <c r="AE648" s="7"/>
      <c r="AF648" s="7"/>
      <c r="AG648" s="7"/>
      <c r="AH648" s="7"/>
      <c r="AI648" s="7"/>
    </row>
    <row r="649" spans="1:35" ht="12" customHeight="1" x14ac:dyDescent="0.2">
      <c r="A649" s="5">
        <v>2021</v>
      </c>
      <c r="B649" s="2" t="s">
        <v>717</v>
      </c>
      <c r="C649" s="2" t="s">
        <v>742</v>
      </c>
      <c r="D649" s="2" t="s">
        <v>666</v>
      </c>
      <c r="E649" s="2">
        <v>7555973</v>
      </c>
      <c r="G649" s="2">
        <v>0</v>
      </c>
      <c r="H649" s="2">
        <v>0</v>
      </c>
      <c r="I649" s="2">
        <v>0</v>
      </c>
      <c r="J649" s="2">
        <v>0</v>
      </c>
      <c r="K649" s="2">
        <v>0</v>
      </c>
      <c r="L649" s="2">
        <v>0</v>
      </c>
      <c r="M649" s="2">
        <v>0</v>
      </c>
      <c r="N649" s="2">
        <v>0</v>
      </c>
      <c r="O649" s="2">
        <v>0</v>
      </c>
      <c r="P649" s="2">
        <v>0</v>
      </c>
      <c r="Q649" s="2">
        <v>0</v>
      </c>
      <c r="R649" s="2">
        <v>0</v>
      </c>
      <c r="S649" s="2"/>
      <c r="T649" s="2"/>
      <c r="U649" s="2"/>
      <c r="V649" s="2"/>
      <c r="AB649" s="7"/>
      <c r="AC649" s="7"/>
      <c r="AD649" s="7"/>
      <c r="AE649" s="7"/>
      <c r="AF649" s="7"/>
      <c r="AG649" s="7"/>
      <c r="AH649" s="7"/>
      <c r="AI649" s="7"/>
    </row>
    <row r="650" spans="1:35" ht="12" customHeight="1" x14ac:dyDescent="0.2">
      <c r="A650" s="5">
        <v>2021</v>
      </c>
      <c r="B650" s="2" t="s">
        <v>717</v>
      </c>
      <c r="C650" s="2" t="s">
        <v>743</v>
      </c>
      <c r="D650" s="2" t="s">
        <v>666</v>
      </c>
      <c r="E650" s="2">
        <v>9241601</v>
      </c>
      <c r="G650" s="2">
        <v>0</v>
      </c>
      <c r="H650" s="2">
        <v>0</v>
      </c>
      <c r="I650" s="2">
        <v>0</v>
      </c>
      <c r="J650" s="2">
        <v>0</v>
      </c>
      <c r="K650" s="2">
        <v>0</v>
      </c>
      <c r="L650" s="2">
        <v>0</v>
      </c>
      <c r="M650" s="2">
        <v>0</v>
      </c>
      <c r="N650" s="2">
        <v>0</v>
      </c>
      <c r="O650" s="2">
        <v>0</v>
      </c>
      <c r="P650" s="2">
        <v>0</v>
      </c>
      <c r="Q650" s="2">
        <v>0</v>
      </c>
      <c r="R650" s="2">
        <v>0</v>
      </c>
      <c r="S650" s="2"/>
      <c r="T650" s="2"/>
      <c r="U650" s="2"/>
      <c r="V650" s="2"/>
      <c r="AB650" s="7"/>
      <c r="AC650" s="7"/>
      <c r="AD650" s="7"/>
      <c r="AE650" s="7"/>
      <c r="AF650" s="7"/>
      <c r="AG650" s="7"/>
      <c r="AH650" s="7"/>
      <c r="AI650" s="7"/>
    </row>
    <row r="651" spans="1:35" ht="12" customHeight="1" x14ac:dyDescent="0.2">
      <c r="A651" s="5">
        <v>2021</v>
      </c>
      <c r="B651" s="2" t="s">
        <v>715</v>
      </c>
      <c r="C651" s="2" t="s">
        <v>744</v>
      </c>
      <c r="D651" s="2" t="s">
        <v>666</v>
      </c>
      <c r="E651" s="2">
        <v>10130110</v>
      </c>
      <c r="G651" s="2">
        <v>0</v>
      </c>
      <c r="H651" s="2">
        <v>0</v>
      </c>
      <c r="I651" s="2">
        <v>0</v>
      </c>
      <c r="J651" s="2">
        <v>0</v>
      </c>
      <c r="K651" s="2">
        <v>0</v>
      </c>
      <c r="L651" s="2">
        <v>0</v>
      </c>
      <c r="M651" s="2">
        <v>0</v>
      </c>
      <c r="N651" s="2">
        <v>0</v>
      </c>
      <c r="O651" s="2">
        <v>0</v>
      </c>
      <c r="P651" s="2">
        <v>0</v>
      </c>
      <c r="Q651" s="2">
        <v>0</v>
      </c>
      <c r="R651" s="2">
        <v>0</v>
      </c>
      <c r="S651" s="2"/>
      <c r="T651" s="2"/>
      <c r="U651" s="2"/>
      <c r="V651" s="2"/>
      <c r="AB651" s="7"/>
      <c r="AC651" s="7"/>
      <c r="AD651" s="7"/>
      <c r="AE651" s="7"/>
      <c r="AF651" s="7"/>
      <c r="AG651" s="7"/>
      <c r="AH651" s="7"/>
      <c r="AI651" s="7"/>
    </row>
    <row r="652" spans="1:35" ht="12" customHeight="1" x14ac:dyDescent="0.2">
      <c r="A652" s="5">
        <v>2021</v>
      </c>
      <c r="B652" s="2" t="s">
        <v>724</v>
      </c>
      <c r="C652" s="2" t="s">
        <v>745</v>
      </c>
      <c r="D652" s="2" t="s">
        <v>666</v>
      </c>
      <c r="E652" s="2">
        <v>30011039</v>
      </c>
      <c r="F652" s="2">
        <v>8964310</v>
      </c>
      <c r="G652" s="2">
        <v>0</v>
      </c>
      <c r="H652" s="2">
        <v>0</v>
      </c>
      <c r="I652" s="2">
        <v>0</v>
      </c>
      <c r="J652" s="2">
        <v>0</v>
      </c>
      <c r="K652" s="2">
        <v>0</v>
      </c>
      <c r="L652" s="2">
        <v>0</v>
      </c>
      <c r="M652" s="2">
        <v>0</v>
      </c>
      <c r="N652" s="2">
        <v>0</v>
      </c>
      <c r="O652" s="2">
        <v>0</v>
      </c>
      <c r="P652" s="2">
        <v>0</v>
      </c>
      <c r="Q652" s="2">
        <v>0</v>
      </c>
      <c r="R652" s="2">
        <v>0</v>
      </c>
      <c r="S652" s="2"/>
      <c r="T652" s="2"/>
      <c r="U652" s="2"/>
      <c r="V652" s="2"/>
      <c r="AB652" s="7"/>
      <c r="AC652" s="7"/>
      <c r="AD652" s="7"/>
      <c r="AE652" s="7"/>
      <c r="AF652" s="7"/>
      <c r="AG652" s="7"/>
      <c r="AH652" s="7"/>
      <c r="AI652" s="7"/>
    </row>
    <row r="653" spans="1:35" ht="12" customHeight="1" x14ac:dyDescent="0.2">
      <c r="A653" s="5">
        <v>2021</v>
      </c>
      <c r="B653" s="2" t="s">
        <v>718</v>
      </c>
      <c r="C653" s="2" t="s">
        <v>746</v>
      </c>
      <c r="D653" s="2" t="s">
        <v>666</v>
      </c>
      <c r="E653" s="2">
        <v>12094309</v>
      </c>
      <c r="G653" s="2">
        <v>0</v>
      </c>
      <c r="H653" s="2">
        <v>0</v>
      </c>
      <c r="I653" s="2">
        <v>0</v>
      </c>
      <c r="J653" s="2">
        <v>0</v>
      </c>
      <c r="K653" s="2">
        <v>0</v>
      </c>
      <c r="L653" s="2">
        <v>0</v>
      </c>
      <c r="M653" s="2">
        <v>0</v>
      </c>
      <c r="N653" s="2">
        <v>0</v>
      </c>
      <c r="O653" s="2">
        <v>0</v>
      </c>
      <c r="P653" s="2">
        <v>0</v>
      </c>
      <c r="Q653" s="2">
        <v>0</v>
      </c>
      <c r="R653" s="2">
        <v>0</v>
      </c>
      <c r="S653" s="2"/>
      <c r="T653" s="2"/>
      <c r="U653" s="2"/>
      <c r="V653" s="2"/>
      <c r="AB653" s="7"/>
      <c r="AC653" s="7"/>
      <c r="AD653" s="7"/>
      <c r="AE653" s="7"/>
      <c r="AF653" s="7"/>
      <c r="AG653" s="7"/>
      <c r="AH653" s="7"/>
      <c r="AI653" s="7"/>
    </row>
    <row r="654" spans="1:35" ht="12" customHeight="1" x14ac:dyDescent="0.2">
      <c r="A654" s="5">
        <v>2021</v>
      </c>
      <c r="B654" s="2" t="s">
        <v>723</v>
      </c>
      <c r="C654" s="2" t="s">
        <v>747</v>
      </c>
      <c r="D654" s="2" t="s">
        <v>666</v>
      </c>
      <c r="E654" s="2">
        <v>10679903</v>
      </c>
      <c r="G654" s="2">
        <v>0</v>
      </c>
      <c r="H654" s="2">
        <v>0</v>
      </c>
      <c r="I654" s="2">
        <v>0</v>
      </c>
      <c r="J654" s="2">
        <v>0</v>
      </c>
      <c r="K654" s="2">
        <v>0</v>
      </c>
      <c r="L654" s="2">
        <v>0</v>
      </c>
      <c r="M654" s="2">
        <v>0</v>
      </c>
      <c r="N654" s="2">
        <v>0</v>
      </c>
      <c r="O654" s="2">
        <v>0</v>
      </c>
      <c r="P654" s="2">
        <v>0</v>
      </c>
      <c r="Q654" s="2">
        <v>0</v>
      </c>
      <c r="R654" s="2">
        <v>0</v>
      </c>
      <c r="S654" s="2"/>
      <c r="T654" s="2"/>
      <c r="U654" s="2"/>
      <c r="V654" s="2"/>
      <c r="AB654" s="7"/>
      <c r="AC654" s="7"/>
      <c r="AD654" s="7"/>
      <c r="AE654" s="7"/>
      <c r="AF654" s="7"/>
      <c r="AG654" s="7"/>
      <c r="AH654" s="7"/>
      <c r="AI654" s="7"/>
    </row>
    <row r="655" spans="1:35" ht="12" customHeight="1" x14ac:dyDescent="0.2">
      <c r="A655" s="5">
        <v>2021</v>
      </c>
      <c r="B655" s="2" t="s">
        <v>722</v>
      </c>
      <c r="C655" s="2" t="s">
        <v>748</v>
      </c>
      <c r="D655" s="2" t="s">
        <v>666</v>
      </c>
      <c r="E655" s="2">
        <v>8036605</v>
      </c>
      <c r="F655" s="2">
        <v>7822922</v>
      </c>
      <c r="G655" s="2">
        <v>0</v>
      </c>
      <c r="H655" s="2">
        <v>0</v>
      </c>
      <c r="I655" s="2">
        <v>0</v>
      </c>
      <c r="J655" s="2">
        <v>0</v>
      </c>
      <c r="K655" s="2">
        <v>0</v>
      </c>
      <c r="L655" s="2">
        <v>0</v>
      </c>
      <c r="M655" s="2">
        <v>0</v>
      </c>
      <c r="N655" s="2">
        <v>0</v>
      </c>
      <c r="O655" s="2">
        <v>0</v>
      </c>
      <c r="P655" s="2">
        <v>0</v>
      </c>
      <c r="Q655" s="2">
        <v>0</v>
      </c>
      <c r="R655" s="2">
        <v>0</v>
      </c>
      <c r="S655" s="2"/>
      <c r="T655" s="2"/>
      <c r="U655" s="2"/>
      <c r="V655" s="2"/>
      <c r="AB655" s="7"/>
      <c r="AC655" s="7"/>
      <c r="AD655" s="7"/>
      <c r="AE655" s="7"/>
      <c r="AF655" s="7"/>
      <c r="AG655" s="7"/>
      <c r="AH655" s="7"/>
      <c r="AI655" s="7"/>
    </row>
    <row r="656" spans="1:35" ht="12" customHeight="1" x14ac:dyDescent="0.2">
      <c r="A656" s="5">
        <v>2021</v>
      </c>
      <c r="B656" s="2" t="s">
        <v>719</v>
      </c>
      <c r="C656" s="2" t="s">
        <v>749</v>
      </c>
      <c r="D656" s="2" t="s">
        <v>666</v>
      </c>
      <c r="E656" s="2">
        <v>6140771</v>
      </c>
      <c r="G656" s="2">
        <v>0</v>
      </c>
      <c r="H656" s="2">
        <v>0</v>
      </c>
      <c r="I656" s="2">
        <v>0</v>
      </c>
      <c r="J656" s="2">
        <v>0</v>
      </c>
      <c r="K656" s="2">
        <v>0</v>
      </c>
      <c r="L656" s="2">
        <v>0</v>
      </c>
      <c r="M656" s="2">
        <v>0</v>
      </c>
      <c r="N656" s="2">
        <v>0</v>
      </c>
      <c r="O656" s="2">
        <v>0</v>
      </c>
      <c r="P656" s="2">
        <v>0</v>
      </c>
      <c r="Q656" s="2">
        <v>0</v>
      </c>
      <c r="R656" s="2">
        <v>0</v>
      </c>
      <c r="S656" s="2"/>
      <c r="T656" s="2"/>
      <c r="U656" s="2"/>
      <c r="V656" s="2"/>
      <c r="AB656" s="7"/>
      <c r="AC656" s="7"/>
      <c r="AD656" s="7"/>
      <c r="AE656" s="7"/>
      <c r="AF656" s="7"/>
      <c r="AG656" s="7"/>
      <c r="AH656" s="7"/>
      <c r="AI656" s="7"/>
    </row>
    <row r="657" spans="1:35" ht="12" customHeight="1" x14ac:dyDescent="0.2">
      <c r="A657" s="5">
        <v>2021</v>
      </c>
      <c r="B657" s="2" t="s">
        <v>720</v>
      </c>
      <c r="C657" s="2" t="s">
        <v>750</v>
      </c>
      <c r="D657" s="2" t="s">
        <v>666</v>
      </c>
      <c r="E657" s="2">
        <v>6760647</v>
      </c>
      <c r="G657" s="2">
        <v>0</v>
      </c>
      <c r="H657" s="2">
        <v>0</v>
      </c>
      <c r="I657" s="2">
        <v>0</v>
      </c>
      <c r="J657" s="2">
        <v>0</v>
      </c>
      <c r="K657" s="2">
        <v>0</v>
      </c>
      <c r="L657" s="2">
        <v>0</v>
      </c>
      <c r="M657" s="2">
        <v>0</v>
      </c>
      <c r="N657" s="2">
        <v>0</v>
      </c>
      <c r="O657" s="2">
        <v>0</v>
      </c>
      <c r="P657" s="2">
        <v>0</v>
      </c>
      <c r="Q657" s="2">
        <v>0</v>
      </c>
      <c r="R657" s="2">
        <v>0</v>
      </c>
      <c r="S657" s="2"/>
      <c r="T657" s="2"/>
      <c r="U657" s="2"/>
      <c r="V657" s="2"/>
      <c r="AB657" s="7"/>
      <c r="AC657" s="7"/>
      <c r="AD657" s="7"/>
      <c r="AE657" s="7"/>
      <c r="AF657" s="7"/>
      <c r="AG657" s="7"/>
      <c r="AH657" s="7"/>
      <c r="AI657" s="7"/>
    </row>
    <row r="658" spans="1:35" ht="12" customHeight="1" x14ac:dyDescent="0.2">
      <c r="A658" s="5">
        <v>2021</v>
      </c>
      <c r="B658" s="2" t="s">
        <v>724</v>
      </c>
      <c r="C658" s="2" t="s">
        <v>751</v>
      </c>
      <c r="D658" s="2" t="s">
        <v>666</v>
      </c>
      <c r="E658" s="2">
        <v>10192148</v>
      </c>
      <c r="G658" s="2">
        <v>0</v>
      </c>
      <c r="H658" s="2">
        <v>0</v>
      </c>
      <c r="I658" s="2">
        <v>0</v>
      </c>
      <c r="J658" s="2">
        <v>0</v>
      </c>
      <c r="K658" s="2">
        <v>0</v>
      </c>
      <c r="L658" s="2">
        <v>0</v>
      </c>
      <c r="M658" s="2">
        <v>0</v>
      </c>
      <c r="N658" s="2">
        <v>0</v>
      </c>
      <c r="O658" s="2">
        <v>0</v>
      </c>
      <c r="P658" s="2">
        <v>0</v>
      </c>
      <c r="Q658" s="2">
        <v>0</v>
      </c>
      <c r="R658" s="2">
        <v>0</v>
      </c>
      <c r="S658" s="2"/>
      <c r="T658" s="2"/>
      <c r="U658" s="2"/>
      <c r="V658" s="2"/>
      <c r="AB658" s="7"/>
      <c r="AC658" s="7"/>
      <c r="AD658" s="7"/>
      <c r="AE658" s="7"/>
      <c r="AF658" s="7"/>
      <c r="AG658" s="7"/>
      <c r="AH658" s="7"/>
      <c r="AI658" s="7"/>
    </row>
    <row r="659" spans="1:35" ht="12" customHeight="1" x14ac:dyDescent="0.2">
      <c r="A659" s="5">
        <v>2021</v>
      </c>
      <c r="B659" s="2" t="s">
        <v>722</v>
      </c>
      <c r="C659" s="2" t="s">
        <v>752</v>
      </c>
      <c r="D659" s="2" t="s">
        <v>666</v>
      </c>
      <c r="E659" s="2">
        <v>8421296</v>
      </c>
      <c r="G659" s="2">
        <v>0</v>
      </c>
      <c r="H659" s="2">
        <v>0</v>
      </c>
      <c r="I659" s="2">
        <v>0</v>
      </c>
      <c r="J659" s="2">
        <v>0</v>
      </c>
      <c r="K659" s="2">
        <v>0</v>
      </c>
      <c r="L659" s="2">
        <v>0</v>
      </c>
      <c r="M659" s="2">
        <v>0</v>
      </c>
      <c r="N659" s="2">
        <v>0</v>
      </c>
      <c r="O659" s="2">
        <v>0</v>
      </c>
      <c r="P659" s="2">
        <v>0</v>
      </c>
      <c r="Q659" s="2">
        <v>0</v>
      </c>
      <c r="R659" s="2">
        <v>0</v>
      </c>
      <c r="S659" s="2"/>
      <c r="T659" s="2"/>
      <c r="U659" s="2"/>
      <c r="V659" s="2"/>
      <c r="AB659" s="7"/>
      <c r="AC659" s="7"/>
      <c r="AD659" s="7"/>
      <c r="AE659" s="7"/>
      <c r="AF659" s="7"/>
      <c r="AG659" s="7"/>
      <c r="AH659" s="7"/>
      <c r="AI659" s="7"/>
    </row>
    <row r="660" spans="1:35" ht="12" customHeight="1" x14ac:dyDescent="0.2">
      <c r="A660" s="5">
        <v>2021</v>
      </c>
      <c r="B660" s="2" t="s">
        <v>724</v>
      </c>
      <c r="C660" s="2" t="s">
        <v>753</v>
      </c>
      <c r="D660" s="2" t="s">
        <v>666</v>
      </c>
      <c r="E660" s="2">
        <v>9356259</v>
      </c>
      <c r="G660" s="2">
        <v>0</v>
      </c>
      <c r="H660" s="2">
        <v>0</v>
      </c>
      <c r="I660" s="2">
        <v>0</v>
      </c>
      <c r="J660" s="2">
        <v>0</v>
      </c>
      <c r="K660" s="2">
        <v>0</v>
      </c>
      <c r="L660" s="2">
        <v>0</v>
      </c>
      <c r="M660" s="2">
        <v>0</v>
      </c>
      <c r="N660" s="2">
        <v>0</v>
      </c>
      <c r="O660" s="2">
        <v>0</v>
      </c>
      <c r="P660" s="2">
        <v>0</v>
      </c>
      <c r="Q660" s="2">
        <v>0</v>
      </c>
      <c r="R660" s="2">
        <v>0</v>
      </c>
      <c r="S660" s="2"/>
      <c r="T660" s="2"/>
      <c r="U660" s="2"/>
      <c r="V660" s="2"/>
      <c r="AB660" s="7"/>
      <c r="AC660" s="7"/>
      <c r="AD660" s="7"/>
      <c r="AE660" s="7"/>
      <c r="AF660" s="7"/>
      <c r="AG660" s="7"/>
      <c r="AH660" s="7"/>
      <c r="AI660" s="7"/>
    </row>
    <row r="661" spans="1:35" ht="12" customHeight="1" x14ac:dyDescent="0.2">
      <c r="A661" s="5">
        <v>2021</v>
      </c>
      <c r="B661" s="2" t="s">
        <v>724</v>
      </c>
      <c r="C661" s="2" t="s">
        <v>248</v>
      </c>
      <c r="D661" s="2" t="s">
        <v>666</v>
      </c>
      <c r="E661" s="2">
        <v>7400669</v>
      </c>
      <c r="G661" s="2">
        <v>0</v>
      </c>
      <c r="H661" s="2">
        <v>0</v>
      </c>
      <c r="I661" s="2">
        <v>0</v>
      </c>
      <c r="J661" s="2">
        <v>0</v>
      </c>
      <c r="K661" s="2">
        <v>0</v>
      </c>
      <c r="L661" s="2">
        <v>0</v>
      </c>
      <c r="M661" s="2">
        <v>0</v>
      </c>
      <c r="N661" s="2">
        <v>0</v>
      </c>
      <c r="O661" s="2">
        <v>0</v>
      </c>
      <c r="P661" s="2">
        <v>0</v>
      </c>
      <c r="Q661" s="2">
        <v>0</v>
      </c>
      <c r="R661" s="2">
        <v>0</v>
      </c>
      <c r="S661" s="2"/>
      <c r="T661" s="2"/>
      <c r="U661" s="2"/>
      <c r="V661" s="2"/>
      <c r="AB661" s="7"/>
      <c r="AC661" s="7"/>
      <c r="AD661" s="7"/>
      <c r="AE661" s="7"/>
      <c r="AF661" s="7"/>
      <c r="AG661" s="7"/>
      <c r="AH661" s="7"/>
      <c r="AI661" s="7"/>
    </row>
    <row r="662" spans="1:35" ht="12" customHeight="1" x14ac:dyDescent="0.2">
      <c r="A662" s="5">
        <v>2021</v>
      </c>
      <c r="B662" s="2" t="s">
        <v>717</v>
      </c>
      <c r="C662" s="2" t="s">
        <v>249</v>
      </c>
      <c r="D662" s="2" t="s">
        <v>666</v>
      </c>
      <c r="E662" s="2">
        <v>5742608</v>
      </c>
      <c r="G662" s="2">
        <v>0</v>
      </c>
      <c r="H662" s="2">
        <v>0</v>
      </c>
      <c r="I662" s="2">
        <v>0</v>
      </c>
      <c r="J662" s="2">
        <v>0</v>
      </c>
      <c r="K662" s="2">
        <v>0</v>
      </c>
      <c r="L662" s="2">
        <v>0</v>
      </c>
      <c r="M662" s="2">
        <v>0</v>
      </c>
      <c r="N662" s="2">
        <v>0</v>
      </c>
      <c r="O662" s="2">
        <v>0</v>
      </c>
      <c r="P662" s="2">
        <v>0</v>
      </c>
      <c r="Q662" s="2">
        <v>0</v>
      </c>
      <c r="R662" s="2">
        <v>0</v>
      </c>
      <c r="S662" s="2"/>
      <c r="T662" s="2"/>
      <c r="U662" s="2"/>
      <c r="V662" s="2"/>
      <c r="AB662" s="7"/>
      <c r="AC662" s="7"/>
      <c r="AD662" s="7"/>
      <c r="AE662" s="7"/>
      <c r="AF662" s="7"/>
      <c r="AG662" s="7"/>
      <c r="AH662" s="7"/>
      <c r="AI662" s="7"/>
    </row>
    <row r="663" spans="1:35" ht="12" customHeight="1" x14ac:dyDescent="0.2">
      <c r="A663" s="5">
        <v>2021</v>
      </c>
      <c r="B663" s="2" t="s">
        <v>723</v>
      </c>
      <c r="C663" s="2" t="s">
        <v>250</v>
      </c>
      <c r="D663" s="2" t="s">
        <v>666</v>
      </c>
      <c r="E663" s="2">
        <v>22077859</v>
      </c>
      <c r="G663" s="2">
        <v>0</v>
      </c>
      <c r="H663" s="2">
        <v>0</v>
      </c>
      <c r="I663" s="2">
        <v>0</v>
      </c>
      <c r="J663" s="2">
        <v>0</v>
      </c>
      <c r="K663" s="2">
        <v>0</v>
      </c>
      <c r="L663" s="2">
        <v>0</v>
      </c>
      <c r="M663" s="2">
        <v>0</v>
      </c>
      <c r="N663" s="2">
        <v>0</v>
      </c>
      <c r="O663" s="2">
        <v>0</v>
      </c>
      <c r="P663" s="2">
        <v>0</v>
      </c>
      <c r="Q663" s="2">
        <v>0</v>
      </c>
      <c r="R663" s="2">
        <v>0</v>
      </c>
      <c r="S663" s="2"/>
      <c r="T663" s="2"/>
      <c r="U663" s="2"/>
      <c r="V663" s="2"/>
      <c r="AB663" s="7"/>
      <c r="AC663" s="7"/>
      <c r="AD663" s="7"/>
      <c r="AE663" s="7"/>
      <c r="AF663" s="7"/>
      <c r="AG663" s="7"/>
      <c r="AH663" s="7"/>
      <c r="AI663" s="7"/>
    </row>
    <row r="664" spans="1:35" ht="12" customHeight="1" x14ac:dyDescent="0.2">
      <c r="A664" s="5">
        <v>2021</v>
      </c>
      <c r="B664" s="2" t="s">
        <v>723</v>
      </c>
      <c r="C664" s="2" t="s">
        <v>251</v>
      </c>
      <c r="D664" s="2" t="s">
        <v>666</v>
      </c>
      <c r="E664" s="2">
        <v>8228397</v>
      </c>
      <c r="G664" s="2">
        <v>0</v>
      </c>
      <c r="H664" s="2">
        <v>0</v>
      </c>
      <c r="I664" s="2">
        <v>0</v>
      </c>
      <c r="J664" s="2">
        <v>0</v>
      </c>
      <c r="K664" s="2">
        <v>0</v>
      </c>
      <c r="L664" s="2">
        <v>0</v>
      </c>
      <c r="M664" s="2">
        <v>0</v>
      </c>
      <c r="N664" s="2">
        <v>0</v>
      </c>
      <c r="O664" s="2">
        <v>0</v>
      </c>
      <c r="P664" s="2">
        <v>0</v>
      </c>
      <c r="Q664" s="2">
        <v>0</v>
      </c>
      <c r="R664" s="2">
        <v>0</v>
      </c>
      <c r="S664" s="2"/>
      <c r="T664" s="2"/>
      <c r="U664" s="2"/>
      <c r="V664" s="2"/>
      <c r="AB664" s="7"/>
      <c r="AC664" s="7"/>
      <c r="AD664" s="7"/>
      <c r="AE664" s="7"/>
      <c r="AF664" s="7"/>
      <c r="AG664" s="7"/>
      <c r="AH664" s="7"/>
      <c r="AI664" s="7"/>
    </row>
    <row r="665" spans="1:35" ht="12" customHeight="1" x14ac:dyDescent="0.2">
      <c r="A665" s="5">
        <v>2021</v>
      </c>
      <c r="B665" s="2" t="s">
        <v>719</v>
      </c>
      <c r="C665" s="2" t="s">
        <v>252</v>
      </c>
      <c r="D665" s="2" t="s">
        <v>666</v>
      </c>
      <c r="E665" s="2">
        <v>6457335</v>
      </c>
      <c r="G665" s="2">
        <v>0</v>
      </c>
      <c r="H665" s="2">
        <v>0</v>
      </c>
      <c r="I665" s="2">
        <v>0</v>
      </c>
      <c r="J665" s="2">
        <v>0</v>
      </c>
      <c r="K665" s="2">
        <v>0</v>
      </c>
      <c r="L665" s="2">
        <v>0</v>
      </c>
      <c r="M665" s="2">
        <v>0</v>
      </c>
      <c r="N665" s="2">
        <v>0</v>
      </c>
      <c r="O665" s="2">
        <v>0</v>
      </c>
      <c r="P665" s="2">
        <v>0</v>
      </c>
      <c r="Q665" s="2">
        <v>0</v>
      </c>
      <c r="R665" s="2">
        <v>0</v>
      </c>
      <c r="S665" s="2"/>
      <c r="T665" s="2"/>
      <c r="U665" s="2"/>
      <c r="V665" s="2"/>
      <c r="AB665" s="7"/>
      <c r="AC665" s="7"/>
      <c r="AD665" s="7"/>
      <c r="AE665" s="7"/>
      <c r="AF665" s="7"/>
      <c r="AG665" s="7"/>
      <c r="AH665" s="7"/>
      <c r="AI665" s="7"/>
    </row>
    <row r="666" spans="1:35" ht="12" customHeight="1" x14ac:dyDescent="0.2">
      <c r="A666" s="5">
        <v>2021</v>
      </c>
      <c r="B666" s="2" t="s">
        <v>720</v>
      </c>
      <c r="C666" s="2" t="s">
        <v>253</v>
      </c>
      <c r="D666" s="2" t="s">
        <v>666</v>
      </c>
      <c r="E666" s="2">
        <v>6226338</v>
      </c>
      <c r="G666" s="2">
        <v>0</v>
      </c>
      <c r="H666" s="2">
        <v>0</v>
      </c>
      <c r="I666" s="2">
        <v>0</v>
      </c>
      <c r="J666" s="2">
        <v>0</v>
      </c>
      <c r="K666" s="2">
        <v>0</v>
      </c>
      <c r="L666" s="2">
        <v>0</v>
      </c>
      <c r="M666" s="2">
        <v>0</v>
      </c>
      <c r="N666" s="2">
        <v>0</v>
      </c>
      <c r="O666" s="2">
        <v>0</v>
      </c>
      <c r="P666" s="2">
        <v>0</v>
      </c>
      <c r="Q666" s="2">
        <v>0</v>
      </c>
      <c r="R666" s="2">
        <v>0</v>
      </c>
      <c r="S666" s="2"/>
      <c r="T666" s="2"/>
      <c r="U666" s="2"/>
      <c r="V666" s="2"/>
      <c r="AB666" s="7"/>
      <c r="AC666" s="7"/>
      <c r="AD666" s="7"/>
      <c r="AE666" s="7"/>
      <c r="AF666" s="7"/>
      <c r="AG666" s="7"/>
      <c r="AH666" s="7"/>
      <c r="AI666" s="7"/>
    </row>
    <row r="667" spans="1:35" ht="12" customHeight="1" x14ac:dyDescent="0.2">
      <c r="A667" s="5">
        <v>2021</v>
      </c>
      <c r="B667" s="2" t="s">
        <v>715</v>
      </c>
      <c r="C667" s="2" t="s">
        <v>725</v>
      </c>
      <c r="D667" s="2" t="s">
        <v>669</v>
      </c>
      <c r="E667" s="2">
        <v>0</v>
      </c>
      <c r="F667" s="2">
        <v>926750</v>
      </c>
      <c r="G667" s="2">
        <v>0</v>
      </c>
      <c r="H667" s="2">
        <v>0</v>
      </c>
      <c r="I667" s="2">
        <v>0</v>
      </c>
      <c r="J667" s="2">
        <v>0</v>
      </c>
      <c r="K667" s="2">
        <v>0</v>
      </c>
      <c r="L667" s="2">
        <v>0</v>
      </c>
      <c r="M667" s="2">
        <v>0</v>
      </c>
      <c r="N667" s="2">
        <v>0</v>
      </c>
      <c r="O667" s="2">
        <v>0</v>
      </c>
      <c r="P667" s="2">
        <v>0</v>
      </c>
      <c r="Q667" s="2">
        <v>0</v>
      </c>
      <c r="R667" s="2">
        <v>0</v>
      </c>
      <c r="S667" s="2"/>
      <c r="T667" s="2"/>
      <c r="U667" s="2"/>
      <c r="V667" s="2"/>
      <c r="AB667" s="7"/>
      <c r="AC667" s="7"/>
      <c r="AD667" s="7"/>
      <c r="AE667" s="7"/>
      <c r="AF667" s="7"/>
      <c r="AG667" s="7"/>
      <c r="AH667" s="7"/>
      <c r="AI667" s="7"/>
    </row>
    <row r="668" spans="1:35" ht="12" customHeight="1" x14ac:dyDescent="0.2">
      <c r="A668" s="5">
        <v>2021</v>
      </c>
      <c r="B668" s="2" t="s">
        <v>716</v>
      </c>
      <c r="C668" s="2" t="s">
        <v>726</v>
      </c>
      <c r="D668" s="2" t="s">
        <v>669</v>
      </c>
      <c r="E668" s="2">
        <v>0</v>
      </c>
      <c r="F668" s="2">
        <v>784900</v>
      </c>
      <c r="G668" s="2">
        <v>0</v>
      </c>
      <c r="H668" s="2">
        <v>0</v>
      </c>
      <c r="I668" s="2">
        <v>0</v>
      </c>
      <c r="J668" s="2">
        <v>0</v>
      </c>
      <c r="K668" s="2">
        <v>0</v>
      </c>
      <c r="L668" s="2">
        <v>0</v>
      </c>
      <c r="M668" s="2">
        <v>0</v>
      </c>
      <c r="N668" s="2">
        <v>0</v>
      </c>
      <c r="O668" s="2">
        <v>0</v>
      </c>
      <c r="P668" s="2">
        <v>0</v>
      </c>
      <c r="Q668" s="2">
        <v>0</v>
      </c>
      <c r="R668" s="2">
        <v>0</v>
      </c>
      <c r="S668" s="2"/>
      <c r="T668" s="2"/>
      <c r="U668" s="2"/>
      <c r="V668" s="2"/>
      <c r="AB668" s="7"/>
      <c r="AC668" s="7"/>
      <c r="AD668" s="7"/>
      <c r="AE668" s="7"/>
      <c r="AF668" s="7"/>
      <c r="AG668" s="7"/>
      <c r="AH668" s="7"/>
      <c r="AI668" s="7"/>
    </row>
    <row r="669" spans="1:35" ht="12" customHeight="1" x14ac:dyDescent="0.2">
      <c r="A669" s="5">
        <v>2021</v>
      </c>
      <c r="B669" s="2" t="s">
        <v>717</v>
      </c>
      <c r="C669" s="2" t="s">
        <v>727</v>
      </c>
      <c r="D669" s="2" t="s">
        <v>669</v>
      </c>
      <c r="E669" s="2">
        <v>0</v>
      </c>
      <c r="F669" s="2">
        <v>640000</v>
      </c>
      <c r="G669" s="2">
        <v>0</v>
      </c>
      <c r="H669" s="2">
        <v>0</v>
      </c>
      <c r="I669" s="2">
        <v>0</v>
      </c>
      <c r="J669" s="2">
        <v>0</v>
      </c>
      <c r="K669" s="2">
        <v>0</v>
      </c>
      <c r="L669" s="2">
        <v>0</v>
      </c>
      <c r="M669" s="2">
        <v>0</v>
      </c>
      <c r="N669" s="2">
        <v>0</v>
      </c>
      <c r="O669" s="2">
        <v>0</v>
      </c>
      <c r="P669" s="2">
        <v>0</v>
      </c>
      <c r="Q669" s="2">
        <v>0</v>
      </c>
      <c r="R669" s="2">
        <v>0</v>
      </c>
      <c r="S669" s="2"/>
      <c r="T669" s="2"/>
      <c r="U669" s="2"/>
      <c r="V669" s="2"/>
      <c r="AB669" s="7"/>
      <c r="AC669" s="7"/>
      <c r="AD669" s="7"/>
      <c r="AE669" s="7"/>
      <c r="AF669" s="7"/>
      <c r="AG669" s="7"/>
      <c r="AH669" s="7"/>
      <c r="AI669" s="7"/>
    </row>
    <row r="670" spans="1:35" ht="12" customHeight="1" x14ac:dyDescent="0.2">
      <c r="A670" s="5">
        <v>2021</v>
      </c>
      <c r="B670" s="2" t="s">
        <v>718</v>
      </c>
      <c r="C670" s="2" t="s">
        <v>728</v>
      </c>
      <c r="D670" s="2" t="s">
        <v>669</v>
      </c>
      <c r="E670" s="2">
        <v>0</v>
      </c>
      <c r="G670" s="2">
        <v>0</v>
      </c>
      <c r="H670" s="2">
        <v>0</v>
      </c>
      <c r="I670" s="2">
        <v>0</v>
      </c>
      <c r="J670" s="2">
        <v>0</v>
      </c>
      <c r="K670" s="2">
        <v>0</v>
      </c>
      <c r="L670" s="2">
        <v>0</v>
      </c>
      <c r="M670" s="2">
        <v>0</v>
      </c>
      <c r="N670" s="2">
        <v>0</v>
      </c>
      <c r="O670" s="2">
        <v>0</v>
      </c>
      <c r="P670" s="2">
        <v>0</v>
      </c>
      <c r="Q670" s="2">
        <v>0</v>
      </c>
      <c r="R670" s="2">
        <v>0</v>
      </c>
      <c r="S670" s="2"/>
      <c r="T670" s="2"/>
      <c r="U670" s="2"/>
      <c r="V670" s="2"/>
      <c r="AB670" s="7"/>
      <c r="AC670" s="7"/>
      <c r="AD670" s="7"/>
      <c r="AE670" s="7"/>
      <c r="AF670" s="7"/>
      <c r="AG670" s="7"/>
      <c r="AH670" s="7"/>
      <c r="AI670" s="7"/>
    </row>
    <row r="671" spans="1:35" ht="12" customHeight="1" x14ac:dyDescent="0.2">
      <c r="A671" s="5">
        <v>2021</v>
      </c>
      <c r="B671" s="2" t="s">
        <v>719</v>
      </c>
      <c r="C671" s="2" t="s">
        <v>729</v>
      </c>
      <c r="D671" s="2" t="s">
        <v>669</v>
      </c>
      <c r="E671" s="2">
        <v>0</v>
      </c>
      <c r="F671" s="2">
        <v>1047500</v>
      </c>
      <c r="G671" s="2">
        <v>0</v>
      </c>
      <c r="H671" s="2">
        <v>0</v>
      </c>
      <c r="I671" s="2">
        <v>0</v>
      </c>
      <c r="J671" s="2">
        <v>0</v>
      </c>
      <c r="K671" s="2">
        <v>0</v>
      </c>
      <c r="L671" s="2">
        <v>0</v>
      </c>
      <c r="M671" s="2">
        <v>0</v>
      </c>
      <c r="N671" s="2">
        <v>0</v>
      </c>
      <c r="O671" s="2">
        <v>0</v>
      </c>
      <c r="P671" s="2">
        <v>0</v>
      </c>
      <c r="Q671" s="2">
        <v>0</v>
      </c>
      <c r="R671" s="2">
        <v>0</v>
      </c>
      <c r="S671" s="2"/>
      <c r="T671" s="2"/>
      <c r="U671" s="2"/>
      <c r="V671" s="2"/>
      <c r="AB671" s="7"/>
      <c r="AC671" s="7"/>
      <c r="AD671" s="7"/>
      <c r="AE671" s="7"/>
      <c r="AF671" s="7"/>
      <c r="AG671" s="7"/>
      <c r="AH671" s="7"/>
      <c r="AI671" s="7"/>
    </row>
    <row r="672" spans="1:35" ht="12" customHeight="1" x14ac:dyDescent="0.2">
      <c r="A672" s="5">
        <v>2021</v>
      </c>
      <c r="B672" s="2" t="s">
        <v>720</v>
      </c>
      <c r="C672" s="2" t="s">
        <v>730</v>
      </c>
      <c r="D672" s="2" t="s">
        <v>669</v>
      </c>
      <c r="E672" s="2">
        <v>0</v>
      </c>
      <c r="F672" s="2">
        <v>1257500</v>
      </c>
      <c r="G672" s="2">
        <v>0</v>
      </c>
      <c r="H672" s="2">
        <v>0</v>
      </c>
      <c r="I672" s="2">
        <v>0</v>
      </c>
      <c r="J672" s="2">
        <v>0</v>
      </c>
      <c r="K672" s="2">
        <v>0</v>
      </c>
      <c r="L672" s="2">
        <v>0</v>
      </c>
      <c r="M672" s="2">
        <v>0</v>
      </c>
      <c r="N672" s="2">
        <v>0</v>
      </c>
      <c r="O672" s="2">
        <v>0</v>
      </c>
      <c r="P672" s="2">
        <v>0</v>
      </c>
      <c r="Q672" s="2">
        <v>0</v>
      </c>
      <c r="R672" s="2">
        <v>0</v>
      </c>
      <c r="S672" s="2"/>
      <c r="T672" s="2"/>
      <c r="U672" s="2"/>
      <c r="V672" s="2"/>
      <c r="AB672" s="7"/>
      <c r="AC672" s="7"/>
      <c r="AD672" s="7"/>
      <c r="AE672" s="7"/>
      <c r="AF672" s="7"/>
      <c r="AG672" s="7"/>
      <c r="AH672" s="7"/>
      <c r="AI672" s="7"/>
    </row>
    <row r="673" spans="1:35" ht="12" customHeight="1" x14ac:dyDescent="0.2">
      <c r="A673" s="5">
        <v>2021</v>
      </c>
      <c r="B673" s="2" t="s">
        <v>716</v>
      </c>
      <c r="C673" s="2" t="s">
        <v>731</v>
      </c>
      <c r="D673" s="2" t="s">
        <v>669</v>
      </c>
      <c r="E673" s="2">
        <v>0</v>
      </c>
      <c r="F673" s="2">
        <v>750000</v>
      </c>
      <c r="G673" s="2">
        <v>0</v>
      </c>
      <c r="H673" s="2">
        <v>0</v>
      </c>
      <c r="I673" s="2">
        <v>0</v>
      </c>
      <c r="J673" s="2">
        <v>0</v>
      </c>
      <c r="K673" s="2">
        <v>0</v>
      </c>
      <c r="L673" s="2">
        <v>0</v>
      </c>
      <c r="M673" s="2">
        <v>0</v>
      </c>
      <c r="N673" s="2">
        <v>0</v>
      </c>
      <c r="O673" s="2">
        <v>0</v>
      </c>
      <c r="P673" s="2">
        <v>0</v>
      </c>
      <c r="Q673" s="2">
        <v>0</v>
      </c>
      <c r="R673" s="2">
        <v>0</v>
      </c>
      <c r="S673" s="2"/>
      <c r="T673" s="2"/>
      <c r="U673" s="2"/>
      <c r="V673" s="2"/>
      <c r="AB673" s="7"/>
      <c r="AC673" s="7"/>
      <c r="AD673" s="7"/>
      <c r="AE673" s="7"/>
      <c r="AF673" s="7"/>
      <c r="AG673" s="7"/>
      <c r="AH673" s="7"/>
      <c r="AI673" s="7"/>
    </row>
    <row r="674" spans="1:35" ht="12" customHeight="1" x14ac:dyDescent="0.2">
      <c r="A674" s="5">
        <v>2021</v>
      </c>
      <c r="B674" s="2" t="s">
        <v>721</v>
      </c>
      <c r="C674" s="2" t="s">
        <v>732</v>
      </c>
      <c r="D674" s="2" t="s">
        <v>669</v>
      </c>
      <c r="E674" s="2">
        <v>0</v>
      </c>
      <c r="F674" s="2">
        <v>1093000</v>
      </c>
      <c r="G674" s="2">
        <v>0</v>
      </c>
      <c r="H674" s="2">
        <v>0</v>
      </c>
      <c r="I674" s="2">
        <v>0</v>
      </c>
      <c r="J674" s="2">
        <v>0</v>
      </c>
      <c r="K674" s="2">
        <v>0</v>
      </c>
      <c r="L674" s="2">
        <v>0</v>
      </c>
      <c r="M674" s="2">
        <v>0</v>
      </c>
      <c r="N674" s="2">
        <v>0</v>
      </c>
      <c r="O674" s="2">
        <v>0</v>
      </c>
      <c r="P674" s="2">
        <v>0</v>
      </c>
      <c r="Q674" s="2">
        <v>0</v>
      </c>
      <c r="R674" s="2">
        <v>0</v>
      </c>
      <c r="S674" s="2"/>
      <c r="T674" s="2"/>
      <c r="U674" s="2"/>
      <c r="V674" s="2"/>
      <c r="AB674" s="7"/>
      <c r="AC674" s="7"/>
      <c r="AD674" s="7"/>
      <c r="AE674" s="7"/>
      <c r="AF674" s="7"/>
      <c r="AG674" s="7"/>
      <c r="AH674" s="7"/>
      <c r="AI674" s="7"/>
    </row>
    <row r="675" spans="1:35" ht="12" customHeight="1" x14ac:dyDescent="0.2">
      <c r="A675" s="5">
        <v>2021</v>
      </c>
      <c r="B675" s="2" t="s">
        <v>718</v>
      </c>
      <c r="C675" s="2" t="s">
        <v>733</v>
      </c>
      <c r="D675" s="2" t="s">
        <v>669</v>
      </c>
      <c r="E675" s="2">
        <v>0</v>
      </c>
      <c r="G675" s="2">
        <v>0</v>
      </c>
      <c r="H675" s="2">
        <v>0</v>
      </c>
      <c r="I675" s="2">
        <v>0</v>
      </c>
      <c r="J675" s="2">
        <v>0</v>
      </c>
      <c r="K675" s="2">
        <v>0</v>
      </c>
      <c r="L675" s="2">
        <v>0</v>
      </c>
      <c r="M675" s="2">
        <v>0</v>
      </c>
      <c r="N675" s="2">
        <v>0</v>
      </c>
      <c r="O675" s="2">
        <v>0</v>
      </c>
      <c r="P675" s="2">
        <v>0</v>
      </c>
      <c r="Q675" s="2">
        <v>0</v>
      </c>
      <c r="R675" s="2">
        <v>0</v>
      </c>
      <c r="S675" s="2"/>
      <c r="T675" s="2"/>
      <c r="U675" s="2"/>
      <c r="V675" s="2"/>
      <c r="AB675" s="7"/>
      <c r="AC675" s="7"/>
      <c r="AD675" s="7"/>
      <c r="AE675" s="7"/>
      <c r="AF675" s="7"/>
      <c r="AG675" s="7"/>
      <c r="AH675" s="7"/>
      <c r="AI675" s="7"/>
    </row>
    <row r="676" spans="1:35" ht="12" customHeight="1" x14ac:dyDescent="0.2">
      <c r="A676" s="5">
        <v>2021</v>
      </c>
      <c r="B676" s="2" t="s">
        <v>721</v>
      </c>
      <c r="C676" s="2" t="s">
        <v>734</v>
      </c>
      <c r="D676" s="2" t="s">
        <v>669</v>
      </c>
      <c r="E676" s="2">
        <v>0</v>
      </c>
      <c r="F676" s="2">
        <v>1102560</v>
      </c>
      <c r="G676" s="2">
        <v>0</v>
      </c>
      <c r="H676" s="2">
        <v>0</v>
      </c>
      <c r="I676" s="2">
        <v>0</v>
      </c>
      <c r="J676" s="2">
        <v>0</v>
      </c>
      <c r="K676" s="2">
        <v>0</v>
      </c>
      <c r="L676" s="2">
        <v>0</v>
      </c>
      <c r="M676" s="2">
        <v>0</v>
      </c>
      <c r="N676" s="2">
        <v>0</v>
      </c>
      <c r="O676" s="2">
        <v>0</v>
      </c>
      <c r="P676" s="2">
        <v>0</v>
      </c>
      <c r="Q676" s="2">
        <v>0</v>
      </c>
      <c r="R676" s="2">
        <v>0</v>
      </c>
      <c r="S676" s="2"/>
      <c r="T676" s="2"/>
      <c r="U676" s="2"/>
      <c r="V676" s="2"/>
      <c r="AB676" s="7"/>
      <c r="AC676" s="7"/>
      <c r="AD676" s="7"/>
      <c r="AE676" s="7"/>
      <c r="AF676" s="7"/>
      <c r="AG676" s="7"/>
      <c r="AH676" s="7"/>
      <c r="AI676" s="7"/>
    </row>
    <row r="677" spans="1:35" ht="12" customHeight="1" x14ac:dyDescent="0.2">
      <c r="A677" s="5">
        <v>2021</v>
      </c>
      <c r="B677" s="2" t="s">
        <v>722</v>
      </c>
      <c r="C677" s="2" t="s">
        <v>735</v>
      </c>
      <c r="D677" s="2" t="s">
        <v>669</v>
      </c>
      <c r="E677" s="2">
        <v>0</v>
      </c>
      <c r="F677" s="2">
        <v>615950</v>
      </c>
      <c r="G677" s="2">
        <v>0</v>
      </c>
      <c r="H677" s="2">
        <v>0</v>
      </c>
      <c r="I677" s="2">
        <v>0</v>
      </c>
      <c r="J677" s="2">
        <v>0</v>
      </c>
      <c r="K677" s="2">
        <v>0</v>
      </c>
      <c r="L677" s="2">
        <v>0</v>
      </c>
      <c r="M677" s="2">
        <v>0</v>
      </c>
      <c r="N677" s="2">
        <v>0</v>
      </c>
      <c r="O677" s="2">
        <v>0</v>
      </c>
      <c r="P677" s="2">
        <v>0</v>
      </c>
      <c r="Q677" s="2">
        <v>0</v>
      </c>
      <c r="R677" s="2">
        <v>0</v>
      </c>
      <c r="S677" s="2"/>
      <c r="T677" s="2"/>
      <c r="U677" s="2"/>
      <c r="V677" s="2"/>
      <c r="AB677" s="7"/>
      <c r="AC677" s="7"/>
      <c r="AD677" s="7"/>
      <c r="AE677" s="7"/>
      <c r="AF677" s="7"/>
      <c r="AG677" s="7"/>
      <c r="AH677" s="7"/>
      <c r="AI677" s="7"/>
    </row>
    <row r="678" spans="1:35" ht="12" customHeight="1" x14ac:dyDescent="0.2">
      <c r="A678" s="5">
        <v>2021</v>
      </c>
      <c r="B678" s="2" t="s">
        <v>715</v>
      </c>
      <c r="C678" s="2" t="s">
        <v>736</v>
      </c>
      <c r="D678" s="2" t="s">
        <v>669</v>
      </c>
      <c r="E678" s="2">
        <v>0</v>
      </c>
      <c r="F678" s="2">
        <v>1391000</v>
      </c>
      <c r="G678" s="2">
        <v>0</v>
      </c>
      <c r="H678" s="2">
        <v>0</v>
      </c>
      <c r="I678" s="2">
        <v>0</v>
      </c>
      <c r="J678" s="2">
        <v>0</v>
      </c>
      <c r="K678" s="2">
        <v>0</v>
      </c>
      <c r="L678" s="2">
        <v>0</v>
      </c>
      <c r="M678" s="2">
        <v>0</v>
      </c>
      <c r="N678" s="2">
        <v>0</v>
      </c>
      <c r="O678" s="2">
        <v>0</v>
      </c>
      <c r="P678" s="2">
        <v>0</v>
      </c>
      <c r="Q678" s="2">
        <v>0</v>
      </c>
      <c r="R678" s="2">
        <v>0</v>
      </c>
      <c r="S678" s="2"/>
      <c r="T678" s="2"/>
      <c r="U678" s="2"/>
      <c r="V678" s="2"/>
      <c r="AB678" s="7"/>
      <c r="AC678" s="7"/>
      <c r="AD678" s="7"/>
      <c r="AE678" s="7"/>
      <c r="AF678" s="7"/>
      <c r="AG678" s="7"/>
      <c r="AH678" s="7"/>
      <c r="AI678" s="7"/>
    </row>
    <row r="679" spans="1:35" ht="12" customHeight="1" x14ac:dyDescent="0.2">
      <c r="A679" s="5">
        <v>2021</v>
      </c>
      <c r="B679" s="2" t="s">
        <v>723</v>
      </c>
      <c r="C679" s="2" t="s">
        <v>737</v>
      </c>
      <c r="D679" s="2" t="s">
        <v>669</v>
      </c>
      <c r="E679" s="2">
        <v>0</v>
      </c>
      <c r="F679" s="2">
        <v>1063300</v>
      </c>
      <c r="G679" s="2">
        <v>0</v>
      </c>
      <c r="H679" s="2">
        <v>0</v>
      </c>
      <c r="I679" s="2">
        <v>0</v>
      </c>
      <c r="J679" s="2">
        <v>0</v>
      </c>
      <c r="K679" s="2">
        <v>0</v>
      </c>
      <c r="L679" s="2">
        <v>0</v>
      </c>
      <c r="M679" s="2">
        <v>0</v>
      </c>
      <c r="N679" s="2">
        <v>0</v>
      </c>
      <c r="O679" s="2">
        <v>0</v>
      </c>
      <c r="P679" s="2">
        <v>0</v>
      </c>
      <c r="Q679" s="2">
        <v>0</v>
      </c>
      <c r="R679" s="2">
        <v>0</v>
      </c>
      <c r="S679" s="2"/>
      <c r="T679" s="2"/>
      <c r="U679" s="2"/>
      <c r="V679" s="2"/>
      <c r="AB679" s="7"/>
      <c r="AC679" s="7"/>
      <c r="AD679" s="7"/>
      <c r="AE679" s="7"/>
      <c r="AF679" s="7"/>
      <c r="AG679" s="7"/>
      <c r="AH679" s="7"/>
      <c r="AI679" s="7"/>
    </row>
    <row r="680" spans="1:35" ht="12" customHeight="1" x14ac:dyDescent="0.2">
      <c r="A680" s="5">
        <v>2021</v>
      </c>
      <c r="B680" s="2" t="s">
        <v>719</v>
      </c>
      <c r="C680" s="2" t="s">
        <v>738</v>
      </c>
      <c r="D680" s="2" t="s">
        <v>669</v>
      </c>
      <c r="E680" s="2">
        <v>0</v>
      </c>
      <c r="F680" s="2">
        <v>700400</v>
      </c>
      <c r="G680" s="2">
        <v>0</v>
      </c>
      <c r="H680" s="2">
        <v>0</v>
      </c>
      <c r="I680" s="2">
        <v>0</v>
      </c>
      <c r="J680" s="2">
        <v>0</v>
      </c>
      <c r="K680" s="2">
        <v>0</v>
      </c>
      <c r="L680" s="2">
        <v>0</v>
      </c>
      <c r="M680" s="2">
        <v>0</v>
      </c>
      <c r="N680" s="2">
        <v>0</v>
      </c>
      <c r="O680" s="2">
        <v>0</v>
      </c>
      <c r="P680" s="2">
        <v>0</v>
      </c>
      <c r="Q680" s="2">
        <v>0</v>
      </c>
      <c r="R680" s="2">
        <v>0</v>
      </c>
      <c r="S680" s="2"/>
      <c r="T680" s="2"/>
      <c r="U680" s="2"/>
      <c r="V680" s="2"/>
      <c r="AB680" s="7"/>
      <c r="AC680" s="7"/>
      <c r="AD680" s="7"/>
      <c r="AE680" s="7"/>
      <c r="AF680" s="7"/>
      <c r="AG680" s="7"/>
      <c r="AH680" s="7"/>
      <c r="AI680" s="7"/>
    </row>
    <row r="681" spans="1:35" ht="12" customHeight="1" x14ac:dyDescent="0.2">
      <c r="A681" s="5">
        <v>2021</v>
      </c>
      <c r="B681" s="2" t="s">
        <v>721</v>
      </c>
      <c r="C681" s="2" t="s">
        <v>739</v>
      </c>
      <c r="D681" s="2" t="s">
        <v>669</v>
      </c>
      <c r="E681" s="2">
        <v>0</v>
      </c>
      <c r="G681" s="2">
        <v>0</v>
      </c>
      <c r="H681" s="2">
        <v>0</v>
      </c>
      <c r="I681" s="2">
        <v>0</v>
      </c>
      <c r="J681" s="2">
        <v>0</v>
      </c>
      <c r="K681" s="2">
        <v>0</v>
      </c>
      <c r="L681" s="2">
        <v>0</v>
      </c>
      <c r="M681" s="2">
        <v>0</v>
      </c>
      <c r="N681" s="2">
        <v>0</v>
      </c>
      <c r="O681" s="2">
        <v>0</v>
      </c>
      <c r="P681" s="2">
        <v>0</v>
      </c>
      <c r="Q681" s="2">
        <v>0</v>
      </c>
      <c r="R681" s="2">
        <v>0</v>
      </c>
      <c r="S681" s="2"/>
      <c r="T681" s="2"/>
      <c r="U681" s="2"/>
      <c r="V681" s="2"/>
      <c r="AB681" s="7"/>
      <c r="AC681" s="7"/>
      <c r="AD681" s="7"/>
      <c r="AE681" s="7"/>
      <c r="AF681" s="7"/>
      <c r="AG681" s="7"/>
      <c r="AH681" s="7"/>
      <c r="AI681" s="7"/>
    </row>
    <row r="682" spans="1:35" ht="12" customHeight="1" x14ac:dyDescent="0.2">
      <c r="A682" s="5">
        <v>2021</v>
      </c>
      <c r="B682" s="2" t="s">
        <v>724</v>
      </c>
      <c r="C682" s="2" t="s">
        <v>740</v>
      </c>
      <c r="D682" s="2" t="s">
        <v>669</v>
      </c>
      <c r="E682" s="2">
        <v>0</v>
      </c>
      <c r="F682" s="2">
        <v>981000</v>
      </c>
      <c r="G682" s="2">
        <v>0</v>
      </c>
      <c r="H682" s="2">
        <v>0</v>
      </c>
      <c r="I682" s="2">
        <v>0</v>
      </c>
      <c r="J682" s="2">
        <v>0</v>
      </c>
      <c r="K682" s="2">
        <v>0</v>
      </c>
      <c r="L682" s="2">
        <v>0</v>
      </c>
      <c r="M682" s="2">
        <v>0</v>
      </c>
      <c r="N682" s="2">
        <v>0</v>
      </c>
      <c r="O682" s="2">
        <v>0</v>
      </c>
      <c r="P682" s="2">
        <v>0</v>
      </c>
      <c r="Q682" s="2">
        <v>0</v>
      </c>
      <c r="R682" s="2">
        <v>0</v>
      </c>
      <c r="S682" s="2"/>
      <c r="T682" s="2"/>
      <c r="U682" s="2"/>
      <c r="V682" s="2"/>
      <c r="AB682" s="7"/>
      <c r="AC682" s="7"/>
      <c r="AD682" s="7"/>
      <c r="AE682" s="7"/>
      <c r="AF682" s="7"/>
      <c r="AG682" s="7"/>
      <c r="AH682" s="7"/>
      <c r="AI682" s="7"/>
    </row>
    <row r="683" spans="1:35" ht="12" customHeight="1" x14ac:dyDescent="0.2">
      <c r="A683" s="5">
        <v>2021</v>
      </c>
      <c r="B683" s="2" t="s">
        <v>718</v>
      </c>
      <c r="C683" s="2" t="s">
        <v>741</v>
      </c>
      <c r="D683" s="2" t="s">
        <v>669</v>
      </c>
      <c r="E683" s="2">
        <v>0</v>
      </c>
      <c r="F683" s="2">
        <v>1377267</v>
      </c>
      <c r="G683" s="2">
        <v>0</v>
      </c>
      <c r="H683" s="2">
        <v>0</v>
      </c>
      <c r="I683" s="2">
        <v>0</v>
      </c>
      <c r="J683" s="2">
        <v>0</v>
      </c>
      <c r="K683" s="2">
        <v>0</v>
      </c>
      <c r="L683" s="2">
        <v>0</v>
      </c>
      <c r="M683" s="2">
        <v>0</v>
      </c>
      <c r="N683" s="2">
        <v>0</v>
      </c>
      <c r="O683" s="2">
        <v>0</v>
      </c>
      <c r="P683" s="2">
        <v>0</v>
      </c>
      <c r="Q683" s="2">
        <v>0</v>
      </c>
      <c r="R683" s="2">
        <v>0</v>
      </c>
      <c r="S683" s="2"/>
      <c r="T683" s="2"/>
      <c r="U683" s="2"/>
      <c r="V683" s="2"/>
      <c r="AB683" s="7"/>
      <c r="AC683" s="7"/>
      <c r="AD683" s="7"/>
      <c r="AE683" s="7"/>
      <c r="AF683" s="7"/>
      <c r="AG683" s="7"/>
      <c r="AH683" s="7"/>
      <c r="AI683" s="7"/>
    </row>
    <row r="684" spans="1:35" ht="12" customHeight="1" x14ac:dyDescent="0.2">
      <c r="A684" s="5">
        <v>2021</v>
      </c>
      <c r="B684" s="2" t="s">
        <v>717</v>
      </c>
      <c r="C684" s="2" t="s">
        <v>742</v>
      </c>
      <c r="D684" s="2" t="s">
        <v>669</v>
      </c>
      <c r="E684" s="2">
        <v>0</v>
      </c>
      <c r="F684" s="2">
        <v>1277000</v>
      </c>
      <c r="G684" s="2">
        <v>0</v>
      </c>
      <c r="H684" s="2">
        <v>0</v>
      </c>
      <c r="I684" s="2">
        <v>0</v>
      </c>
      <c r="J684" s="2">
        <v>0</v>
      </c>
      <c r="K684" s="2">
        <v>0</v>
      </c>
      <c r="L684" s="2">
        <v>0</v>
      </c>
      <c r="M684" s="2">
        <v>0</v>
      </c>
      <c r="N684" s="2">
        <v>0</v>
      </c>
      <c r="O684" s="2">
        <v>0</v>
      </c>
      <c r="P684" s="2">
        <v>0</v>
      </c>
      <c r="Q684" s="2">
        <v>0</v>
      </c>
      <c r="R684" s="2">
        <v>0</v>
      </c>
      <c r="S684" s="2"/>
      <c r="T684" s="2"/>
      <c r="U684" s="2"/>
      <c r="V684" s="2"/>
      <c r="AB684" s="7"/>
      <c r="AC684" s="7"/>
      <c r="AD684" s="7"/>
      <c r="AE684" s="7"/>
      <c r="AF684" s="7"/>
      <c r="AG684" s="7"/>
      <c r="AH684" s="7"/>
      <c r="AI684" s="7"/>
    </row>
    <row r="685" spans="1:35" ht="12" customHeight="1" x14ac:dyDescent="0.2">
      <c r="A685" s="5">
        <v>2021</v>
      </c>
      <c r="B685" s="2" t="s">
        <v>717</v>
      </c>
      <c r="C685" s="2" t="s">
        <v>743</v>
      </c>
      <c r="D685" s="2" t="s">
        <v>669</v>
      </c>
      <c r="E685" s="2">
        <v>0</v>
      </c>
      <c r="F685" s="2">
        <v>1496750</v>
      </c>
      <c r="G685" s="2">
        <v>0</v>
      </c>
      <c r="H685" s="2">
        <v>0</v>
      </c>
      <c r="I685" s="2">
        <v>0</v>
      </c>
      <c r="J685" s="2">
        <v>0</v>
      </c>
      <c r="K685" s="2">
        <v>0</v>
      </c>
      <c r="L685" s="2">
        <v>0</v>
      </c>
      <c r="M685" s="2">
        <v>0</v>
      </c>
      <c r="N685" s="2">
        <v>0</v>
      </c>
      <c r="O685" s="2">
        <v>0</v>
      </c>
      <c r="P685" s="2">
        <v>0</v>
      </c>
      <c r="Q685" s="2">
        <v>0</v>
      </c>
      <c r="R685" s="2">
        <v>0</v>
      </c>
      <c r="S685" s="2"/>
      <c r="T685" s="2"/>
      <c r="U685" s="2"/>
      <c r="V685" s="2"/>
      <c r="AB685" s="7"/>
      <c r="AC685" s="7"/>
      <c r="AD685" s="7"/>
      <c r="AE685" s="7"/>
      <c r="AF685" s="7"/>
      <c r="AG685" s="7"/>
      <c r="AH685" s="7"/>
      <c r="AI685" s="7"/>
    </row>
    <row r="686" spans="1:35" ht="12" customHeight="1" x14ac:dyDescent="0.2">
      <c r="A686" s="5">
        <v>2021</v>
      </c>
      <c r="B686" s="2" t="s">
        <v>715</v>
      </c>
      <c r="C686" s="2" t="s">
        <v>744</v>
      </c>
      <c r="D686" s="2" t="s">
        <v>669</v>
      </c>
      <c r="E686" s="2">
        <v>0</v>
      </c>
      <c r="F686" s="2">
        <v>1063500</v>
      </c>
      <c r="G686" s="2">
        <v>0</v>
      </c>
      <c r="H686" s="2">
        <v>0</v>
      </c>
      <c r="I686" s="2">
        <v>0</v>
      </c>
      <c r="J686" s="2">
        <v>0</v>
      </c>
      <c r="K686" s="2">
        <v>0</v>
      </c>
      <c r="L686" s="2">
        <v>0</v>
      </c>
      <c r="M686" s="2">
        <v>0</v>
      </c>
      <c r="N686" s="2">
        <v>0</v>
      </c>
      <c r="O686" s="2">
        <v>0</v>
      </c>
      <c r="P686" s="2">
        <v>0</v>
      </c>
      <c r="Q686" s="2">
        <v>0</v>
      </c>
      <c r="R686" s="2">
        <v>0</v>
      </c>
      <c r="S686" s="2"/>
      <c r="T686" s="2"/>
      <c r="U686" s="2"/>
      <c r="V686" s="2"/>
      <c r="AB686" s="7"/>
      <c r="AC686" s="7"/>
      <c r="AD686" s="7"/>
      <c r="AE686" s="7"/>
      <c r="AF686" s="7"/>
      <c r="AG686" s="7"/>
      <c r="AH686" s="7"/>
      <c r="AI686" s="7"/>
    </row>
    <row r="687" spans="1:35" ht="12" customHeight="1" x14ac:dyDescent="0.2">
      <c r="A687" s="5">
        <v>2021</v>
      </c>
      <c r="B687" s="2" t="s">
        <v>724</v>
      </c>
      <c r="C687" s="2" t="s">
        <v>745</v>
      </c>
      <c r="D687" s="2" t="s">
        <v>669</v>
      </c>
      <c r="E687" s="2">
        <v>0</v>
      </c>
      <c r="F687" s="2">
        <v>1113140</v>
      </c>
      <c r="G687" s="2">
        <v>0</v>
      </c>
      <c r="H687" s="2">
        <v>0</v>
      </c>
      <c r="I687" s="2">
        <v>0</v>
      </c>
      <c r="J687" s="2">
        <v>0</v>
      </c>
      <c r="K687" s="2">
        <v>0</v>
      </c>
      <c r="L687" s="2">
        <v>0</v>
      </c>
      <c r="M687" s="2">
        <v>0</v>
      </c>
      <c r="N687" s="2">
        <v>0</v>
      </c>
      <c r="O687" s="2">
        <v>0</v>
      </c>
      <c r="P687" s="2">
        <v>0</v>
      </c>
      <c r="Q687" s="2">
        <v>0</v>
      </c>
      <c r="R687" s="2">
        <v>0</v>
      </c>
      <c r="S687" s="2"/>
      <c r="T687" s="2"/>
      <c r="U687" s="2"/>
      <c r="V687" s="2"/>
      <c r="AB687" s="7"/>
      <c r="AC687" s="7"/>
      <c r="AD687" s="7"/>
      <c r="AE687" s="7"/>
      <c r="AF687" s="7"/>
      <c r="AG687" s="7"/>
      <c r="AH687" s="7"/>
      <c r="AI687" s="7"/>
    </row>
    <row r="688" spans="1:35" ht="12" customHeight="1" x14ac:dyDescent="0.2">
      <c r="A688" s="5">
        <v>2021</v>
      </c>
      <c r="B688" s="2" t="s">
        <v>718</v>
      </c>
      <c r="C688" s="2" t="s">
        <v>746</v>
      </c>
      <c r="D688" s="2" t="s">
        <v>669</v>
      </c>
      <c r="E688" s="2">
        <v>0</v>
      </c>
      <c r="F688" s="2">
        <v>476000</v>
      </c>
      <c r="G688" s="2">
        <v>0</v>
      </c>
      <c r="H688" s="2">
        <v>0</v>
      </c>
      <c r="I688" s="2">
        <v>0</v>
      </c>
      <c r="J688" s="2">
        <v>0</v>
      </c>
      <c r="K688" s="2">
        <v>0</v>
      </c>
      <c r="L688" s="2">
        <v>0</v>
      </c>
      <c r="M688" s="2">
        <v>0</v>
      </c>
      <c r="N688" s="2">
        <v>0</v>
      </c>
      <c r="O688" s="2">
        <v>0</v>
      </c>
      <c r="P688" s="2">
        <v>0</v>
      </c>
      <c r="Q688" s="2">
        <v>0</v>
      </c>
      <c r="R688" s="2">
        <v>0</v>
      </c>
      <c r="S688" s="2"/>
      <c r="T688" s="2"/>
      <c r="U688" s="2"/>
      <c r="V688" s="2"/>
      <c r="AB688" s="7"/>
      <c r="AC688" s="7"/>
      <c r="AD688" s="7"/>
      <c r="AE688" s="7"/>
      <c r="AF688" s="7"/>
      <c r="AG688" s="7"/>
      <c r="AH688" s="7"/>
      <c r="AI688" s="7"/>
    </row>
    <row r="689" spans="1:35" ht="12" customHeight="1" x14ac:dyDescent="0.2">
      <c r="A689" s="5">
        <v>2021</v>
      </c>
      <c r="B689" s="2" t="s">
        <v>723</v>
      </c>
      <c r="C689" s="2" t="s">
        <v>747</v>
      </c>
      <c r="D689" s="2" t="s">
        <v>669</v>
      </c>
      <c r="E689" s="2">
        <v>0</v>
      </c>
      <c r="F689" s="2">
        <v>1093000</v>
      </c>
      <c r="G689" s="2">
        <v>0</v>
      </c>
      <c r="H689" s="2">
        <v>0</v>
      </c>
      <c r="I689" s="2">
        <v>0</v>
      </c>
      <c r="J689" s="2">
        <v>0</v>
      </c>
      <c r="K689" s="2">
        <v>0</v>
      </c>
      <c r="L689" s="2">
        <v>0</v>
      </c>
      <c r="M689" s="2">
        <v>0</v>
      </c>
      <c r="N689" s="2">
        <v>0</v>
      </c>
      <c r="O689" s="2">
        <v>0</v>
      </c>
      <c r="P689" s="2">
        <v>0</v>
      </c>
      <c r="Q689" s="2">
        <v>0</v>
      </c>
      <c r="R689" s="2">
        <v>0</v>
      </c>
      <c r="S689" s="2"/>
      <c r="T689" s="2"/>
      <c r="U689" s="2"/>
      <c r="V689" s="2"/>
      <c r="AB689" s="7"/>
      <c r="AC689" s="7"/>
      <c r="AD689" s="7"/>
      <c r="AE689" s="7"/>
      <c r="AF689" s="7"/>
      <c r="AG689" s="7"/>
      <c r="AH689" s="7"/>
      <c r="AI689" s="7"/>
    </row>
    <row r="690" spans="1:35" ht="12" customHeight="1" x14ac:dyDescent="0.2">
      <c r="A690" s="5">
        <v>2021</v>
      </c>
      <c r="B690" s="2" t="s">
        <v>722</v>
      </c>
      <c r="C690" s="2" t="s">
        <v>748</v>
      </c>
      <c r="D690" s="2" t="s">
        <v>669</v>
      </c>
      <c r="E690" s="2">
        <v>0</v>
      </c>
      <c r="F690" s="2">
        <v>672959</v>
      </c>
      <c r="G690" s="2">
        <v>0</v>
      </c>
      <c r="H690" s="2">
        <v>0</v>
      </c>
      <c r="I690" s="2">
        <v>0</v>
      </c>
      <c r="J690" s="2">
        <v>0</v>
      </c>
      <c r="K690" s="2">
        <v>0</v>
      </c>
      <c r="L690" s="2">
        <v>0</v>
      </c>
      <c r="M690" s="2">
        <v>0</v>
      </c>
      <c r="N690" s="2">
        <v>0</v>
      </c>
      <c r="O690" s="2">
        <v>0</v>
      </c>
      <c r="P690" s="2">
        <v>0</v>
      </c>
      <c r="Q690" s="2">
        <v>0</v>
      </c>
      <c r="R690" s="2">
        <v>0</v>
      </c>
      <c r="S690" s="2"/>
      <c r="T690" s="2"/>
      <c r="U690" s="2"/>
      <c r="V690" s="2"/>
      <c r="AB690" s="7"/>
      <c r="AC690" s="7"/>
      <c r="AD690" s="7"/>
      <c r="AE690" s="7"/>
      <c r="AF690" s="7"/>
      <c r="AG690" s="7"/>
      <c r="AH690" s="7"/>
      <c r="AI690" s="7"/>
    </row>
    <row r="691" spans="1:35" ht="12" customHeight="1" x14ac:dyDescent="0.2">
      <c r="A691" s="5">
        <v>2021</v>
      </c>
      <c r="B691" s="2" t="s">
        <v>719</v>
      </c>
      <c r="C691" s="2" t="s">
        <v>749</v>
      </c>
      <c r="D691" s="2" t="s">
        <v>669</v>
      </c>
      <c r="E691" s="2">
        <v>0</v>
      </c>
      <c r="F691" s="2">
        <v>926000</v>
      </c>
      <c r="G691" s="2">
        <v>0</v>
      </c>
      <c r="H691" s="2">
        <v>0</v>
      </c>
      <c r="I691" s="2">
        <v>0</v>
      </c>
      <c r="J691" s="2">
        <v>0</v>
      </c>
      <c r="K691" s="2">
        <v>0</v>
      </c>
      <c r="L691" s="2">
        <v>0</v>
      </c>
      <c r="M691" s="2">
        <v>0</v>
      </c>
      <c r="N691" s="2">
        <v>0</v>
      </c>
      <c r="O691" s="2">
        <v>0</v>
      </c>
      <c r="P691" s="2">
        <v>0</v>
      </c>
      <c r="Q691" s="2">
        <v>0</v>
      </c>
      <c r="R691" s="2">
        <v>0</v>
      </c>
      <c r="S691" s="2"/>
      <c r="T691" s="2"/>
      <c r="U691" s="2"/>
      <c r="V691" s="2"/>
      <c r="AB691" s="7"/>
      <c r="AC691" s="7"/>
      <c r="AD691" s="7"/>
      <c r="AE691" s="7"/>
      <c r="AF691" s="7"/>
      <c r="AG691" s="7"/>
      <c r="AH691" s="7"/>
      <c r="AI691" s="7"/>
    </row>
    <row r="692" spans="1:35" ht="12" customHeight="1" x14ac:dyDescent="0.2">
      <c r="A692" s="5">
        <v>2021</v>
      </c>
      <c r="B692" s="2" t="s">
        <v>720</v>
      </c>
      <c r="C692" s="2" t="s">
        <v>750</v>
      </c>
      <c r="D692" s="2" t="s">
        <v>669</v>
      </c>
      <c r="E692" s="2">
        <v>0</v>
      </c>
      <c r="F692" s="2">
        <v>1059550</v>
      </c>
      <c r="G692" s="2">
        <v>0</v>
      </c>
      <c r="H692" s="2">
        <v>0</v>
      </c>
      <c r="I692" s="2">
        <v>0</v>
      </c>
      <c r="J692" s="2">
        <v>0</v>
      </c>
      <c r="K692" s="2">
        <v>0</v>
      </c>
      <c r="L692" s="2">
        <v>0</v>
      </c>
      <c r="M692" s="2">
        <v>0</v>
      </c>
      <c r="N692" s="2">
        <v>0</v>
      </c>
      <c r="O692" s="2">
        <v>0</v>
      </c>
      <c r="P692" s="2">
        <v>0</v>
      </c>
      <c r="Q692" s="2">
        <v>0</v>
      </c>
      <c r="R692" s="2">
        <v>0</v>
      </c>
      <c r="S692" s="2"/>
      <c r="T692" s="2"/>
      <c r="U692" s="2"/>
      <c r="V692" s="2"/>
      <c r="AB692" s="7"/>
      <c r="AC692" s="7"/>
      <c r="AD692" s="7"/>
      <c r="AE692" s="7"/>
      <c r="AF692" s="7"/>
      <c r="AG692" s="7"/>
      <c r="AH692" s="7"/>
      <c r="AI692" s="7"/>
    </row>
    <row r="693" spans="1:35" ht="12" customHeight="1" x14ac:dyDescent="0.2">
      <c r="A693" s="5">
        <v>2021</v>
      </c>
      <c r="B693" s="2" t="s">
        <v>724</v>
      </c>
      <c r="C693" s="2" t="s">
        <v>751</v>
      </c>
      <c r="D693" s="2" t="s">
        <v>669</v>
      </c>
      <c r="E693" s="2">
        <v>0</v>
      </c>
      <c r="F693" s="2">
        <v>1171696</v>
      </c>
      <c r="G693" s="2">
        <v>0</v>
      </c>
      <c r="H693" s="2">
        <v>0</v>
      </c>
      <c r="I693" s="2">
        <v>0</v>
      </c>
      <c r="J693" s="2">
        <v>0</v>
      </c>
      <c r="K693" s="2">
        <v>0</v>
      </c>
      <c r="L693" s="2">
        <v>0</v>
      </c>
      <c r="M693" s="2">
        <v>0</v>
      </c>
      <c r="N693" s="2">
        <v>0</v>
      </c>
      <c r="O693" s="2">
        <v>0</v>
      </c>
      <c r="P693" s="2">
        <v>0</v>
      </c>
      <c r="Q693" s="2">
        <v>0</v>
      </c>
      <c r="R693" s="2">
        <v>0</v>
      </c>
      <c r="S693" s="2"/>
      <c r="T693" s="2"/>
      <c r="U693" s="2"/>
      <c r="V693" s="2"/>
      <c r="AB693" s="7"/>
      <c r="AC693" s="7"/>
      <c r="AD693" s="7"/>
      <c r="AE693" s="7"/>
      <c r="AF693" s="7"/>
      <c r="AG693" s="7"/>
      <c r="AH693" s="7"/>
      <c r="AI693" s="7"/>
    </row>
    <row r="694" spans="1:35" ht="12" customHeight="1" x14ac:dyDescent="0.2">
      <c r="A694" s="5">
        <v>2021</v>
      </c>
      <c r="B694" s="2" t="s">
        <v>722</v>
      </c>
      <c r="C694" s="2" t="s">
        <v>752</v>
      </c>
      <c r="D694" s="2" t="s">
        <v>669</v>
      </c>
      <c r="E694" s="2">
        <v>0</v>
      </c>
      <c r="G694" s="2">
        <v>0</v>
      </c>
      <c r="H694" s="2">
        <v>0</v>
      </c>
      <c r="I694" s="2">
        <v>0</v>
      </c>
      <c r="J694" s="2">
        <v>0</v>
      </c>
      <c r="K694" s="2">
        <v>0</v>
      </c>
      <c r="L694" s="2">
        <v>0</v>
      </c>
      <c r="M694" s="2">
        <v>0</v>
      </c>
      <c r="N694" s="2">
        <v>0</v>
      </c>
      <c r="O694" s="2">
        <v>0</v>
      </c>
      <c r="P694" s="2">
        <v>0</v>
      </c>
      <c r="Q694" s="2">
        <v>0</v>
      </c>
      <c r="R694" s="2">
        <v>0</v>
      </c>
      <c r="S694" s="2"/>
      <c r="T694" s="2"/>
      <c r="U694" s="2"/>
      <c r="V694" s="2"/>
      <c r="AB694" s="7"/>
      <c r="AC694" s="7"/>
      <c r="AD694" s="7"/>
      <c r="AE694" s="7"/>
      <c r="AF694" s="7"/>
      <c r="AG694" s="7"/>
      <c r="AH694" s="7"/>
      <c r="AI694" s="7"/>
    </row>
    <row r="695" spans="1:35" ht="12" customHeight="1" x14ac:dyDescent="0.2">
      <c r="A695" s="5">
        <v>2021</v>
      </c>
      <c r="B695" s="2" t="s">
        <v>724</v>
      </c>
      <c r="C695" s="2" t="s">
        <v>753</v>
      </c>
      <c r="D695" s="2" t="s">
        <v>669</v>
      </c>
      <c r="E695" s="2">
        <v>0</v>
      </c>
      <c r="F695" s="2">
        <v>942000</v>
      </c>
      <c r="G695" s="2">
        <v>0</v>
      </c>
      <c r="H695" s="2">
        <v>0</v>
      </c>
      <c r="I695" s="2">
        <v>0</v>
      </c>
      <c r="J695" s="2">
        <v>0</v>
      </c>
      <c r="K695" s="2">
        <v>0</v>
      </c>
      <c r="L695" s="2">
        <v>0</v>
      </c>
      <c r="M695" s="2">
        <v>0</v>
      </c>
      <c r="N695" s="2">
        <v>0</v>
      </c>
      <c r="O695" s="2">
        <v>0</v>
      </c>
      <c r="P695" s="2">
        <v>0</v>
      </c>
      <c r="Q695" s="2">
        <v>0</v>
      </c>
      <c r="R695" s="2">
        <v>0</v>
      </c>
      <c r="S695" s="2"/>
      <c r="T695" s="2"/>
      <c r="U695" s="2"/>
      <c r="V695" s="2"/>
      <c r="AB695" s="7"/>
      <c r="AC695" s="7"/>
      <c r="AD695" s="7"/>
      <c r="AE695" s="7"/>
      <c r="AF695" s="7"/>
      <c r="AG695" s="7"/>
      <c r="AH695" s="7"/>
      <c r="AI695" s="7"/>
    </row>
    <row r="696" spans="1:35" ht="12" customHeight="1" x14ac:dyDescent="0.2">
      <c r="A696" s="5">
        <v>2021</v>
      </c>
      <c r="B696" s="2" t="s">
        <v>724</v>
      </c>
      <c r="C696" s="2" t="s">
        <v>248</v>
      </c>
      <c r="D696" s="2" t="s">
        <v>669</v>
      </c>
      <c r="E696" s="2">
        <v>0</v>
      </c>
      <c r="G696" s="2">
        <v>0</v>
      </c>
      <c r="H696" s="2">
        <v>0</v>
      </c>
      <c r="I696" s="2">
        <v>0</v>
      </c>
      <c r="J696" s="2">
        <v>0</v>
      </c>
      <c r="K696" s="2">
        <v>0</v>
      </c>
      <c r="L696" s="2">
        <v>0</v>
      </c>
      <c r="M696" s="2">
        <v>0</v>
      </c>
      <c r="N696" s="2">
        <v>0</v>
      </c>
      <c r="O696" s="2">
        <v>0</v>
      </c>
      <c r="P696" s="2">
        <v>0</v>
      </c>
      <c r="Q696" s="2">
        <v>0</v>
      </c>
      <c r="R696" s="2">
        <v>0</v>
      </c>
      <c r="S696" s="2"/>
      <c r="T696" s="2"/>
      <c r="U696" s="2"/>
      <c r="V696" s="2"/>
      <c r="AB696" s="7"/>
      <c r="AC696" s="7"/>
      <c r="AD696" s="7"/>
      <c r="AE696" s="7"/>
      <c r="AF696" s="7"/>
      <c r="AG696" s="7"/>
      <c r="AH696" s="7"/>
      <c r="AI696" s="7"/>
    </row>
    <row r="697" spans="1:35" ht="12" customHeight="1" x14ac:dyDescent="0.2">
      <c r="A697" s="5">
        <v>2021</v>
      </c>
      <c r="B697" s="2" t="s">
        <v>717</v>
      </c>
      <c r="C697" s="2" t="s">
        <v>249</v>
      </c>
      <c r="D697" s="2" t="s">
        <v>669</v>
      </c>
      <c r="E697" s="2">
        <v>0</v>
      </c>
      <c r="F697" s="2">
        <v>685000</v>
      </c>
      <c r="G697" s="2">
        <v>0</v>
      </c>
      <c r="H697" s="2">
        <v>0</v>
      </c>
      <c r="I697" s="2">
        <v>0</v>
      </c>
      <c r="J697" s="2">
        <v>0</v>
      </c>
      <c r="K697" s="2">
        <v>0</v>
      </c>
      <c r="L697" s="2">
        <v>0</v>
      </c>
      <c r="M697" s="2">
        <v>0</v>
      </c>
      <c r="N697" s="2">
        <v>0</v>
      </c>
      <c r="O697" s="2">
        <v>0</v>
      </c>
      <c r="P697" s="2">
        <v>0</v>
      </c>
      <c r="Q697" s="2">
        <v>0</v>
      </c>
      <c r="R697" s="2">
        <v>0</v>
      </c>
      <c r="S697" s="2"/>
      <c r="T697" s="2"/>
      <c r="U697" s="2"/>
      <c r="V697" s="2"/>
      <c r="AB697" s="7"/>
      <c r="AC697" s="7"/>
      <c r="AD697" s="7"/>
      <c r="AE697" s="7"/>
      <c r="AF697" s="7"/>
      <c r="AG697" s="7"/>
      <c r="AH697" s="7"/>
      <c r="AI697" s="7"/>
    </row>
    <row r="698" spans="1:35" ht="12" customHeight="1" x14ac:dyDescent="0.2">
      <c r="A698" s="5">
        <v>2021</v>
      </c>
      <c r="B698" s="2" t="s">
        <v>723</v>
      </c>
      <c r="C698" s="2" t="s">
        <v>250</v>
      </c>
      <c r="D698" s="2" t="s">
        <v>669</v>
      </c>
      <c r="E698" s="2">
        <v>0</v>
      </c>
      <c r="G698" s="2">
        <v>0</v>
      </c>
      <c r="H698" s="2">
        <v>0</v>
      </c>
      <c r="I698" s="2">
        <v>0</v>
      </c>
      <c r="J698" s="2">
        <v>0</v>
      </c>
      <c r="K698" s="2">
        <v>0</v>
      </c>
      <c r="L698" s="2">
        <v>0</v>
      </c>
      <c r="M698" s="2">
        <v>0</v>
      </c>
      <c r="N698" s="2">
        <v>0</v>
      </c>
      <c r="O698" s="2">
        <v>0</v>
      </c>
      <c r="P698" s="2">
        <v>0</v>
      </c>
      <c r="Q698" s="2">
        <v>0</v>
      </c>
      <c r="R698" s="2">
        <v>0</v>
      </c>
      <c r="S698" s="2"/>
      <c r="T698" s="2"/>
      <c r="U698" s="2"/>
      <c r="V698" s="2"/>
      <c r="AB698" s="7"/>
      <c r="AC698" s="7"/>
      <c r="AD698" s="7"/>
      <c r="AE698" s="7"/>
      <c r="AF698" s="7"/>
      <c r="AG698" s="7"/>
      <c r="AH698" s="7"/>
      <c r="AI698" s="7"/>
    </row>
    <row r="699" spans="1:35" ht="12" customHeight="1" x14ac:dyDescent="0.2">
      <c r="A699" s="5">
        <v>2021</v>
      </c>
      <c r="B699" s="2" t="s">
        <v>723</v>
      </c>
      <c r="C699" s="2" t="s">
        <v>251</v>
      </c>
      <c r="D699" s="2" t="s">
        <v>669</v>
      </c>
      <c r="E699" s="2">
        <v>0</v>
      </c>
      <c r="F699" s="2">
        <v>635000</v>
      </c>
      <c r="G699" s="2">
        <v>0</v>
      </c>
      <c r="H699" s="2">
        <v>0</v>
      </c>
      <c r="I699" s="2">
        <v>0</v>
      </c>
      <c r="J699" s="2">
        <v>0</v>
      </c>
      <c r="K699" s="2">
        <v>0</v>
      </c>
      <c r="L699" s="2">
        <v>0</v>
      </c>
      <c r="M699" s="2">
        <v>0</v>
      </c>
      <c r="N699" s="2">
        <v>0</v>
      </c>
      <c r="O699" s="2">
        <v>0</v>
      </c>
      <c r="P699" s="2">
        <v>0</v>
      </c>
      <c r="Q699" s="2">
        <v>0</v>
      </c>
      <c r="R699" s="2">
        <v>0</v>
      </c>
      <c r="S699" s="2"/>
      <c r="T699" s="2"/>
      <c r="U699" s="2"/>
      <c r="V699" s="2"/>
      <c r="AB699" s="7"/>
      <c r="AC699" s="7"/>
      <c r="AD699" s="7"/>
      <c r="AE699" s="7"/>
      <c r="AF699" s="7"/>
      <c r="AG699" s="7"/>
      <c r="AH699" s="7"/>
      <c r="AI699" s="7"/>
    </row>
    <row r="700" spans="1:35" ht="12" customHeight="1" x14ac:dyDescent="0.2">
      <c r="A700" s="5">
        <v>2021</v>
      </c>
      <c r="B700" s="2" t="s">
        <v>719</v>
      </c>
      <c r="C700" s="2" t="s">
        <v>252</v>
      </c>
      <c r="D700" s="2" t="s">
        <v>669</v>
      </c>
      <c r="E700" s="2">
        <v>0</v>
      </c>
      <c r="G700" s="2">
        <v>0</v>
      </c>
      <c r="H700" s="2">
        <v>0</v>
      </c>
      <c r="I700" s="2">
        <v>0</v>
      </c>
      <c r="J700" s="2">
        <v>0</v>
      </c>
      <c r="K700" s="2">
        <v>0</v>
      </c>
      <c r="L700" s="2">
        <v>0</v>
      </c>
      <c r="M700" s="2">
        <v>0</v>
      </c>
      <c r="N700" s="2">
        <v>0</v>
      </c>
      <c r="O700" s="2">
        <v>0</v>
      </c>
      <c r="P700" s="2">
        <v>0</v>
      </c>
      <c r="Q700" s="2">
        <v>0</v>
      </c>
      <c r="R700" s="2">
        <v>0</v>
      </c>
      <c r="S700" s="2"/>
      <c r="T700" s="2"/>
      <c r="U700" s="2"/>
      <c r="V700" s="2"/>
      <c r="AB700" s="7"/>
      <c r="AC700" s="7"/>
      <c r="AD700" s="7"/>
      <c r="AE700" s="7"/>
      <c r="AF700" s="7"/>
      <c r="AG700" s="7"/>
      <c r="AH700" s="7"/>
      <c r="AI700" s="7"/>
    </row>
    <row r="701" spans="1:35" ht="12" customHeight="1" x14ac:dyDescent="0.2">
      <c r="A701" s="5">
        <v>2021</v>
      </c>
      <c r="B701" s="2" t="s">
        <v>720</v>
      </c>
      <c r="C701" s="2" t="s">
        <v>253</v>
      </c>
      <c r="D701" s="2" t="s">
        <v>669</v>
      </c>
      <c r="E701" s="2">
        <v>0</v>
      </c>
      <c r="F701" s="2">
        <v>790000</v>
      </c>
      <c r="G701" s="2">
        <v>0</v>
      </c>
      <c r="H701" s="2">
        <v>0</v>
      </c>
      <c r="I701" s="2">
        <v>0</v>
      </c>
      <c r="J701" s="2">
        <v>0</v>
      </c>
      <c r="K701" s="2">
        <v>0</v>
      </c>
      <c r="L701" s="2">
        <v>0</v>
      </c>
      <c r="M701" s="2">
        <v>0</v>
      </c>
      <c r="N701" s="2">
        <v>0</v>
      </c>
      <c r="O701" s="2">
        <v>0</v>
      </c>
      <c r="P701" s="2">
        <v>0</v>
      </c>
      <c r="Q701" s="2">
        <v>0</v>
      </c>
      <c r="R701" s="2">
        <v>0</v>
      </c>
      <c r="S701" s="2"/>
      <c r="T701" s="2"/>
      <c r="U701" s="2"/>
      <c r="V701" s="2"/>
      <c r="AB701" s="7"/>
      <c r="AC701" s="7"/>
      <c r="AD701" s="7"/>
      <c r="AE701" s="7"/>
      <c r="AF701" s="7"/>
      <c r="AG701" s="7"/>
      <c r="AH701" s="7"/>
      <c r="AI701" s="7"/>
    </row>
    <row r="702" spans="1:35" ht="12" customHeight="1" x14ac:dyDescent="0.2">
      <c r="A702" s="5">
        <v>2021</v>
      </c>
      <c r="B702" s="2" t="s">
        <v>715</v>
      </c>
      <c r="C702" s="2" t="s">
        <v>725</v>
      </c>
      <c r="D702" s="2" t="s">
        <v>671</v>
      </c>
      <c r="E702" s="2">
        <v>0</v>
      </c>
      <c r="F702" s="2">
        <v>13276849</v>
      </c>
      <c r="G702" s="2">
        <v>0</v>
      </c>
      <c r="H702" s="2">
        <v>0</v>
      </c>
      <c r="I702" s="2">
        <v>0</v>
      </c>
      <c r="J702" s="2">
        <v>0</v>
      </c>
      <c r="K702" s="2">
        <v>0</v>
      </c>
      <c r="L702" s="2">
        <v>0</v>
      </c>
      <c r="M702" s="2">
        <v>0</v>
      </c>
      <c r="N702" s="2">
        <v>0</v>
      </c>
      <c r="O702" s="2">
        <v>0</v>
      </c>
      <c r="P702" s="2">
        <v>0</v>
      </c>
      <c r="Q702" s="2">
        <v>0</v>
      </c>
      <c r="R702" s="2">
        <v>0</v>
      </c>
      <c r="S702" s="2"/>
      <c r="T702" s="2"/>
      <c r="U702" s="2"/>
      <c r="V702" s="2"/>
      <c r="AB702" s="7"/>
      <c r="AC702" s="7"/>
      <c r="AD702" s="7"/>
      <c r="AE702" s="7"/>
      <c r="AF702" s="7"/>
      <c r="AG702" s="7"/>
      <c r="AH702" s="7"/>
      <c r="AI702" s="7"/>
    </row>
    <row r="703" spans="1:35" ht="12" customHeight="1" x14ac:dyDescent="0.2">
      <c r="A703" s="5">
        <v>2021</v>
      </c>
      <c r="B703" s="2" t="s">
        <v>716</v>
      </c>
      <c r="C703" s="2" t="s">
        <v>726</v>
      </c>
      <c r="D703" s="2" t="s">
        <v>671</v>
      </c>
      <c r="E703" s="2">
        <v>0</v>
      </c>
      <c r="F703" s="2">
        <v>28439475</v>
      </c>
      <c r="G703" s="2">
        <v>0</v>
      </c>
      <c r="H703" s="2">
        <v>0</v>
      </c>
      <c r="I703" s="2">
        <v>0</v>
      </c>
      <c r="J703" s="2">
        <v>0</v>
      </c>
      <c r="K703" s="2">
        <v>0</v>
      </c>
      <c r="L703" s="2">
        <v>0</v>
      </c>
      <c r="M703" s="2">
        <v>0</v>
      </c>
      <c r="N703" s="2">
        <v>0</v>
      </c>
      <c r="O703" s="2">
        <v>0</v>
      </c>
      <c r="P703" s="2">
        <v>0</v>
      </c>
      <c r="Q703" s="2">
        <v>0</v>
      </c>
      <c r="R703" s="2">
        <v>0</v>
      </c>
      <c r="S703" s="2"/>
      <c r="T703" s="2"/>
      <c r="U703" s="2"/>
      <c r="V703" s="2"/>
      <c r="AB703" s="7"/>
      <c r="AC703" s="7"/>
      <c r="AD703" s="7"/>
      <c r="AE703" s="7"/>
      <c r="AF703" s="7"/>
      <c r="AG703" s="7"/>
      <c r="AH703" s="7"/>
      <c r="AI703" s="7"/>
    </row>
    <row r="704" spans="1:35" ht="12" customHeight="1" x14ac:dyDescent="0.2">
      <c r="A704" s="5">
        <v>2021</v>
      </c>
      <c r="B704" s="2" t="s">
        <v>717</v>
      </c>
      <c r="C704" s="2" t="s">
        <v>727</v>
      </c>
      <c r="D704" s="2" t="s">
        <v>671</v>
      </c>
      <c r="E704" s="2">
        <v>0</v>
      </c>
      <c r="F704" s="2">
        <v>12682657</v>
      </c>
      <c r="G704" s="2">
        <v>0</v>
      </c>
      <c r="H704" s="2">
        <v>0</v>
      </c>
      <c r="I704" s="2">
        <v>0</v>
      </c>
      <c r="J704" s="2">
        <v>0</v>
      </c>
      <c r="K704" s="2">
        <v>0</v>
      </c>
      <c r="L704" s="2">
        <v>0</v>
      </c>
      <c r="M704" s="2">
        <v>0</v>
      </c>
      <c r="N704" s="2">
        <v>0</v>
      </c>
      <c r="O704" s="2">
        <v>0</v>
      </c>
      <c r="P704" s="2">
        <v>0</v>
      </c>
      <c r="Q704" s="2">
        <v>0</v>
      </c>
      <c r="R704" s="2">
        <v>0</v>
      </c>
      <c r="S704" s="2"/>
      <c r="T704" s="2"/>
      <c r="U704" s="2"/>
      <c r="V704" s="2"/>
      <c r="AB704" s="7"/>
      <c r="AC704" s="7"/>
      <c r="AD704" s="7"/>
      <c r="AE704" s="7"/>
      <c r="AF704" s="7"/>
      <c r="AG704" s="7"/>
      <c r="AH704" s="7"/>
      <c r="AI704" s="7"/>
    </row>
    <row r="705" spans="1:35" ht="12" customHeight="1" x14ac:dyDescent="0.2">
      <c r="A705" s="5">
        <v>2021</v>
      </c>
      <c r="B705" s="2" t="s">
        <v>718</v>
      </c>
      <c r="C705" s="2" t="s">
        <v>728</v>
      </c>
      <c r="D705" s="2" t="s">
        <v>671</v>
      </c>
      <c r="E705" s="2">
        <v>0</v>
      </c>
      <c r="F705" s="2">
        <v>38130612</v>
      </c>
      <c r="G705" s="2">
        <v>0</v>
      </c>
      <c r="H705" s="2">
        <v>0</v>
      </c>
      <c r="I705" s="2">
        <v>0</v>
      </c>
      <c r="J705" s="2">
        <v>0</v>
      </c>
      <c r="K705" s="2">
        <v>0</v>
      </c>
      <c r="L705" s="2">
        <v>0</v>
      </c>
      <c r="M705" s="2">
        <v>0</v>
      </c>
      <c r="N705" s="2">
        <v>0</v>
      </c>
      <c r="O705" s="2">
        <v>0</v>
      </c>
      <c r="P705" s="2">
        <v>0</v>
      </c>
      <c r="Q705" s="2">
        <v>0</v>
      </c>
      <c r="R705" s="2">
        <v>0</v>
      </c>
      <c r="S705" s="2"/>
      <c r="T705" s="2"/>
      <c r="U705" s="2"/>
      <c r="V705" s="2"/>
      <c r="AB705" s="7"/>
      <c r="AC705" s="7"/>
      <c r="AD705" s="7"/>
      <c r="AE705" s="7"/>
      <c r="AF705" s="7"/>
      <c r="AG705" s="7"/>
      <c r="AH705" s="7"/>
      <c r="AI705" s="7"/>
    </row>
    <row r="706" spans="1:35" ht="12" customHeight="1" x14ac:dyDescent="0.2">
      <c r="A706" s="5">
        <v>2021</v>
      </c>
      <c r="B706" s="2" t="s">
        <v>719</v>
      </c>
      <c r="C706" s="2" t="s">
        <v>729</v>
      </c>
      <c r="D706" s="2" t="s">
        <v>671</v>
      </c>
      <c r="E706" s="2">
        <v>0</v>
      </c>
      <c r="F706" s="2">
        <v>10709816</v>
      </c>
      <c r="G706" s="2">
        <v>0</v>
      </c>
      <c r="H706" s="2">
        <v>0</v>
      </c>
      <c r="I706" s="2">
        <v>0</v>
      </c>
      <c r="J706" s="2">
        <v>0</v>
      </c>
      <c r="K706" s="2">
        <v>0</v>
      </c>
      <c r="L706" s="2">
        <v>0</v>
      </c>
      <c r="M706" s="2">
        <v>0</v>
      </c>
      <c r="N706" s="2">
        <v>0</v>
      </c>
      <c r="O706" s="2">
        <v>0</v>
      </c>
      <c r="P706" s="2">
        <v>0</v>
      </c>
      <c r="Q706" s="2">
        <v>0</v>
      </c>
      <c r="R706" s="2">
        <v>0</v>
      </c>
      <c r="S706" s="2"/>
      <c r="T706" s="2"/>
      <c r="U706" s="2"/>
      <c r="V706" s="2"/>
      <c r="AB706" s="7"/>
      <c r="AC706" s="7"/>
      <c r="AD706" s="7"/>
      <c r="AE706" s="7"/>
      <c r="AF706" s="7"/>
      <c r="AG706" s="7"/>
      <c r="AH706" s="7"/>
      <c r="AI706" s="7"/>
    </row>
    <row r="707" spans="1:35" ht="12" customHeight="1" x14ac:dyDescent="0.2">
      <c r="A707" s="5">
        <v>2021</v>
      </c>
      <c r="B707" s="2" t="s">
        <v>720</v>
      </c>
      <c r="C707" s="2" t="s">
        <v>730</v>
      </c>
      <c r="D707" s="2" t="s">
        <v>671</v>
      </c>
      <c r="E707" s="2">
        <v>0</v>
      </c>
      <c r="F707" s="2">
        <v>27905957</v>
      </c>
      <c r="G707" s="2">
        <v>0</v>
      </c>
      <c r="H707" s="2">
        <v>0</v>
      </c>
      <c r="I707" s="2">
        <v>0</v>
      </c>
      <c r="J707" s="2">
        <v>0</v>
      </c>
      <c r="K707" s="2">
        <v>0</v>
      </c>
      <c r="L707" s="2">
        <v>0</v>
      </c>
      <c r="M707" s="2">
        <v>0</v>
      </c>
      <c r="N707" s="2">
        <v>0</v>
      </c>
      <c r="O707" s="2">
        <v>0</v>
      </c>
      <c r="P707" s="2">
        <v>0</v>
      </c>
      <c r="Q707" s="2">
        <v>0</v>
      </c>
      <c r="R707" s="2">
        <v>0</v>
      </c>
      <c r="S707" s="2"/>
      <c r="T707" s="2"/>
      <c r="U707" s="2"/>
      <c r="V707" s="2"/>
      <c r="AB707" s="7"/>
      <c r="AC707" s="7"/>
      <c r="AD707" s="7"/>
      <c r="AE707" s="7"/>
      <c r="AF707" s="7"/>
      <c r="AG707" s="7"/>
      <c r="AH707" s="7"/>
      <c r="AI707" s="7"/>
    </row>
    <row r="708" spans="1:35" ht="12" customHeight="1" x14ac:dyDescent="0.2">
      <c r="A708" s="5">
        <v>2021</v>
      </c>
      <c r="B708" s="2" t="s">
        <v>716</v>
      </c>
      <c r="C708" s="2" t="s">
        <v>731</v>
      </c>
      <c r="D708" s="2" t="s">
        <v>671</v>
      </c>
      <c r="E708" s="2">
        <v>0</v>
      </c>
      <c r="F708" s="2">
        <v>25680650</v>
      </c>
      <c r="G708" s="2">
        <v>0</v>
      </c>
      <c r="H708" s="2">
        <v>0</v>
      </c>
      <c r="I708" s="2">
        <v>0</v>
      </c>
      <c r="J708" s="2">
        <v>0</v>
      </c>
      <c r="K708" s="2">
        <v>0</v>
      </c>
      <c r="L708" s="2">
        <v>0</v>
      </c>
      <c r="M708" s="2">
        <v>0</v>
      </c>
      <c r="N708" s="2">
        <v>0</v>
      </c>
      <c r="O708" s="2">
        <v>0</v>
      </c>
      <c r="P708" s="2">
        <v>0</v>
      </c>
      <c r="Q708" s="2">
        <v>0</v>
      </c>
      <c r="R708" s="2">
        <v>0</v>
      </c>
      <c r="S708" s="2"/>
      <c r="T708" s="2"/>
      <c r="U708" s="2"/>
      <c r="V708" s="2"/>
      <c r="AB708" s="7"/>
      <c r="AC708" s="7"/>
      <c r="AD708" s="7"/>
      <c r="AE708" s="7"/>
      <c r="AF708" s="7"/>
      <c r="AG708" s="7"/>
      <c r="AH708" s="7"/>
      <c r="AI708" s="7"/>
    </row>
    <row r="709" spans="1:35" ht="12" customHeight="1" x14ac:dyDescent="0.2">
      <c r="A709" s="5">
        <v>2021</v>
      </c>
      <c r="B709" s="2" t="s">
        <v>721</v>
      </c>
      <c r="C709" s="2" t="s">
        <v>732</v>
      </c>
      <c r="D709" s="2" t="s">
        <v>671</v>
      </c>
      <c r="E709" s="2">
        <v>0</v>
      </c>
      <c r="F709" s="2">
        <v>17606755</v>
      </c>
      <c r="G709" s="2">
        <v>0</v>
      </c>
      <c r="H709" s="2">
        <v>0</v>
      </c>
      <c r="I709" s="2">
        <v>0</v>
      </c>
      <c r="J709" s="2">
        <v>0</v>
      </c>
      <c r="K709" s="2">
        <v>0</v>
      </c>
      <c r="L709" s="2">
        <v>0</v>
      </c>
      <c r="M709" s="2">
        <v>0</v>
      </c>
      <c r="N709" s="2">
        <v>0</v>
      </c>
      <c r="O709" s="2">
        <v>0</v>
      </c>
      <c r="P709" s="2">
        <v>0</v>
      </c>
      <c r="Q709" s="2">
        <v>0</v>
      </c>
      <c r="R709" s="2">
        <v>0</v>
      </c>
      <c r="S709" s="2"/>
      <c r="T709" s="2"/>
      <c r="U709" s="2"/>
      <c r="V709" s="2"/>
      <c r="AB709" s="7"/>
      <c r="AC709" s="7"/>
      <c r="AD709" s="7"/>
      <c r="AE709" s="7"/>
      <c r="AF709" s="7"/>
      <c r="AG709" s="7"/>
      <c r="AH709" s="7"/>
      <c r="AI709" s="7"/>
    </row>
    <row r="710" spans="1:35" ht="12" customHeight="1" x14ac:dyDescent="0.2">
      <c r="A710" s="5">
        <v>2021</v>
      </c>
      <c r="B710" s="2" t="s">
        <v>718</v>
      </c>
      <c r="C710" s="2" t="s">
        <v>733</v>
      </c>
      <c r="D710" s="2" t="s">
        <v>671</v>
      </c>
      <c r="E710" s="2">
        <v>0</v>
      </c>
      <c r="F710" s="2">
        <v>11924341</v>
      </c>
      <c r="G710" s="2">
        <v>0</v>
      </c>
      <c r="H710" s="2">
        <v>0</v>
      </c>
      <c r="I710" s="2">
        <v>0</v>
      </c>
      <c r="J710" s="2">
        <v>0</v>
      </c>
      <c r="K710" s="2">
        <v>0</v>
      </c>
      <c r="L710" s="2">
        <v>0</v>
      </c>
      <c r="M710" s="2">
        <v>0</v>
      </c>
      <c r="N710" s="2">
        <v>0</v>
      </c>
      <c r="O710" s="2">
        <v>0</v>
      </c>
      <c r="P710" s="2">
        <v>0</v>
      </c>
      <c r="Q710" s="2">
        <v>0</v>
      </c>
      <c r="R710" s="2">
        <v>0</v>
      </c>
      <c r="S710" s="2"/>
      <c r="T710" s="2"/>
      <c r="U710" s="2"/>
      <c r="V710" s="2"/>
      <c r="AB710" s="7"/>
      <c r="AC710" s="7"/>
      <c r="AD710" s="7"/>
      <c r="AE710" s="7"/>
      <c r="AF710" s="7"/>
      <c r="AG710" s="7"/>
      <c r="AH710" s="7"/>
      <c r="AI710" s="7"/>
    </row>
    <row r="711" spans="1:35" ht="12" customHeight="1" x14ac:dyDescent="0.2">
      <c r="A711" s="5">
        <v>2021</v>
      </c>
      <c r="B711" s="2" t="s">
        <v>721</v>
      </c>
      <c r="C711" s="2" t="s">
        <v>734</v>
      </c>
      <c r="D711" s="2" t="s">
        <v>671</v>
      </c>
      <c r="E711" s="2">
        <v>0</v>
      </c>
      <c r="F711" s="2">
        <v>25866115</v>
      </c>
      <c r="G711" s="2">
        <v>0</v>
      </c>
      <c r="H711" s="2">
        <v>0</v>
      </c>
      <c r="I711" s="2">
        <v>0</v>
      </c>
      <c r="J711" s="2">
        <v>0</v>
      </c>
      <c r="K711" s="2">
        <v>0</v>
      </c>
      <c r="L711" s="2">
        <v>0</v>
      </c>
      <c r="M711" s="2">
        <v>0</v>
      </c>
      <c r="N711" s="2">
        <v>0</v>
      </c>
      <c r="O711" s="2">
        <v>0</v>
      </c>
      <c r="P711" s="2">
        <v>0</v>
      </c>
      <c r="Q711" s="2">
        <v>0</v>
      </c>
      <c r="R711" s="2">
        <v>0</v>
      </c>
      <c r="S711" s="2"/>
      <c r="T711" s="2"/>
      <c r="U711" s="2"/>
      <c r="V711" s="2"/>
      <c r="AB711" s="7"/>
      <c r="AC711" s="7"/>
      <c r="AD711" s="7"/>
      <c r="AE711" s="7"/>
      <c r="AF711" s="7"/>
      <c r="AG711" s="7"/>
      <c r="AH711" s="7"/>
      <c r="AI711" s="7"/>
    </row>
    <row r="712" spans="1:35" ht="12" customHeight="1" x14ac:dyDescent="0.2">
      <c r="A712" s="5">
        <v>2021</v>
      </c>
      <c r="B712" s="2" t="s">
        <v>722</v>
      </c>
      <c r="C712" s="2" t="s">
        <v>735</v>
      </c>
      <c r="D712" s="2" t="s">
        <v>671</v>
      </c>
      <c r="E712" s="2">
        <v>0</v>
      </c>
      <c r="F712" s="2">
        <v>9750114</v>
      </c>
      <c r="G712" s="2">
        <v>0</v>
      </c>
      <c r="H712" s="2">
        <v>0</v>
      </c>
      <c r="I712" s="2">
        <v>0</v>
      </c>
      <c r="J712" s="2">
        <v>0</v>
      </c>
      <c r="K712" s="2">
        <v>0</v>
      </c>
      <c r="L712" s="2">
        <v>0</v>
      </c>
      <c r="M712" s="2">
        <v>0</v>
      </c>
      <c r="N712" s="2">
        <v>0</v>
      </c>
      <c r="O712" s="2">
        <v>0</v>
      </c>
      <c r="P712" s="2">
        <v>0</v>
      </c>
      <c r="Q712" s="2">
        <v>0</v>
      </c>
      <c r="R712" s="2">
        <v>0</v>
      </c>
      <c r="S712" s="2"/>
      <c r="T712" s="2"/>
      <c r="U712" s="2"/>
      <c r="V712" s="2"/>
      <c r="AB712" s="7"/>
      <c r="AC712" s="7"/>
      <c r="AD712" s="7"/>
      <c r="AE712" s="7"/>
      <c r="AF712" s="7"/>
      <c r="AG712" s="7"/>
      <c r="AH712" s="7"/>
      <c r="AI712" s="7"/>
    </row>
    <row r="713" spans="1:35" ht="12" customHeight="1" x14ac:dyDescent="0.2">
      <c r="A713" s="5">
        <v>2021</v>
      </c>
      <c r="B713" s="2" t="s">
        <v>715</v>
      </c>
      <c r="C713" s="2" t="s">
        <v>736</v>
      </c>
      <c r="D713" s="2" t="s">
        <v>671</v>
      </c>
      <c r="E713" s="2">
        <v>0</v>
      </c>
      <c r="F713" s="2">
        <v>12181738</v>
      </c>
      <c r="G713" s="2">
        <v>0</v>
      </c>
      <c r="H713" s="2">
        <v>0</v>
      </c>
      <c r="I713" s="2">
        <v>0</v>
      </c>
      <c r="J713" s="2">
        <v>0</v>
      </c>
      <c r="K713" s="2">
        <v>0</v>
      </c>
      <c r="L713" s="2">
        <v>0</v>
      </c>
      <c r="M713" s="2">
        <v>0</v>
      </c>
      <c r="N713" s="2">
        <v>0</v>
      </c>
      <c r="O713" s="2">
        <v>0</v>
      </c>
      <c r="P713" s="2">
        <v>0</v>
      </c>
      <c r="Q713" s="2">
        <v>0</v>
      </c>
      <c r="R713" s="2">
        <v>0</v>
      </c>
      <c r="S713" s="2"/>
      <c r="T713" s="2"/>
      <c r="U713" s="2"/>
      <c r="V713" s="2"/>
      <c r="AB713" s="7"/>
      <c r="AC713" s="7"/>
      <c r="AD713" s="7"/>
      <c r="AE713" s="7"/>
      <c r="AF713" s="7"/>
      <c r="AG713" s="7"/>
      <c r="AH713" s="7"/>
      <c r="AI713" s="7"/>
    </row>
    <row r="714" spans="1:35" ht="12" customHeight="1" x14ac:dyDescent="0.2">
      <c r="A714" s="5">
        <v>2021</v>
      </c>
      <c r="B714" s="2" t="s">
        <v>723</v>
      </c>
      <c r="C714" s="2" t="s">
        <v>737</v>
      </c>
      <c r="D714" s="2" t="s">
        <v>671</v>
      </c>
      <c r="E714" s="2">
        <v>0</v>
      </c>
      <c r="F714" s="2">
        <v>27818349</v>
      </c>
      <c r="G714" s="2">
        <v>0</v>
      </c>
      <c r="H714" s="2">
        <v>0</v>
      </c>
      <c r="I714" s="2">
        <v>0</v>
      </c>
      <c r="J714" s="2">
        <v>0</v>
      </c>
      <c r="K714" s="2">
        <v>0</v>
      </c>
      <c r="L714" s="2">
        <v>0</v>
      </c>
      <c r="M714" s="2">
        <v>0</v>
      </c>
      <c r="N714" s="2">
        <v>0</v>
      </c>
      <c r="O714" s="2">
        <v>0</v>
      </c>
      <c r="P714" s="2">
        <v>0</v>
      </c>
      <c r="Q714" s="2">
        <v>0</v>
      </c>
      <c r="R714" s="2">
        <v>0</v>
      </c>
      <c r="S714" s="2"/>
      <c r="T714" s="2"/>
      <c r="U714" s="2"/>
      <c r="V714" s="2"/>
      <c r="AB714" s="7"/>
      <c r="AC714" s="7"/>
      <c r="AD714" s="7"/>
      <c r="AE714" s="7"/>
      <c r="AF714" s="7"/>
      <c r="AG714" s="7"/>
      <c r="AH714" s="7"/>
      <c r="AI714" s="7"/>
    </row>
    <row r="715" spans="1:35" ht="12" customHeight="1" x14ac:dyDescent="0.2">
      <c r="A715" s="5">
        <v>2021</v>
      </c>
      <c r="B715" s="2" t="s">
        <v>719</v>
      </c>
      <c r="C715" s="2" t="s">
        <v>738</v>
      </c>
      <c r="D715" s="2" t="s">
        <v>671</v>
      </c>
      <c r="E715" s="2">
        <v>0</v>
      </c>
      <c r="F715" s="2">
        <v>11725281</v>
      </c>
      <c r="G715" s="2">
        <v>0</v>
      </c>
      <c r="I715" s="2">
        <v>0</v>
      </c>
      <c r="J715" s="2">
        <v>0</v>
      </c>
      <c r="K715" s="2">
        <v>0</v>
      </c>
      <c r="L715" s="2">
        <v>0</v>
      </c>
      <c r="M715" s="2">
        <v>0</v>
      </c>
      <c r="N715" s="2">
        <v>0</v>
      </c>
      <c r="O715" s="2">
        <v>0</v>
      </c>
      <c r="P715" s="2">
        <v>0</v>
      </c>
      <c r="Q715" s="2">
        <v>0</v>
      </c>
      <c r="R715" s="2">
        <v>0</v>
      </c>
      <c r="S715" s="2"/>
      <c r="T715" s="2"/>
      <c r="U715" s="2"/>
      <c r="V715" s="2"/>
      <c r="AB715" s="7"/>
      <c r="AC715" s="7"/>
      <c r="AD715" s="7"/>
      <c r="AE715" s="7"/>
      <c r="AF715" s="7"/>
      <c r="AG715" s="7"/>
      <c r="AH715" s="7"/>
      <c r="AI715" s="7"/>
    </row>
    <row r="716" spans="1:35" ht="12" customHeight="1" x14ac:dyDescent="0.2">
      <c r="A716" s="5">
        <v>2021</v>
      </c>
      <c r="B716" s="2" t="s">
        <v>721</v>
      </c>
      <c r="C716" s="2" t="s">
        <v>739</v>
      </c>
      <c r="D716" s="2" t="s">
        <v>671</v>
      </c>
      <c r="E716" s="2">
        <v>0</v>
      </c>
      <c r="F716" s="2">
        <v>7492180</v>
      </c>
      <c r="G716" s="2">
        <v>0</v>
      </c>
      <c r="H716" s="2">
        <v>0</v>
      </c>
      <c r="I716" s="2">
        <v>0</v>
      </c>
      <c r="J716" s="2">
        <v>0</v>
      </c>
      <c r="K716" s="2">
        <v>0</v>
      </c>
      <c r="L716" s="2">
        <v>0</v>
      </c>
      <c r="M716" s="2">
        <v>0</v>
      </c>
      <c r="N716" s="2">
        <v>0</v>
      </c>
      <c r="O716" s="2">
        <v>0</v>
      </c>
      <c r="P716" s="2">
        <v>0</v>
      </c>
      <c r="Q716" s="2">
        <v>0</v>
      </c>
      <c r="R716" s="2">
        <v>0</v>
      </c>
      <c r="S716" s="2"/>
      <c r="T716" s="2"/>
      <c r="U716" s="2"/>
      <c r="V716" s="2"/>
      <c r="AB716" s="7"/>
      <c r="AC716" s="7"/>
      <c r="AD716" s="7"/>
      <c r="AE716" s="7"/>
      <c r="AF716" s="7"/>
      <c r="AG716" s="7"/>
      <c r="AH716" s="7"/>
      <c r="AI716" s="7"/>
    </row>
    <row r="717" spans="1:35" ht="12" customHeight="1" x14ac:dyDescent="0.2">
      <c r="A717" s="5">
        <v>2021</v>
      </c>
      <c r="B717" s="2" t="s">
        <v>724</v>
      </c>
      <c r="C717" s="2" t="s">
        <v>740</v>
      </c>
      <c r="D717" s="2" t="s">
        <v>671</v>
      </c>
      <c r="E717" s="2">
        <v>0</v>
      </c>
      <c r="F717" s="2">
        <v>16037615</v>
      </c>
      <c r="G717" s="2">
        <v>0</v>
      </c>
      <c r="H717" s="2">
        <v>0</v>
      </c>
      <c r="I717" s="2">
        <v>0</v>
      </c>
      <c r="J717" s="2">
        <v>0</v>
      </c>
      <c r="K717" s="2">
        <v>0</v>
      </c>
      <c r="L717" s="2">
        <v>0</v>
      </c>
      <c r="M717" s="2">
        <v>0</v>
      </c>
      <c r="N717" s="2">
        <v>0</v>
      </c>
      <c r="O717" s="2">
        <v>0</v>
      </c>
      <c r="P717" s="2">
        <v>0</v>
      </c>
      <c r="Q717" s="2">
        <v>0</v>
      </c>
      <c r="R717" s="2">
        <v>0</v>
      </c>
      <c r="S717" s="2"/>
      <c r="T717" s="2"/>
      <c r="U717" s="2"/>
      <c r="V717" s="2"/>
      <c r="AB717" s="7"/>
      <c r="AC717" s="7"/>
      <c r="AD717" s="7"/>
      <c r="AE717" s="7"/>
      <c r="AF717" s="7"/>
      <c r="AG717" s="7"/>
      <c r="AH717" s="7"/>
      <c r="AI717" s="7"/>
    </row>
    <row r="718" spans="1:35" ht="12" customHeight="1" x14ac:dyDescent="0.2">
      <c r="A718" s="5">
        <v>2021</v>
      </c>
      <c r="B718" s="2" t="s">
        <v>718</v>
      </c>
      <c r="C718" s="2" t="s">
        <v>741</v>
      </c>
      <c r="D718" s="2" t="s">
        <v>671</v>
      </c>
      <c r="E718" s="2">
        <v>0</v>
      </c>
      <c r="F718" s="2">
        <v>12591842</v>
      </c>
      <c r="G718" s="2">
        <v>0</v>
      </c>
      <c r="H718" s="2">
        <v>0</v>
      </c>
      <c r="I718" s="2">
        <v>0</v>
      </c>
      <c r="J718" s="2">
        <v>0</v>
      </c>
      <c r="K718" s="2">
        <v>0</v>
      </c>
      <c r="L718" s="2">
        <v>0</v>
      </c>
      <c r="M718" s="2">
        <v>0</v>
      </c>
      <c r="N718" s="2">
        <v>0</v>
      </c>
      <c r="O718" s="2">
        <v>0</v>
      </c>
      <c r="P718" s="2">
        <v>0</v>
      </c>
      <c r="Q718" s="2">
        <v>0</v>
      </c>
      <c r="R718" s="2">
        <v>0</v>
      </c>
      <c r="S718" s="2"/>
      <c r="T718" s="2"/>
      <c r="U718" s="2"/>
      <c r="V718" s="2"/>
      <c r="AB718" s="7"/>
      <c r="AC718" s="7"/>
      <c r="AD718" s="7"/>
      <c r="AE718" s="7"/>
      <c r="AF718" s="7"/>
      <c r="AG718" s="7"/>
      <c r="AH718" s="7"/>
      <c r="AI718" s="7"/>
    </row>
    <row r="719" spans="1:35" ht="12" customHeight="1" x14ac:dyDescent="0.2">
      <c r="A719" s="5">
        <v>2021</v>
      </c>
      <c r="B719" s="2" t="s">
        <v>717</v>
      </c>
      <c r="C719" s="2" t="s">
        <v>742</v>
      </c>
      <c r="D719" s="2" t="s">
        <v>671</v>
      </c>
      <c r="E719" s="2">
        <v>0</v>
      </c>
      <c r="F719" s="2">
        <v>12880585</v>
      </c>
      <c r="G719" s="2">
        <v>0</v>
      </c>
      <c r="H719" s="2">
        <v>0</v>
      </c>
      <c r="I719" s="2">
        <v>0</v>
      </c>
      <c r="J719" s="2">
        <v>0</v>
      </c>
      <c r="K719" s="2">
        <v>0</v>
      </c>
      <c r="L719" s="2">
        <v>0</v>
      </c>
      <c r="M719" s="2">
        <v>0</v>
      </c>
      <c r="N719" s="2">
        <v>0</v>
      </c>
      <c r="O719" s="2">
        <v>0</v>
      </c>
      <c r="P719" s="2">
        <v>0</v>
      </c>
      <c r="Q719" s="2">
        <v>0</v>
      </c>
      <c r="R719" s="2">
        <v>0</v>
      </c>
      <c r="S719" s="2"/>
      <c r="T719" s="2"/>
      <c r="U719" s="2"/>
      <c r="V719" s="2"/>
      <c r="AB719" s="7"/>
      <c r="AC719" s="7"/>
      <c r="AD719" s="7"/>
      <c r="AE719" s="7"/>
      <c r="AF719" s="7"/>
      <c r="AG719" s="7"/>
      <c r="AH719" s="7"/>
      <c r="AI719" s="7"/>
    </row>
    <row r="720" spans="1:35" ht="12" customHeight="1" x14ac:dyDescent="0.2">
      <c r="A720" s="5">
        <v>2021</v>
      </c>
      <c r="B720" s="2" t="s">
        <v>717</v>
      </c>
      <c r="C720" s="2" t="s">
        <v>743</v>
      </c>
      <c r="D720" s="2" t="s">
        <v>671</v>
      </c>
      <c r="E720" s="2">
        <v>0</v>
      </c>
      <c r="F720" s="2">
        <v>51923365</v>
      </c>
      <c r="G720" s="2">
        <v>0</v>
      </c>
      <c r="H720" s="2">
        <v>0</v>
      </c>
      <c r="I720" s="2">
        <v>0</v>
      </c>
      <c r="J720" s="2">
        <v>0</v>
      </c>
      <c r="K720" s="2">
        <v>0</v>
      </c>
      <c r="L720" s="2">
        <v>0</v>
      </c>
      <c r="M720" s="2">
        <v>0</v>
      </c>
      <c r="N720" s="2">
        <v>0</v>
      </c>
      <c r="O720" s="2">
        <v>0</v>
      </c>
      <c r="P720" s="2">
        <v>0</v>
      </c>
      <c r="Q720" s="2">
        <v>0</v>
      </c>
      <c r="R720" s="2">
        <v>0</v>
      </c>
      <c r="S720" s="2"/>
      <c r="T720" s="2"/>
      <c r="U720" s="2"/>
      <c r="V720" s="2"/>
      <c r="AB720" s="7"/>
      <c r="AC720" s="7"/>
      <c r="AD720" s="7"/>
      <c r="AE720" s="7"/>
      <c r="AF720" s="7"/>
      <c r="AG720" s="7"/>
      <c r="AH720" s="7"/>
      <c r="AI720" s="7"/>
    </row>
    <row r="721" spans="1:35" ht="12" customHeight="1" x14ac:dyDescent="0.2">
      <c r="A721" s="5">
        <v>2021</v>
      </c>
      <c r="B721" s="2" t="s">
        <v>715</v>
      </c>
      <c r="C721" s="2" t="s">
        <v>744</v>
      </c>
      <c r="D721" s="2" t="s">
        <v>671</v>
      </c>
      <c r="E721" s="2">
        <v>0</v>
      </c>
      <c r="F721" s="2">
        <v>17611628</v>
      </c>
      <c r="G721" s="2">
        <v>0</v>
      </c>
      <c r="H721" s="2">
        <v>0</v>
      </c>
      <c r="I721" s="2">
        <v>0</v>
      </c>
      <c r="J721" s="2">
        <v>0</v>
      </c>
      <c r="K721" s="2">
        <v>0</v>
      </c>
      <c r="L721" s="2">
        <v>0</v>
      </c>
      <c r="M721" s="2">
        <v>0</v>
      </c>
      <c r="N721" s="2">
        <v>0</v>
      </c>
      <c r="O721" s="2">
        <v>0</v>
      </c>
      <c r="P721" s="2">
        <v>0</v>
      </c>
      <c r="Q721" s="2">
        <v>0</v>
      </c>
      <c r="R721" s="2">
        <v>0</v>
      </c>
      <c r="S721" s="2"/>
      <c r="T721" s="2"/>
      <c r="U721" s="2"/>
      <c r="V721" s="2"/>
      <c r="AB721" s="7"/>
      <c r="AC721" s="7"/>
      <c r="AD721" s="7"/>
      <c r="AE721" s="7"/>
      <c r="AF721" s="7"/>
      <c r="AG721" s="7"/>
      <c r="AH721" s="7"/>
      <c r="AI721" s="7"/>
    </row>
    <row r="722" spans="1:35" ht="12" customHeight="1" x14ac:dyDescent="0.2">
      <c r="A722" s="5">
        <v>2021</v>
      </c>
      <c r="B722" s="2" t="s">
        <v>724</v>
      </c>
      <c r="C722" s="2" t="s">
        <v>745</v>
      </c>
      <c r="D722" s="2" t="s">
        <v>671</v>
      </c>
      <c r="E722" s="2">
        <v>0</v>
      </c>
      <c r="F722" s="2">
        <v>9779172</v>
      </c>
      <c r="G722" s="2">
        <v>0</v>
      </c>
      <c r="H722" s="2">
        <v>0</v>
      </c>
      <c r="I722" s="2">
        <v>0</v>
      </c>
      <c r="J722" s="2">
        <v>0</v>
      </c>
      <c r="K722" s="2">
        <v>0</v>
      </c>
      <c r="L722" s="2">
        <v>0</v>
      </c>
      <c r="M722" s="2">
        <v>0</v>
      </c>
      <c r="N722" s="2">
        <v>0</v>
      </c>
      <c r="O722" s="2">
        <v>0</v>
      </c>
      <c r="P722" s="2">
        <v>0</v>
      </c>
      <c r="Q722" s="2">
        <v>0</v>
      </c>
      <c r="R722" s="2">
        <v>0</v>
      </c>
      <c r="S722" s="2"/>
      <c r="T722" s="2"/>
      <c r="U722" s="2"/>
      <c r="V722" s="2"/>
      <c r="AB722" s="7"/>
      <c r="AC722" s="7"/>
      <c r="AD722" s="7"/>
      <c r="AE722" s="7"/>
      <c r="AF722" s="7"/>
      <c r="AG722" s="7"/>
      <c r="AH722" s="7"/>
      <c r="AI722" s="7"/>
    </row>
    <row r="723" spans="1:35" ht="12" customHeight="1" x14ac:dyDescent="0.2">
      <c r="A723" s="5">
        <v>2021</v>
      </c>
      <c r="B723" s="2" t="s">
        <v>718</v>
      </c>
      <c r="C723" s="2" t="s">
        <v>746</v>
      </c>
      <c r="D723" s="2" t="s">
        <v>671</v>
      </c>
      <c r="E723" s="2">
        <v>0</v>
      </c>
      <c r="F723" s="2">
        <v>5907721</v>
      </c>
      <c r="G723" s="2">
        <v>0</v>
      </c>
      <c r="H723" s="2">
        <v>0</v>
      </c>
      <c r="I723" s="2">
        <v>0</v>
      </c>
      <c r="J723" s="2">
        <v>0</v>
      </c>
      <c r="K723" s="2">
        <v>0</v>
      </c>
      <c r="L723" s="2">
        <v>0</v>
      </c>
      <c r="M723" s="2">
        <v>0</v>
      </c>
      <c r="N723" s="2">
        <v>0</v>
      </c>
      <c r="O723" s="2">
        <v>0</v>
      </c>
      <c r="P723" s="2">
        <v>0</v>
      </c>
      <c r="Q723" s="2">
        <v>0</v>
      </c>
      <c r="R723" s="2">
        <v>0</v>
      </c>
      <c r="S723" s="2"/>
      <c r="T723" s="2"/>
      <c r="U723" s="2"/>
      <c r="V723" s="2"/>
      <c r="AB723" s="7"/>
      <c r="AC723" s="7"/>
      <c r="AD723" s="7"/>
      <c r="AE723" s="7"/>
      <c r="AF723" s="7"/>
      <c r="AG723" s="7"/>
      <c r="AH723" s="7"/>
      <c r="AI723" s="7"/>
    </row>
    <row r="724" spans="1:35" ht="12" customHeight="1" x14ac:dyDescent="0.2">
      <c r="A724" s="5">
        <v>2021</v>
      </c>
      <c r="B724" s="2" t="s">
        <v>723</v>
      </c>
      <c r="C724" s="2" t="s">
        <v>747</v>
      </c>
      <c r="D724" s="2" t="s">
        <v>671</v>
      </c>
      <c r="E724" s="2">
        <v>0</v>
      </c>
      <c r="F724" s="2">
        <v>11611161</v>
      </c>
      <c r="G724" s="2">
        <v>0</v>
      </c>
      <c r="H724" s="2">
        <v>0</v>
      </c>
      <c r="I724" s="2">
        <v>0</v>
      </c>
      <c r="J724" s="2">
        <v>0</v>
      </c>
      <c r="K724" s="2">
        <v>0</v>
      </c>
      <c r="L724" s="2">
        <v>0</v>
      </c>
      <c r="M724" s="2">
        <v>0</v>
      </c>
      <c r="N724" s="2">
        <v>0</v>
      </c>
      <c r="O724" s="2">
        <v>0</v>
      </c>
      <c r="P724" s="2">
        <v>0</v>
      </c>
      <c r="Q724" s="2">
        <v>0</v>
      </c>
      <c r="R724" s="2">
        <v>0</v>
      </c>
      <c r="S724" s="2"/>
      <c r="T724" s="2"/>
      <c r="U724" s="2"/>
      <c r="V724" s="2"/>
      <c r="AB724" s="7"/>
      <c r="AC724" s="7"/>
      <c r="AD724" s="7"/>
      <c r="AE724" s="7"/>
      <c r="AF724" s="7"/>
      <c r="AG724" s="7"/>
      <c r="AH724" s="7"/>
      <c r="AI724" s="7"/>
    </row>
    <row r="725" spans="1:35" ht="12" customHeight="1" x14ac:dyDescent="0.2">
      <c r="A725" s="5">
        <v>2021</v>
      </c>
      <c r="B725" s="2" t="s">
        <v>722</v>
      </c>
      <c r="C725" s="2" t="s">
        <v>748</v>
      </c>
      <c r="D725" s="2" t="s">
        <v>671</v>
      </c>
      <c r="E725" s="2">
        <v>0</v>
      </c>
      <c r="F725" s="2">
        <v>10050952</v>
      </c>
      <c r="G725" s="2">
        <v>0</v>
      </c>
      <c r="H725" s="2">
        <v>0</v>
      </c>
      <c r="I725" s="2">
        <v>0</v>
      </c>
      <c r="J725" s="2">
        <v>0</v>
      </c>
      <c r="K725" s="2">
        <v>0</v>
      </c>
      <c r="L725" s="2">
        <v>0</v>
      </c>
      <c r="M725" s="2">
        <v>0</v>
      </c>
      <c r="N725" s="2">
        <v>0</v>
      </c>
      <c r="O725" s="2">
        <v>0</v>
      </c>
      <c r="P725" s="2">
        <v>0</v>
      </c>
      <c r="Q725" s="2">
        <v>0</v>
      </c>
      <c r="R725" s="2">
        <v>0</v>
      </c>
      <c r="S725" s="2"/>
      <c r="T725" s="2"/>
      <c r="U725" s="2"/>
      <c r="V725" s="2"/>
      <c r="AB725" s="7"/>
      <c r="AC725" s="7"/>
      <c r="AD725" s="7"/>
      <c r="AE725" s="7"/>
      <c r="AF725" s="7"/>
      <c r="AG725" s="7"/>
      <c r="AH725" s="7"/>
      <c r="AI725" s="7"/>
    </row>
    <row r="726" spans="1:35" ht="12" customHeight="1" x14ac:dyDescent="0.2">
      <c r="A726" s="5">
        <v>2021</v>
      </c>
      <c r="B726" s="2" t="s">
        <v>719</v>
      </c>
      <c r="C726" s="2" t="s">
        <v>749</v>
      </c>
      <c r="D726" s="2" t="s">
        <v>671</v>
      </c>
      <c r="E726" s="2">
        <v>0</v>
      </c>
      <c r="F726" s="2">
        <v>11797062</v>
      </c>
      <c r="G726" s="2">
        <v>0</v>
      </c>
      <c r="H726" s="2">
        <v>0</v>
      </c>
      <c r="I726" s="2">
        <v>0</v>
      </c>
      <c r="J726" s="2">
        <v>0</v>
      </c>
      <c r="K726" s="2">
        <v>0</v>
      </c>
      <c r="L726" s="2">
        <v>0</v>
      </c>
      <c r="M726" s="2">
        <v>0</v>
      </c>
      <c r="N726" s="2">
        <v>0</v>
      </c>
      <c r="O726" s="2">
        <v>0</v>
      </c>
      <c r="P726" s="2">
        <v>0</v>
      </c>
      <c r="Q726" s="2">
        <v>0</v>
      </c>
      <c r="R726" s="2">
        <v>0</v>
      </c>
      <c r="S726" s="2"/>
      <c r="T726" s="2"/>
      <c r="U726" s="2"/>
      <c r="V726" s="2"/>
      <c r="AB726" s="7"/>
      <c r="AC726" s="7"/>
      <c r="AD726" s="7"/>
      <c r="AE726" s="7"/>
      <c r="AF726" s="7"/>
      <c r="AG726" s="7"/>
      <c r="AH726" s="7"/>
      <c r="AI726" s="7"/>
    </row>
    <row r="727" spans="1:35" ht="12" customHeight="1" x14ac:dyDescent="0.2">
      <c r="A727" s="5">
        <v>2021</v>
      </c>
      <c r="B727" s="2" t="s">
        <v>720</v>
      </c>
      <c r="C727" s="2" t="s">
        <v>750</v>
      </c>
      <c r="D727" s="2" t="s">
        <v>671</v>
      </c>
      <c r="E727" s="2">
        <v>0</v>
      </c>
      <c r="F727" s="2">
        <v>13328857</v>
      </c>
      <c r="G727" s="2">
        <v>0</v>
      </c>
      <c r="H727" s="2">
        <v>0</v>
      </c>
      <c r="I727" s="2">
        <v>0</v>
      </c>
      <c r="J727" s="2">
        <v>0</v>
      </c>
      <c r="K727" s="2">
        <v>0</v>
      </c>
      <c r="L727" s="2">
        <v>0</v>
      </c>
      <c r="M727" s="2">
        <v>0</v>
      </c>
      <c r="N727" s="2">
        <v>0</v>
      </c>
      <c r="O727" s="2">
        <v>0</v>
      </c>
      <c r="P727" s="2">
        <v>0</v>
      </c>
      <c r="Q727" s="2">
        <v>0</v>
      </c>
      <c r="R727" s="2">
        <v>0</v>
      </c>
      <c r="S727" s="2"/>
      <c r="T727" s="2"/>
      <c r="U727" s="2"/>
      <c r="V727" s="2"/>
      <c r="AB727" s="7"/>
      <c r="AC727" s="7"/>
      <c r="AD727" s="7"/>
      <c r="AE727" s="7"/>
      <c r="AF727" s="7"/>
      <c r="AG727" s="7"/>
      <c r="AH727" s="7"/>
      <c r="AI727" s="7"/>
    </row>
    <row r="728" spans="1:35" ht="12" customHeight="1" x14ac:dyDescent="0.2">
      <c r="A728" s="5">
        <v>2021</v>
      </c>
      <c r="B728" s="2" t="s">
        <v>724</v>
      </c>
      <c r="C728" s="2" t="s">
        <v>751</v>
      </c>
      <c r="D728" s="2" t="s">
        <v>671</v>
      </c>
      <c r="E728" s="2">
        <v>0</v>
      </c>
      <c r="F728" s="2">
        <v>8831545</v>
      </c>
      <c r="G728" s="2">
        <v>0</v>
      </c>
      <c r="H728" s="2">
        <v>0</v>
      </c>
      <c r="I728" s="2">
        <v>0</v>
      </c>
      <c r="J728" s="2">
        <v>0</v>
      </c>
      <c r="K728" s="2">
        <v>0</v>
      </c>
      <c r="L728" s="2">
        <v>0</v>
      </c>
      <c r="M728" s="2">
        <v>0</v>
      </c>
      <c r="N728" s="2">
        <v>0</v>
      </c>
      <c r="O728" s="2">
        <v>0</v>
      </c>
      <c r="P728" s="2">
        <v>0</v>
      </c>
      <c r="Q728" s="2">
        <v>0</v>
      </c>
      <c r="R728" s="2">
        <v>0</v>
      </c>
      <c r="S728" s="2"/>
      <c r="T728" s="2"/>
      <c r="U728" s="2"/>
      <c r="V728" s="2"/>
      <c r="AB728" s="7"/>
      <c r="AC728" s="7"/>
      <c r="AD728" s="7"/>
      <c r="AE728" s="7"/>
      <c r="AF728" s="7"/>
      <c r="AG728" s="7"/>
      <c r="AH728" s="7"/>
      <c r="AI728" s="7"/>
    </row>
    <row r="729" spans="1:35" ht="12" customHeight="1" x14ac:dyDescent="0.2">
      <c r="A729" s="5">
        <v>2021</v>
      </c>
      <c r="B729" s="2" t="s">
        <v>722</v>
      </c>
      <c r="C729" s="2" t="s">
        <v>752</v>
      </c>
      <c r="D729" s="2" t="s">
        <v>671</v>
      </c>
      <c r="E729" s="2">
        <v>0</v>
      </c>
      <c r="F729" s="2">
        <v>10512678</v>
      </c>
      <c r="G729" s="2">
        <v>0</v>
      </c>
      <c r="H729" s="2">
        <v>0</v>
      </c>
      <c r="I729" s="2">
        <v>0</v>
      </c>
      <c r="J729" s="2">
        <v>0</v>
      </c>
      <c r="K729" s="2">
        <v>0</v>
      </c>
      <c r="L729" s="2">
        <v>0</v>
      </c>
      <c r="M729" s="2">
        <v>0</v>
      </c>
      <c r="N729" s="2">
        <v>0</v>
      </c>
      <c r="O729" s="2">
        <v>0</v>
      </c>
      <c r="P729" s="2">
        <v>0</v>
      </c>
      <c r="Q729" s="2">
        <v>0</v>
      </c>
      <c r="R729" s="2">
        <v>0</v>
      </c>
      <c r="S729" s="2"/>
      <c r="T729" s="2"/>
      <c r="U729" s="2"/>
      <c r="V729" s="2"/>
      <c r="AB729" s="7"/>
      <c r="AC729" s="7"/>
      <c r="AD729" s="7"/>
      <c r="AE729" s="7"/>
      <c r="AF729" s="7"/>
      <c r="AG729" s="7"/>
      <c r="AH729" s="7"/>
      <c r="AI729" s="7"/>
    </row>
    <row r="730" spans="1:35" ht="12" customHeight="1" x14ac:dyDescent="0.2">
      <c r="A730" s="5">
        <v>2021</v>
      </c>
      <c r="B730" s="2" t="s">
        <v>724</v>
      </c>
      <c r="C730" s="2" t="s">
        <v>753</v>
      </c>
      <c r="D730" s="2" t="s">
        <v>671</v>
      </c>
      <c r="E730" s="2">
        <v>0</v>
      </c>
      <c r="F730" s="2">
        <v>19996215</v>
      </c>
      <c r="G730" s="2">
        <v>0</v>
      </c>
      <c r="H730" s="2">
        <v>0</v>
      </c>
      <c r="I730" s="2">
        <v>0</v>
      </c>
      <c r="J730" s="2">
        <v>0</v>
      </c>
      <c r="K730" s="2">
        <v>0</v>
      </c>
      <c r="L730" s="2">
        <v>0</v>
      </c>
      <c r="M730" s="2">
        <v>0</v>
      </c>
      <c r="N730" s="2">
        <v>0</v>
      </c>
      <c r="O730" s="2">
        <v>0</v>
      </c>
      <c r="P730" s="2">
        <v>0</v>
      </c>
      <c r="Q730" s="2">
        <v>0</v>
      </c>
      <c r="R730" s="2">
        <v>0</v>
      </c>
      <c r="S730" s="2"/>
      <c r="T730" s="2"/>
      <c r="U730" s="2"/>
      <c r="V730" s="2"/>
      <c r="AB730" s="7"/>
      <c r="AC730" s="7"/>
      <c r="AD730" s="7"/>
      <c r="AE730" s="7"/>
      <c r="AF730" s="7"/>
      <c r="AG730" s="7"/>
      <c r="AH730" s="7"/>
      <c r="AI730" s="7"/>
    </row>
    <row r="731" spans="1:35" ht="12" customHeight="1" x14ac:dyDescent="0.2">
      <c r="A731" s="5">
        <v>2021</v>
      </c>
      <c r="B731" s="2" t="s">
        <v>724</v>
      </c>
      <c r="C731" s="2" t="s">
        <v>248</v>
      </c>
      <c r="D731" s="2" t="s">
        <v>671</v>
      </c>
      <c r="E731" s="2">
        <v>0</v>
      </c>
      <c r="F731" s="2">
        <v>7708534</v>
      </c>
      <c r="G731" s="2">
        <v>0</v>
      </c>
      <c r="H731" s="2">
        <v>0</v>
      </c>
      <c r="I731" s="2">
        <v>0</v>
      </c>
      <c r="J731" s="2">
        <v>0</v>
      </c>
      <c r="K731" s="2">
        <v>0</v>
      </c>
      <c r="L731" s="2">
        <v>0</v>
      </c>
      <c r="M731" s="2">
        <v>0</v>
      </c>
      <c r="N731" s="2">
        <v>0</v>
      </c>
      <c r="O731" s="2">
        <v>0</v>
      </c>
      <c r="P731" s="2">
        <v>0</v>
      </c>
      <c r="Q731" s="2">
        <v>0</v>
      </c>
      <c r="R731" s="2">
        <v>0</v>
      </c>
      <c r="S731" s="2"/>
      <c r="T731" s="2"/>
      <c r="U731" s="2"/>
      <c r="V731" s="2"/>
      <c r="AB731" s="7"/>
      <c r="AC731" s="7"/>
      <c r="AD731" s="7"/>
      <c r="AE731" s="7"/>
      <c r="AF731" s="7"/>
      <c r="AG731" s="7"/>
      <c r="AH731" s="7"/>
      <c r="AI731" s="7"/>
    </row>
    <row r="732" spans="1:35" ht="12" customHeight="1" x14ac:dyDescent="0.2">
      <c r="A732" s="5">
        <v>2021</v>
      </c>
      <c r="B732" s="2" t="s">
        <v>717</v>
      </c>
      <c r="C732" s="2" t="s">
        <v>249</v>
      </c>
      <c r="D732" s="2" t="s">
        <v>671</v>
      </c>
      <c r="E732" s="2">
        <v>0</v>
      </c>
      <c r="F732" s="2">
        <v>3707435</v>
      </c>
      <c r="G732" s="2">
        <v>0</v>
      </c>
      <c r="H732" s="2">
        <v>0</v>
      </c>
      <c r="I732" s="2">
        <v>0</v>
      </c>
      <c r="J732" s="2">
        <v>0</v>
      </c>
      <c r="K732" s="2">
        <v>0</v>
      </c>
      <c r="L732" s="2">
        <v>0</v>
      </c>
      <c r="M732" s="2">
        <v>0</v>
      </c>
      <c r="N732" s="2">
        <v>0</v>
      </c>
      <c r="O732" s="2">
        <v>0</v>
      </c>
      <c r="P732" s="2">
        <v>0</v>
      </c>
      <c r="Q732" s="2">
        <v>0</v>
      </c>
      <c r="R732" s="2">
        <v>0</v>
      </c>
      <c r="S732" s="2"/>
      <c r="T732" s="2"/>
      <c r="U732" s="2"/>
      <c r="V732" s="2"/>
      <c r="AB732" s="7"/>
      <c r="AC732" s="7"/>
      <c r="AD732" s="7"/>
      <c r="AE732" s="7"/>
      <c r="AF732" s="7"/>
      <c r="AG732" s="7"/>
      <c r="AH732" s="7"/>
      <c r="AI732" s="7"/>
    </row>
    <row r="733" spans="1:35" ht="12" customHeight="1" x14ac:dyDescent="0.2">
      <c r="A733" s="5">
        <v>2021</v>
      </c>
      <c r="B733" s="2" t="s">
        <v>723</v>
      </c>
      <c r="C733" s="2" t="s">
        <v>250</v>
      </c>
      <c r="D733" s="2" t="s">
        <v>671</v>
      </c>
      <c r="E733" s="2">
        <v>0</v>
      </c>
      <c r="F733" s="2">
        <v>5709126</v>
      </c>
      <c r="G733" s="2">
        <v>0</v>
      </c>
      <c r="H733" s="2">
        <v>0</v>
      </c>
      <c r="I733" s="2">
        <v>0</v>
      </c>
      <c r="J733" s="2">
        <v>0</v>
      </c>
      <c r="K733" s="2">
        <v>0</v>
      </c>
      <c r="L733" s="2">
        <v>0</v>
      </c>
      <c r="M733" s="2">
        <v>0</v>
      </c>
      <c r="N733" s="2">
        <v>0</v>
      </c>
      <c r="O733" s="2">
        <v>0</v>
      </c>
      <c r="P733" s="2">
        <v>0</v>
      </c>
      <c r="Q733" s="2">
        <v>0</v>
      </c>
      <c r="R733" s="2">
        <v>0</v>
      </c>
      <c r="S733" s="2"/>
      <c r="T733" s="2"/>
      <c r="U733" s="2"/>
      <c r="V733" s="2"/>
      <c r="AB733" s="7"/>
      <c r="AC733" s="7"/>
      <c r="AD733" s="7"/>
      <c r="AE733" s="7"/>
      <c r="AF733" s="7"/>
      <c r="AG733" s="7"/>
      <c r="AH733" s="7"/>
      <c r="AI733" s="7"/>
    </row>
    <row r="734" spans="1:35" ht="12" customHeight="1" x14ac:dyDescent="0.2">
      <c r="A734" s="5">
        <v>2021</v>
      </c>
      <c r="B734" s="2" t="s">
        <v>723</v>
      </c>
      <c r="C734" s="2" t="s">
        <v>251</v>
      </c>
      <c r="D734" s="2" t="s">
        <v>671</v>
      </c>
      <c r="E734" s="2">
        <v>0</v>
      </c>
      <c r="F734" s="2">
        <v>8549992</v>
      </c>
      <c r="G734" s="2">
        <v>0</v>
      </c>
      <c r="H734" s="2">
        <v>0</v>
      </c>
      <c r="I734" s="2">
        <v>0</v>
      </c>
      <c r="J734" s="2">
        <v>0</v>
      </c>
      <c r="K734" s="2">
        <v>0</v>
      </c>
      <c r="L734" s="2">
        <v>0</v>
      </c>
      <c r="M734" s="2">
        <v>0</v>
      </c>
      <c r="N734" s="2">
        <v>0</v>
      </c>
      <c r="O734" s="2">
        <v>0</v>
      </c>
      <c r="P734" s="2">
        <v>0</v>
      </c>
      <c r="Q734" s="2">
        <v>0</v>
      </c>
      <c r="R734" s="2">
        <v>0</v>
      </c>
      <c r="S734" s="2"/>
      <c r="T734" s="2"/>
      <c r="U734" s="2"/>
      <c r="V734" s="2"/>
      <c r="AB734" s="7"/>
      <c r="AC734" s="7"/>
      <c r="AD734" s="7"/>
      <c r="AE734" s="7"/>
      <c r="AF734" s="7"/>
      <c r="AG734" s="7"/>
      <c r="AH734" s="7"/>
      <c r="AI734" s="7"/>
    </row>
    <row r="735" spans="1:35" ht="12" customHeight="1" x14ac:dyDescent="0.2">
      <c r="A735" s="5">
        <v>2021</v>
      </c>
      <c r="B735" s="2" t="s">
        <v>719</v>
      </c>
      <c r="C735" s="2" t="s">
        <v>252</v>
      </c>
      <c r="D735" s="2" t="s">
        <v>671</v>
      </c>
      <c r="E735" s="2">
        <v>0</v>
      </c>
      <c r="F735" s="2">
        <v>29826432</v>
      </c>
      <c r="G735" s="2">
        <v>0</v>
      </c>
      <c r="H735" s="2">
        <v>0</v>
      </c>
      <c r="I735" s="2">
        <v>0</v>
      </c>
      <c r="J735" s="2">
        <v>0</v>
      </c>
      <c r="K735" s="2">
        <v>0</v>
      </c>
      <c r="L735" s="2">
        <v>0</v>
      </c>
      <c r="M735" s="2">
        <v>0</v>
      </c>
      <c r="N735" s="2">
        <v>0</v>
      </c>
      <c r="O735" s="2">
        <v>0</v>
      </c>
      <c r="P735" s="2">
        <v>0</v>
      </c>
      <c r="Q735" s="2">
        <v>0</v>
      </c>
      <c r="R735" s="2">
        <v>0</v>
      </c>
      <c r="S735" s="2"/>
      <c r="T735" s="2"/>
      <c r="U735" s="2"/>
      <c r="V735" s="2"/>
      <c r="AB735" s="7"/>
      <c r="AC735" s="7"/>
      <c r="AD735" s="7"/>
      <c r="AE735" s="7"/>
      <c r="AF735" s="7"/>
      <c r="AG735" s="7"/>
      <c r="AH735" s="7"/>
      <c r="AI735" s="7"/>
    </row>
    <row r="736" spans="1:35" ht="12" customHeight="1" x14ac:dyDescent="0.2">
      <c r="A736" s="5">
        <v>2021</v>
      </c>
      <c r="B736" s="2" t="s">
        <v>720</v>
      </c>
      <c r="C736" s="2" t="s">
        <v>253</v>
      </c>
      <c r="D736" s="2" t="s">
        <v>671</v>
      </c>
      <c r="E736" s="2">
        <v>0</v>
      </c>
      <c r="F736" s="2">
        <v>5950629</v>
      </c>
      <c r="G736" s="2">
        <v>0</v>
      </c>
      <c r="H736" s="2">
        <v>0</v>
      </c>
      <c r="I736" s="2">
        <v>0</v>
      </c>
      <c r="J736" s="2">
        <v>0</v>
      </c>
      <c r="K736" s="2">
        <v>0</v>
      </c>
      <c r="L736" s="2">
        <v>0</v>
      </c>
      <c r="M736" s="2">
        <v>0</v>
      </c>
      <c r="N736" s="2">
        <v>0</v>
      </c>
      <c r="O736" s="2">
        <v>0</v>
      </c>
      <c r="P736" s="2">
        <v>0</v>
      </c>
      <c r="Q736" s="2">
        <v>0</v>
      </c>
      <c r="R736" s="2">
        <v>0</v>
      </c>
      <c r="S736" s="2"/>
      <c r="T736" s="2"/>
      <c r="U736" s="2"/>
      <c r="V736" s="2"/>
      <c r="AB736" s="7"/>
      <c r="AC736" s="7"/>
      <c r="AD736" s="7"/>
      <c r="AE736" s="7"/>
      <c r="AF736" s="7"/>
      <c r="AG736" s="7"/>
      <c r="AH736" s="7"/>
      <c r="AI736" s="7"/>
    </row>
    <row r="737" spans="1:35" ht="12" customHeight="1" x14ac:dyDescent="0.2">
      <c r="A737" s="5">
        <v>2020</v>
      </c>
      <c r="B737" s="2" t="s">
        <v>715</v>
      </c>
      <c r="C737" s="2" t="s">
        <v>725</v>
      </c>
      <c r="D737" s="2" t="s">
        <v>682</v>
      </c>
      <c r="P737" s="2">
        <v>0</v>
      </c>
      <c r="Q737" s="2">
        <v>0</v>
      </c>
      <c r="R737" s="2">
        <v>0</v>
      </c>
      <c r="S737" s="2"/>
      <c r="T737" s="2"/>
      <c r="U737" s="2"/>
      <c r="V737" s="2"/>
      <c r="Z737" s="33">
        <v>144.94999999999999</v>
      </c>
      <c r="AA737" s="7">
        <v>15.64</v>
      </c>
      <c r="AB737" s="7"/>
      <c r="AC737" s="7"/>
      <c r="AD737" s="7"/>
      <c r="AE737" s="7"/>
      <c r="AF737" s="7"/>
      <c r="AG737" s="7"/>
      <c r="AH737" s="7"/>
      <c r="AI737" s="7"/>
    </row>
    <row r="738" spans="1:35" ht="12" customHeight="1" x14ac:dyDescent="0.2">
      <c r="A738" s="5">
        <v>2020</v>
      </c>
      <c r="B738" s="2" t="s">
        <v>716</v>
      </c>
      <c r="C738" s="2" t="s">
        <v>726</v>
      </c>
      <c r="D738" s="2" t="s">
        <v>682</v>
      </c>
      <c r="P738" s="2">
        <v>0</v>
      </c>
      <c r="Q738" s="2">
        <v>0</v>
      </c>
      <c r="R738" s="2">
        <v>0</v>
      </c>
      <c r="S738" s="2"/>
      <c r="T738" s="2"/>
      <c r="U738" s="2"/>
      <c r="V738" s="2"/>
      <c r="Z738" s="33">
        <v>225.84</v>
      </c>
      <c r="AA738" s="7">
        <v>13.26</v>
      </c>
      <c r="AB738" s="7"/>
      <c r="AC738" s="7"/>
      <c r="AD738" s="7"/>
      <c r="AE738" s="7"/>
      <c r="AF738" s="7"/>
      <c r="AG738" s="7"/>
      <c r="AH738" s="7"/>
      <c r="AI738" s="7"/>
    </row>
    <row r="739" spans="1:35" ht="12" customHeight="1" x14ac:dyDescent="0.2">
      <c r="A739" s="5">
        <v>2020</v>
      </c>
      <c r="B739" s="2" t="s">
        <v>717</v>
      </c>
      <c r="C739" s="2" t="s">
        <v>727</v>
      </c>
      <c r="D739" s="2" t="s">
        <v>682</v>
      </c>
      <c r="P739" s="2">
        <v>0</v>
      </c>
      <c r="Q739" s="2">
        <v>0</v>
      </c>
      <c r="R739" s="2">
        <v>0</v>
      </c>
      <c r="S739" s="2"/>
      <c r="T739" s="2"/>
      <c r="U739" s="2"/>
      <c r="V739" s="2"/>
      <c r="Z739" s="33">
        <v>70.569999999999993</v>
      </c>
      <c r="AA739" s="7">
        <v>9.1300000000000008</v>
      </c>
      <c r="AB739" s="7"/>
      <c r="AC739" s="7"/>
      <c r="AD739" s="7"/>
      <c r="AE739" s="7"/>
      <c r="AF739" s="7"/>
      <c r="AG739" s="7"/>
      <c r="AH739" s="7"/>
      <c r="AI739" s="7"/>
    </row>
    <row r="740" spans="1:35" ht="12" customHeight="1" x14ac:dyDescent="0.2">
      <c r="A740" s="5">
        <v>2020</v>
      </c>
      <c r="B740" s="2" t="s">
        <v>718</v>
      </c>
      <c r="C740" s="2" t="s">
        <v>728</v>
      </c>
      <c r="D740" s="2" t="s">
        <v>682</v>
      </c>
      <c r="P740" s="2">
        <v>0</v>
      </c>
      <c r="Q740" s="2">
        <v>0</v>
      </c>
      <c r="R740" s="2">
        <v>0</v>
      </c>
      <c r="S740" s="2"/>
      <c r="T740" s="2"/>
      <c r="U740" s="2"/>
      <c r="V740" s="2"/>
      <c r="Z740" s="33">
        <v>103.73</v>
      </c>
      <c r="AA740" s="7">
        <v>11.96</v>
      </c>
      <c r="AB740" s="7"/>
      <c r="AC740" s="7"/>
      <c r="AD740" s="7"/>
      <c r="AE740" s="7"/>
      <c r="AF740" s="7"/>
      <c r="AG740" s="7"/>
      <c r="AH740" s="7"/>
      <c r="AI740" s="7"/>
    </row>
    <row r="741" spans="1:35" ht="12" customHeight="1" x14ac:dyDescent="0.2">
      <c r="A741" s="5">
        <v>2020</v>
      </c>
      <c r="B741" s="2" t="s">
        <v>719</v>
      </c>
      <c r="C741" s="2" t="s">
        <v>729</v>
      </c>
      <c r="D741" s="2" t="s">
        <v>682</v>
      </c>
      <c r="P741" s="2">
        <v>0</v>
      </c>
      <c r="Q741" s="2">
        <v>0</v>
      </c>
      <c r="R741" s="2">
        <v>0</v>
      </c>
      <c r="S741" s="2"/>
      <c r="T741" s="2"/>
      <c r="U741" s="2"/>
      <c r="V741" s="2"/>
      <c r="Z741" s="33">
        <v>100.59</v>
      </c>
      <c r="AA741" s="7">
        <v>10.18</v>
      </c>
      <c r="AB741" s="7"/>
      <c r="AC741" s="7"/>
      <c r="AD741" s="7"/>
      <c r="AE741" s="7"/>
      <c r="AF741" s="7"/>
      <c r="AG741" s="7"/>
      <c r="AH741" s="7"/>
      <c r="AI741" s="7"/>
    </row>
    <row r="742" spans="1:35" ht="12" customHeight="1" x14ac:dyDescent="0.2">
      <c r="A742" s="5">
        <v>2020</v>
      </c>
      <c r="B742" s="2" t="s">
        <v>720</v>
      </c>
      <c r="C742" s="2" t="s">
        <v>730</v>
      </c>
      <c r="D742" s="2" t="s">
        <v>682</v>
      </c>
      <c r="P742" s="2">
        <v>0</v>
      </c>
      <c r="Q742" s="2">
        <v>0</v>
      </c>
      <c r="R742" s="2">
        <v>0</v>
      </c>
      <c r="S742" s="2"/>
      <c r="T742" s="2"/>
      <c r="U742" s="2"/>
      <c r="V742" s="2"/>
      <c r="Z742" s="33">
        <v>308.77999999999997</v>
      </c>
      <c r="AA742" s="7">
        <v>17.03</v>
      </c>
      <c r="AB742" s="7"/>
      <c r="AC742" s="7"/>
      <c r="AD742" s="7"/>
      <c r="AE742" s="7"/>
      <c r="AF742" s="7"/>
      <c r="AG742" s="7"/>
      <c r="AH742" s="7"/>
      <c r="AI742" s="7"/>
    </row>
    <row r="743" spans="1:35" ht="12" customHeight="1" x14ac:dyDescent="0.2">
      <c r="A743" s="5">
        <v>2020</v>
      </c>
      <c r="B743" s="2" t="s">
        <v>716</v>
      </c>
      <c r="C743" s="2" t="s">
        <v>731</v>
      </c>
      <c r="D743" s="2" t="s">
        <v>682</v>
      </c>
      <c r="P743" s="2">
        <v>0</v>
      </c>
      <c r="Q743" s="2">
        <v>0</v>
      </c>
      <c r="R743" s="2">
        <v>0</v>
      </c>
      <c r="S743" s="2"/>
      <c r="T743" s="2"/>
      <c r="U743" s="2"/>
      <c r="V743" s="2"/>
      <c r="Z743" s="33">
        <v>198.6</v>
      </c>
      <c r="AA743" s="7">
        <v>11.46</v>
      </c>
      <c r="AB743" s="7"/>
      <c r="AC743" s="7"/>
      <c r="AD743" s="7"/>
      <c r="AE743" s="7"/>
      <c r="AF743" s="7"/>
      <c r="AG743" s="7"/>
      <c r="AH743" s="7"/>
      <c r="AI743" s="7"/>
    </row>
    <row r="744" spans="1:35" ht="12" customHeight="1" x14ac:dyDescent="0.2">
      <c r="A744" s="5">
        <v>2020</v>
      </c>
      <c r="B744" s="2" t="s">
        <v>721</v>
      </c>
      <c r="C744" s="2" t="s">
        <v>732</v>
      </c>
      <c r="D744" s="2" t="s">
        <v>682</v>
      </c>
      <c r="P744" s="2">
        <v>0</v>
      </c>
      <c r="Q744" s="2">
        <v>0</v>
      </c>
      <c r="R744" s="2">
        <v>0</v>
      </c>
      <c r="S744" s="2"/>
      <c r="T744" s="2"/>
      <c r="U744" s="2"/>
      <c r="V744" s="2"/>
      <c r="Z744" s="33">
        <v>146.87</v>
      </c>
      <c r="AA744" s="7">
        <v>12.54</v>
      </c>
      <c r="AB744" s="7"/>
      <c r="AC744" s="7"/>
      <c r="AD744" s="7"/>
      <c r="AE744" s="7"/>
      <c r="AF744" s="7"/>
      <c r="AG744" s="7"/>
      <c r="AH744" s="7"/>
      <c r="AI744" s="7"/>
    </row>
    <row r="745" spans="1:35" ht="12" customHeight="1" x14ac:dyDescent="0.2">
      <c r="A745" s="5">
        <v>2020</v>
      </c>
      <c r="B745" s="2" t="s">
        <v>718</v>
      </c>
      <c r="C745" s="2" t="s">
        <v>733</v>
      </c>
      <c r="D745" s="2" t="s">
        <v>682</v>
      </c>
      <c r="P745" s="2">
        <v>0</v>
      </c>
      <c r="Q745" s="2">
        <v>0</v>
      </c>
      <c r="R745" s="2">
        <v>0</v>
      </c>
      <c r="S745" s="2"/>
      <c r="T745" s="2"/>
      <c r="U745" s="2"/>
      <c r="V745" s="2"/>
      <c r="Z745" s="33">
        <v>172.26</v>
      </c>
      <c r="AA745" s="7">
        <v>12.46</v>
      </c>
      <c r="AB745" s="7"/>
      <c r="AC745" s="7"/>
      <c r="AD745" s="7"/>
      <c r="AE745" s="7"/>
      <c r="AF745" s="7"/>
      <c r="AG745" s="7"/>
      <c r="AH745" s="7"/>
      <c r="AI745" s="7"/>
    </row>
    <row r="746" spans="1:35" ht="12" customHeight="1" x14ac:dyDescent="0.2">
      <c r="A746" s="5">
        <v>2020</v>
      </c>
      <c r="B746" s="2" t="s">
        <v>721</v>
      </c>
      <c r="C746" s="2" t="s">
        <v>734</v>
      </c>
      <c r="D746" s="2" t="s">
        <v>682</v>
      </c>
      <c r="P746" s="2">
        <v>0</v>
      </c>
      <c r="Q746" s="2">
        <v>0</v>
      </c>
      <c r="R746" s="2">
        <v>0</v>
      </c>
      <c r="S746" s="2"/>
      <c r="T746" s="2"/>
      <c r="U746" s="2"/>
      <c r="V746" s="2"/>
      <c r="Z746" s="33">
        <v>91.14</v>
      </c>
      <c r="AA746" s="7">
        <v>7.17</v>
      </c>
      <c r="AB746" s="7"/>
      <c r="AC746" s="7"/>
      <c r="AD746" s="7"/>
      <c r="AE746" s="7"/>
      <c r="AF746" s="7"/>
      <c r="AG746" s="7"/>
      <c r="AH746" s="7"/>
      <c r="AI746" s="7"/>
    </row>
    <row r="747" spans="1:35" ht="12" customHeight="1" x14ac:dyDescent="0.2">
      <c r="A747" s="5">
        <v>2020</v>
      </c>
      <c r="B747" s="2" t="s">
        <v>722</v>
      </c>
      <c r="C747" s="2" t="s">
        <v>735</v>
      </c>
      <c r="D747" s="2" t="s">
        <v>682</v>
      </c>
      <c r="P747" s="2">
        <v>0</v>
      </c>
      <c r="Q747" s="2">
        <v>0</v>
      </c>
      <c r="R747" s="2">
        <v>0</v>
      </c>
      <c r="S747" s="2"/>
      <c r="T747" s="2"/>
      <c r="U747" s="2"/>
      <c r="V747" s="2"/>
      <c r="Z747" s="33">
        <v>91.72</v>
      </c>
      <c r="AA747" s="7">
        <v>10.28</v>
      </c>
      <c r="AB747" s="7"/>
      <c r="AC747" s="7"/>
      <c r="AD747" s="7"/>
      <c r="AE747" s="7"/>
      <c r="AF747" s="7"/>
      <c r="AG747" s="7"/>
      <c r="AH747" s="7"/>
      <c r="AI747" s="7"/>
    </row>
    <row r="748" spans="1:35" ht="12" customHeight="1" x14ac:dyDescent="0.2">
      <c r="A748" s="5">
        <v>2020</v>
      </c>
      <c r="B748" s="2" t="s">
        <v>715</v>
      </c>
      <c r="C748" s="2" t="s">
        <v>736</v>
      </c>
      <c r="D748" s="2" t="s">
        <v>682</v>
      </c>
      <c r="P748" s="2">
        <v>0</v>
      </c>
      <c r="Q748" s="2">
        <v>0</v>
      </c>
      <c r="R748" s="2">
        <v>0</v>
      </c>
      <c r="S748" s="2"/>
      <c r="T748" s="2"/>
      <c r="U748" s="2"/>
      <c r="V748" s="2"/>
      <c r="Z748" s="33">
        <v>211.09</v>
      </c>
      <c r="AA748" s="7">
        <v>17.59</v>
      </c>
      <c r="AB748" s="7"/>
      <c r="AC748" s="7"/>
      <c r="AD748" s="7"/>
      <c r="AE748" s="7"/>
      <c r="AF748" s="7"/>
      <c r="AG748" s="7"/>
      <c r="AH748" s="7"/>
      <c r="AI748" s="7"/>
    </row>
    <row r="749" spans="1:35" ht="12" customHeight="1" x14ac:dyDescent="0.2">
      <c r="A749" s="5">
        <v>2020</v>
      </c>
      <c r="B749" s="2" t="s">
        <v>723</v>
      </c>
      <c r="C749" s="2" t="s">
        <v>737</v>
      </c>
      <c r="D749" s="2" t="s">
        <v>682</v>
      </c>
      <c r="P749" s="2">
        <v>0</v>
      </c>
      <c r="Q749" s="2">
        <v>0</v>
      </c>
      <c r="R749" s="2">
        <v>0</v>
      </c>
      <c r="S749" s="2"/>
      <c r="T749" s="2"/>
      <c r="U749" s="2"/>
      <c r="V749" s="2"/>
      <c r="Z749" s="33">
        <v>97.49</v>
      </c>
      <c r="AA749" s="7">
        <v>9.99</v>
      </c>
      <c r="AB749" s="7"/>
      <c r="AC749" s="7"/>
      <c r="AD749" s="7"/>
      <c r="AE749" s="7"/>
      <c r="AF749" s="7"/>
      <c r="AG749" s="7"/>
      <c r="AH749" s="7"/>
      <c r="AI749" s="7"/>
    </row>
    <row r="750" spans="1:35" ht="12" customHeight="1" x14ac:dyDescent="0.2">
      <c r="A750" s="5">
        <v>2020</v>
      </c>
      <c r="B750" s="2" t="s">
        <v>719</v>
      </c>
      <c r="C750" s="2" t="s">
        <v>738</v>
      </c>
      <c r="D750" s="2" t="s">
        <v>682</v>
      </c>
      <c r="P750" s="2">
        <v>0</v>
      </c>
      <c r="Q750" s="2">
        <v>0</v>
      </c>
      <c r="R750" s="2">
        <v>0</v>
      </c>
      <c r="S750" s="2"/>
      <c r="T750" s="2"/>
      <c r="U750" s="2"/>
      <c r="V750" s="2"/>
      <c r="Z750" s="33">
        <v>151.83000000000001</v>
      </c>
      <c r="AA750" s="7">
        <v>12.89</v>
      </c>
      <c r="AB750" s="7"/>
      <c r="AC750" s="7"/>
      <c r="AD750" s="7"/>
      <c r="AE750" s="7"/>
      <c r="AF750" s="7"/>
      <c r="AG750" s="7"/>
      <c r="AH750" s="7"/>
      <c r="AI750" s="7"/>
    </row>
    <row r="751" spans="1:35" ht="12" customHeight="1" x14ac:dyDescent="0.2">
      <c r="A751" s="5">
        <v>2020</v>
      </c>
      <c r="B751" s="2" t="s">
        <v>721</v>
      </c>
      <c r="C751" s="2" t="s">
        <v>739</v>
      </c>
      <c r="D751" s="2" t="s">
        <v>682</v>
      </c>
      <c r="P751" s="2">
        <v>0</v>
      </c>
      <c r="Q751" s="2">
        <v>0</v>
      </c>
      <c r="R751" s="2">
        <v>0</v>
      </c>
      <c r="S751" s="2"/>
      <c r="T751" s="2"/>
      <c r="U751" s="2"/>
      <c r="V751" s="2"/>
      <c r="Z751" s="33">
        <v>64.239999999999995</v>
      </c>
      <c r="AA751" s="7">
        <v>7.31</v>
      </c>
      <c r="AB751" s="7"/>
      <c r="AC751" s="7"/>
      <c r="AD751" s="7"/>
      <c r="AE751" s="7"/>
      <c r="AF751" s="7"/>
      <c r="AG751" s="7"/>
      <c r="AH751" s="7"/>
      <c r="AI751" s="7"/>
    </row>
    <row r="752" spans="1:35" ht="12" customHeight="1" x14ac:dyDescent="0.2">
      <c r="A752" s="5">
        <v>2020</v>
      </c>
      <c r="B752" s="2" t="s">
        <v>724</v>
      </c>
      <c r="C752" s="2" t="s">
        <v>740</v>
      </c>
      <c r="D752" s="2" t="s">
        <v>682</v>
      </c>
      <c r="P752" s="2">
        <v>0</v>
      </c>
      <c r="Q752" s="2">
        <v>0</v>
      </c>
      <c r="R752" s="2">
        <v>0</v>
      </c>
      <c r="S752" s="2"/>
      <c r="T752" s="2"/>
      <c r="U752" s="2"/>
      <c r="V752" s="2"/>
      <c r="Z752" s="33">
        <v>146.34</v>
      </c>
      <c r="AA752" s="7">
        <v>11.27</v>
      </c>
      <c r="AB752" s="7"/>
      <c r="AC752" s="7"/>
      <c r="AD752" s="7"/>
      <c r="AE752" s="7"/>
      <c r="AF752" s="7"/>
      <c r="AG752" s="7"/>
      <c r="AH752" s="7"/>
      <c r="AI752" s="7"/>
    </row>
    <row r="753" spans="1:35" ht="12" customHeight="1" x14ac:dyDescent="0.2">
      <c r="A753" s="5">
        <v>2020</v>
      </c>
      <c r="B753" s="2" t="s">
        <v>718</v>
      </c>
      <c r="C753" s="2" t="s">
        <v>741</v>
      </c>
      <c r="D753" s="2" t="s">
        <v>682</v>
      </c>
      <c r="P753" s="2">
        <v>0</v>
      </c>
      <c r="Q753" s="2">
        <v>0</v>
      </c>
      <c r="R753" s="2">
        <v>0</v>
      </c>
      <c r="S753" s="2"/>
      <c r="T753" s="2"/>
      <c r="U753" s="2"/>
      <c r="V753" s="2"/>
      <c r="Z753" s="33">
        <v>127.37</v>
      </c>
      <c r="AA753" s="7">
        <v>10.08</v>
      </c>
      <c r="AB753" s="7"/>
      <c r="AC753" s="7"/>
      <c r="AD753" s="7"/>
      <c r="AE753" s="7"/>
      <c r="AF753" s="7"/>
      <c r="AG753" s="7"/>
      <c r="AH753" s="7"/>
      <c r="AI753" s="7"/>
    </row>
    <row r="754" spans="1:35" ht="12" customHeight="1" x14ac:dyDescent="0.2">
      <c r="A754" s="5">
        <v>2020</v>
      </c>
      <c r="B754" s="2" t="s">
        <v>717</v>
      </c>
      <c r="C754" s="2" t="s">
        <v>742</v>
      </c>
      <c r="D754" s="2" t="s">
        <v>682</v>
      </c>
      <c r="P754" s="2">
        <v>0</v>
      </c>
      <c r="Q754" s="2">
        <v>0</v>
      </c>
      <c r="R754" s="2">
        <v>0</v>
      </c>
      <c r="S754" s="2"/>
      <c r="T754" s="2"/>
      <c r="U754" s="2"/>
      <c r="V754" s="2"/>
      <c r="Z754" s="33">
        <v>91.86</v>
      </c>
      <c r="AA754" s="7">
        <v>10.19</v>
      </c>
      <c r="AB754" s="7"/>
      <c r="AC754" s="7"/>
      <c r="AD754" s="7"/>
      <c r="AE754" s="7"/>
      <c r="AF754" s="7"/>
      <c r="AG754" s="7"/>
      <c r="AH754" s="7"/>
      <c r="AI754" s="7"/>
    </row>
    <row r="755" spans="1:35" ht="12" customHeight="1" x14ac:dyDescent="0.2">
      <c r="A755" s="5">
        <v>2020</v>
      </c>
      <c r="B755" s="2" t="s">
        <v>717</v>
      </c>
      <c r="C755" s="2" t="s">
        <v>743</v>
      </c>
      <c r="D755" s="2" t="s">
        <v>682</v>
      </c>
      <c r="P755" s="2">
        <v>0</v>
      </c>
      <c r="Q755" s="2">
        <v>0</v>
      </c>
      <c r="R755" s="2">
        <v>0</v>
      </c>
      <c r="S755" s="2"/>
      <c r="T755" s="2"/>
      <c r="U755" s="2"/>
      <c r="V755" s="2"/>
      <c r="Z755" s="33">
        <v>209.03</v>
      </c>
      <c r="AA755" s="7">
        <v>16.02</v>
      </c>
      <c r="AB755" s="7"/>
      <c r="AC755" s="7"/>
      <c r="AD755" s="7"/>
      <c r="AE755" s="7"/>
      <c r="AF755" s="7"/>
      <c r="AG755" s="7"/>
      <c r="AH755" s="7"/>
      <c r="AI755" s="7"/>
    </row>
    <row r="756" spans="1:35" ht="12" customHeight="1" x14ac:dyDescent="0.2">
      <c r="A756" s="5">
        <v>2020</v>
      </c>
      <c r="B756" s="2" t="s">
        <v>715</v>
      </c>
      <c r="C756" s="2" t="s">
        <v>744</v>
      </c>
      <c r="D756" s="2" t="s">
        <v>682</v>
      </c>
      <c r="P756" s="2">
        <v>0</v>
      </c>
      <c r="Q756" s="2">
        <v>0</v>
      </c>
      <c r="R756" s="2">
        <v>0</v>
      </c>
      <c r="S756" s="2"/>
      <c r="T756" s="2"/>
      <c r="U756" s="2"/>
      <c r="V756" s="2"/>
      <c r="Z756" s="33">
        <v>149.47999999999999</v>
      </c>
      <c r="AA756" s="7">
        <v>15.9</v>
      </c>
      <c r="AB756" s="7"/>
      <c r="AC756" s="7"/>
      <c r="AD756" s="7"/>
      <c r="AE756" s="7"/>
      <c r="AF756" s="7"/>
      <c r="AG756" s="7"/>
      <c r="AH756" s="7"/>
      <c r="AI756" s="7"/>
    </row>
    <row r="757" spans="1:35" ht="12" customHeight="1" x14ac:dyDescent="0.2">
      <c r="A757" s="5">
        <v>2020</v>
      </c>
      <c r="B757" s="2" t="s">
        <v>724</v>
      </c>
      <c r="C757" s="2" t="s">
        <v>745</v>
      </c>
      <c r="D757" s="2" t="s">
        <v>682</v>
      </c>
      <c r="P757" s="2">
        <v>0</v>
      </c>
      <c r="Q757" s="2">
        <v>0</v>
      </c>
      <c r="R757" s="2">
        <v>0</v>
      </c>
      <c r="S757" s="2"/>
      <c r="T757" s="2"/>
      <c r="U757" s="2"/>
      <c r="V757" s="2"/>
      <c r="Z757" s="33">
        <v>84.79</v>
      </c>
      <c r="AA757" s="7">
        <v>11.78</v>
      </c>
      <c r="AB757" s="7"/>
      <c r="AC757" s="7"/>
      <c r="AD757" s="7"/>
      <c r="AE757" s="7"/>
      <c r="AF757" s="7"/>
      <c r="AG757" s="7"/>
      <c r="AH757" s="7"/>
      <c r="AI757" s="7"/>
    </row>
    <row r="758" spans="1:35" ht="12" customHeight="1" x14ac:dyDescent="0.2">
      <c r="A758" s="5">
        <v>2020</v>
      </c>
      <c r="B758" s="2" t="s">
        <v>718</v>
      </c>
      <c r="C758" s="2" t="s">
        <v>746</v>
      </c>
      <c r="D758" s="2" t="s">
        <v>682</v>
      </c>
      <c r="P758" s="2">
        <v>0</v>
      </c>
      <c r="Q758" s="2">
        <v>0</v>
      </c>
      <c r="R758" s="2">
        <v>0</v>
      </c>
      <c r="S758" s="2"/>
      <c r="T758" s="2"/>
      <c r="U758" s="2"/>
      <c r="V758" s="2"/>
      <c r="Z758" s="33">
        <v>100.08</v>
      </c>
      <c r="AA758" s="7">
        <v>15.6</v>
      </c>
      <c r="AB758" s="7"/>
      <c r="AC758" s="7"/>
      <c r="AD758" s="7"/>
      <c r="AE758" s="7"/>
      <c r="AF758" s="7"/>
      <c r="AG758" s="7"/>
      <c r="AH758" s="7"/>
      <c r="AI758" s="7"/>
    </row>
    <row r="759" spans="1:35" ht="12" customHeight="1" x14ac:dyDescent="0.2">
      <c r="A759" s="5">
        <v>2020</v>
      </c>
      <c r="B759" s="2" t="s">
        <v>723</v>
      </c>
      <c r="C759" s="2" t="s">
        <v>747</v>
      </c>
      <c r="D759" s="2" t="s">
        <v>682</v>
      </c>
      <c r="P759" s="2">
        <v>0</v>
      </c>
      <c r="Q759" s="2">
        <v>0</v>
      </c>
      <c r="R759" s="2">
        <v>0</v>
      </c>
      <c r="S759" s="2"/>
      <c r="T759" s="2"/>
      <c r="U759" s="2"/>
      <c r="V759" s="2"/>
      <c r="Z759" s="33">
        <v>79.88</v>
      </c>
      <c r="AA759" s="7">
        <v>7.51</v>
      </c>
      <c r="AB759" s="7"/>
      <c r="AC759" s="7"/>
      <c r="AD759" s="7"/>
      <c r="AE759" s="7"/>
      <c r="AF759" s="7"/>
      <c r="AG759" s="7"/>
      <c r="AH759" s="7"/>
      <c r="AI759" s="7"/>
    </row>
    <row r="760" spans="1:35" ht="12" customHeight="1" x14ac:dyDescent="0.2">
      <c r="A760" s="5">
        <v>2020</v>
      </c>
      <c r="B760" s="2" t="s">
        <v>722</v>
      </c>
      <c r="C760" s="2" t="s">
        <v>748</v>
      </c>
      <c r="D760" s="2" t="s">
        <v>682</v>
      </c>
      <c r="P760" s="2">
        <v>0</v>
      </c>
      <c r="Q760" s="2">
        <v>0</v>
      </c>
      <c r="R760" s="2">
        <v>0</v>
      </c>
      <c r="S760" s="2"/>
      <c r="T760" s="2"/>
      <c r="U760" s="2"/>
      <c r="V760" s="2"/>
      <c r="Z760" s="33">
        <v>119.38</v>
      </c>
      <c r="AA760" s="7">
        <v>13.38</v>
      </c>
      <c r="AB760" s="7"/>
      <c r="AC760" s="7"/>
      <c r="AD760" s="7"/>
      <c r="AE760" s="7"/>
      <c r="AF760" s="7"/>
      <c r="AG760" s="7"/>
      <c r="AH760" s="7"/>
      <c r="AI760" s="7"/>
    </row>
    <row r="761" spans="1:35" ht="12" customHeight="1" x14ac:dyDescent="0.2">
      <c r="A761" s="5">
        <v>2020</v>
      </c>
      <c r="B761" s="2" t="s">
        <v>719</v>
      </c>
      <c r="C761" s="2" t="s">
        <v>749</v>
      </c>
      <c r="D761" s="2" t="s">
        <v>682</v>
      </c>
      <c r="P761" s="2">
        <v>0</v>
      </c>
      <c r="Q761" s="2">
        <v>0</v>
      </c>
      <c r="R761" s="2">
        <v>0</v>
      </c>
      <c r="S761" s="2"/>
      <c r="T761" s="2"/>
      <c r="U761" s="2"/>
      <c r="V761" s="2"/>
      <c r="Z761" s="33">
        <v>68.89</v>
      </c>
      <c r="AA761" s="7">
        <v>7.68</v>
      </c>
      <c r="AB761" s="7"/>
      <c r="AC761" s="7"/>
      <c r="AD761" s="7"/>
      <c r="AE761" s="7"/>
      <c r="AF761" s="7"/>
      <c r="AG761" s="7"/>
      <c r="AH761" s="7"/>
      <c r="AI761" s="7"/>
    </row>
    <row r="762" spans="1:35" ht="12" customHeight="1" x14ac:dyDescent="0.2">
      <c r="A762" s="5">
        <v>2020</v>
      </c>
      <c r="B762" s="2" t="s">
        <v>720</v>
      </c>
      <c r="C762" s="2" t="s">
        <v>750</v>
      </c>
      <c r="D762" s="2" t="s">
        <v>682</v>
      </c>
      <c r="P762" s="2">
        <v>0</v>
      </c>
      <c r="Q762" s="2">
        <v>0</v>
      </c>
      <c r="R762" s="2">
        <v>0</v>
      </c>
      <c r="S762" s="2"/>
      <c r="T762" s="2"/>
      <c r="U762" s="2"/>
      <c r="V762" s="2"/>
      <c r="Z762" s="33">
        <v>117.5</v>
      </c>
      <c r="AA762" s="7">
        <v>8.14</v>
      </c>
      <c r="AB762" s="7"/>
      <c r="AC762" s="7"/>
      <c r="AD762" s="7"/>
      <c r="AE762" s="7"/>
      <c r="AF762" s="7"/>
      <c r="AG762" s="7"/>
      <c r="AH762" s="7"/>
      <c r="AI762" s="7"/>
    </row>
    <row r="763" spans="1:35" ht="12" customHeight="1" x14ac:dyDescent="0.2">
      <c r="A763" s="5">
        <v>2020</v>
      </c>
      <c r="B763" s="2" t="s">
        <v>724</v>
      </c>
      <c r="C763" s="2" t="s">
        <v>751</v>
      </c>
      <c r="D763" s="2" t="s">
        <v>682</v>
      </c>
      <c r="P763" s="2">
        <v>0</v>
      </c>
      <c r="Q763" s="2">
        <v>0</v>
      </c>
      <c r="R763" s="2">
        <v>0</v>
      </c>
      <c r="S763" s="2"/>
      <c r="T763" s="2"/>
      <c r="U763" s="2"/>
      <c r="V763" s="2"/>
      <c r="Z763" s="33">
        <v>77.33</v>
      </c>
      <c r="AA763" s="7">
        <v>9.9600000000000009</v>
      </c>
      <c r="AB763" s="7"/>
      <c r="AC763" s="7"/>
      <c r="AD763" s="7"/>
      <c r="AE763" s="7"/>
      <c r="AF763" s="7"/>
      <c r="AG763" s="7"/>
      <c r="AH763" s="7"/>
      <c r="AI763" s="7"/>
    </row>
    <row r="764" spans="1:35" ht="12" customHeight="1" x14ac:dyDescent="0.2">
      <c r="A764" s="5">
        <v>2020</v>
      </c>
      <c r="B764" s="2" t="s">
        <v>722</v>
      </c>
      <c r="C764" s="2" t="s">
        <v>752</v>
      </c>
      <c r="D764" s="2" t="s">
        <v>682</v>
      </c>
      <c r="P764" s="2">
        <v>0</v>
      </c>
      <c r="Q764" s="2">
        <v>0</v>
      </c>
      <c r="R764" s="2">
        <v>0</v>
      </c>
      <c r="S764" s="2"/>
      <c r="T764" s="2"/>
      <c r="U764" s="2"/>
      <c r="V764" s="2"/>
      <c r="Z764" s="33">
        <v>104.37</v>
      </c>
      <c r="AA764" s="7">
        <v>10.86</v>
      </c>
      <c r="AB764" s="7"/>
      <c r="AC764" s="7"/>
      <c r="AD764" s="7"/>
      <c r="AE764" s="7"/>
      <c r="AF764" s="7"/>
      <c r="AG764" s="7"/>
      <c r="AH764" s="7"/>
      <c r="AI764" s="7"/>
    </row>
    <row r="765" spans="1:35" ht="12" customHeight="1" x14ac:dyDescent="0.2">
      <c r="A765" s="5">
        <v>2020</v>
      </c>
      <c r="B765" s="2" t="s">
        <v>724</v>
      </c>
      <c r="C765" s="2" t="s">
        <v>753</v>
      </c>
      <c r="D765" s="2" t="s">
        <v>682</v>
      </c>
      <c r="P765" s="2">
        <v>0</v>
      </c>
      <c r="Q765" s="2">
        <v>0</v>
      </c>
      <c r="R765" s="2">
        <v>0</v>
      </c>
      <c r="S765" s="2"/>
      <c r="T765" s="2"/>
      <c r="U765" s="2"/>
      <c r="V765" s="2"/>
      <c r="Z765" s="33">
        <v>137.63999999999999</v>
      </c>
      <c r="AA765" s="7">
        <v>17.36</v>
      </c>
      <c r="AB765" s="7"/>
      <c r="AC765" s="7"/>
      <c r="AD765" s="7"/>
      <c r="AE765" s="7"/>
      <c r="AF765" s="7"/>
      <c r="AG765" s="7"/>
      <c r="AH765" s="7"/>
      <c r="AI765" s="7"/>
    </row>
    <row r="766" spans="1:35" ht="12" customHeight="1" x14ac:dyDescent="0.2">
      <c r="A766" s="5">
        <v>2020</v>
      </c>
      <c r="B766" s="2" t="s">
        <v>724</v>
      </c>
      <c r="C766" s="2" t="s">
        <v>248</v>
      </c>
      <c r="D766" s="2" t="s">
        <v>682</v>
      </c>
      <c r="P766" s="2">
        <v>0</v>
      </c>
      <c r="Q766" s="2">
        <v>0</v>
      </c>
      <c r="R766" s="2">
        <v>0</v>
      </c>
      <c r="S766" s="2"/>
      <c r="T766" s="2"/>
      <c r="U766" s="2"/>
      <c r="V766" s="2"/>
      <c r="Z766" s="33">
        <v>9.27</v>
      </c>
      <c r="AA766" s="7">
        <v>7.58</v>
      </c>
      <c r="AB766" s="7"/>
      <c r="AC766" s="7"/>
      <c r="AD766" s="7"/>
      <c r="AE766" s="7"/>
      <c r="AF766" s="7"/>
      <c r="AG766" s="7"/>
      <c r="AH766" s="7"/>
      <c r="AI766" s="7"/>
    </row>
    <row r="767" spans="1:35" ht="12" customHeight="1" x14ac:dyDescent="0.2">
      <c r="A767" s="5">
        <v>2020</v>
      </c>
      <c r="B767" s="2" t="s">
        <v>717</v>
      </c>
      <c r="C767" s="2" t="s">
        <v>249</v>
      </c>
      <c r="D767" s="2" t="s">
        <v>682</v>
      </c>
      <c r="P767" s="2">
        <v>0</v>
      </c>
      <c r="Q767" s="2">
        <v>0</v>
      </c>
      <c r="R767" s="2">
        <v>0</v>
      </c>
      <c r="S767" s="2"/>
      <c r="T767" s="2"/>
      <c r="U767" s="2"/>
      <c r="V767" s="2"/>
      <c r="Z767" s="33">
        <v>22.16</v>
      </c>
      <c r="AA767" s="7">
        <v>7.17</v>
      </c>
      <c r="AB767" s="7"/>
      <c r="AC767" s="7"/>
      <c r="AD767" s="7"/>
      <c r="AE767" s="7"/>
      <c r="AF767" s="7"/>
      <c r="AG767" s="7"/>
      <c r="AH767" s="7"/>
      <c r="AI767" s="7"/>
    </row>
    <row r="768" spans="1:35" ht="12" customHeight="1" x14ac:dyDescent="0.2">
      <c r="A768" s="5">
        <v>2020</v>
      </c>
      <c r="B768" s="2" t="s">
        <v>723</v>
      </c>
      <c r="C768" s="2" t="s">
        <v>250</v>
      </c>
      <c r="D768" s="2" t="s">
        <v>682</v>
      </c>
      <c r="P768" s="2">
        <v>0</v>
      </c>
      <c r="Q768" s="2">
        <v>0</v>
      </c>
      <c r="R768" s="2">
        <v>0</v>
      </c>
      <c r="S768" s="2"/>
      <c r="T768" s="2"/>
      <c r="U768" s="2"/>
      <c r="V768" s="2"/>
      <c r="Z768" s="33">
        <v>9.69</v>
      </c>
      <c r="AA768" s="7">
        <v>4.9400000000000004</v>
      </c>
      <c r="AB768" s="7"/>
      <c r="AC768" s="7"/>
      <c r="AD768" s="7"/>
      <c r="AE768" s="7"/>
      <c r="AF768" s="7"/>
      <c r="AG768" s="7"/>
      <c r="AH768" s="7"/>
      <c r="AI768" s="7"/>
    </row>
    <row r="769" spans="1:35" ht="12" customHeight="1" x14ac:dyDescent="0.2">
      <c r="A769" s="5">
        <v>2020</v>
      </c>
      <c r="B769" s="2" t="s">
        <v>723</v>
      </c>
      <c r="C769" s="2" t="s">
        <v>251</v>
      </c>
      <c r="D769" s="2" t="s">
        <v>682</v>
      </c>
      <c r="P769" s="2">
        <v>0</v>
      </c>
      <c r="Q769" s="2">
        <v>0</v>
      </c>
      <c r="R769" s="2">
        <v>0</v>
      </c>
      <c r="S769" s="2"/>
      <c r="T769" s="2"/>
      <c r="U769" s="2"/>
      <c r="V769" s="2"/>
      <c r="Z769" s="33">
        <v>79.58</v>
      </c>
      <c r="AA769" s="7">
        <v>4.34</v>
      </c>
      <c r="AB769" s="7"/>
      <c r="AC769" s="7"/>
      <c r="AD769" s="7"/>
      <c r="AE769" s="7"/>
      <c r="AF769" s="7"/>
      <c r="AG769" s="7"/>
      <c r="AH769" s="7"/>
      <c r="AI769" s="7"/>
    </row>
    <row r="770" spans="1:35" ht="12" customHeight="1" x14ac:dyDescent="0.2">
      <c r="A770" s="5">
        <v>2020</v>
      </c>
      <c r="B770" s="2" t="s">
        <v>719</v>
      </c>
      <c r="C770" s="2" t="s">
        <v>252</v>
      </c>
      <c r="D770" s="2" t="s">
        <v>682</v>
      </c>
      <c r="P770" s="2">
        <v>0</v>
      </c>
      <c r="Q770" s="2">
        <v>0</v>
      </c>
      <c r="R770" s="2">
        <v>0</v>
      </c>
      <c r="S770" s="2"/>
      <c r="T770" s="2"/>
      <c r="U770" s="2"/>
      <c r="V770" s="2"/>
      <c r="Z770" s="33">
        <v>47.03</v>
      </c>
      <c r="AA770" s="7">
        <v>9.0299999999999994</v>
      </c>
      <c r="AB770" s="7"/>
      <c r="AC770" s="7"/>
      <c r="AD770" s="7"/>
      <c r="AE770" s="7"/>
      <c r="AF770" s="7"/>
      <c r="AG770" s="7"/>
      <c r="AH770" s="7"/>
      <c r="AI770" s="7"/>
    </row>
    <row r="771" spans="1:35" ht="12" customHeight="1" x14ac:dyDescent="0.2">
      <c r="A771" s="5">
        <v>2020</v>
      </c>
      <c r="B771" s="2" t="s">
        <v>720</v>
      </c>
      <c r="C771" s="2" t="s">
        <v>253</v>
      </c>
      <c r="D771" s="2" t="s">
        <v>682</v>
      </c>
      <c r="P771" s="2">
        <v>0</v>
      </c>
      <c r="Q771" s="2">
        <v>0</v>
      </c>
      <c r="R771" s="2">
        <v>0</v>
      </c>
      <c r="S771" s="2"/>
      <c r="T771" s="2"/>
      <c r="U771" s="2"/>
      <c r="V771" s="2"/>
      <c r="Z771" s="33">
        <v>19.55</v>
      </c>
      <c r="AA771" s="7">
        <v>7.8</v>
      </c>
      <c r="AB771" s="7"/>
      <c r="AC771" s="7"/>
      <c r="AD771" s="7"/>
      <c r="AE771" s="7"/>
      <c r="AF771" s="7"/>
      <c r="AG771" s="7"/>
      <c r="AH771" s="7"/>
      <c r="AI771" s="7"/>
    </row>
    <row r="772" spans="1:35" ht="12" customHeight="1" x14ac:dyDescent="0.2">
      <c r="A772" s="5">
        <v>2021</v>
      </c>
      <c r="B772" s="2" t="s">
        <v>715</v>
      </c>
      <c r="C772" s="2" t="s">
        <v>725</v>
      </c>
      <c r="D772" s="2" t="s">
        <v>682</v>
      </c>
      <c r="P772" s="2">
        <v>0</v>
      </c>
      <c r="Q772" s="2">
        <v>0</v>
      </c>
      <c r="R772" s="2">
        <v>0</v>
      </c>
      <c r="S772" s="2"/>
      <c r="T772" s="2"/>
      <c r="U772" s="2"/>
      <c r="V772" s="2"/>
      <c r="Z772" s="33">
        <v>150.19</v>
      </c>
      <c r="AA772" s="7">
        <v>16.23</v>
      </c>
      <c r="AB772" s="7"/>
      <c r="AC772" s="7"/>
      <c r="AD772" s="7"/>
      <c r="AE772" s="7"/>
      <c r="AF772" s="7"/>
      <c r="AG772" s="7"/>
      <c r="AH772" s="7"/>
      <c r="AI772" s="7"/>
    </row>
    <row r="773" spans="1:35" ht="12" customHeight="1" x14ac:dyDescent="0.2">
      <c r="A773" s="5">
        <v>2021</v>
      </c>
      <c r="B773" s="2" t="s">
        <v>716</v>
      </c>
      <c r="C773" s="2" t="s">
        <v>726</v>
      </c>
      <c r="D773" s="2" t="s">
        <v>682</v>
      </c>
      <c r="P773" s="2">
        <v>0</v>
      </c>
      <c r="Q773" s="2">
        <v>0</v>
      </c>
      <c r="R773" s="2">
        <v>0</v>
      </c>
      <c r="S773" s="2"/>
      <c r="T773" s="2"/>
      <c r="U773" s="2"/>
      <c r="V773" s="2"/>
      <c r="Z773" s="33">
        <v>232.91</v>
      </c>
      <c r="AA773" s="7">
        <v>13.66</v>
      </c>
      <c r="AB773" s="7"/>
      <c r="AC773" s="7"/>
      <c r="AD773" s="7"/>
      <c r="AE773" s="7"/>
      <c r="AF773" s="7"/>
      <c r="AG773" s="7"/>
      <c r="AH773" s="7"/>
      <c r="AI773" s="7"/>
    </row>
    <row r="774" spans="1:35" ht="12" customHeight="1" x14ac:dyDescent="0.2">
      <c r="A774" s="5">
        <v>2021</v>
      </c>
      <c r="B774" s="2" t="s">
        <v>717</v>
      </c>
      <c r="C774" s="2" t="s">
        <v>727</v>
      </c>
      <c r="D774" s="2" t="s">
        <v>682</v>
      </c>
      <c r="P774" s="2">
        <v>0</v>
      </c>
      <c r="Q774" s="2">
        <v>0</v>
      </c>
      <c r="R774" s="2">
        <v>0</v>
      </c>
      <c r="S774" s="2"/>
      <c r="T774" s="2"/>
      <c r="U774" s="2"/>
      <c r="V774" s="2"/>
      <c r="Z774" s="33">
        <v>74.91</v>
      </c>
      <c r="AA774" s="7">
        <v>9.68</v>
      </c>
      <c r="AB774" s="7"/>
      <c r="AC774" s="7"/>
      <c r="AD774" s="7"/>
      <c r="AE774" s="7"/>
      <c r="AF774" s="7"/>
      <c r="AG774" s="7"/>
      <c r="AH774" s="7"/>
      <c r="AI774" s="7"/>
    </row>
    <row r="775" spans="1:35" ht="12" customHeight="1" x14ac:dyDescent="0.2">
      <c r="A775" s="5">
        <v>2021</v>
      </c>
      <c r="B775" s="2" t="s">
        <v>718</v>
      </c>
      <c r="C775" s="2" t="s">
        <v>728</v>
      </c>
      <c r="D775" s="2" t="s">
        <v>682</v>
      </c>
      <c r="P775" s="2">
        <v>0</v>
      </c>
      <c r="Q775" s="2">
        <v>0</v>
      </c>
      <c r="R775" s="2">
        <v>0</v>
      </c>
      <c r="S775" s="2"/>
      <c r="T775" s="2"/>
      <c r="U775" s="2"/>
      <c r="V775" s="2"/>
      <c r="Z775" s="33">
        <v>107.05</v>
      </c>
      <c r="AA775" s="7">
        <v>12.39</v>
      </c>
      <c r="AB775" s="7"/>
      <c r="AC775" s="7"/>
      <c r="AD775" s="7"/>
      <c r="AE775" s="7"/>
      <c r="AF775" s="7"/>
      <c r="AG775" s="7"/>
      <c r="AH775" s="7"/>
      <c r="AI775" s="7"/>
    </row>
    <row r="776" spans="1:35" ht="12" customHeight="1" x14ac:dyDescent="0.2">
      <c r="A776" s="5">
        <v>2021</v>
      </c>
      <c r="B776" s="2" t="s">
        <v>719</v>
      </c>
      <c r="C776" s="2" t="s">
        <v>729</v>
      </c>
      <c r="D776" s="2" t="s">
        <v>682</v>
      </c>
      <c r="P776" s="2">
        <v>0</v>
      </c>
      <c r="Q776" s="2">
        <v>0</v>
      </c>
      <c r="R776" s="2">
        <v>0</v>
      </c>
      <c r="S776" s="2"/>
      <c r="T776" s="2"/>
      <c r="U776" s="2"/>
      <c r="V776" s="2"/>
      <c r="Z776" s="33">
        <v>104.82</v>
      </c>
      <c r="AA776" s="7">
        <v>10.62</v>
      </c>
      <c r="AB776" s="7"/>
      <c r="AC776" s="7"/>
      <c r="AD776" s="7"/>
      <c r="AE776" s="7"/>
      <c r="AF776" s="7"/>
      <c r="AG776" s="7"/>
      <c r="AH776" s="7"/>
      <c r="AI776" s="7"/>
    </row>
    <row r="777" spans="1:35" ht="12" customHeight="1" x14ac:dyDescent="0.2">
      <c r="A777" s="5">
        <v>2021</v>
      </c>
      <c r="B777" s="2" t="s">
        <v>720</v>
      </c>
      <c r="C777" s="2" t="s">
        <v>730</v>
      </c>
      <c r="D777" s="2" t="s">
        <v>682</v>
      </c>
      <c r="P777" s="2">
        <v>0</v>
      </c>
      <c r="Q777" s="2">
        <v>0</v>
      </c>
      <c r="R777" s="2">
        <v>0</v>
      </c>
      <c r="S777" s="2"/>
      <c r="T777" s="2"/>
      <c r="U777" s="2"/>
      <c r="V777" s="2"/>
      <c r="Z777" s="33">
        <v>314.95</v>
      </c>
      <c r="AA777" s="7">
        <v>17.43</v>
      </c>
      <c r="AB777" s="7"/>
      <c r="AC777" s="7"/>
      <c r="AD777" s="7"/>
      <c r="AE777" s="7"/>
      <c r="AF777" s="7"/>
      <c r="AG777" s="7"/>
      <c r="AH777" s="7"/>
      <c r="AI777" s="7"/>
    </row>
    <row r="778" spans="1:35" ht="12" customHeight="1" x14ac:dyDescent="0.2">
      <c r="A778" s="5">
        <v>2021</v>
      </c>
      <c r="B778" s="2" t="s">
        <v>716</v>
      </c>
      <c r="C778" s="2" t="s">
        <v>731</v>
      </c>
      <c r="D778" s="2" t="s">
        <v>682</v>
      </c>
      <c r="P778" s="2">
        <v>0</v>
      </c>
      <c r="Q778" s="2">
        <v>0</v>
      </c>
      <c r="R778" s="2">
        <v>0</v>
      </c>
      <c r="S778" s="2"/>
      <c r="T778" s="2"/>
      <c r="U778" s="2"/>
      <c r="V778" s="2"/>
      <c r="Z778" s="33">
        <v>201.71</v>
      </c>
      <c r="AA778" s="7">
        <v>11.67</v>
      </c>
      <c r="AB778" s="7"/>
      <c r="AC778" s="7"/>
      <c r="AD778" s="7"/>
      <c r="AE778" s="7"/>
      <c r="AF778" s="7"/>
      <c r="AG778" s="7"/>
      <c r="AH778" s="7"/>
      <c r="AI778" s="7"/>
    </row>
    <row r="779" spans="1:35" ht="12" customHeight="1" x14ac:dyDescent="0.2">
      <c r="A779" s="5">
        <v>2021</v>
      </c>
      <c r="B779" s="2" t="s">
        <v>721</v>
      </c>
      <c r="C779" s="2" t="s">
        <v>732</v>
      </c>
      <c r="D779" s="2" t="s">
        <v>682</v>
      </c>
      <c r="P779" s="2">
        <v>0</v>
      </c>
      <c r="Q779" s="2">
        <v>0</v>
      </c>
      <c r="R779" s="2">
        <v>0</v>
      </c>
      <c r="S779" s="2"/>
      <c r="T779" s="2"/>
      <c r="U779" s="2"/>
      <c r="V779" s="2"/>
      <c r="Z779" s="33">
        <v>151.74</v>
      </c>
      <c r="AA779" s="7">
        <v>12.92</v>
      </c>
      <c r="AB779" s="7"/>
      <c r="AC779" s="7"/>
      <c r="AD779" s="7"/>
      <c r="AE779" s="7"/>
      <c r="AF779" s="7"/>
      <c r="AG779" s="7"/>
      <c r="AH779" s="7"/>
      <c r="AI779" s="7"/>
    </row>
    <row r="780" spans="1:35" ht="12" customHeight="1" x14ac:dyDescent="0.2">
      <c r="A780" s="5">
        <v>2021</v>
      </c>
      <c r="B780" s="2" t="s">
        <v>718</v>
      </c>
      <c r="C780" s="2" t="s">
        <v>733</v>
      </c>
      <c r="D780" s="2" t="s">
        <v>682</v>
      </c>
      <c r="P780" s="2">
        <v>0</v>
      </c>
      <c r="Q780" s="2">
        <v>0</v>
      </c>
      <c r="R780" s="2">
        <v>0</v>
      </c>
      <c r="S780" s="2"/>
      <c r="T780" s="2"/>
      <c r="U780" s="2"/>
      <c r="V780" s="2"/>
      <c r="Z780" s="33">
        <v>175.72</v>
      </c>
      <c r="AA780" s="7">
        <v>12.74</v>
      </c>
      <c r="AB780" s="7"/>
      <c r="AC780" s="7"/>
      <c r="AD780" s="7"/>
      <c r="AE780" s="7"/>
      <c r="AF780" s="7"/>
      <c r="AG780" s="7"/>
      <c r="AH780" s="7"/>
      <c r="AI780" s="7"/>
    </row>
    <row r="781" spans="1:35" ht="12" customHeight="1" x14ac:dyDescent="0.2">
      <c r="A781" s="5">
        <v>2021</v>
      </c>
      <c r="B781" s="2" t="s">
        <v>721</v>
      </c>
      <c r="C781" s="2" t="s">
        <v>734</v>
      </c>
      <c r="D781" s="2" t="s">
        <v>682</v>
      </c>
      <c r="P781" s="2">
        <v>0</v>
      </c>
      <c r="Q781" s="2">
        <v>0</v>
      </c>
      <c r="R781" s="2">
        <v>0</v>
      </c>
      <c r="S781" s="2"/>
      <c r="T781" s="2"/>
      <c r="U781" s="2"/>
      <c r="V781" s="2"/>
      <c r="Z781" s="33">
        <v>95.22</v>
      </c>
      <c r="AA781" s="7">
        <v>7.44</v>
      </c>
      <c r="AB781" s="7"/>
      <c r="AC781" s="7"/>
      <c r="AD781" s="7"/>
      <c r="AE781" s="7"/>
      <c r="AF781" s="7"/>
      <c r="AG781" s="7"/>
      <c r="AH781" s="7"/>
      <c r="AI781" s="7"/>
    </row>
    <row r="782" spans="1:35" ht="12" customHeight="1" x14ac:dyDescent="0.2">
      <c r="A782" s="5">
        <v>2021</v>
      </c>
      <c r="B782" s="2" t="s">
        <v>722</v>
      </c>
      <c r="C782" s="2" t="s">
        <v>735</v>
      </c>
      <c r="D782" s="2" t="s">
        <v>682</v>
      </c>
      <c r="P782" s="2">
        <v>0</v>
      </c>
      <c r="Q782" s="2">
        <v>0</v>
      </c>
      <c r="R782" s="2">
        <v>0</v>
      </c>
      <c r="S782" s="2"/>
      <c r="T782" s="2"/>
      <c r="U782" s="2"/>
      <c r="V782" s="2"/>
      <c r="Z782" s="33">
        <v>95.41</v>
      </c>
      <c r="AA782" s="7">
        <v>10.68</v>
      </c>
      <c r="AB782" s="7"/>
      <c r="AC782" s="7"/>
      <c r="AD782" s="7"/>
      <c r="AE782" s="7"/>
      <c r="AF782" s="7"/>
      <c r="AG782" s="7"/>
      <c r="AH782" s="7"/>
      <c r="AI782" s="7"/>
    </row>
    <row r="783" spans="1:35" ht="12" customHeight="1" x14ac:dyDescent="0.2">
      <c r="A783" s="5">
        <v>2021</v>
      </c>
      <c r="B783" s="2" t="s">
        <v>715</v>
      </c>
      <c r="C783" s="2" t="s">
        <v>736</v>
      </c>
      <c r="D783" s="2" t="s">
        <v>682</v>
      </c>
      <c r="P783" s="2">
        <v>0</v>
      </c>
      <c r="Q783" s="2">
        <v>0</v>
      </c>
      <c r="R783" s="2">
        <v>0</v>
      </c>
      <c r="S783" s="2"/>
      <c r="T783" s="2"/>
      <c r="U783" s="2"/>
      <c r="V783" s="2"/>
      <c r="Z783" s="33">
        <v>212.92</v>
      </c>
      <c r="AA783" s="7">
        <v>17.829999999999998</v>
      </c>
      <c r="AB783" s="7"/>
      <c r="AC783" s="7"/>
      <c r="AD783" s="7"/>
      <c r="AE783" s="7"/>
      <c r="AF783" s="7"/>
      <c r="AG783" s="7"/>
      <c r="AH783" s="7"/>
      <c r="AI783" s="7"/>
    </row>
    <row r="784" spans="1:35" ht="12" customHeight="1" x14ac:dyDescent="0.2">
      <c r="A784" s="5">
        <v>2021</v>
      </c>
      <c r="B784" s="2" t="s">
        <v>723</v>
      </c>
      <c r="C784" s="2" t="s">
        <v>737</v>
      </c>
      <c r="D784" s="2" t="s">
        <v>682</v>
      </c>
      <c r="P784" s="2">
        <v>0</v>
      </c>
      <c r="Q784" s="2">
        <v>0</v>
      </c>
      <c r="R784" s="2">
        <v>0</v>
      </c>
      <c r="S784" s="2"/>
      <c r="T784" s="2"/>
      <c r="U784" s="2"/>
      <c r="V784" s="2"/>
      <c r="Z784" s="33">
        <v>100</v>
      </c>
      <c r="AA784" s="7">
        <v>10.24</v>
      </c>
      <c r="AB784" s="7"/>
      <c r="AC784" s="7"/>
      <c r="AD784" s="7"/>
      <c r="AE784" s="7"/>
      <c r="AF784" s="7"/>
      <c r="AG784" s="7"/>
      <c r="AH784" s="7"/>
      <c r="AI784" s="7"/>
    </row>
    <row r="785" spans="1:35" ht="12" customHeight="1" x14ac:dyDescent="0.2">
      <c r="A785" s="5">
        <v>2021</v>
      </c>
      <c r="B785" s="2" t="s">
        <v>719</v>
      </c>
      <c r="C785" s="2" t="s">
        <v>738</v>
      </c>
      <c r="D785" s="2" t="s">
        <v>682</v>
      </c>
      <c r="P785" s="2">
        <v>0</v>
      </c>
      <c r="Q785" s="2">
        <v>0</v>
      </c>
      <c r="R785" s="2">
        <v>0</v>
      </c>
      <c r="S785" s="2"/>
      <c r="T785" s="2"/>
      <c r="U785" s="2"/>
      <c r="V785" s="2"/>
      <c r="Z785" s="33">
        <v>158.22999999999999</v>
      </c>
      <c r="AA785" s="7">
        <v>13.49</v>
      </c>
      <c r="AB785" s="7"/>
      <c r="AC785" s="7"/>
      <c r="AD785" s="7"/>
      <c r="AE785" s="7"/>
      <c r="AF785" s="7"/>
      <c r="AG785" s="7"/>
      <c r="AH785" s="7"/>
      <c r="AI785" s="7"/>
    </row>
    <row r="786" spans="1:35" ht="12" customHeight="1" x14ac:dyDescent="0.2">
      <c r="A786" s="5">
        <v>2021</v>
      </c>
      <c r="B786" s="2" t="s">
        <v>721</v>
      </c>
      <c r="C786" s="2" t="s">
        <v>739</v>
      </c>
      <c r="D786" s="2" t="s">
        <v>682</v>
      </c>
      <c r="P786" s="2">
        <v>0</v>
      </c>
      <c r="Q786" s="2">
        <v>0</v>
      </c>
      <c r="R786" s="2">
        <v>0</v>
      </c>
      <c r="S786" s="2"/>
      <c r="T786" s="2"/>
      <c r="U786" s="2"/>
      <c r="V786" s="2"/>
      <c r="Z786" s="33">
        <v>67.06</v>
      </c>
      <c r="AA786" s="7">
        <v>7.6</v>
      </c>
      <c r="AB786" s="7"/>
      <c r="AC786" s="7"/>
      <c r="AD786" s="7"/>
      <c r="AE786" s="7"/>
      <c r="AF786" s="7"/>
      <c r="AG786" s="7"/>
      <c r="AH786" s="7"/>
      <c r="AI786" s="7"/>
    </row>
    <row r="787" spans="1:35" ht="12" customHeight="1" x14ac:dyDescent="0.2">
      <c r="A787" s="5">
        <v>2021</v>
      </c>
      <c r="B787" s="2" t="s">
        <v>724</v>
      </c>
      <c r="C787" s="2" t="s">
        <v>740</v>
      </c>
      <c r="D787" s="2" t="s">
        <v>682</v>
      </c>
      <c r="P787" s="2">
        <v>0</v>
      </c>
      <c r="Q787" s="2">
        <v>0</v>
      </c>
      <c r="R787" s="2">
        <v>0</v>
      </c>
      <c r="S787" s="2"/>
      <c r="T787" s="2"/>
      <c r="U787" s="2"/>
      <c r="V787" s="2"/>
      <c r="Z787" s="33">
        <v>154.91</v>
      </c>
      <c r="AA787" s="7">
        <v>11.91</v>
      </c>
      <c r="AB787" s="7"/>
      <c r="AC787" s="7"/>
      <c r="AD787" s="7"/>
      <c r="AE787" s="7"/>
      <c r="AF787" s="7"/>
      <c r="AG787" s="7"/>
      <c r="AH787" s="7"/>
      <c r="AI787" s="7"/>
    </row>
    <row r="788" spans="1:35" ht="12" customHeight="1" x14ac:dyDescent="0.2">
      <c r="A788" s="5">
        <v>2021</v>
      </c>
      <c r="B788" s="2" t="s">
        <v>718</v>
      </c>
      <c r="C788" s="2" t="s">
        <v>741</v>
      </c>
      <c r="D788" s="2" t="s">
        <v>682</v>
      </c>
      <c r="P788" s="2">
        <v>0</v>
      </c>
      <c r="Q788" s="2">
        <v>0</v>
      </c>
      <c r="R788" s="2">
        <v>0</v>
      </c>
      <c r="S788" s="2"/>
      <c r="T788" s="2"/>
      <c r="U788" s="2"/>
      <c r="V788" s="2"/>
      <c r="Z788" s="33">
        <v>128.74</v>
      </c>
      <c r="AA788" s="7">
        <v>10.210000000000001</v>
      </c>
      <c r="AB788" s="7"/>
      <c r="AC788" s="7"/>
      <c r="AD788" s="7"/>
      <c r="AE788" s="7"/>
      <c r="AF788" s="7"/>
      <c r="AG788" s="7"/>
      <c r="AH788" s="7"/>
      <c r="AI788" s="7"/>
    </row>
    <row r="789" spans="1:35" ht="12" customHeight="1" x14ac:dyDescent="0.2">
      <c r="A789" s="5">
        <v>2021</v>
      </c>
      <c r="B789" s="2" t="s">
        <v>717</v>
      </c>
      <c r="C789" s="2" t="s">
        <v>742</v>
      </c>
      <c r="D789" s="2" t="s">
        <v>682</v>
      </c>
      <c r="P789" s="2">
        <v>0</v>
      </c>
      <c r="Q789" s="2">
        <v>0</v>
      </c>
      <c r="R789" s="2">
        <v>0</v>
      </c>
      <c r="S789" s="2"/>
      <c r="T789" s="2"/>
      <c r="U789" s="2"/>
      <c r="V789" s="2"/>
      <c r="Z789" s="33">
        <v>95.26</v>
      </c>
      <c r="AA789" s="7">
        <v>10.57</v>
      </c>
      <c r="AB789" s="7"/>
      <c r="AC789" s="7"/>
      <c r="AD789" s="7"/>
      <c r="AE789" s="7"/>
      <c r="AF789" s="7"/>
      <c r="AG789" s="7"/>
      <c r="AH789" s="7"/>
      <c r="AI789" s="7"/>
    </row>
    <row r="790" spans="1:35" ht="12" customHeight="1" x14ac:dyDescent="0.2">
      <c r="A790" s="5">
        <v>2021</v>
      </c>
      <c r="B790" s="2" t="s">
        <v>717</v>
      </c>
      <c r="C790" s="2" t="s">
        <v>743</v>
      </c>
      <c r="D790" s="2" t="s">
        <v>682</v>
      </c>
      <c r="P790" s="2">
        <v>0</v>
      </c>
      <c r="Q790" s="2">
        <v>0</v>
      </c>
      <c r="R790" s="2">
        <v>0</v>
      </c>
      <c r="S790" s="2"/>
      <c r="T790" s="2"/>
      <c r="U790" s="2"/>
      <c r="V790" s="2"/>
      <c r="Z790" s="33">
        <v>215.08</v>
      </c>
      <c r="AA790" s="7">
        <v>16.559999999999999</v>
      </c>
      <c r="AB790" s="7"/>
      <c r="AC790" s="7"/>
      <c r="AD790" s="7"/>
      <c r="AE790" s="7"/>
      <c r="AF790" s="7"/>
      <c r="AG790" s="7"/>
      <c r="AH790" s="7"/>
      <c r="AI790" s="7"/>
    </row>
    <row r="791" spans="1:35" ht="12" customHeight="1" x14ac:dyDescent="0.2">
      <c r="A791" s="5">
        <v>2021</v>
      </c>
      <c r="B791" s="2" t="s">
        <v>715</v>
      </c>
      <c r="C791" s="2" t="s">
        <v>744</v>
      </c>
      <c r="D791" s="2" t="s">
        <v>682</v>
      </c>
      <c r="P791" s="2">
        <v>0</v>
      </c>
      <c r="Q791" s="2">
        <v>0</v>
      </c>
      <c r="R791" s="2">
        <v>0</v>
      </c>
      <c r="S791" s="2"/>
      <c r="T791" s="2"/>
      <c r="U791" s="2"/>
      <c r="V791" s="2"/>
      <c r="Z791" s="33">
        <v>153.08000000000001</v>
      </c>
      <c r="AA791" s="7">
        <v>16.239999999999998</v>
      </c>
      <c r="AB791" s="7"/>
      <c r="AC791" s="7"/>
      <c r="AD791" s="7"/>
      <c r="AE791" s="7"/>
      <c r="AF791" s="7"/>
      <c r="AG791" s="7"/>
      <c r="AH791" s="7"/>
      <c r="AI791" s="7"/>
    </row>
    <row r="792" spans="1:35" ht="12" customHeight="1" x14ac:dyDescent="0.2">
      <c r="A792" s="5">
        <v>2021</v>
      </c>
      <c r="B792" s="2" t="s">
        <v>724</v>
      </c>
      <c r="C792" s="2" t="s">
        <v>745</v>
      </c>
      <c r="D792" s="2" t="s">
        <v>682</v>
      </c>
      <c r="P792" s="2">
        <v>0</v>
      </c>
      <c r="Q792" s="2">
        <v>0</v>
      </c>
      <c r="R792" s="2">
        <v>0</v>
      </c>
      <c r="S792" s="2"/>
      <c r="T792" s="2"/>
      <c r="U792" s="2"/>
      <c r="V792" s="2"/>
      <c r="Z792" s="33">
        <v>88.8</v>
      </c>
      <c r="AA792" s="7">
        <v>12.4</v>
      </c>
      <c r="AB792" s="7"/>
      <c r="AC792" s="7"/>
      <c r="AD792" s="7"/>
      <c r="AE792" s="7"/>
      <c r="AF792" s="7"/>
      <c r="AG792" s="7"/>
      <c r="AH792" s="7"/>
      <c r="AI792" s="7"/>
    </row>
    <row r="793" spans="1:35" ht="12" customHeight="1" x14ac:dyDescent="0.2">
      <c r="A793" s="5">
        <v>2021</v>
      </c>
      <c r="B793" s="2" t="s">
        <v>718</v>
      </c>
      <c r="C793" s="2" t="s">
        <v>746</v>
      </c>
      <c r="D793" s="2" t="s">
        <v>682</v>
      </c>
      <c r="P793" s="2">
        <v>0</v>
      </c>
      <c r="Q793" s="2">
        <v>0</v>
      </c>
      <c r="R793" s="2">
        <v>0</v>
      </c>
      <c r="S793" s="2"/>
      <c r="T793" s="2"/>
      <c r="U793" s="2"/>
      <c r="V793" s="2"/>
      <c r="Z793" s="33">
        <v>101.4</v>
      </c>
      <c r="AA793" s="7">
        <v>15.8</v>
      </c>
      <c r="AB793" s="7"/>
      <c r="AC793" s="7"/>
      <c r="AD793" s="7"/>
      <c r="AE793" s="7"/>
      <c r="AF793" s="7"/>
      <c r="AG793" s="7"/>
      <c r="AH793" s="7"/>
      <c r="AI793" s="7"/>
    </row>
    <row r="794" spans="1:35" ht="12" customHeight="1" x14ac:dyDescent="0.2">
      <c r="A794" s="5">
        <v>2021</v>
      </c>
      <c r="B794" s="2" t="s">
        <v>723</v>
      </c>
      <c r="C794" s="2" t="s">
        <v>747</v>
      </c>
      <c r="D794" s="2" t="s">
        <v>682</v>
      </c>
      <c r="P794" s="2">
        <v>0</v>
      </c>
      <c r="Q794" s="2">
        <v>0</v>
      </c>
      <c r="R794" s="2">
        <v>0</v>
      </c>
      <c r="S794" s="2"/>
      <c r="T794" s="2"/>
      <c r="U794" s="2"/>
      <c r="V794" s="2"/>
      <c r="Z794" s="33">
        <v>83.61</v>
      </c>
      <c r="AA794" s="7">
        <v>7.82</v>
      </c>
      <c r="AB794" s="7"/>
      <c r="AC794" s="7"/>
      <c r="AD794" s="7"/>
      <c r="AE794" s="7"/>
      <c r="AF794" s="7"/>
      <c r="AG794" s="7"/>
      <c r="AH794" s="7"/>
      <c r="AI794" s="7"/>
    </row>
    <row r="795" spans="1:35" ht="12" customHeight="1" x14ac:dyDescent="0.2">
      <c r="A795" s="5">
        <v>2021</v>
      </c>
      <c r="B795" s="2" t="s">
        <v>722</v>
      </c>
      <c r="C795" s="2" t="s">
        <v>748</v>
      </c>
      <c r="D795" s="2" t="s">
        <v>682</v>
      </c>
      <c r="P795" s="2">
        <v>0</v>
      </c>
      <c r="Q795" s="2">
        <v>0</v>
      </c>
      <c r="R795" s="2">
        <v>0</v>
      </c>
      <c r="S795" s="2"/>
      <c r="T795" s="2"/>
      <c r="U795" s="2"/>
      <c r="V795" s="2"/>
      <c r="Z795" s="33">
        <v>122.91</v>
      </c>
      <c r="AA795" s="7">
        <v>13.83</v>
      </c>
      <c r="AB795" s="7"/>
      <c r="AC795" s="7"/>
      <c r="AD795" s="7"/>
      <c r="AE795" s="7"/>
      <c r="AF795" s="7"/>
      <c r="AG795" s="7"/>
      <c r="AH795" s="7"/>
      <c r="AI795" s="7"/>
    </row>
    <row r="796" spans="1:35" ht="12" customHeight="1" x14ac:dyDescent="0.2">
      <c r="A796" s="5">
        <v>2021</v>
      </c>
      <c r="B796" s="2" t="s">
        <v>719</v>
      </c>
      <c r="C796" s="2" t="s">
        <v>749</v>
      </c>
      <c r="D796" s="2" t="s">
        <v>682</v>
      </c>
      <c r="P796" s="2">
        <v>0</v>
      </c>
      <c r="Q796" s="2">
        <v>0</v>
      </c>
      <c r="R796" s="2">
        <v>0</v>
      </c>
      <c r="S796" s="2"/>
      <c r="T796" s="2"/>
      <c r="U796" s="2"/>
      <c r="V796" s="2"/>
      <c r="Z796" s="33">
        <v>73.84</v>
      </c>
      <c r="AA796" s="7">
        <v>8.23</v>
      </c>
      <c r="AB796" s="7"/>
      <c r="AC796" s="7"/>
      <c r="AD796" s="7"/>
      <c r="AE796" s="7"/>
      <c r="AF796" s="7"/>
      <c r="AG796" s="7"/>
      <c r="AH796" s="7"/>
      <c r="AI796" s="7"/>
    </row>
    <row r="797" spans="1:35" ht="12" customHeight="1" x14ac:dyDescent="0.2">
      <c r="A797" s="5">
        <v>2021</v>
      </c>
      <c r="B797" s="2" t="s">
        <v>720</v>
      </c>
      <c r="C797" s="2" t="s">
        <v>750</v>
      </c>
      <c r="D797" s="2" t="s">
        <v>682</v>
      </c>
      <c r="P797" s="2">
        <v>0</v>
      </c>
      <c r="Q797" s="2">
        <v>0</v>
      </c>
      <c r="R797" s="2">
        <v>0</v>
      </c>
      <c r="S797" s="2"/>
      <c r="T797" s="2"/>
      <c r="U797" s="2"/>
      <c r="V797" s="2"/>
      <c r="Z797" s="33">
        <v>123.52</v>
      </c>
      <c r="AA797" s="7">
        <v>8.6</v>
      </c>
      <c r="AB797" s="7"/>
      <c r="AC797" s="7"/>
      <c r="AD797" s="7"/>
      <c r="AE797" s="7"/>
      <c r="AF797" s="7"/>
      <c r="AG797" s="7"/>
      <c r="AH797" s="7"/>
      <c r="AI797" s="7"/>
    </row>
    <row r="798" spans="1:35" ht="12" customHeight="1" x14ac:dyDescent="0.2">
      <c r="A798" s="5">
        <v>2021</v>
      </c>
      <c r="B798" s="2" t="s">
        <v>724</v>
      </c>
      <c r="C798" s="2" t="s">
        <v>751</v>
      </c>
      <c r="D798" s="2" t="s">
        <v>682</v>
      </c>
      <c r="P798" s="2">
        <v>0</v>
      </c>
      <c r="Q798" s="2">
        <v>0</v>
      </c>
      <c r="R798" s="2">
        <v>0</v>
      </c>
      <c r="S798" s="2"/>
      <c r="T798" s="2"/>
      <c r="U798" s="2"/>
      <c r="V798" s="2"/>
      <c r="Z798" s="33">
        <v>79.09</v>
      </c>
      <c r="AA798" s="7">
        <v>10.17</v>
      </c>
      <c r="AB798" s="7"/>
      <c r="AC798" s="7"/>
      <c r="AD798" s="7"/>
      <c r="AE798" s="7"/>
      <c r="AF798" s="7"/>
      <c r="AG798" s="7"/>
      <c r="AH798" s="7"/>
      <c r="AI798" s="7"/>
    </row>
    <row r="799" spans="1:35" ht="12" customHeight="1" x14ac:dyDescent="0.2">
      <c r="A799" s="5">
        <v>2021</v>
      </c>
      <c r="B799" s="2" t="s">
        <v>722</v>
      </c>
      <c r="C799" s="2" t="s">
        <v>752</v>
      </c>
      <c r="D799" s="2" t="s">
        <v>682</v>
      </c>
      <c r="P799" s="2">
        <v>0</v>
      </c>
      <c r="Q799" s="2">
        <v>0</v>
      </c>
      <c r="R799" s="2">
        <v>0</v>
      </c>
      <c r="S799" s="2"/>
      <c r="T799" s="2"/>
      <c r="U799" s="2"/>
      <c r="V799" s="2"/>
      <c r="Z799" s="33">
        <v>110.46</v>
      </c>
      <c r="AA799" s="7">
        <v>11.55</v>
      </c>
      <c r="AB799" s="7"/>
      <c r="AC799" s="7"/>
      <c r="AD799" s="7"/>
      <c r="AE799" s="7"/>
      <c r="AF799" s="7"/>
      <c r="AG799" s="7"/>
      <c r="AH799" s="7"/>
      <c r="AI799" s="7"/>
    </row>
    <row r="800" spans="1:35" ht="12" customHeight="1" x14ac:dyDescent="0.2">
      <c r="A800" s="5">
        <v>2021</v>
      </c>
      <c r="B800" s="2" t="s">
        <v>724</v>
      </c>
      <c r="C800" s="2" t="s">
        <v>753</v>
      </c>
      <c r="D800" s="2" t="s">
        <v>682</v>
      </c>
      <c r="P800" s="2">
        <v>0</v>
      </c>
      <c r="Q800" s="2">
        <v>0</v>
      </c>
      <c r="R800" s="2">
        <v>0</v>
      </c>
      <c r="S800" s="2"/>
      <c r="T800" s="2"/>
      <c r="U800" s="2"/>
      <c r="V800" s="2"/>
      <c r="Z800" s="33">
        <v>139.66999999999999</v>
      </c>
      <c r="AA800" s="7">
        <v>17.670000000000002</v>
      </c>
      <c r="AB800" s="7"/>
      <c r="AC800" s="7"/>
      <c r="AD800" s="7"/>
      <c r="AE800" s="7"/>
      <c r="AF800" s="7"/>
      <c r="AG800" s="7"/>
      <c r="AH800" s="7"/>
      <c r="AI800" s="7"/>
    </row>
    <row r="801" spans="1:35" ht="12" customHeight="1" x14ac:dyDescent="0.2">
      <c r="A801" s="5">
        <v>2021</v>
      </c>
      <c r="B801" s="2" t="s">
        <v>724</v>
      </c>
      <c r="C801" s="2" t="s">
        <v>248</v>
      </c>
      <c r="D801" s="2" t="s">
        <v>682</v>
      </c>
      <c r="P801" s="2">
        <v>0</v>
      </c>
      <c r="Q801" s="2">
        <v>0</v>
      </c>
      <c r="R801" s="2">
        <v>0</v>
      </c>
      <c r="S801" s="2"/>
      <c r="T801" s="2"/>
      <c r="U801" s="2"/>
      <c r="V801" s="2"/>
      <c r="Z801" s="33">
        <v>9.44</v>
      </c>
      <c r="AA801" s="7">
        <v>7.75</v>
      </c>
      <c r="AB801" s="7"/>
      <c r="AC801" s="7"/>
      <c r="AD801" s="7"/>
      <c r="AE801" s="7"/>
      <c r="AF801" s="7"/>
      <c r="AG801" s="7"/>
      <c r="AH801" s="7"/>
      <c r="AI801" s="7"/>
    </row>
    <row r="802" spans="1:35" ht="12" customHeight="1" x14ac:dyDescent="0.2">
      <c r="A802" s="5">
        <v>2021</v>
      </c>
      <c r="B802" s="2" t="s">
        <v>717</v>
      </c>
      <c r="C802" s="2" t="s">
        <v>249</v>
      </c>
      <c r="D802" s="2" t="s">
        <v>682</v>
      </c>
      <c r="P802" s="2">
        <v>0</v>
      </c>
      <c r="Q802" s="2">
        <v>0</v>
      </c>
      <c r="R802" s="2">
        <v>0</v>
      </c>
      <c r="S802" s="2"/>
      <c r="T802" s="2"/>
      <c r="U802" s="2"/>
      <c r="V802" s="2"/>
      <c r="Z802" s="33">
        <v>23.49</v>
      </c>
      <c r="AA802" s="7">
        <v>7.59</v>
      </c>
      <c r="AB802" s="7"/>
      <c r="AC802" s="7"/>
      <c r="AD802" s="7"/>
      <c r="AE802" s="7"/>
      <c r="AF802" s="7"/>
      <c r="AG802" s="7"/>
      <c r="AH802" s="7"/>
      <c r="AI802" s="7"/>
    </row>
    <row r="803" spans="1:35" ht="12" customHeight="1" x14ac:dyDescent="0.2">
      <c r="A803" s="5">
        <v>2021</v>
      </c>
      <c r="B803" s="2" t="s">
        <v>723</v>
      </c>
      <c r="C803" s="2" t="s">
        <v>250</v>
      </c>
      <c r="D803" s="2" t="s">
        <v>682</v>
      </c>
      <c r="P803" s="2">
        <v>0</v>
      </c>
      <c r="Q803" s="2">
        <v>0</v>
      </c>
      <c r="R803" s="2">
        <v>0</v>
      </c>
      <c r="S803" s="2"/>
      <c r="T803" s="2"/>
      <c r="U803" s="2"/>
      <c r="V803" s="2"/>
      <c r="Z803" s="33">
        <v>10.14</v>
      </c>
      <c r="AA803" s="7">
        <v>5.14</v>
      </c>
      <c r="AB803" s="7"/>
      <c r="AC803" s="7"/>
      <c r="AD803" s="7"/>
      <c r="AE803" s="7"/>
      <c r="AF803" s="7"/>
      <c r="AG803" s="7"/>
      <c r="AH803" s="7"/>
      <c r="AI803" s="7"/>
    </row>
    <row r="804" spans="1:35" ht="12" customHeight="1" x14ac:dyDescent="0.2">
      <c r="A804" s="5">
        <v>2021</v>
      </c>
      <c r="B804" s="2" t="s">
        <v>723</v>
      </c>
      <c r="C804" s="2" t="s">
        <v>251</v>
      </c>
      <c r="D804" s="2" t="s">
        <v>682</v>
      </c>
      <c r="P804" s="2">
        <v>0</v>
      </c>
      <c r="Q804" s="2">
        <v>0</v>
      </c>
      <c r="R804" s="2">
        <v>0</v>
      </c>
      <c r="S804" s="2"/>
      <c r="T804" s="2"/>
      <c r="U804" s="2"/>
      <c r="V804" s="2"/>
      <c r="Z804" s="33">
        <v>84.45</v>
      </c>
      <c r="AA804" s="7">
        <v>4.5599999999999996</v>
      </c>
      <c r="AB804" s="7"/>
      <c r="AC804" s="7"/>
      <c r="AD804" s="7"/>
      <c r="AE804" s="7"/>
      <c r="AF804" s="7"/>
      <c r="AG804" s="7"/>
      <c r="AH804" s="7"/>
      <c r="AI804" s="7"/>
    </row>
    <row r="805" spans="1:35" ht="12" customHeight="1" x14ac:dyDescent="0.2">
      <c r="A805" s="5">
        <v>2021</v>
      </c>
      <c r="B805" s="2" t="s">
        <v>719</v>
      </c>
      <c r="C805" s="2" t="s">
        <v>252</v>
      </c>
      <c r="D805" s="2" t="s">
        <v>682</v>
      </c>
      <c r="P805" s="2">
        <v>0</v>
      </c>
      <c r="Q805" s="2">
        <v>0</v>
      </c>
      <c r="R805" s="2">
        <v>0</v>
      </c>
      <c r="S805" s="2"/>
      <c r="T805" s="2"/>
      <c r="U805" s="2"/>
      <c r="V805" s="2"/>
      <c r="Z805" s="33">
        <v>48.79</v>
      </c>
      <c r="AA805" s="7">
        <v>9.4</v>
      </c>
      <c r="AB805" s="7"/>
      <c r="AC805" s="7"/>
      <c r="AD805" s="7"/>
      <c r="AE805" s="7"/>
      <c r="AF805" s="7"/>
      <c r="AG805" s="7"/>
      <c r="AH805" s="7"/>
      <c r="AI805" s="7"/>
    </row>
    <row r="806" spans="1:35" ht="12" customHeight="1" x14ac:dyDescent="0.2">
      <c r="A806" s="5">
        <v>2021</v>
      </c>
      <c r="B806" s="2" t="s">
        <v>720</v>
      </c>
      <c r="C806" s="2" t="s">
        <v>253</v>
      </c>
      <c r="D806" s="2" t="s">
        <v>682</v>
      </c>
      <c r="P806" s="2">
        <v>0</v>
      </c>
      <c r="Q806" s="2">
        <v>0</v>
      </c>
      <c r="R806" s="2">
        <v>0</v>
      </c>
      <c r="S806" s="2"/>
      <c r="T806" s="2"/>
      <c r="U806" s="2"/>
      <c r="V806" s="2"/>
      <c r="Z806" s="33">
        <v>20.27</v>
      </c>
      <c r="AA806" s="7">
        <v>8.1199999999999992</v>
      </c>
      <c r="AB806" s="7"/>
      <c r="AC806" s="7"/>
      <c r="AD806" s="7"/>
      <c r="AE806" s="7"/>
      <c r="AF806" s="7"/>
      <c r="AG806" s="7"/>
      <c r="AH806" s="7"/>
      <c r="AI806" s="7"/>
    </row>
    <row r="807" spans="1:35" ht="12" customHeight="1" x14ac:dyDescent="0.2">
      <c r="A807" s="5">
        <v>2021</v>
      </c>
      <c r="B807" s="2" t="s">
        <v>715</v>
      </c>
      <c r="C807" s="2" t="s">
        <v>725</v>
      </c>
      <c r="D807" s="2" t="s">
        <v>665</v>
      </c>
      <c r="H807" s="2">
        <v>0</v>
      </c>
      <c r="S807" s="2"/>
      <c r="T807" s="2"/>
      <c r="U807" s="2"/>
      <c r="V807" s="2"/>
      <c r="AB807" s="7"/>
      <c r="AC807" s="7"/>
      <c r="AD807" s="7"/>
      <c r="AE807" s="7"/>
      <c r="AF807" s="7"/>
      <c r="AG807" s="7"/>
      <c r="AH807" s="7"/>
      <c r="AI807" s="7"/>
    </row>
    <row r="808" spans="1:35" ht="12" customHeight="1" x14ac:dyDescent="0.2">
      <c r="A808" s="5">
        <v>2021</v>
      </c>
      <c r="B808" s="2" t="s">
        <v>716</v>
      </c>
      <c r="C808" s="2" t="s">
        <v>726</v>
      </c>
      <c r="D808" s="2" t="s">
        <v>665</v>
      </c>
      <c r="H808" s="2">
        <v>451830</v>
      </c>
      <c r="S808" s="2"/>
      <c r="T808" s="2"/>
      <c r="U808" s="2"/>
      <c r="V808" s="2"/>
      <c r="AB808" s="7"/>
      <c r="AC808" s="7"/>
      <c r="AD808" s="7"/>
      <c r="AE808" s="7"/>
      <c r="AF808" s="7"/>
      <c r="AG808" s="7"/>
      <c r="AH808" s="7"/>
      <c r="AI808" s="7"/>
    </row>
    <row r="809" spans="1:35" ht="12" customHeight="1" x14ac:dyDescent="0.2">
      <c r="A809" s="5">
        <v>2021</v>
      </c>
      <c r="B809" s="2" t="s">
        <v>717</v>
      </c>
      <c r="C809" s="2" t="s">
        <v>727</v>
      </c>
      <c r="D809" s="2" t="s">
        <v>665</v>
      </c>
      <c r="H809" s="2">
        <v>0</v>
      </c>
      <c r="S809" s="2"/>
      <c r="T809" s="2"/>
      <c r="U809" s="2"/>
      <c r="V809" s="2"/>
      <c r="AB809" s="7"/>
      <c r="AC809" s="7"/>
      <c r="AD809" s="7"/>
      <c r="AE809" s="7"/>
      <c r="AF809" s="7"/>
      <c r="AG809" s="7"/>
      <c r="AH809" s="7"/>
      <c r="AI809" s="7"/>
    </row>
    <row r="810" spans="1:35" ht="12" customHeight="1" x14ac:dyDescent="0.2">
      <c r="A810" s="5">
        <v>2021</v>
      </c>
      <c r="B810" s="2" t="s">
        <v>718</v>
      </c>
      <c r="C810" s="2" t="s">
        <v>728</v>
      </c>
      <c r="D810" s="2" t="s">
        <v>665</v>
      </c>
      <c r="H810" s="2">
        <v>0</v>
      </c>
      <c r="S810" s="2"/>
      <c r="T810" s="2"/>
      <c r="U810" s="2"/>
      <c r="V810" s="2"/>
      <c r="AB810" s="7"/>
      <c r="AC810" s="7"/>
      <c r="AD810" s="7"/>
      <c r="AE810" s="7"/>
      <c r="AF810" s="7"/>
      <c r="AG810" s="7"/>
      <c r="AH810" s="7"/>
      <c r="AI810" s="7"/>
    </row>
    <row r="811" spans="1:35" ht="12" customHeight="1" x14ac:dyDescent="0.2">
      <c r="A811" s="5">
        <v>2021</v>
      </c>
      <c r="B811" s="2" t="s">
        <v>719</v>
      </c>
      <c r="C811" s="2" t="s">
        <v>729</v>
      </c>
      <c r="D811" s="2" t="s">
        <v>665</v>
      </c>
      <c r="H811" s="2">
        <v>376140</v>
      </c>
      <c r="S811" s="2"/>
      <c r="T811" s="2"/>
      <c r="U811" s="2"/>
      <c r="V811" s="2"/>
      <c r="AB811" s="7"/>
      <c r="AC811" s="7"/>
      <c r="AD811" s="7"/>
      <c r="AE811" s="7"/>
      <c r="AF811" s="7"/>
      <c r="AG811" s="7"/>
      <c r="AH811" s="7"/>
      <c r="AI811" s="7"/>
    </row>
    <row r="812" spans="1:35" ht="12" customHeight="1" x14ac:dyDescent="0.2">
      <c r="A812" s="5">
        <v>2021</v>
      </c>
      <c r="B812" s="2" t="s">
        <v>720</v>
      </c>
      <c r="C812" s="2" t="s">
        <v>730</v>
      </c>
      <c r="D812" s="2" t="s">
        <v>665</v>
      </c>
      <c r="H812" s="2">
        <v>451830</v>
      </c>
      <c r="S812" s="2"/>
      <c r="T812" s="2"/>
      <c r="U812" s="2"/>
      <c r="V812" s="2"/>
      <c r="AB812" s="7"/>
      <c r="AC812" s="7"/>
      <c r="AD812" s="7"/>
      <c r="AE812" s="7"/>
      <c r="AF812" s="7"/>
      <c r="AG812" s="7"/>
      <c r="AH812" s="7"/>
      <c r="AI812" s="7"/>
    </row>
    <row r="813" spans="1:35" ht="12" customHeight="1" x14ac:dyDescent="0.2">
      <c r="A813" s="5">
        <v>2021</v>
      </c>
      <c r="B813" s="2" t="s">
        <v>716</v>
      </c>
      <c r="C813" s="2" t="s">
        <v>731</v>
      </c>
      <c r="D813" s="2" t="s">
        <v>665</v>
      </c>
      <c r="H813" s="2">
        <v>451830</v>
      </c>
      <c r="S813" s="2"/>
      <c r="T813" s="2"/>
      <c r="U813" s="2"/>
      <c r="V813" s="2"/>
      <c r="AB813" s="7"/>
      <c r="AC813" s="7"/>
      <c r="AD813" s="7"/>
      <c r="AE813" s="7"/>
      <c r="AF813" s="7"/>
      <c r="AG813" s="7"/>
      <c r="AH813" s="7"/>
      <c r="AI813" s="7"/>
    </row>
    <row r="814" spans="1:35" ht="12" customHeight="1" x14ac:dyDescent="0.2">
      <c r="A814" s="5">
        <v>2021</v>
      </c>
      <c r="B814" s="2" t="s">
        <v>721</v>
      </c>
      <c r="C814" s="2" t="s">
        <v>732</v>
      </c>
      <c r="D814" s="2" t="s">
        <v>665</v>
      </c>
      <c r="H814" s="2">
        <v>451830</v>
      </c>
      <c r="S814" s="2"/>
      <c r="T814" s="2"/>
      <c r="U814" s="2"/>
      <c r="V814" s="2"/>
      <c r="AB814" s="7"/>
      <c r="AC814" s="7"/>
      <c r="AD814" s="7"/>
      <c r="AE814" s="7"/>
      <c r="AF814" s="7"/>
      <c r="AG814" s="7"/>
      <c r="AH814" s="7"/>
      <c r="AI814" s="7"/>
    </row>
    <row r="815" spans="1:35" ht="12" customHeight="1" x14ac:dyDescent="0.2">
      <c r="A815" s="5">
        <v>2021</v>
      </c>
      <c r="B815" s="2" t="s">
        <v>718</v>
      </c>
      <c r="C815" s="2" t="s">
        <v>733</v>
      </c>
      <c r="D815" s="2" t="s">
        <v>665</v>
      </c>
      <c r="H815" s="2">
        <v>406798</v>
      </c>
      <c r="S815" s="2"/>
      <c r="T815" s="2"/>
      <c r="U815" s="2"/>
      <c r="V815" s="2"/>
      <c r="AB815" s="7"/>
      <c r="AC815" s="7"/>
      <c r="AD815" s="7"/>
      <c r="AE815" s="7"/>
      <c r="AF815" s="7"/>
      <c r="AG815" s="7"/>
      <c r="AH815" s="7"/>
      <c r="AI815" s="7"/>
    </row>
    <row r="816" spans="1:35" ht="12" customHeight="1" x14ac:dyDescent="0.2">
      <c r="A816" s="5">
        <v>2021</v>
      </c>
      <c r="B816" s="2" t="s">
        <v>721</v>
      </c>
      <c r="C816" s="2" t="s">
        <v>734</v>
      </c>
      <c r="D816" s="2" t="s">
        <v>665</v>
      </c>
      <c r="H816" s="2">
        <v>376140</v>
      </c>
      <c r="S816" s="2"/>
      <c r="T816" s="2"/>
      <c r="U816" s="2"/>
      <c r="V816" s="2"/>
      <c r="AB816" s="7"/>
      <c r="AC816" s="7"/>
      <c r="AD816" s="7"/>
      <c r="AE816" s="7"/>
      <c r="AF816" s="7"/>
      <c r="AG816" s="7"/>
      <c r="AH816" s="7"/>
      <c r="AI816" s="7"/>
    </row>
    <row r="817" spans="1:35" ht="12" customHeight="1" x14ac:dyDescent="0.2">
      <c r="A817" s="5">
        <v>2021</v>
      </c>
      <c r="B817" s="2" t="s">
        <v>722</v>
      </c>
      <c r="C817" s="2" t="s">
        <v>735</v>
      </c>
      <c r="D817" s="2" t="s">
        <v>665</v>
      </c>
      <c r="H817" s="2">
        <v>376140</v>
      </c>
      <c r="S817" s="2"/>
      <c r="T817" s="2"/>
      <c r="U817" s="2"/>
      <c r="V817" s="2"/>
      <c r="AB817" s="7"/>
      <c r="AC817" s="7"/>
      <c r="AD817" s="7"/>
      <c r="AE817" s="7"/>
      <c r="AF817" s="7"/>
      <c r="AG817" s="7"/>
      <c r="AH817" s="7"/>
      <c r="AI817" s="7"/>
    </row>
    <row r="818" spans="1:35" ht="12" customHeight="1" x14ac:dyDescent="0.2">
      <c r="A818" s="5">
        <v>2021</v>
      </c>
      <c r="B818" s="2" t="s">
        <v>715</v>
      </c>
      <c r="C818" s="2" t="s">
        <v>736</v>
      </c>
      <c r="D818" s="2" t="s">
        <v>665</v>
      </c>
      <c r="H818" s="2">
        <v>450455</v>
      </c>
      <c r="S818" s="2"/>
      <c r="T818" s="2"/>
      <c r="U818" s="2"/>
      <c r="V818" s="2"/>
      <c r="AB818" s="7"/>
      <c r="AC818" s="7"/>
      <c r="AD818" s="7"/>
      <c r="AE818" s="7"/>
      <c r="AF818" s="7"/>
      <c r="AG818" s="7"/>
      <c r="AH818" s="7"/>
      <c r="AI818" s="7"/>
    </row>
    <row r="819" spans="1:35" ht="12" customHeight="1" x14ac:dyDescent="0.2">
      <c r="A819" s="5">
        <v>2021</v>
      </c>
      <c r="B819" s="2" t="s">
        <v>723</v>
      </c>
      <c r="C819" s="2" t="s">
        <v>737</v>
      </c>
      <c r="D819" s="2" t="s">
        <v>665</v>
      </c>
      <c r="H819" s="2">
        <v>451830</v>
      </c>
      <c r="S819" s="2"/>
      <c r="T819" s="2"/>
      <c r="U819" s="2"/>
      <c r="V819" s="2"/>
      <c r="AB819" s="7"/>
      <c r="AC819" s="7"/>
      <c r="AD819" s="7"/>
      <c r="AE819" s="7"/>
      <c r="AF819" s="7"/>
      <c r="AG819" s="7"/>
      <c r="AH819" s="7"/>
      <c r="AI819" s="7"/>
    </row>
    <row r="820" spans="1:35" ht="12" customHeight="1" x14ac:dyDescent="0.2">
      <c r="A820" s="5">
        <v>2021</v>
      </c>
      <c r="B820" s="2" t="s">
        <v>719</v>
      </c>
      <c r="C820" s="2" t="s">
        <v>738</v>
      </c>
      <c r="D820" s="2" t="s">
        <v>665</v>
      </c>
      <c r="H820" s="2">
        <v>406798</v>
      </c>
      <c r="S820" s="2"/>
      <c r="T820" s="2"/>
      <c r="U820" s="2"/>
      <c r="V820" s="2"/>
      <c r="AB820" s="7"/>
      <c r="AC820" s="7"/>
      <c r="AD820" s="7"/>
      <c r="AE820" s="7"/>
      <c r="AF820" s="7"/>
      <c r="AG820" s="7"/>
      <c r="AH820" s="7"/>
      <c r="AI820" s="7"/>
    </row>
    <row r="821" spans="1:35" ht="12" customHeight="1" x14ac:dyDescent="0.2">
      <c r="A821" s="5">
        <v>2021</v>
      </c>
      <c r="B821" s="2" t="s">
        <v>721</v>
      </c>
      <c r="C821" s="2" t="s">
        <v>739</v>
      </c>
      <c r="D821" s="2" t="s">
        <v>665</v>
      </c>
      <c r="H821" s="2">
        <v>0</v>
      </c>
      <c r="S821" s="2"/>
      <c r="T821" s="2"/>
      <c r="U821" s="2"/>
      <c r="V821" s="2"/>
      <c r="AB821" s="7"/>
      <c r="AC821" s="7"/>
      <c r="AD821" s="7"/>
      <c r="AE821" s="7"/>
      <c r="AF821" s="7"/>
      <c r="AG821" s="7"/>
      <c r="AH821" s="7"/>
      <c r="AI821" s="7"/>
    </row>
    <row r="822" spans="1:35" ht="12" customHeight="1" x14ac:dyDescent="0.2">
      <c r="A822" s="5">
        <v>2021</v>
      </c>
      <c r="B822" s="2" t="s">
        <v>724</v>
      </c>
      <c r="C822" s="2" t="s">
        <v>740</v>
      </c>
      <c r="D822" s="2" t="s">
        <v>665</v>
      </c>
      <c r="H822" s="2">
        <v>451830</v>
      </c>
      <c r="S822" s="2"/>
      <c r="T822" s="2"/>
      <c r="U822" s="2"/>
      <c r="V822" s="2"/>
      <c r="AB822" s="7"/>
      <c r="AC822" s="7"/>
      <c r="AD822" s="7"/>
      <c r="AE822" s="7"/>
      <c r="AF822" s="7"/>
      <c r="AG822" s="7"/>
      <c r="AH822" s="7"/>
      <c r="AI822" s="7"/>
    </row>
    <row r="823" spans="1:35" ht="12" customHeight="1" x14ac:dyDescent="0.2">
      <c r="A823" s="5">
        <v>2021</v>
      </c>
      <c r="B823" s="2" t="s">
        <v>718</v>
      </c>
      <c r="C823" s="2" t="s">
        <v>741</v>
      </c>
      <c r="D823" s="2" t="s">
        <v>665</v>
      </c>
      <c r="H823" s="2">
        <v>0</v>
      </c>
      <c r="S823" s="2"/>
      <c r="T823" s="2"/>
      <c r="U823" s="2"/>
      <c r="V823" s="2"/>
      <c r="AB823" s="7"/>
      <c r="AC823" s="7"/>
      <c r="AD823" s="7"/>
      <c r="AE823" s="7"/>
      <c r="AF823" s="7"/>
      <c r="AG823" s="7"/>
      <c r="AH823" s="7"/>
      <c r="AI823" s="7"/>
    </row>
    <row r="824" spans="1:35" ht="12" customHeight="1" x14ac:dyDescent="0.2">
      <c r="A824" s="5">
        <v>2021</v>
      </c>
      <c r="B824" s="2" t="s">
        <v>717</v>
      </c>
      <c r="C824" s="2" t="s">
        <v>742</v>
      </c>
      <c r="D824" s="2" t="s">
        <v>665</v>
      </c>
      <c r="H824" s="2">
        <v>376140</v>
      </c>
      <c r="S824" s="2"/>
      <c r="T824" s="2"/>
      <c r="U824" s="2"/>
      <c r="V824" s="2"/>
      <c r="AB824" s="7"/>
      <c r="AC824" s="7"/>
      <c r="AD824" s="7"/>
      <c r="AE824" s="7"/>
      <c r="AF824" s="7"/>
      <c r="AG824" s="7"/>
      <c r="AH824" s="7"/>
      <c r="AI824" s="7"/>
    </row>
    <row r="825" spans="1:35" ht="12" customHeight="1" x14ac:dyDescent="0.2">
      <c r="A825" s="5">
        <v>2021</v>
      </c>
      <c r="B825" s="2" t="s">
        <v>717</v>
      </c>
      <c r="C825" s="2" t="s">
        <v>743</v>
      </c>
      <c r="D825" s="2" t="s">
        <v>665</v>
      </c>
      <c r="H825" s="2">
        <v>403787</v>
      </c>
      <c r="S825" s="2"/>
      <c r="T825" s="2"/>
      <c r="U825" s="2"/>
      <c r="V825" s="2"/>
      <c r="AB825" s="7"/>
      <c r="AC825" s="7"/>
      <c r="AD825" s="7"/>
      <c r="AE825" s="7"/>
      <c r="AF825" s="7"/>
      <c r="AG825" s="7"/>
      <c r="AH825" s="7"/>
      <c r="AI825" s="7"/>
    </row>
    <row r="826" spans="1:35" ht="12" customHeight="1" x14ac:dyDescent="0.2">
      <c r="A826" s="5">
        <v>2021</v>
      </c>
      <c r="B826" s="2" t="s">
        <v>715</v>
      </c>
      <c r="C826" s="2" t="s">
        <v>744</v>
      </c>
      <c r="D826" s="2" t="s">
        <v>665</v>
      </c>
      <c r="H826" s="2">
        <v>406798</v>
      </c>
      <c r="S826" s="2"/>
      <c r="T826" s="2"/>
      <c r="U826" s="2"/>
      <c r="V826" s="2"/>
      <c r="AB826" s="7"/>
      <c r="AC826" s="7"/>
      <c r="AD826" s="7"/>
      <c r="AE826" s="7"/>
      <c r="AF826" s="7"/>
      <c r="AG826" s="7"/>
      <c r="AH826" s="7"/>
      <c r="AI826" s="7"/>
    </row>
    <row r="827" spans="1:35" ht="12" customHeight="1" x14ac:dyDescent="0.2">
      <c r="A827" s="5">
        <v>2021</v>
      </c>
      <c r="B827" s="2" t="s">
        <v>724</v>
      </c>
      <c r="C827" s="2" t="s">
        <v>745</v>
      </c>
      <c r="D827" s="2" t="s">
        <v>665</v>
      </c>
      <c r="H827" s="2">
        <v>376140</v>
      </c>
      <c r="S827" s="2"/>
      <c r="T827" s="2"/>
      <c r="U827" s="2"/>
      <c r="V827" s="2"/>
      <c r="AB827" s="7"/>
      <c r="AC827" s="7"/>
      <c r="AD827" s="7"/>
      <c r="AE827" s="7"/>
      <c r="AF827" s="7"/>
      <c r="AG827" s="7"/>
      <c r="AH827" s="7"/>
      <c r="AI827" s="7"/>
    </row>
    <row r="828" spans="1:35" ht="12" customHeight="1" x14ac:dyDescent="0.2">
      <c r="A828" s="5">
        <v>2021</v>
      </c>
      <c r="B828" s="2" t="s">
        <v>718</v>
      </c>
      <c r="C828" s="2" t="s">
        <v>746</v>
      </c>
      <c r="D828" s="2" t="s">
        <v>665</v>
      </c>
      <c r="H828" s="2">
        <v>376140</v>
      </c>
      <c r="S828" s="2"/>
      <c r="T828" s="2"/>
      <c r="U828" s="2"/>
      <c r="V828" s="2"/>
      <c r="AB828" s="7"/>
      <c r="AC828" s="7"/>
      <c r="AD828" s="7"/>
      <c r="AE828" s="7"/>
      <c r="AF828" s="7"/>
      <c r="AG828" s="7"/>
      <c r="AH828" s="7"/>
      <c r="AI828" s="7"/>
    </row>
    <row r="829" spans="1:35" ht="12" customHeight="1" x14ac:dyDescent="0.2">
      <c r="A829" s="5">
        <v>2021</v>
      </c>
      <c r="B829" s="2" t="s">
        <v>723</v>
      </c>
      <c r="C829" s="2" t="s">
        <v>747</v>
      </c>
      <c r="D829" s="2" t="s">
        <v>665</v>
      </c>
      <c r="H829" s="2">
        <v>403787</v>
      </c>
      <c r="S829" s="2"/>
      <c r="T829" s="2"/>
      <c r="U829" s="2"/>
      <c r="V829" s="2"/>
      <c r="AB829" s="7"/>
      <c r="AC829" s="7"/>
      <c r="AD829" s="7"/>
      <c r="AE829" s="7"/>
      <c r="AF829" s="7"/>
      <c r="AG829" s="7"/>
      <c r="AH829" s="7"/>
      <c r="AI829" s="7"/>
    </row>
    <row r="830" spans="1:35" ht="12" customHeight="1" x14ac:dyDescent="0.2">
      <c r="A830" s="5">
        <v>2021</v>
      </c>
      <c r="B830" s="2" t="s">
        <v>722</v>
      </c>
      <c r="C830" s="2" t="s">
        <v>748</v>
      </c>
      <c r="D830" s="2" t="s">
        <v>665</v>
      </c>
      <c r="H830" s="2">
        <v>0</v>
      </c>
      <c r="S830" s="2"/>
      <c r="T830" s="2"/>
      <c r="U830" s="2"/>
      <c r="V830" s="2"/>
      <c r="AB830" s="7"/>
      <c r="AC830" s="7"/>
      <c r="AD830" s="7"/>
      <c r="AE830" s="7"/>
      <c r="AF830" s="7"/>
      <c r="AG830" s="7"/>
      <c r="AH830" s="7"/>
      <c r="AI830" s="7"/>
    </row>
    <row r="831" spans="1:35" ht="12" customHeight="1" x14ac:dyDescent="0.2">
      <c r="A831" s="5">
        <v>2021</v>
      </c>
      <c r="B831" s="2" t="s">
        <v>719</v>
      </c>
      <c r="C831" s="2" t="s">
        <v>749</v>
      </c>
      <c r="D831" s="2" t="s">
        <v>665</v>
      </c>
      <c r="H831" s="2">
        <v>451830</v>
      </c>
      <c r="S831" s="2"/>
      <c r="T831" s="2"/>
      <c r="U831" s="2"/>
      <c r="V831" s="2"/>
      <c r="AB831" s="7"/>
      <c r="AC831" s="7"/>
      <c r="AD831" s="7"/>
      <c r="AE831" s="7"/>
      <c r="AF831" s="7"/>
      <c r="AG831" s="7"/>
      <c r="AH831" s="7"/>
      <c r="AI831" s="7"/>
    </row>
    <row r="832" spans="1:35" ht="12" customHeight="1" x14ac:dyDescent="0.2">
      <c r="A832" s="5">
        <v>2021</v>
      </c>
      <c r="B832" s="2" t="s">
        <v>720</v>
      </c>
      <c r="C832" s="2" t="s">
        <v>750</v>
      </c>
      <c r="D832" s="2" t="s">
        <v>665</v>
      </c>
      <c r="H832" s="2">
        <v>376140</v>
      </c>
      <c r="S832" s="2"/>
      <c r="T832" s="2"/>
      <c r="U832" s="2"/>
      <c r="V832" s="2"/>
      <c r="AB832" s="7"/>
      <c r="AC832" s="7"/>
      <c r="AD832" s="7"/>
      <c r="AE832" s="7"/>
      <c r="AF832" s="7"/>
      <c r="AG832" s="7"/>
      <c r="AH832" s="7"/>
      <c r="AI832" s="7"/>
    </row>
    <row r="833" spans="1:35" ht="12" customHeight="1" x14ac:dyDescent="0.2">
      <c r="A833" s="5">
        <v>2021</v>
      </c>
      <c r="B833" s="2" t="s">
        <v>724</v>
      </c>
      <c r="C833" s="2" t="s">
        <v>751</v>
      </c>
      <c r="D833" s="2" t="s">
        <v>665</v>
      </c>
      <c r="H833" s="2">
        <v>0</v>
      </c>
      <c r="S833" s="2"/>
      <c r="T833" s="2"/>
      <c r="U833" s="2"/>
      <c r="V833" s="2"/>
      <c r="AB833" s="7"/>
      <c r="AC833" s="7"/>
      <c r="AD833" s="7"/>
      <c r="AE833" s="7"/>
      <c r="AF833" s="7"/>
      <c r="AG833" s="7"/>
      <c r="AH833" s="7"/>
      <c r="AI833" s="7"/>
    </row>
    <row r="834" spans="1:35" ht="12" customHeight="1" x14ac:dyDescent="0.2">
      <c r="A834" s="5">
        <v>2021</v>
      </c>
      <c r="B834" s="2" t="s">
        <v>722</v>
      </c>
      <c r="C834" s="2" t="s">
        <v>752</v>
      </c>
      <c r="D834" s="2" t="s">
        <v>665</v>
      </c>
      <c r="H834" s="2">
        <v>0</v>
      </c>
      <c r="S834" s="2"/>
      <c r="T834" s="2"/>
      <c r="U834" s="2"/>
      <c r="V834" s="2"/>
      <c r="AB834" s="7"/>
      <c r="AC834" s="7"/>
      <c r="AD834" s="7"/>
      <c r="AE834" s="7"/>
      <c r="AF834" s="7"/>
      <c r="AG834" s="7"/>
      <c r="AH834" s="7"/>
      <c r="AI834" s="7"/>
    </row>
    <row r="835" spans="1:35" ht="12" customHeight="1" x14ac:dyDescent="0.2">
      <c r="A835" s="5">
        <v>2021</v>
      </c>
      <c r="B835" s="2" t="s">
        <v>724</v>
      </c>
      <c r="C835" s="2" t="s">
        <v>753</v>
      </c>
      <c r="D835" s="2" t="s">
        <v>665</v>
      </c>
      <c r="H835" s="2">
        <v>451830</v>
      </c>
      <c r="S835" s="2"/>
      <c r="T835" s="2"/>
      <c r="U835" s="2"/>
      <c r="V835" s="2"/>
      <c r="AB835" s="7"/>
      <c r="AC835" s="7"/>
      <c r="AD835" s="7"/>
      <c r="AE835" s="7"/>
      <c r="AF835" s="7"/>
      <c r="AG835" s="7"/>
      <c r="AH835" s="7"/>
      <c r="AI835" s="7"/>
    </row>
    <row r="836" spans="1:35" ht="12" customHeight="1" x14ac:dyDescent="0.2">
      <c r="A836" s="5">
        <v>2021</v>
      </c>
      <c r="B836" s="2" t="s">
        <v>724</v>
      </c>
      <c r="C836" s="2" t="s">
        <v>248</v>
      </c>
      <c r="D836" s="2" t="s">
        <v>665</v>
      </c>
      <c r="H836" s="2">
        <v>376140</v>
      </c>
      <c r="S836" s="2"/>
      <c r="T836" s="2"/>
      <c r="U836" s="2"/>
      <c r="V836" s="2"/>
      <c r="AB836" s="7"/>
      <c r="AC836" s="7"/>
      <c r="AD836" s="7"/>
      <c r="AE836" s="7"/>
      <c r="AF836" s="7"/>
      <c r="AG836" s="7"/>
      <c r="AH836" s="7"/>
      <c r="AI836" s="7"/>
    </row>
    <row r="837" spans="1:35" ht="12" customHeight="1" x14ac:dyDescent="0.2">
      <c r="A837" s="5">
        <v>2021</v>
      </c>
      <c r="B837" s="2" t="s">
        <v>717</v>
      </c>
      <c r="C837" s="2" t="s">
        <v>249</v>
      </c>
      <c r="D837" s="2" t="s">
        <v>665</v>
      </c>
      <c r="H837" s="2">
        <v>0</v>
      </c>
      <c r="S837" s="2"/>
      <c r="T837" s="2"/>
      <c r="U837" s="2"/>
      <c r="V837" s="2"/>
      <c r="AB837" s="7"/>
      <c r="AC837" s="7"/>
      <c r="AD837" s="7"/>
      <c r="AE837" s="7"/>
      <c r="AF837" s="7"/>
      <c r="AG837" s="7"/>
      <c r="AH837" s="7"/>
      <c r="AI837" s="7"/>
    </row>
    <row r="838" spans="1:35" ht="12" customHeight="1" x14ac:dyDescent="0.2">
      <c r="A838" s="5">
        <v>2021</v>
      </c>
      <c r="B838" s="2" t="s">
        <v>723</v>
      </c>
      <c r="C838" s="2" t="s">
        <v>250</v>
      </c>
      <c r="D838" s="2" t="s">
        <v>665</v>
      </c>
      <c r="H838" s="2">
        <v>0</v>
      </c>
      <c r="S838" s="2"/>
      <c r="T838" s="2"/>
      <c r="U838" s="2"/>
      <c r="V838" s="2"/>
      <c r="AB838" s="7"/>
      <c r="AC838" s="7"/>
      <c r="AD838" s="7"/>
      <c r="AE838" s="7"/>
      <c r="AF838" s="7"/>
      <c r="AG838" s="7"/>
      <c r="AH838" s="7"/>
      <c r="AI838" s="7"/>
    </row>
    <row r="839" spans="1:35" ht="12" customHeight="1" x14ac:dyDescent="0.2">
      <c r="A839" s="5">
        <v>2021</v>
      </c>
      <c r="B839" s="2" t="s">
        <v>723</v>
      </c>
      <c r="C839" s="2" t="s">
        <v>251</v>
      </c>
      <c r="D839" s="2" t="s">
        <v>665</v>
      </c>
      <c r="H839" s="2">
        <v>502930</v>
      </c>
      <c r="S839" s="2"/>
      <c r="T839" s="2"/>
      <c r="U839" s="2"/>
      <c r="V839" s="2"/>
      <c r="AB839" s="7"/>
      <c r="AC839" s="7"/>
      <c r="AD839" s="7"/>
      <c r="AE839" s="7"/>
      <c r="AF839" s="7"/>
      <c r="AG839" s="7"/>
      <c r="AH839" s="7"/>
      <c r="AI839" s="7"/>
    </row>
    <row r="840" spans="1:35" ht="12" customHeight="1" x14ac:dyDescent="0.2">
      <c r="A840" s="5">
        <v>2021</v>
      </c>
      <c r="B840" s="2" t="s">
        <v>719</v>
      </c>
      <c r="C840" s="2" t="s">
        <v>252</v>
      </c>
      <c r="D840" s="2" t="s">
        <v>665</v>
      </c>
      <c r="H840" s="2">
        <v>523958</v>
      </c>
      <c r="S840" s="2"/>
      <c r="T840" s="2"/>
      <c r="U840" s="2"/>
      <c r="V840" s="2"/>
      <c r="AB840" s="7"/>
      <c r="AC840" s="7"/>
      <c r="AD840" s="7"/>
      <c r="AE840" s="7"/>
      <c r="AF840" s="7"/>
      <c r="AG840" s="7"/>
      <c r="AH840" s="7"/>
      <c r="AI840" s="7"/>
    </row>
    <row r="841" spans="1:35" ht="12" customHeight="1" x14ac:dyDescent="0.2">
      <c r="A841" s="5">
        <v>2021</v>
      </c>
      <c r="B841" s="2" t="s">
        <v>720</v>
      </c>
      <c r="C841" s="2" t="s">
        <v>253</v>
      </c>
      <c r="D841" s="2" t="s">
        <v>665</v>
      </c>
      <c r="H841" s="2">
        <v>376140</v>
      </c>
      <c r="S841" s="2"/>
      <c r="T841" s="2"/>
      <c r="U841" s="2"/>
      <c r="V841" s="2"/>
      <c r="AB841" s="7"/>
      <c r="AC841" s="7"/>
      <c r="AD841" s="7"/>
      <c r="AE841" s="7"/>
      <c r="AF841" s="7"/>
      <c r="AG841" s="7"/>
      <c r="AH841" s="7"/>
      <c r="AI841" s="7"/>
    </row>
    <row r="842" spans="1:35" ht="12" customHeight="1" x14ac:dyDescent="0.2">
      <c r="A842" s="5">
        <v>2022</v>
      </c>
      <c r="B842" s="2" t="s">
        <v>715</v>
      </c>
      <c r="C842" s="2" t="s">
        <v>725</v>
      </c>
      <c r="D842" s="2" t="s">
        <v>655</v>
      </c>
      <c r="I842" s="2">
        <v>895961511</v>
      </c>
      <c r="J842" s="16">
        <v>25984697</v>
      </c>
      <c r="K842" s="2">
        <v>266535723</v>
      </c>
      <c r="L842" s="2">
        <v>12793865</v>
      </c>
      <c r="M842" s="2">
        <v>10895373</v>
      </c>
      <c r="N842" s="2">
        <v>222586</v>
      </c>
      <c r="O842" s="2">
        <v>1855</v>
      </c>
      <c r="P842" s="2">
        <v>410123</v>
      </c>
      <c r="Q842" s="2">
        <v>1958311</v>
      </c>
      <c r="R842" s="2">
        <v>459055</v>
      </c>
      <c r="S842" s="2"/>
      <c r="T842" s="2"/>
      <c r="U842" s="2"/>
      <c r="V842" s="2"/>
      <c r="AB842" s="7"/>
      <c r="AC842" s="7"/>
      <c r="AD842" s="7"/>
      <c r="AE842" s="7"/>
      <c r="AF842" s="7">
        <v>8645844</v>
      </c>
      <c r="AG842" s="7"/>
      <c r="AH842" s="7"/>
      <c r="AI842" s="7"/>
    </row>
    <row r="843" spans="1:35" ht="12" customHeight="1" x14ac:dyDescent="0.2">
      <c r="A843" s="5">
        <v>2022</v>
      </c>
      <c r="B843" s="2" t="s">
        <v>716</v>
      </c>
      <c r="C843" s="2" t="s">
        <v>726</v>
      </c>
      <c r="D843" s="2" t="s">
        <v>655</v>
      </c>
      <c r="I843" s="2">
        <v>1289633614</v>
      </c>
      <c r="J843" s="16">
        <v>20136717</v>
      </c>
      <c r="K843" s="2">
        <v>383196882</v>
      </c>
      <c r="L843" s="2">
        <v>25616551</v>
      </c>
      <c r="M843" s="2">
        <v>10535357</v>
      </c>
      <c r="N843" s="2">
        <v>222586</v>
      </c>
      <c r="O843" s="2">
        <v>101292</v>
      </c>
      <c r="P843" s="2">
        <v>480528</v>
      </c>
      <c r="Q843" s="2">
        <v>1958311</v>
      </c>
      <c r="R843" s="2">
        <v>199248</v>
      </c>
      <c r="S843" s="2"/>
      <c r="T843" s="2"/>
      <c r="U843" s="2"/>
      <c r="V843" s="2"/>
      <c r="AB843" s="7"/>
      <c r="AC843" s="7"/>
      <c r="AD843" s="7"/>
      <c r="AE843" s="7"/>
      <c r="AF843" s="7">
        <v>8257109</v>
      </c>
      <c r="AG843" s="7"/>
      <c r="AH843" s="7"/>
      <c r="AI843" s="7"/>
    </row>
    <row r="844" spans="1:35" ht="12" customHeight="1" x14ac:dyDescent="0.2">
      <c r="A844" s="5">
        <v>2022</v>
      </c>
      <c r="B844" s="2" t="s">
        <v>717</v>
      </c>
      <c r="C844" s="2" t="s">
        <v>727</v>
      </c>
      <c r="D844" s="2" t="s">
        <v>655</v>
      </c>
      <c r="I844" s="2">
        <v>737685667</v>
      </c>
      <c r="J844" s="16">
        <v>7839277</v>
      </c>
      <c r="K844" s="2">
        <v>200193418</v>
      </c>
      <c r="L844" s="2">
        <v>17906618</v>
      </c>
      <c r="M844" s="2">
        <v>9863605</v>
      </c>
      <c r="N844" s="2">
        <v>222586</v>
      </c>
      <c r="O844" s="2">
        <v>1744</v>
      </c>
      <c r="P844" s="2">
        <v>1071332</v>
      </c>
      <c r="Q844" s="2">
        <v>1958311</v>
      </c>
      <c r="R844" s="2">
        <v>67901</v>
      </c>
      <c r="S844" s="2"/>
      <c r="T844" s="2"/>
      <c r="U844" s="2"/>
      <c r="V844" s="2"/>
      <c r="AB844" s="7"/>
      <c r="AC844" s="7"/>
      <c r="AD844" s="7"/>
      <c r="AE844" s="7"/>
      <c r="AF844" s="7">
        <v>9196744</v>
      </c>
      <c r="AG844" s="7"/>
      <c r="AH844" s="7"/>
      <c r="AI844" s="7"/>
    </row>
    <row r="845" spans="1:35" ht="12" customHeight="1" x14ac:dyDescent="0.2">
      <c r="A845" s="5">
        <v>2022</v>
      </c>
      <c r="B845" s="2" t="s">
        <v>718</v>
      </c>
      <c r="C845" s="2" t="s">
        <v>728</v>
      </c>
      <c r="D845" s="2" t="s">
        <v>655</v>
      </c>
      <c r="I845" s="2">
        <v>863598364</v>
      </c>
      <c r="J845" s="16">
        <v>7972804</v>
      </c>
      <c r="K845" s="2">
        <v>265277093</v>
      </c>
      <c r="L845" s="2">
        <v>14631725</v>
      </c>
      <c r="M845" s="2">
        <v>78330100</v>
      </c>
      <c r="N845" s="2">
        <v>7276651</v>
      </c>
      <c r="O845" s="2">
        <v>1579</v>
      </c>
      <c r="P845" s="2">
        <v>4231566</v>
      </c>
      <c r="Q845" s="2">
        <v>1958311</v>
      </c>
      <c r="R845" s="2">
        <v>55502</v>
      </c>
      <c r="S845" s="2"/>
      <c r="T845" s="2"/>
      <c r="U845" s="2"/>
      <c r="V845" s="2"/>
      <c r="AB845" s="7"/>
      <c r="AC845" s="7"/>
      <c r="AD845" s="7"/>
      <c r="AE845" s="7"/>
      <c r="AF845" s="7">
        <v>13914366</v>
      </c>
      <c r="AG845" s="7"/>
      <c r="AH845" s="7"/>
      <c r="AI845" s="7"/>
    </row>
    <row r="846" spans="1:35" ht="12" customHeight="1" x14ac:dyDescent="0.2">
      <c r="A846" s="5">
        <v>2022</v>
      </c>
      <c r="B846" s="2" t="s">
        <v>719</v>
      </c>
      <c r="C846" s="2" t="s">
        <v>729</v>
      </c>
      <c r="D846" s="2" t="s">
        <v>655</v>
      </c>
      <c r="I846" s="2">
        <v>944891188</v>
      </c>
      <c r="J846" s="16">
        <v>21711252</v>
      </c>
      <c r="K846" s="2">
        <v>223033286</v>
      </c>
      <c r="L846" s="2">
        <v>15771074</v>
      </c>
      <c r="M846" s="2">
        <v>7107087</v>
      </c>
      <c r="N846" s="2">
        <v>222586</v>
      </c>
      <c r="O846" s="2">
        <v>1712</v>
      </c>
      <c r="P846" s="2">
        <v>531494</v>
      </c>
      <c r="Q846" s="2">
        <v>1958311</v>
      </c>
      <c r="R846" s="2">
        <v>62801</v>
      </c>
      <c r="S846" s="2"/>
      <c r="T846" s="2"/>
      <c r="U846" s="2"/>
      <c r="V846" s="2"/>
      <c r="AB846" s="7"/>
      <c r="AC846" s="7"/>
      <c r="AD846" s="7"/>
      <c r="AE846" s="7"/>
      <c r="AF846" s="7">
        <v>24178013</v>
      </c>
      <c r="AG846" s="7"/>
      <c r="AH846" s="7"/>
      <c r="AI846" s="7"/>
    </row>
    <row r="847" spans="1:35" ht="12" customHeight="1" x14ac:dyDescent="0.2">
      <c r="A847" s="5">
        <v>2022</v>
      </c>
      <c r="B847" s="2" t="s">
        <v>720</v>
      </c>
      <c r="C847" s="2" t="s">
        <v>730</v>
      </c>
      <c r="D847" s="2" t="s">
        <v>655</v>
      </c>
      <c r="I847" s="2">
        <v>1239370246</v>
      </c>
      <c r="J847" s="16">
        <v>0</v>
      </c>
      <c r="K847" s="2">
        <v>453819700</v>
      </c>
      <c r="L847" s="2">
        <v>13309834</v>
      </c>
      <c r="M847" s="2">
        <v>11639997</v>
      </c>
      <c r="N847" s="2">
        <v>222586</v>
      </c>
      <c r="O847" s="2">
        <v>2715</v>
      </c>
      <c r="P847" s="2">
        <v>912254</v>
      </c>
      <c r="Q847" s="2">
        <v>1958311</v>
      </c>
      <c r="R847" s="2">
        <v>106171</v>
      </c>
      <c r="S847" s="2"/>
      <c r="T847" s="2"/>
      <c r="U847" s="2"/>
      <c r="V847" s="2"/>
      <c r="AB847" s="7"/>
      <c r="AC847" s="7"/>
      <c r="AD847" s="7"/>
      <c r="AE847" s="7"/>
      <c r="AF847" s="7">
        <v>8673880</v>
      </c>
      <c r="AG847" s="7"/>
      <c r="AH847" s="7"/>
      <c r="AI847" s="7"/>
    </row>
    <row r="848" spans="1:35" ht="12" customHeight="1" x14ac:dyDescent="0.2">
      <c r="A848" s="5">
        <v>2022</v>
      </c>
      <c r="B848" s="2" t="s">
        <v>716</v>
      </c>
      <c r="C848" s="2" t="s">
        <v>731</v>
      </c>
      <c r="D848" s="2" t="s">
        <v>655</v>
      </c>
      <c r="I848" s="2">
        <v>1274344606</v>
      </c>
      <c r="J848" s="16">
        <v>12907445</v>
      </c>
      <c r="K848" s="2">
        <v>309114066</v>
      </c>
      <c r="L848" s="2">
        <v>32517401</v>
      </c>
      <c r="M848" s="2">
        <v>16830627</v>
      </c>
      <c r="N848" s="2">
        <v>222586</v>
      </c>
      <c r="O848" s="2">
        <v>65590</v>
      </c>
      <c r="P848" s="2">
        <v>641097</v>
      </c>
      <c r="Q848" s="2">
        <v>1958311</v>
      </c>
      <c r="R848" s="2">
        <v>55502</v>
      </c>
      <c r="S848" s="2"/>
      <c r="T848" s="2"/>
      <c r="U848" s="2"/>
      <c r="V848" s="2"/>
      <c r="AB848" s="7"/>
      <c r="AC848" s="7"/>
      <c r="AD848" s="7"/>
      <c r="AE848" s="7"/>
      <c r="AF848" s="7">
        <v>8252567</v>
      </c>
      <c r="AG848" s="7"/>
      <c r="AH848" s="7"/>
      <c r="AI848" s="7"/>
    </row>
    <row r="849" spans="1:35" ht="12" customHeight="1" x14ac:dyDescent="0.2">
      <c r="A849" s="5">
        <v>2022</v>
      </c>
      <c r="B849" s="2" t="s">
        <v>721</v>
      </c>
      <c r="C849" s="2" t="s">
        <v>732</v>
      </c>
      <c r="D849" s="2" t="s">
        <v>655</v>
      </c>
      <c r="I849" s="2">
        <v>856667569</v>
      </c>
      <c r="J849" s="16">
        <v>50226198</v>
      </c>
      <c r="K849" s="2">
        <v>280456401</v>
      </c>
      <c r="L849" s="2">
        <v>14393378</v>
      </c>
      <c r="M849" s="2">
        <v>6301992</v>
      </c>
      <c r="N849" s="2">
        <v>222586</v>
      </c>
      <c r="O849" s="2">
        <v>1263</v>
      </c>
      <c r="P849" s="2">
        <v>374830</v>
      </c>
      <c r="Q849" s="2">
        <v>1958311</v>
      </c>
      <c r="R849" s="2">
        <v>55502</v>
      </c>
      <c r="S849" s="2"/>
      <c r="T849" s="2"/>
      <c r="U849" s="2"/>
      <c r="V849" s="2"/>
      <c r="AB849" s="7"/>
      <c r="AC849" s="7"/>
      <c r="AD849" s="7"/>
      <c r="AE849" s="7"/>
      <c r="AF849" s="7">
        <v>29033442</v>
      </c>
      <c r="AG849" s="7"/>
      <c r="AH849" s="7"/>
      <c r="AI849" s="7"/>
    </row>
    <row r="850" spans="1:35" ht="12" customHeight="1" x14ac:dyDescent="0.2">
      <c r="A850" s="5">
        <v>2022</v>
      </c>
      <c r="B850" s="2" t="s">
        <v>718</v>
      </c>
      <c r="C850" s="2" t="s">
        <v>733</v>
      </c>
      <c r="D850" s="2" t="s">
        <v>655</v>
      </c>
      <c r="I850" s="2">
        <v>1034216110</v>
      </c>
      <c r="J850" s="16">
        <v>20817027</v>
      </c>
      <c r="K850" s="2">
        <v>307655877</v>
      </c>
      <c r="L850" s="2">
        <v>13327442</v>
      </c>
      <c r="M850" s="2">
        <v>18772766</v>
      </c>
      <c r="N850" s="2">
        <v>222586</v>
      </c>
      <c r="O850" s="2">
        <v>17591</v>
      </c>
      <c r="P850" s="2">
        <v>1911388</v>
      </c>
      <c r="Q850" s="2">
        <v>1958311</v>
      </c>
      <c r="R850" s="2">
        <v>55502</v>
      </c>
      <c r="S850" s="2"/>
      <c r="T850" s="2"/>
      <c r="U850" s="2"/>
      <c r="V850" s="2"/>
      <c r="AB850" s="7"/>
      <c r="AC850" s="7"/>
      <c r="AD850" s="7"/>
      <c r="AE850" s="7"/>
      <c r="AF850" s="7">
        <v>19685550</v>
      </c>
      <c r="AG850" s="7"/>
      <c r="AH850" s="7"/>
      <c r="AI850" s="7"/>
    </row>
    <row r="851" spans="1:35" ht="12" customHeight="1" x14ac:dyDescent="0.2">
      <c r="A851" s="5">
        <v>2022</v>
      </c>
      <c r="B851" s="2" t="s">
        <v>721</v>
      </c>
      <c r="C851" s="2" t="s">
        <v>734</v>
      </c>
      <c r="D851" s="2" t="s">
        <v>655</v>
      </c>
      <c r="I851" s="2">
        <v>928866409</v>
      </c>
      <c r="J851" s="16">
        <v>36122164</v>
      </c>
      <c r="K851" s="2">
        <v>245689231</v>
      </c>
      <c r="L851" s="2">
        <v>23891036</v>
      </c>
      <c r="M851" s="2">
        <v>9684452</v>
      </c>
      <c r="N851" s="2">
        <v>222586</v>
      </c>
      <c r="O851" s="2">
        <v>28635</v>
      </c>
      <c r="P851" s="2">
        <v>497885</v>
      </c>
      <c r="Q851" s="2">
        <v>1958311</v>
      </c>
      <c r="R851" s="2">
        <v>55502</v>
      </c>
      <c r="S851" s="2"/>
      <c r="T851" s="2"/>
      <c r="U851" s="2"/>
      <c r="V851" s="2"/>
      <c r="AB851" s="7"/>
      <c r="AC851" s="7"/>
      <c r="AD851" s="7"/>
      <c r="AE851" s="7"/>
      <c r="AF851" s="7">
        <v>9698557</v>
      </c>
      <c r="AG851" s="7"/>
      <c r="AH851" s="7"/>
      <c r="AI851" s="7"/>
    </row>
    <row r="852" spans="1:35" ht="12" customHeight="1" x14ac:dyDescent="0.2">
      <c r="A852" s="5">
        <v>2022</v>
      </c>
      <c r="B852" s="2" t="s">
        <v>722</v>
      </c>
      <c r="C852" s="2" t="s">
        <v>735</v>
      </c>
      <c r="D852" s="2" t="s">
        <v>655</v>
      </c>
      <c r="I852" s="2">
        <v>903630027</v>
      </c>
      <c r="J852" s="16">
        <v>22407052</v>
      </c>
      <c r="K852" s="2">
        <v>169874596</v>
      </c>
      <c r="L852" s="2">
        <v>16415262</v>
      </c>
      <c r="M852" s="2">
        <v>6983573</v>
      </c>
      <c r="N852" s="2">
        <v>222586</v>
      </c>
      <c r="O852" s="2">
        <v>1430</v>
      </c>
      <c r="P852" s="2">
        <v>356622</v>
      </c>
      <c r="Q852" s="2">
        <v>1958311</v>
      </c>
      <c r="R852" s="2">
        <v>327253</v>
      </c>
      <c r="S852" s="2"/>
      <c r="T852" s="2"/>
      <c r="U852" s="2"/>
      <c r="V852" s="2"/>
      <c r="AB852" s="7"/>
      <c r="AC852" s="7"/>
      <c r="AD852" s="7"/>
      <c r="AE852" s="7"/>
      <c r="AF852" s="7">
        <v>16279023</v>
      </c>
      <c r="AG852" s="7"/>
      <c r="AH852" s="7"/>
      <c r="AI852" s="7"/>
    </row>
    <row r="853" spans="1:35" ht="12" customHeight="1" x14ac:dyDescent="0.2">
      <c r="A853" s="5">
        <v>2022</v>
      </c>
      <c r="B853" s="2" t="s">
        <v>715</v>
      </c>
      <c r="C853" s="2" t="s">
        <v>736</v>
      </c>
      <c r="D853" s="2" t="s">
        <v>655</v>
      </c>
      <c r="I853" s="2">
        <v>1179288910</v>
      </c>
      <c r="J853" s="16">
        <v>0</v>
      </c>
      <c r="K853" s="2">
        <v>416756373</v>
      </c>
      <c r="L853" s="2">
        <v>14175628</v>
      </c>
      <c r="M853" s="2">
        <v>7416262</v>
      </c>
      <c r="N853" s="2">
        <v>222586</v>
      </c>
      <c r="O853" s="2">
        <v>1886</v>
      </c>
      <c r="P853" s="2">
        <v>424716</v>
      </c>
      <c r="Q853" s="2">
        <v>1958311</v>
      </c>
      <c r="R853" s="2">
        <v>55502</v>
      </c>
      <c r="S853" s="2"/>
      <c r="T853" s="2"/>
      <c r="U853" s="2"/>
      <c r="V853" s="2"/>
      <c r="AB853" s="7"/>
      <c r="AC853" s="7"/>
      <c r="AD853" s="7"/>
      <c r="AE853" s="7"/>
      <c r="AF853" s="7">
        <v>10261970</v>
      </c>
      <c r="AG853" s="7"/>
      <c r="AH853" s="7"/>
      <c r="AI853" s="7"/>
    </row>
    <row r="854" spans="1:35" ht="12" customHeight="1" x14ac:dyDescent="0.2">
      <c r="A854" s="5">
        <v>2022</v>
      </c>
      <c r="B854" s="2" t="s">
        <v>723</v>
      </c>
      <c r="C854" s="2" t="s">
        <v>737</v>
      </c>
      <c r="D854" s="2" t="s">
        <v>655</v>
      </c>
      <c r="I854" s="2">
        <v>901810918</v>
      </c>
      <c r="J854" s="16">
        <v>15291358</v>
      </c>
      <c r="K854" s="2">
        <v>255193805</v>
      </c>
      <c r="L854" s="2">
        <v>14520779</v>
      </c>
      <c r="M854" s="2">
        <v>11764479</v>
      </c>
      <c r="N854" s="2">
        <v>222586</v>
      </c>
      <c r="O854" s="2">
        <v>3293</v>
      </c>
      <c r="P854" s="2">
        <v>1094550</v>
      </c>
      <c r="Q854" s="2">
        <v>1958311</v>
      </c>
      <c r="R854" s="2">
        <v>83915</v>
      </c>
      <c r="S854" s="2"/>
      <c r="T854" s="2"/>
      <c r="U854" s="2"/>
      <c r="V854" s="2"/>
      <c r="AB854" s="7"/>
      <c r="AC854" s="7"/>
      <c r="AD854" s="7"/>
      <c r="AE854" s="7"/>
      <c r="AF854" s="7">
        <v>18077812</v>
      </c>
      <c r="AG854" s="7"/>
      <c r="AH854" s="7"/>
      <c r="AI854" s="7"/>
    </row>
    <row r="855" spans="1:35" ht="12" customHeight="1" x14ac:dyDescent="0.2">
      <c r="A855" s="5">
        <v>2022</v>
      </c>
      <c r="B855" s="2" t="s">
        <v>719</v>
      </c>
      <c r="C855" s="2" t="s">
        <v>738</v>
      </c>
      <c r="D855" s="2" t="s">
        <v>655</v>
      </c>
      <c r="I855" s="2">
        <v>1149421184</v>
      </c>
      <c r="J855" s="16">
        <v>11209129</v>
      </c>
      <c r="K855" s="2">
        <v>379432533</v>
      </c>
      <c r="L855" s="2">
        <v>18109048</v>
      </c>
      <c r="M855" s="2">
        <v>5925494</v>
      </c>
      <c r="N855" s="2">
        <v>222586</v>
      </c>
      <c r="O855" s="2">
        <v>1588</v>
      </c>
      <c r="P855" s="2">
        <v>378697</v>
      </c>
      <c r="Q855" s="2">
        <v>1958311</v>
      </c>
      <c r="R855" s="2">
        <v>55502</v>
      </c>
      <c r="S855" s="2"/>
      <c r="T855" s="2"/>
      <c r="U855" s="2"/>
      <c r="V855" s="2"/>
      <c r="AB855" s="7"/>
      <c r="AC855" s="7"/>
      <c r="AD855" s="7"/>
      <c r="AE855" s="7"/>
      <c r="AF855" s="7">
        <v>17527060</v>
      </c>
      <c r="AG855" s="7"/>
      <c r="AH855" s="7"/>
      <c r="AI855" s="7"/>
    </row>
    <row r="856" spans="1:35" ht="12" customHeight="1" x14ac:dyDescent="0.2">
      <c r="A856" s="5">
        <v>2022</v>
      </c>
      <c r="B856" s="2" t="s">
        <v>721</v>
      </c>
      <c r="C856" s="2" t="s">
        <v>739</v>
      </c>
      <c r="D856" s="2" t="s">
        <v>655</v>
      </c>
      <c r="I856" s="2">
        <v>747504503</v>
      </c>
      <c r="J856" s="16">
        <v>5546202</v>
      </c>
      <c r="K856" s="2">
        <v>146122990</v>
      </c>
      <c r="L856" s="2">
        <v>68358391</v>
      </c>
      <c r="M856" s="2">
        <v>5555352</v>
      </c>
      <c r="N856" s="2">
        <v>222586</v>
      </c>
      <c r="O856" s="2">
        <v>1263</v>
      </c>
      <c r="P856" s="2">
        <v>357791</v>
      </c>
      <c r="Q856" s="2">
        <v>1958311</v>
      </c>
      <c r="R856" s="2">
        <v>55502</v>
      </c>
      <c r="S856" s="2"/>
      <c r="T856" s="2"/>
      <c r="U856" s="2"/>
      <c r="V856" s="2"/>
      <c r="AB856" s="7"/>
      <c r="AC856" s="7"/>
      <c r="AD856" s="7"/>
      <c r="AE856" s="7"/>
      <c r="AF856" s="7">
        <v>180534378</v>
      </c>
      <c r="AG856" s="7"/>
      <c r="AH856" s="7"/>
      <c r="AI856" s="7"/>
    </row>
    <row r="857" spans="1:35" ht="12" customHeight="1" x14ac:dyDescent="0.2">
      <c r="A857" s="5">
        <v>2022</v>
      </c>
      <c r="B857" s="2" t="s">
        <v>724</v>
      </c>
      <c r="C857" s="2" t="s">
        <v>740</v>
      </c>
      <c r="D857" s="2" t="s">
        <v>655</v>
      </c>
      <c r="I857" s="2">
        <v>975296878</v>
      </c>
      <c r="J857" s="16">
        <v>14367981</v>
      </c>
      <c r="K857" s="2">
        <v>393231309</v>
      </c>
      <c r="L857" s="2">
        <v>13720542</v>
      </c>
      <c r="M857" s="2">
        <v>6301515</v>
      </c>
      <c r="N857" s="2">
        <v>222586</v>
      </c>
      <c r="O857" s="2">
        <v>3762</v>
      </c>
      <c r="P857" s="2">
        <v>373985</v>
      </c>
      <c r="Q857" s="2">
        <v>1958311</v>
      </c>
      <c r="R857" s="2">
        <v>141473</v>
      </c>
      <c r="S857" s="2"/>
      <c r="T857" s="2"/>
      <c r="U857" s="2"/>
      <c r="V857" s="2"/>
      <c r="AB857" s="7"/>
      <c r="AC857" s="7"/>
      <c r="AD857" s="7"/>
      <c r="AE857" s="7"/>
      <c r="AF857" s="7">
        <v>18074857</v>
      </c>
      <c r="AG857" s="7"/>
      <c r="AH857" s="7"/>
      <c r="AI857" s="7"/>
    </row>
    <row r="858" spans="1:35" ht="12" customHeight="1" x14ac:dyDescent="0.2">
      <c r="A858" s="5">
        <v>2022</v>
      </c>
      <c r="B858" s="2" t="s">
        <v>718</v>
      </c>
      <c r="C858" s="2" t="s">
        <v>741</v>
      </c>
      <c r="D858" s="2" t="s">
        <v>655</v>
      </c>
      <c r="I858" s="2">
        <v>1107122582</v>
      </c>
      <c r="J858" s="16">
        <v>26830976</v>
      </c>
      <c r="K858" s="2">
        <v>427096131</v>
      </c>
      <c r="L858" s="2">
        <v>15845036</v>
      </c>
      <c r="M858" s="2">
        <v>9427792</v>
      </c>
      <c r="N858" s="2">
        <v>222586</v>
      </c>
      <c r="O858" s="2">
        <v>1263</v>
      </c>
      <c r="P858" s="2">
        <v>759407</v>
      </c>
      <c r="Q858" s="2">
        <v>1958311</v>
      </c>
      <c r="R858" s="2">
        <v>55502</v>
      </c>
      <c r="S858" s="2"/>
      <c r="T858" s="2"/>
      <c r="U858" s="2"/>
      <c r="V858" s="2"/>
      <c r="AB858" s="7"/>
      <c r="AC858" s="7"/>
      <c r="AD858" s="7"/>
      <c r="AE858" s="7"/>
      <c r="AF858" s="7">
        <v>11792265</v>
      </c>
      <c r="AG858" s="7"/>
      <c r="AH858" s="7"/>
      <c r="AI858" s="7"/>
    </row>
    <row r="859" spans="1:35" ht="12" customHeight="1" x14ac:dyDescent="0.2">
      <c r="A859" s="5">
        <v>2022</v>
      </c>
      <c r="B859" s="2" t="s">
        <v>717</v>
      </c>
      <c r="C859" s="2" t="s">
        <v>742</v>
      </c>
      <c r="D859" s="2" t="s">
        <v>655</v>
      </c>
      <c r="I859" s="2">
        <v>871105712</v>
      </c>
      <c r="J859" s="16">
        <v>1482507</v>
      </c>
      <c r="K859" s="2">
        <v>263868873</v>
      </c>
      <c r="L859" s="2">
        <v>10786097</v>
      </c>
      <c r="M859" s="2">
        <v>8069907</v>
      </c>
      <c r="N859" s="2">
        <v>222586</v>
      </c>
      <c r="O859" s="2">
        <v>2059</v>
      </c>
      <c r="P859" s="2">
        <v>443626</v>
      </c>
      <c r="Q859" s="2">
        <v>1958311</v>
      </c>
      <c r="R859" s="2">
        <v>74514</v>
      </c>
      <c r="S859" s="2"/>
      <c r="T859" s="2"/>
      <c r="U859" s="2"/>
      <c r="V859" s="2"/>
      <c r="AB859" s="7"/>
      <c r="AC859" s="7"/>
      <c r="AD859" s="7"/>
      <c r="AE859" s="7"/>
      <c r="AF859" s="7">
        <v>8104317</v>
      </c>
      <c r="AG859" s="7"/>
      <c r="AH859" s="7"/>
      <c r="AI859" s="7"/>
    </row>
    <row r="860" spans="1:35" ht="12" customHeight="1" x14ac:dyDescent="0.2">
      <c r="A860" s="5">
        <v>2022</v>
      </c>
      <c r="B860" s="2" t="s">
        <v>717</v>
      </c>
      <c r="C860" s="2" t="s">
        <v>743</v>
      </c>
      <c r="D860" s="2" t="s">
        <v>655</v>
      </c>
      <c r="I860" s="2">
        <v>1107792827</v>
      </c>
      <c r="J860" s="16">
        <v>4656546</v>
      </c>
      <c r="K860" s="2">
        <v>320431408</v>
      </c>
      <c r="L860" s="2">
        <v>12477206</v>
      </c>
      <c r="M860" s="2">
        <v>9405968</v>
      </c>
      <c r="N860" s="2">
        <v>222586</v>
      </c>
      <c r="O860" s="2">
        <v>3513</v>
      </c>
      <c r="P860" s="2">
        <v>1398438</v>
      </c>
      <c r="Q860" s="2">
        <v>1958311</v>
      </c>
      <c r="R860" s="2">
        <v>64734</v>
      </c>
      <c r="S860" s="2"/>
      <c r="T860" s="2"/>
      <c r="U860" s="2"/>
      <c r="V860" s="2"/>
      <c r="AB860" s="7"/>
      <c r="AC860" s="7"/>
      <c r="AD860" s="7"/>
      <c r="AE860" s="7"/>
      <c r="AF860" s="7">
        <v>8786950</v>
      </c>
      <c r="AG860" s="7"/>
      <c r="AH860" s="7"/>
      <c r="AI860" s="7"/>
    </row>
    <row r="861" spans="1:35" ht="12" customHeight="1" x14ac:dyDescent="0.2">
      <c r="A861" s="5">
        <v>2022</v>
      </c>
      <c r="B861" s="2" t="s">
        <v>715</v>
      </c>
      <c r="C861" s="2" t="s">
        <v>744</v>
      </c>
      <c r="D861" s="2" t="s">
        <v>655</v>
      </c>
      <c r="I861" s="2">
        <v>830529715</v>
      </c>
      <c r="J861" s="16">
        <v>0</v>
      </c>
      <c r="K861" s="2">
        <v>247368204</v>
      </c>
      <c r="L861" s="2">
        <v>12292494</v>
      </c>
      <c r="M861" s="2">
        <v>5804205</v>
      </c>
      <c r="N861" s="2">
        <v>222586</v>
      </c>
      <c r="O861" s="2">
        <v>2530</v>
      </c>
      <c r="P861" s="2">
        <v>368739</v>
      </c>
      <c r="Q861" s="2">
        <v>1958311</v>
      </c>
      <c r="R861" s="2">
        <v>67564</v>
      </c>
      <c r="S861" s="2"/>
      <c r="T861" s="2"/>
      <c r="U861" s="2"/>
      <c r="V861" s="2"/>
      <c r="AB861" s="7"/>
      <c r="AC861" s="7"/>
      <c r="AD861" s="7"/>
      <c r="AE861" s="7"/>
      <c r="AF861" s="7">
        <v>9143792</v>
      </c>
      <c r="AG861" s="7"/>
      <c r="AH861" s="7"/>
      <c r="AI861" s="7"/>
    </row>
    <row r="862" spans="1:35" ht="12" customHeight="1" x14ac:dyDescent="0.2">
      <c r="A862" s="5">
        <v>2022</v>
      </c>
      <c r="B862" s="2" t="s">
        <v>724</v>
      </c>
      <c r="C862" s="2" t="s">
        <v>745</v>
      </c>
      <c r="D862" s="2" t="s">
        <v>655</v>
      </c>
      <c r="I862" s="2">
        <v>913937548</v>
      </c>
      <c r="J862" s="16">
        <v>41600943</v>
      </c>
      <c r="K862" s="2">
        <v>346454872</v>
      </c>
      <c r="L862" s="2">
        <v>10987301</v>
      </c>
      <c r="M862" s="2">
        <v>6087530</v>
      </c>
      <c r="N862" s="2">
        <v>222586</v>
      </c>
      <c r="O862" s="2">
        <v>1263</v>
      </c>
      <c r="P862" s="2">
        <v>415341</v>
      </c>
      <c r="Q862" s="2">
        <v>1958311</v>
      </c>
      <c r="R862" s="2">
        <v>55502</v>
      </c>
      <c r="S862" s="2"/>
      <c r="T862" s="2"/>
      <c r="U862" s="2"/>
      <c r="V862" s="2"/>
      <c r="AB862" s="7"/>
      <c r="AC862" s="7"/>
      <c r="AD862" s="7"/>
      <c r="AE862" s="7"/>
      <c r="AF862" s="7">
        <v>9543776</v>
      </c>
      <c r="AG862" s="7"/>
      <c r="AH862" s="7"/>
      <c r="AI862" s="7"/>
    </row>
    <row r="863" spans="1:35" ht="12" customHeight="1" x14ac:dyDescent="0.2">
      <c r="A863" s="5">
        <v>2022</v>
      </c>
      <c r="B863" s="2" t="s">
        <v>718</v>
      </c>
      <c r="C863" s="2" t="s">
        <v>746</v>
      </c>
      <c r="D863" s="2" t="s">
        <v>655</v>
      </c>
      <c r="I863" s="2">
        <v>718204574</v>
      </c>
      <c r="J863" s="16">
        <v>8578224</v>
      </c>
      <c r="K863" s="2">
        <v>252064026</v>
      </c>
      <c r="L863" s="2">
        <v>16605248</v>
      </c>
      <c r="M863" s="2">
        <v>8722094</v>
      </c>
      <c r="N863" s="2">
        <v>467002</v>
      </c>
      <c r="O863" s="2">
        <v>44220</v>
      </c>
      <c r="P863" s="2">
        <v>1311286</v>
      </c>
      <c r="Q863" s="2">
        <v>1958311</v>
      </c>
      <c r="R863" s="2">
        <v>55502</v>
      </c>
      <c r="S863" s="2"/>
      <c r="T863" s="2"/>
      <c r="U863" s="2"/>
      <c r="V863" s="2"/>
      <c r="AB863" s="7"/>
      <c r="AC863" s="7"/>
      <c r="AD863" s="7"/>
      <c r="AE863" s="7"/>
      <c r="AF863" s="7">
        <v>30056993</v>
      </c>
      <c r="AG863" s="7"/>
      <c r="AH863" s="7"/>
      <c r="AI863" s="7"/>
    </row>
    <row r="864" spans="1:35" ht="12" customHeight="1" x14ac:dyDescent="0.2">
      <c r="A864" s="5">
        <v>2022</v>
      </c>
      <c r="B864" s="2" t="s">
        <v>723</v>
      </c>
      <c r="C864" s="2" t="s">
        <v>747</v>
      </c>
      <c r="D864" s="2" t="s">
        <v>655</v>
      </c>
      <c r="I864" s="2">
        <v>897099063</v>
      </c>
      <c r="J864" s="16">
        <v>31323880</v>
      </c>
      <c r="K864" s="2">
        <v>190973161</v>
      </c>
      <c r="L864" s="2">
        <v>20799216</v>
      </c>
      <c r="M864" s="2">
        <v>9244188</v>
      </c>
      <c r="N864" s="2">
        <v>222586</v>
      </c>
      <c r="O864" s="2">
        <v>2744</v>
      </c>
      <c r="P864" s="2">
        <v>406587</v>
      </c>
      <c r="Q864" s="2">
        <v>1958311</v>
      </c>
      <c r="R864" s="2">
        <v>451889</v>
      </c>
      <c r="S864" s="2"/>
      <c r="T864" s="2"/>
      <c r="U864" s="2"/>
      <c r="V864" s="2"/>
      <c r="AB864" s="7"/>
      <c r="AC864" s="7"/>
      <c r="AD864" s="7"/>
      <c r="AE864" s="7"/>
      <c r="AF864" s="7">
        <v>10206254</v>
      </c>
      <c r="AG864" s="7"/>
      <c r="AH864" s="7"/>
      <c r="AI864" s="7"/>
    </row>
    <row r="865" spans="1:35" ht="12" customHeight="1" x14ac:dyDescent="0.2">
      <c r="A865" s="5">
        <v>2022</v>
      </c>
      <c r="B865" s="2" t="s">
        <v>722</v>
      </c>
      <c r="C865" s="2" t="s">
        <v>748</v>
      </c>
      <c r="D865" s="2" t="s">
        <v>655</v>
      </c>
      <c r="I865" s="2">
        <v>984484500</v>
      </c>
      <c r="J865" s="16">
        <v>14431466</v>
      </c>
      <c r="K865" s="2">
        <v>182671645</v>
      </c>
      <c r="L865" s="2">
        <v>13203771</v>
      </c>
      <c r="M865" s="2">
        <v>6681269</v>
      </c>
      <c r="N865" s="2">
        <v>222586</v>
      </c>
      <c r="O865" s="2">
        <v>1326</v>
      </c>
      <c r="P865" s="2">
        <v>474308</v>
      </c>
      <c r="Q865" s="2">
        <v>1958311</v>
      </c>
      <c r="R865" s="2">
        <v>102350</v>
      </c>
      <c r="S865" s="2"/>
      <c r="T865" s="2"/>
      <c r="U865" s="2"/>
      <c r="V865" s="2"/>
      <c r="AB865" s="7"/>
      <c r="AC865" s="7"/>
      <c r="AD865" s="7"/>
      <c r="AE865" s="7"/>
      <c r="AF865" s="7">
        <v>8867916</v>
      </c>
      <c r="AG865" s="7"/>
      <c r="AH865" s="7"/>
      <c r="AI865" s="7"/>
    </row>
    <row r="866" spans="1:35" ht="12" customHeight="1" x14ac:dyDescent="0.2">
      <c r="A866" s="5">
        <v>2022</v>
      </c>
      <c r="B866" s="2" t="s">
        <v>719</v>
      </c>
      <c r="C866" s="2" t="s">
        <v>749</v>
      </c>
      <c r="D866" s="2" t="s">
        <v>655</v>
      </c>
      <c r="I866" s="2">
        <v>847875034</v>
      </c>
      <c r="J866" s="16">
        <v>0</v>
      </c>
      <c r="K866" s="2">
        <v>148559522</v>
      </c>
      <c r="L866" s="2">
        <v>20691309</v>
      </c>
      <c r="M866" s="2">
        <v>5641161</v>
      </c>
      <c r="N866" s="2">
        <v>222586</v>
      </c>
      <c r="O866" s="2">
        <v>1263</v>
      </c>
      <c r="P866" s="2">
        <v>355887</v>
      </c>
      <c r="Q866" s="2">
        <v>1958311</v>
      </c>
      <c r="R866" s="2">
        <v>55502</v>
      </c>
      <c r="S866" s="2"/>
      <c r="T866" s="2"/>
      <c r="U866" s="2"/>
      <c r="V866" s="2"/>
      <c r="AB866" s="7"/>
      <c r="AC866" s="7"/>
      <c r="AD866" s="7"/>
      <c r="AE866" s="7"/>
      <c r="AF866" s="7">
        <v>9216864</v>
      </c>
      <c r="AG866" s="7"/>
      <c r="AH866" s="7"/>
      <c r="AI866" s="7"/>
    </row>
    <row r="867" spans="1:35" ht="12" customHeight="1" x14ac:dyDescent="0.2">
      <c r="A867" s="5">
        <v>2022</v>
      </c>
      <c r="B867" s="2" t="s">
        <v>720</v>
      </c>
      <c r="C867" s="2" t="s">
        <v>750</v>
      </c>
      <c r="D867" s="2" t="s">
        <v>655</v>
      </c>
      <c r="I867" s="2">
        <v>1077039778</v>
      </c>
      <c r="J867" s="16">
        <v>0</v>
      </c>
      <c r="K867" s="2">
        <v>359781317</v>
      </c>
      <c r="L867" s="2">
        <v>14065118</v>
      </c>
      <c r="M867" s="2">
        <v>8243309</v>
      </c>
      <c r="N867" s="2">
        <v>222586</v>
      </c>
      <c r="O867" s="2">
        <v>6273</v>
      </c>
      <c r="P867" s="2">
        <v>808351</v>
      </c>
      <c r="Q867" s="2">
        <v>1958311</v>
      </c>
      <c r="R867" s="2">
        <v>60443</v>
      </c>
      <c r="S867" s="2"/>
      <c r="T867" s="2"/>
      <c r="U867" s="2"/>
      <c r="V867" s="2"/>
      <c r="AB867" s="7"/>
      <c r="AC867" s="7"/>
      <c r="AD867" s="7"/>
      <c r="AE867" s="7"/>
      <c r="AF867" s="7">
        <v>9513440</v>
      </c>
      <c r="AG867" s="7"/>
      <c r="AH867" s="7"/>
      <c r="AI867" s="7"/>
    </row>
    <row r="868" spans="1:35" ht="12" customHeight="1" x14ac:dyDescent="0.2">
      <c r="A868" s="5">
        <v>2022</v>
      </c>
      <c r="B868" s="2" t="s">
        <v>724</v>
      </c>
      <c r="C868" s="2" t="s">
        <v>751</v>
      </c>
      <c r="D868" s="2" t="s">
        <v>655</v>
      </c>
      <c r="I868" s="2">
        <v>753174275</v>
      </c>
      <c r="J868" s="16">
        <v>2438134</v>
      </c>
      <c r="K868" s="2">
        <v>245879771</v>
      </c>
      <c r="L868" s="2">
        <v>12288788</v>
      </c>
      <c r="M868" s="2">
        <v>6486424</v>
      </c>
      <c r="N868" s="2">
        <v>222586</v>
      </c>
      <c r="O868" s="2">
        <v>1263</v>
      </c>
      <c r="P868" s="2">
        <v>450974</v>
      </c>
      <c r="Q868" s="2">
        <v>1958311</v>
      </c>
      <c r="R868" s="2">
        <v>90408</v>
      </c>
      <c r="S868" s="2"/>
      <c r="T868" s="2"/>
      <c r="U868" s="2"/>
      <c r="V868" s="2"/>
      <c r="AB868" s="7"/>
      <c r="AC868" s="7"/>
      <c r="AD868" s="7"/>
      <c r="AE868" s="7"/>
      <c r="AF868" s="7">
        <v>39713125</v>
      </c>
      <c r="AG868" s="7"/>
      <c r="AH868" s="7"/>
      <c r="AI868" s="7"/>
    </row>
    <row r="869" spans="1:35" ht="12" customHeight="1" x14ac:dyDescent="0.2">
      <c r="A869" s="5">
        <v>2022</v>
      </c>
      <c r="B869" s="2" t="s">
        <v>722</v>
      </c>
      <c r="C869" s="2" t="s">
        <v>752</v>
      </c>
      <c r="D869" s="2" t="s">
        <v>655</v>
      </c>
      <c r="I869" s="2">
        <v>1059941416</v>
      </c>
      <c r="J869" s="16">
        <v>14532507</v>
      </c>
      <c r="K869" s="2">
        <v>213561759</v>
      </c>
      <c r="L869" s="2">
        <v>13023225</v>
      </c>
      <c r="M869" s="2">
        <v>6584458</v>
      </c>
      <c r="N869" s="2">
        <v>222586</v>
      </c>
      <c r="O869" s="2">
        <v>167946</v>
      </c>
      <c r="P869" s="2">
        <v>397490</v>
      </c>
      <c r="Q869" s="2">
        <v>1958311</v>
      </c>
      <c r="R869" s="2">
        <v>62336</v>
      </c>
      <c r="S869" s="2"/>
      <c r="T869" s="2"/>
      <c r="U869" s="2"/>
      <c r="V869" s="2"/>
      <c r="AB869" s="7"/>
      <c r="AC869" s="7"/>
      <c r="AD869" s="7"/>
      <c r="AE869" s="7"/>
      <c r="AF869" s="7">
        <v>16995854</v>
      </c>
      <c r="AG869" s="7"/>
      <c r="AH869" s="7"/>
      <c r="AI869" s="7"/>
    </row>
    <row r="870" spans="1:35" ht="12" customHeight="1" x14ac:dyDescent="0.2">
      <c r="A870" s="5">
        <v>2022</v>
      </c>
      <c r="B870" s="2" t="s">
        <v>724</v>
      </c>
      <c r="C870" s="2" t="s">
        <v>753</v>
      </c>
      <c r="D870" s="2" t="s">
        <v>655</v>
      </c>
      <c r="I870" s="2">
        <v>792381589</v>
      </c>
      <c r="J870" s="16">
        <v>3506837</v>
      </c>
      <c r="K870" s="2">
        <v>221885021</v>
      </c>
      <c r="L870" s="2">
        <v>10995163</v>
      </c>
      <c r="M870" s="2">
        <v>9742239</v>
      </c>
      <c r="N870" s="2">
        <v>222586</v>
      </c>
      <c r="O870" s="2">
        <v>1263</v>
      </c>
      <c r="P870" s="2">
        <v>427406</v>
      </c>
      <c r="Q870" s="2">
        <v>1958311</v>
      </c>
      <c r="R870" s="2">
        <v>203462</v>
      </c>
      <c r="S870" s="2"/>
      <c r="T870" s="2"/>
      <c r="U870" s="2"/>
      <c r="V870" s="2"/>
      <c r="AB870" s="7"/>
      <c r="AC870" s="7"/>
      <c r="AD870" s="7"/>
      <c r="AE870" s="7"/>
      <c r="AF870" s="7">
        <v>13526673</v>
      </c>
      <c r="AG870" s="7"/>
      <c r="AH870" s="7"/>
      <c r="AI870" s="7"/>
    </row>
    <row r="871" spans="1:35" ht="12" customHeight="1" x14ac:dyDescent="0.2">
      <c r="A871" s="5">
        <v>2022</v>
      </c>
      <c r="B871" s="2" t="s">
        <v>724</v>
      </c>
      <c r="C871" s="2" t="s">
        <v>248</v>
      </c>
      <c r="D871" s="2" t="s">
        <v>655</v>
      </c>
      <c r="I871" s="2">
        <v>409629499</v>
      </c>
      <c r="J871" s="16">
        <v>8046117</v>
      </c>
      <c r="L871" s="2">
        <v>13342030</v>
      </c>
      <c r="M871" s="2">
        <v>4178408</v>
      </c>
      <c r="N871" s="2">
        <v>222586</v>
      </c>
      <c r="O871" s="2">
        <v>1263</v>
      </c>
      <c r="P871" s="2">
        <v>355887</v>
      </c>
      <c r="Q871" s="2">
        <v>1958311</v>
      </c>
      <c r="R871" s="2">
        <v>55502</v>
      </c>
      <c r="S871" s="2"/>
      <c r="T871" s="2"/>
      <c r="U871" s="2"/>
      <c r="V871" s="2"/>
      <c r="AB871" s="7"/>
      <c r="AC871" s="7"/>
      <c r="AD871" s="7"/>
      <c r="AE871" s="7"/>
      <c r="AF871" s="7">
        <v>8141393</v>
      </c>
      <c r="AG871" s="7"/>
      <c r="AH871" s="7"/>
      <c r="AI871" s="7"/>
    </row>
    <row r="872" spans="1:35" ht="12" customHeight="1" x14ac:dyDescent="0.2">
      <c r="A872" s="5">
        <v>2022</v>
      </c>
      <c r="B872" s="2" t="s">
        <v>717</v>
      </c>
      <c r="C872" s="2" t="s">
        <v>249</v>
      </c>
      <c r="D872" s="2" t="s">
        <v>655</v>
      </c>
      <c r="I872" s="2">
        <v>426399738</v>
      </c>
      <c r="J872" s="16">
        <v>4696260</v>
      </c>
      <c r="L872" s="2">
        <v>13360762</v>
      </c>
      <c r="M872" s="2">
        <v>4495046</v>
      </c>
      <c r="N872" s="2">
        <v>222586</v>
      </c>
      <c r="O872" s="2">
        <v>1263</v>
      </c>
      <c r="P872" s="2">
        <v>355887</v>
      </c>
      <c r="Q872" s="2">
        <v>1958311</v>
      </c>
      <c r="R872" s="2">
        <v>55502</v>
      </c>
      <c r="S872" s="2"/>
      <c r="T872" s="2"/>
      <c r="U872" s="2"/>
      <c r="V872" s="2"/>
      <c r="AB872" s="7"/>
      <c r="AC872" s="7"/>
      <c r="AD872" s="7"/>
      <c r="AE872" s="7"/>
      <c r="AF872" s="7">
        <v>8971438</v>
      </c>
      <c r="AG872" s="7"/>
      <c r="AH872" s="7"/>
      <c r="AI872" s="7"/>
    </row>
    <row r="873" spans="1:35" ht="12" customHeight="1" x14ac:dyDescent="0.2">
      <c r="A873" s="5">
        <v>2022</v>
      </c>
      <c r="B873" s="2" t="s">
        <v>723</v>
      </c>
      <c r="C873" s="2" t="s">
        <v>250</v>
      </c>
      <c r="D873" s="2" t="s">
        <v>655</v>
      </c>
      <c r="I873" s="2">
        <v>418013566</v>
      </c>
      <c r="J873" s="16">
        <v>11630437</v>
      </c>
      <c r="L873" s="2">
        <v>12705343</v>
      </c>
      <c r="M873" s="2">
        <v>4341485</v>
      </c>
      <c r="N873" s="2">
        <v>222586</v>
      </c>
      <c r="O873" s="2">
        <v>1263</v>
      </c>
      <c r="P873" s="2">
        <v>355887</v>
      </c>
      <c r="Q873" s="2">
        <v>1958311</v>
      </c>
      <c r="R873" s="2">
        <v>60499</v>
      </c>
      <c r="S873" s="2"/>
      <c r="T873" s="2"/>
      <c r="U873" s="2"/>
      <c r="V873" s="2"/>
      <c r="AB873" s="7"/>
      <c r="AC873" s="7"/>
      <c r="AD873" s="7"/>
      <c r="AE873" s="7"/>
      <c r="AF873" s="7">
        <v>8048020</v>
      </c>
      <c r="AG873" s="7"/>
      <c r="AH873" s="7"/>
      <c r="AI873" s="7"/>
    </row>
    <row r="874" spans="1:35" ht="12" customHeight="1" x14ac:dyDescent="0.2">
      <c r="A874" s="5">
        <v>2022</v>
      </c>
      <c r="B874" s="2" t="s">
        <v>723</v>
      </c>
      <c r="C874" s="2" t="s">
        <v>251</v>
      </c>
      <c r="D874" s="2" t="s">
        <v>655</v>
      </c>
      <c r="I874" s="2">
        <v>1167622970</v>
      </c>
      <c r="J874" s="16">
        <v>45347586</v>
      </c>
      <c r="L874" s="2">
        <v>141237501</v>
      </c>
      <c r="M874" s="2">
        <v>7737019</v>
      </c>
      <c r="N874" s="2">
        <v>222586</v>
      </c>
      <c r="O874" s="2">
        <v>1263</v>
      </c>
      <c r="P874" s="2">
        <v>372462</v>
      </c>
      <c r="Q874" s="2">
        <v>1958311</v>
      </c>
      <c r="R874" s="2">
        <v>55502</v>
      </c>
      <c r="S874" s="2"/>
      <c r="T874" s="2"/>
      <c r="U874" s="2"/>
      <c r="V874" s="2"/>
      <c r="AB874" s="7"/>
      <c r="AC874" s="7"/>
      <c r="AD874" s="7"/>
      <c r="AE874" s="7"/>
      <c r="AF874" s="7">
        <v>10141411</v>
      </c>
      <c r="AG874" s="7"/>
      <c r="AH874" s="7"/>
      <c r="AI874" s="7"/>
    </row>
    <row r="875" spans="1:35" ht="12" customHeight="1" x14ac:dyDescent="0.2">
      <c r="A875" s="5">
        <v>2022</v>
      </c>
      <c r="B875" s="2" t="s">
        <v>719</v>
      </c>
      <c r="C875" s="2" t="s">
        <v>252</v>
      </c>
      <c r="D875" s="2" t="s">
        <v>655</v>
      </c>
      <c r="I875" s="2">
        <v>781825148</v>
      </c>
      <c r="J875" s="16">
        <v>21565860</v>
      </c>
      <c r="L875" s="2">
        <v>34828040</v>
      </c>
      <c r="M875" s="2">
        <v>4757571</v>
      </c>
      <c r="N875" s="2">
        <v>222586</v>
      </c>
      <c r="O875" s="2">
        <v>1263</v>
      </c>
      <c r="P875" s="2">
        <v>355887</v>
      </c>
      <c r="Q875" s="2">
        <v>1958311</v>
      </c>
      <c r="R875" s="2">
        <v>55502</v>
      </c>
      <c r="S875" s="2"/>
      <c r="T875" s="2"/>
      <c r="U875" s="2"/>
      <c r="V875" s="2"/>
      <c r="AB875" s="7"/>
      <c r="AC875" s="7"/>
      <c r="AD875" s="7"/>
      <c r="AE875" s="7"/>
      <c r="AF875" s="7">
        <v>9159379</v>
      </c>
      <c r="AG875" s="7"/>
      <c r="AH875" s="7"/>
      <c r="AI875" s="7"/>
    </row>
    <row r="876" spans="1:35" ht="12" customHeight="1" x14ac:dyDescent="0.2">
      <c r="A876" s="5">
        <v>2022</v>
      </c>
      <c r="B876" s="2" t="s">
        <v>720</v>
      </c>
      <c r="C876" s="2" t="s">
        <v>253</v>
      </c>
      <c r="D876" s="2" t="s">
        <v>655</v>
      </c>
      <c r="I876" s="2">
        <v>451704750</v>
      </c>
      <c r="J876" s="16">
        <v>9097912</v>
      </c>
      <c r="L876" s="2">
        <v>14664755</v>
      </c>
      <c r="M876" s="2">
        <v>4387272</v>
      </c>
      <c r="N876" s="2">
        <v>222586</v>
      </c>
      <c r="O876" s="2">
        <v>1263</v>
      </c>
      <c r="P876" s="2">
        <v>355887</v>
      </c>
      <c r="Q876" s="2">
        <v>1958311</v>
      </c>
      <c r="R876" s="2">
        <v>55502</v>
      </c>
      <c r="S876" s="2"/>
      <c r="T876" s="2"/>
      <c r="U876" s="2"/>
      <c r="V876" s="2"/>
      <c r="AB876" s="7"/>
      <c r="AC876" s="7"/>
      <c r="AD876" s="7"/>
      <c r="AE876" s="7"/>
      <c r="AF876" s="7">
        <v>8045375</v>
      </c>
      <c r="AG876" s="7"/>
      <c r="AH876" s="7"/>
      <c r="AI876" s="7"/>
    </row>
    <row r="877" spans="1:35" ht="12" customHeight="1" x14ac:dyDescent="0.2">
      <c r="A877" s="5">
        <v>2022</v>
      </c>
      <c r="B877" s="2" t="s">
        <v>715</v>
      </c>
      <c r="C877" s="2" t="s">
        <v>725</v>
      </c>
      <c r="D877" s="2" t="s">
        <v>663</v>
      </c>
      <c r="E877" s="2">
        <v>17395370</v>
      </c>
      <c r="H877" s="2">
        <v>291674459</v>
      </c>
      <c r="J877" s="17"/>
      <c r="S877" s="2"/>
      <c r="T877" s="2"/>
      <c r="U877" s="2"/>
      <c r="V877" s="2"/>
      <c r="AB877" s="7"/>
      <c r="AC877" s="7"/>
      <c r="AD877" s="7"/>
      <c r="AE877" s="7"/>
      <c r="AF877" s="7"/>
      <c r="AG877" s="7"/>
      <c r="AH877" s="7"/>
      <c r="AI877" s="7"/>
    </row>
    <row r="878" spans="1:35" ht="12" customHeight="1" x14ac:dyDescent="0.2">
      <c r="A878" s="5">
        <v>2022</v>
      </c>
      <c r="B878" s="2" t="s">
        <v>716</v>
      </c>
      <c r="C878" s="2" t="s">
        <v>726</v>
      </c>
      <c r="D878" s="2" t="s">
        <v>663</v>
      </c>
      <c r="E878" s="2">
        <v>36417633</v>
      </c>
      <c r="H878" s="2">
        <v>490777560</v>
      </c>
      <c r="J878" s="17"/>
      <c r="S878" s="2"/>
      <c r="T878" s="2"/>
      <c r="U878" s="2"/>
      <c r="V878" s="2"/>
      <c r="AB878" s="7"/>
      <c r="AC878" s="7"/>
      <c r="AD878" s="7"/>
      <c r="AE878" s="7"/>
      <c r="AF878" s="7"/>
      <c r="AG878" s="7"/>
      <c r="AH878" s="7"/>
      <c r="AI878" s="7"/>
    </row>
    <row r="879" spans="1:35" ht="12" customHeight="1" x14ac:dyDescent="0.2">
      <c r="A879" s="5">
        <v>2022</v>
      </c>
      <c r="B879" s="2" t="s">
        <v>717</v>
      </c>
      <c r="C879" s="2" t="s">
        <v>727</v>
      </c>
      <c r="D879" s="2" t="s">
        <v>663</v>
      </c>
      <c r="E879" s="2">
        <v>32736455</v>
      </c>
      <c r="H879" s="2">
        <v>220999570</v>
      </c>
      <c r="J879" s="17"/>
      <c r="S879" s="2"/>
      <c r="T879" s="2"/>
      <c r="U879" s="2"/>
      <c r="V879" s="2"/>
      <c r="AB879" s="7"/>
      <c r="AC879" s="7"/>
      <c r="AD879" s="7"/>
      <c r="AE879" s="7"/>
      <c r="AF879" s="7"/>
      <c r="AG879" s="7"/>
      <c r="AH879" s="7"/>
      <c r="AI879" s="7"/>
    </row>
    <row r="880" spans="1:35" ht="12" customHeight="1" x14ac:dyDescent="0.2">
      <c r="A880" s="5">
        <v>2022</v>
      </c>
      <c r="B880" s="2" t="s">
        <v>718</v>
      </c>
      <c r="C880" s="2" t="s">
        <v>728</v>
      </c>
      <c r="D880" s="2" t="s">
        <v>663</v>
      </c>
      <c r="E880" s="2">
        <v>24827314</v>
      </c>
      <c r="H880" s="2">
        <v>270882366</v>
      </c>
      <c r="S880" s="2"/>
      <c r="T880" s="2"/>
      <c r="U880" s="2"/>
      <c r="V880" s="2"/>
      <c r="AB880" s="7"/>
      <c r="AC880" s="7"/>
      <c r="AD880" s="7"/>
      <c r="AE880" s="7"/>
      <c r="AF880" s="7"/>
      <c r="AG880" s="7"/>
      <c r="AH880" s="7"/>
      <c r="AI880" s="7"/>
    </row>
    <row r="881" spans="1:35" ht="12" customHeight="1" x14ac:dyDescent="0.2">
      <c r="A881" s="5">
        <v>2022</v>
      </c>
      <c r="B881" s="2" t="s">
        <v>719</v>
      </c>
      <c r="C881" s="2" t="s">
        <v>729</v>
      </c>
      <c r="D881" s="2" t="s">
        <v>663</v>
      </c>
      <c r="E881" s="2">
        <v>27143828</v>
      </c>
      <c r="H881" s="2">
        <v>295884489</v>
      </c>
      <c r="S881" s="2"/>
      <c r="T881" s="2"/>
      <c r="U881" s="2"/>
      <c r="V881" s="2"/>
      <c r="AB881" s="7"/>
      <c r="AC881" s="7"/>
      <c r="AD881" s="7"/>
      <c r="AE881" s="7"/>
      <c r="AF881" s="7"/>
      <c r="AG881" s="7"/>
      <c r="AH881" s="7"/>
      <c r="AI881" s="7"/>
    </row>
    <row r="882" spans="1:35" ht="12" customHeight="1" x14ac:dyDescent="0.2">
      <c r="A882" s="5">
        <v>2022</v>
      </c>
      <c r="B882" s="2" t="s">
        <v>720</v>
      </c>
      <c r="C882" s="2" t="s">
        <v>730</v>
      </c>
      <c r="D882" s="2" t="s">
        <v>663</v>
      </c>
      <c r="E882" s="2">
        <v>41994995</v>
      </c>
      <c r="H882" s="2">
        <v>454100287</v>
      </c>
      <c r="S882" s="2"/>
      <c r="T882" s="2"/>
      <c r="U882" s="2"/>
      <c r="V882" s="2"/>
      <c r="AB882" s="7"/>
      <c r="AC882" s="7"/>
      <c r="AD882" s="7"/>
      <c r="AE882" s="7"/>
      <c r="AF882" s="7"/>
      <c r="AG882" s="7"/>
      <c r="AH882" s="7"/>
      <c r="AI882" s="7"/>
    </row>
    <row r="883" spans="1:35" ht="12" customHeight="1" x14ac:dyDescent="0.2">
      <c r="A883" s="5">
        <v>2022</v>
      </c>
      <c r="B883" s="2" t="s">
        <v>716</v>
      </c>
      <c r="C883" s="2" t="s">
        <v>731</v>
      </c>
      <c r="D883" s="2" t="s">
        <v>663</v>
      </c>
      <c r="E883" s="2">
        <v>40037285</v>
      </c>
      <c r="H883" s="2">
        <v>489469138</v>
      </c>
      <c r="S883" s="2"/>
      <c r="T883" s="2"/>
      <c r="U883" s="2"/>
      <c r="V883" s="2"/>
      <c r="AB883" s="7"/>
      <c r="AC883" s="7"/>
      <c r="AD883" s="7"/>
      <c r="AE883" s="7"/>
      <c r="AF883" s="7"/>
      <c r="AG883" s="7"/>
      <c r="AH883" s="7"/>
      <c r="AI883" s="7"/>
    </row>
    <row r="884" spans="1:35" ht="12" customHeight="1" x14ac:dyDescent="0.2">
      <c r="A884" s="5">
        <v>2022</v>
      </c>
      <c r="B884" s="2" t="s">
        <v>721</v>
      </c>
      <c r="C884" s="2" t="s">
        <v>732</v>
      </c>
      <c r="D884" s="2" t="s">
        <v>663</v>
      </c>
      <c r="E884" s="2">
        <v>30513747</v>
      </c>
      <c r="H884" s="2">
        <v>317812471</v>
      </c>
      <c r="S884" s="2"/>
      <c r="T884" s="2"/>
      <c r="U884" s="2"/>
      <c r="V884" s="2"/>
      <c r="AB884" s="7"/>
      <c r="AC884" s="7"/>
      <c r="AD884" s="7"/>
      <c r="AE884" s="7"/>
      <c r="AF884" s="7"/>
      <c r="AG884" s="7"/>
      <c r="AH884" s="7"/>
      <c r="AI884" s="7"/>
    </row>
    <row r="885" spans="1:35" ht="12" customHeight="1" x14ac:dyDescent="0.2">
      <c r="A885" s="5">
        <v>2022</v>
      </c>
      <c r="B885" s="2" t="s">
        <v>718</v>
      </c>
      <c r="C885" s="2" t="s">
        <v>733</v>
      </c>
      <c r="D885" s="2" t="s">
        <v>663</v>
      </c>
      <c r="E885" s="2">
        <v>32440230</v>
      </c>
      <c r="H885" s="2">
        <v>379969296</v>
      </c>
      <c r="S885" s="2"/>
      <c r="T885" s="2"/>
      <c r="U885" s="2"/>
      <c r="V885" s="2"/>
      <c r="AB885" s="7"/>
      <c r="AC885" s="7"/>
      <c r="AD885" s="7"/>
      <c r="AE885" s="7"/>
      <c r="AF885" s="7"/>
      <c r="AG885" s="7"/>
      <c r="AH885" s="7"/>
      <c r="AI885" s="7"/>
    </row>
    <row r="886" spans="1:35" ht="12" customHeight="1" x14ac:dyDescent="0.2">
      <c r="A886" s="5">
        <v>2022</v>
      </c>
      <c r="B886" s="2" t="s">
        <v>721</v>
      </c>
      <c r="C886" s="2" t="s">
        <v>734</v>
      </c>
      <c r="D886" s="2" t="s">
        <v>663</v>
      </c>
      <c r="E886" s="2">
        <v>32595095</v>
      </c>
      <c r="H886" s="2">
        <v>318458889</v>
      </c>
      <c r="S886" s="2"/>
      <c r="T886" s="2"/>
      <c r="U886" s="2"/>
      <c r="V886" s="2"/>
      <c r="AB886" s="7"/>
      <c r="AC886" s="7"/>
      <c r="AD886" s="7"/>
      <c r="AE886" s="7"/>
      <c r="AF886" s="7"/>
      <c r="AG886" s="7"/>
      <c r="AH886" s="7"/>
      <c r="AI886" s="7"/>
    </row>
    <row r="887" spans="1:35" ht="12" customHeight="1" x14ac:dyDescent="0.2">
      <c r="A887" s="5">
        <v>2022</v>
      </c>
      <c r="B887" s="2" t="s">
        <v>722</v>
      </c>
      <c r="C887" s="2" t="s">
        <v>735</v>
      </c>
      <c r="D887" s="2" t="s">
        <v>663</v>
      </c>
      <c r="E887" s="2">
        <v>14534984</v>
      </c>
      <c r="H887" s="2">
        <v>310686734</v>
      </c>
      <c r="S887" s="2"/>
      <c r="T887" s="2"/>
      <c r="U887" s="2"/>
      <c r="V887" s="2"/>
      <c r="AB887" s="7"/>
      <c r="AC887" s="7"/>
      <c r="AD887" s="7"/>
      <c r="AE887" s="7"/>
      <c r="AF887" s="7"/>
      <c r="AG887" s="7"/>
      <c r="AH887" s="7"/>
      <c r="AI887" s="7"/>
    </row>
    <row r="888" spans="1:35" ht="12" customHeight="1" x14ac:dyDescent="0.2">
      <c r="A888" s="5">
        <v>2022</v>
      </c>
      <c r="B888" s="2" t="s">
        <v>715</v>
      </c>
      <c r="C888" s="2" t="s">
        <v>736</v>
      </c>
      <c r="D888" s="2" t="s">
        <v>663</v>
      </c>
      <c r="E888" s="2">
        <v>15131115</v>
      </c>
      <c r="H888" s="2">
        <v>413135056</v>
      </c>
      <c r="S888" s="2"/>
      <c r="T888" s="2"/>
      <c r="U888" s="2"/>
      <c r="V888" s="2"/>
      <c r="AB888" s="7"/>
      <c r="AC888" s="7"/>
      <c r="AD888" s="7"/>
      <c r="AE888" s="7"/>
      <c r="AF888" s="7"/>
      <c r="AG888" s="7"/>
      <c r="AH888" s="7"/>
      <c r="AI888" s="7"/>
    </row>
    <row r="889" spans="1:35" ht="12" customHeight="1" x14ac:dyDescent="0.2">
      <c r="A889" s="5">
        <v>2022</v>
      </c>
      <c r="B889" s="2" t="s">
        <v>723</v>
      </c>
      <c r="C889" s="2" t="s">
        <v>737</v>
      </c>
      <c r="D889" s="2" t="s">
        <v>663</v>
      </c>
      <c r="E889" s="2">
        <v>15132450</v>
      </c>
      <c r="H889" s="2">
        <v>318199179</v>
      </c>
      <c r="S889" s="2"/>
      <c r="T889" s="2"/>
      <c r="U889" s="2"/>
      <c r="V889" s="2"/>
      <c r="AB889" s="7"/>
      <c r="AC889" s="7"/>
      <c r="AD889" s="7"/>
      <c r="AE889" s="7"/>
      <c r="AF889" s="7"/>
      <c r="AG889" s="7"/>
      <c r="AH889" s="7"/>
      <c r="AI889" s="7"/>
    </row>
    <row r="890" spans="1:35" ht="12" customHeight="1" x14ac:dyDescent="0.2">
      <c r="A890" s="5">
        <v>2022</v>
      </c>
      <c r="B890" s="2" t="s">
        <v>719</v>
      </c>
      <c r="C890" s="2" t="s">
        <v>738</v>
      </c>
      <c r="D890" s="2" t="s">
        <v>663</v>
      </c>
      <c r="E890" s="2">
        <v>9207900</v>
      </c>
      <c r="H890" s="2">
        <v>355200288</v>
      </c>
      <c r="S890" s="2"/>
      <c r="T890" s="2"/>
      <c r="U890" s="2"/>
      <c r="V890" s="2"/>
      <c r="AB890" s="7"/>
      <c r="AC890" s="7"/>
      <c r="AD890" s="7"/>
      <c r="AE890" s="7"/>
      <c r="AF890" s="7"/>
      <c r="AG890" s="7"/>
      <c r="AH890" s="7"/>
      <c r="AI890" s="7"/>
    </row>
    <row r="891" spans="1:35" ht="12" customHeight="1" x14ac:dyDescent="0.2">
      <c r="A891" s="5">
        <v>2022</v>
      </c>
      <c r="B891" s="2" t="s">
        <v>721</v>
      </c>
      <c r="C891" s="2" t="s">
        <v>739</v>
      </c>
      <c r="D891" s="2" t="s">
        <v>663</v>
      </c>
      <c r="E891" s="2">
        <v>40222542</v>
      </c>
      <c r="H891" s="2">
        <v>232343655</v>
      </c>
      <c r="S891" s="2"/>
      <c r="T891" s="2"/>
      <c r="U891" s="2"/>
      <c r="V891" s="2"/>
      <c r="AB891" s="7"/>
      <c r="AC891" s="7"/>
      <c r="AD891" s="7"/>
      <c r="AE891" s="7"/>
      <c r="AF891" s="7"/>
      <c r="AG891" s="7"/>
      <c r="AH891" s="7"/>
      <c r="AI891" s="7"/>
    </row>
    <row r="892" spans="1:35" ht="12" customHeight="1" x14ac:dyDescent="0.2">
      <c r="A892" s="5">
        <v>2022</v>
      </c>
      <c r="B892" s="2" t="s">
        <v>724</v>
      </c>
      <c r="C892" s="2" t="s">
        <v>740</v>
      </c>
      <c r="D892" s="2" t="s">
        <v>663</v>
      </c>
      <c r="E892" s="2">
        <v>36614301</v>
      </c>
      <c r="H892" s="2">
        <v>328892131</v>
      </c>
      <c r="S892" s="2"/>
      <c r="T892" s="2"/>
      <c r="U892" s="2"/>
      <c r="V892" s="2"/>
      <c r="AB892" s="7"/>
      <c r="AC892" s="7"/>
      <c r="AD892" s="7"/>
      <c r="AE892" s="7"/>
      <c r="AF892" s="7"/>
      <c r="AG892" s="7"/>
      <c r="AH892" s="7"/>
      <c r="AI892" s="7"/>
    </row>
    <row r="893" spans="1:35" ht="12" customHeight="1" x14ac:dyDescent="0.2">
      <c r="A893" s="5">
        <v>2022</v>
      </c>
      <c r="B893" s="2" t="s">
        <v>718</v>
      </c>
      <c r="C893" s="2" t="s">
        <v>741</v>
      </c>
      <c r="D893" s="2" t="s">
        <v>663</v>
      </c>
      <c r="E893" s="2">
        <v>21541456</v>
      </c>
      <c r="H893" s="2">
        <v>352573737</v>
      </c>
      <c r="S893" s="2"/>
      <c r="T893" s="2"/>
      <c r="U893" s="2"/>
      <c r="V893" s="2"/>
      <c r="AB893" s="7"/>
      <c r="AC893" s="7"/>
      <c r="AD893" s="7"/>
      <c r="AE893" s="7"/>
      <c r="AF893" s="7"/>
      <c r="AG893" s="7"/>
      <c r="AH893" s="7"/>
      <c r="AI893" s="7"/>
    </row>
    <row r="894" spans="1:35" ht="12" customHeight="1" x14ac:dyDescent="0.2">
      <c r="A894" s="5">
        <v>2022</v>
      </c>
      <c r="B894" s="2" t="s">
        <v>717</v>
      </c>
      <c r="C894" s="2" t="s">
        <v>742</v>
      </c>
      <c r="D894" s="2" t="s">
        <v>663</v>
      </c>
      <c r="E894" s="2">
        <v>30014419</v>
      </c>
      <c r="H894" s="2">
        <v>280630462</v>
      </c>
      <c r="S894" s="2"/>
      <c r="T894" s="2"/>
      <c r="U894" s="2"/>
      <c r="V894" s="2"/>
      <c r="AB894" s="7"/>
      <c r="AC894" s="7"/>
      <c r="AD894" s="7"/>
      <c r="AE894" s="7"/>
      <c r="AF894" s="7"/>
      <c r="AG894" s="7"/>
      <c r="AH894" s="7"/>
      <c r="AI894" s="7"/>
    </row>
    <row r="895" spans="1:35" ht="12" customHeight="1" x14ac:dyDescent="0.2">
      <c r="A895" s="5">
        <v>2022</v>
      </c>
      <c r="B895" s="2" t="s">
        <v>717</v>
      </c>
      <c r="C895" s="2" t="s">
        <v>743</v>
      </c>
      <c r="D895" s="2" t="s">
        <v>663</v>
      </c>
      <c r="E895" s="2">
        <v>7594178</v>
      </c>
      <c r="H895" s="2">
        <v>412956702</v>
      </c>
      <c r="S895" s="2"/>
      <c r="T895" s="2"/>
      <c r="U895" s="2"/>
      <c r="V895" s="2"/>
      <c r="AB895" s="7"/>
      <c r="AC895" s="7"/>
      <c r="AD895" s="7"/>
      <c r="AE895" s="7"/>
      <c r="AF895" s="7"/>
      <c r="AG895" s="7"/>
      <c r="AH895" s="7"/>
      <c r="AI895" s="7"/>
    </row>
    <row r="896" spans="1:35" ht="12" customHeight="1" x14ac:dyDescent="0.2">
      <c r="A896" s="5">
        <v>2022</v>
      </c>
      <c r="B896" s="2" t="s">
        <v>715</v>
      </c>
      <c r="C896" s="2" t="s">
        <v>744</v>
      </c>
      <c r="D896" s="2" t="s">
        <v>663</v>
      </c>
      <c r="E896" s="2">
        <v>88642720</v>
      </c>
      <c r="H896" s="2">
        <v>283358293</v>
      </c>
      <c r="S896" s="2"/>
      <c r="T896" s="2"/>
      <c r="U896" s="2"/>
      <c r="V896" s="2"/>
      <c r="AB896" s="7"/>
      <c r="AC896" s="7"/>
      <c r="AD896" s="7"/>
      <c r="AE896" s="7"/>
      <c r="AF896" s="7"/>
      <c r="AG896" s="7"/>
      <c r="AH896" s="7"/>
      <c r="AI896" s="7"/>
    </row>
    <row r="897" spans="1:35" ht="12" customHeight="1" x14ac:dyDescent="0.2">
      <c r="A897" s="5">
        <v>2022</v>
      </c>
      <c r="B897" s="2" t="s">
        <v>724</v>
      </c>
      <c r="C897" s="2" t="s">
        <v>745</v>
      </c>
      <c r="D897" s="2" t="s">
        <v>663</v>
      </c>
      <c r="E897" s="2">
        <v>13240186</v>
      </c>
      <c r="H897" s="2">
        <v>262210492</v>
      </c>
      <c r="S897" s="2"/>
      <c r="T897" s="2"/>
      <c r="U897" s="2"/>
      <c r="V897" s="2"/>
      <c r="AB897" s="7"/>
      <c r="AC897" s="7"/>
      <c r="AD897" s="7"/>
      <c r="AE897" s="7"/>
      <c r="AF897" s="7"/>
      <c r="AG897" s="7"/>
      <c r="AH897" s="7"/>
      <c r="AI897" s="7"/>
    </row>
    <row r="898" spans="1:35" ht="12" customHeight="1" x14ac:dyDescent="0.2">
      <c r="A898" s="5">
        <v>2022</v>
      </c>
      <c r="B898" s="2" t="s">
        <v>718</v>
      </c>
      <c r="C898" s="2" t="s">
        <v>746</v>
      </c>
      <c r="D898" s="2" t="s">
        <v>663</v>
      </c>
      <c r="E898" s="2">
        <v>38172348</v>
      </c>
      <c r="H898" s="2">
        <v>208000885</v>
      </c>
      <c r="S898" s="2"/>
      <c r="T898" s="2"/>
      <c r="U898" s="2"/>
      <c r="V898" s="2"/>
      <c r="AB898" s="7"/>
      <c r="AC898" s="7"/>
      <c r="AD898" s="7"/>
      <c r="AE898" s="7"/>
      <c r="AF898" s="7"/>
      <c r="AG898" s="7"/>
      <c r="AH898" s="7"/>
      <c r="AI898" s="7"/>
    </row>
    <row r="899" spans="1:35" ht="12" customHeight="1" x14ac:dyDescent="0.2">
      <c r="A899" s="5">
        <v>2022</v>
      </c>
      <c r="B899" s="2" t="s">
        <v>723</v>
      </c>
      <c r="C899" s="2" t="s">
        <v>747</v>
      </c>
      <c r="D899" s="2" t="s">
        <v>663</v>
      </c>
      <c r="E899" s="2">
        <v>18139567</v>
      </c>
      <c r="H899" s="2">
        <v>304174037</v>
      </c>
      <c r="S899" s="2"/>
      <c r="T899" s="2"/>
      <c r="U899" s="2"/>
      <c r="V899" s="2"/>
      <c r="AB899" s="7"/>
      <c r="AC899" s="7"/>
      <c r="AD899" s="7"/>
      <c r="AE899" s="7"/>
      <c r="AF899" s="7"/>
      <c r="AG899" s="7"/>
      <c r="AH899" s="7"/>
      <c r="AI899" s="7"/>
    </row>
    <row r="900" spans="1:35" ht="12" customHeight="1" x14ac:dyDescent="0.2">
      <c r="A900" s="5">
        <v>2022</v>
      </c>
      <c r="B900" s="2" t="s">
        <v>722</v>
      </c>
      <c r="C900" s="2" t="s">
        <v>748</v>
      </c>
      <c r="D900" s="2" t="s">
        <v>663</v>
      </c>
      <c r="E900" s="2">
        <v>6962604</v>
      </c>
      <c r="H900" s="2">
        <v>287724511</v>
      </c>
      <c r="S900" s="2"/>
      <c r="T900" s="2"/>
      <c r="U900" s="2"/>
      <c r="V900" s="2"/>
      <c r="AB900" s="7"/>
      <c r="AC900" s="7"/>
      <c r="AD900" s="7"/>
      <c r="AE900" s="7"/>
      <c r="AF900" s="7"/>
      <c r="AG900" s="7"/>
      <c r="AH900" s="7"/>
      <c r="AI900" s="7"/>
    </row>
    <row r="901" spans="1:35" ht="12" customHeight="1" x14ac:dyDescent="0.2">
      <c r="A901" s="5">
        <v>2022</v>
      </c>
      <c r="B901" s="2" t="s">
        <v>719</v>
      </c>
      <c r="C901" s="2" t="s">
        <v>749</v>
      </c>
      <c r="D901" s="2" t="s">
        <v>663</v>
      </c>
      <c r="E901" s="2">
        <v>16302985</v>
      </c>
      <c r="H901" s="2">
        <v>260313133</v>
      </c>
      <c r="S901" s="2"/>
      <c r="T901" s="2"/>
      <c r="U901" s="2"/>
      <c r="V901" s="2"/>
      <c r="AB901" s="7"/>
      <c r="AC901" s="7"/>
      <c r="AD901" s="7"/>
      <c r="AE901" s="7"/>
      <c r="AF901" s="7"/>
      <c r="AG901" s="7"/>
      <c r="AH901" s="7"/>
      <c r="AI901" s="7"/>
    </row>
    <row r="902" spans="1:35" ht="12" customHeight="1" x14ac:dyDescent="0.2">
      <c r="A902" s="5">
        <v>2022</v>
      </c>
      <c r="B902" s="2" t="s">
        <v>720</v>
      </c>
      <c r="C902" s="2" t="s">
        <v>750</v>
      </c>
      <c r="D902" s="2" t="s">
        <v>663</v>
      </c>
      <c r="E902" s="2">
        <v>60732506</v>
      </c>
      <c r="H902" s="2">
        <v>411231118</v>
      </c>
      <c r="S902" s="2"/>
      <c r="T902" s="2"/>
      <c r="U902" s="2"/>
      <c r="V902" s="2"/>
      <c r="AB902" s="7"/>
      <c r="AC902" s="7"/>
      <c r="AD902" s="7"/>
      <c r="AE902" s="7"/>
      <c r="AF902" s="7"/>
      <c r="AG902" s="7"/>
      <c r="AH902" s="7"/>
      <c r="AI902" s="7"/>
    </row>
    <row r="903" spans="1:35" ht="12" customHeight="1" x14ac:dyDescent="0.2">
      <c r="A903" s="5">
        <v>2022</v>
      </c>
      <c r="B903" s="2" t="s">
        <v>724</v>
      </c>
      <c r="C903" s="2" t="s">
        <v>751</v>
      </c>
      <c r="D903" s="2" t="s">
        <v>663</v>
      </c>
      <c r="E903" s="2">
        <v>62610952</v>
      </c>
      <c r="H903" s="2">
        <v>235997857</v>
      </c>
      <c r="S903" s="2"/>
      <c r="T903" s="2"/>
      <c r="U903" s="2"/>
      <c r="V903" s="2"/>
      <c r="AB903" s="7"/>
      <c r="AC903" s="7"/>
      <c r="AD903" s="7"/>
      <c r="AE903" s="7"/>
      <c r="AF903" s="7"/>
      <c r="AG903" s="7"/>
      <c r="AH903" s="7"/>
      <c r="AI903" s="7"/>
    </row>
    <row r="904" spans="1:35" ht="12" customHeight="1" x14ac:dyDescent="0.2">
      <c r="A904" s="5">
        <v>2022</v>
      </c>
      <c r="B904" s="2" t="s">
        <v>722</v>
      </c>
      <c r="C904" s="2" t="s">
        <v>752</v>
      </c>
      <c r="D904" s="2" t="s">
        <v>663</v>
      </c>
      <c r="E904" s="2">
        <v>20522359</v>
      </c>
      <c r="H904" s="2">
        <v>338343229</v>
      </c>
      <c r="S904" s="2"/>
      <c r="T904" s="2"/>
      <c r="U904" s="2"/>
      <c r="V904" s="2"/>
      <c r="AB904" s="7"/>
      <c r="AC904" s="7"/>
      <c r="AD904" s="7"/>
      <c r="AE904" s="7"/>
      <c r="AF904" s="7"/>
      <c r="AG904" s="7"/>
      <c r="AH904" s="7"/>
      <c r="AI904" s="7"/>
    </row>
    <row r="905" spans="1:35" ht="12" customHeight="1" x14ac:dyDescent="0.2">
      <c r="A905" s="5">
        <v>2022</v>
      </c>
      <c r="B905" s="2" t="s">
        <v>724</v>
      </c>
      <c r="C905" s="2" t="s">
        <v>753</v>
      </c>
      <c r="D905" s="2" t="s">
        <v>663</v>
      </c>
      <c r="E905" s="2">
        <v>17001839</v>
      </c>
      <c r="H905" s="2">
        <v>271078798</v>
      </c>
      <c r="S905" s="2"/>
      <c r="T905" s="2"/>
      <c r="U905" s="2"/>
      <c r="V905" s="2"/>
      <c r="AB905" s="7"/>
      <c r="AC905" s="7"/>
      <c r="AD905" s="7"/>
      <c r="AE905" s="7"/>
      <c r="AF905" s="7"/>
      <c r="AG905" s="7"/>
      <c r="AH905" s="7"/>
      <c r="AI905" s="7"/>
    </row>
    <row r="906" spans="1:35" ht="12" customHeight="1" x14ac:dyDescent="0.2">
      <c r="A906" s="5">
        <v>2022</v>
      </c>
      <c r="B906" s="2" t="s">
        <v>724</v>
      </c>
      <c r="C906" s="2" t="s">
        <v>248</v>
      </c>
      <c r="D906" s="2" t="s">
        <v>663</v>
      </c>
      <c r="E906" s="2">
        <v>0</v>
      </c>
      <c r="H906" s="2">
        <v>58888052</v>
      </c>
      <c r="S906" s="2"/>
      <c r="T906" s="2"/>
      <c r="U906" s="2"/>
      <c r="V906" s="2"/>
      <c r="AB906" s="7"/>
      <c r="AC906" s="7"/>
      <c r="AD906" s="7"/>
      <c r="AE906" s="7"/>
      <c r="AF906" s="7"/>
      <c r="AG906" s="7"/>
      <c r="AH906" s="7"/>
      <c r="AI906" s="7"/>
    </row>
    <row r="907" spans="1:35" ht="12" customHeight="1" x14ac:dyDescent="0.2">
      <c r="A907" s="5">
        <v>2022</v>
      </c>
      <c r="B907" s="2" t="s">
        <v>717</v>
      </c>
      <c r="C907" s="2" t="s">
        <v>249</v>
      </c>
      <c r="D907" s="2" t="s">
        <v>663</v>
      </c>
      <c r="E907" s="2">
        <v>19872883</v>
      </c>
      <c r="H907" s="2">
        <v>89848342</v>
      </c>
      <c r="S907" s="2"/>
      <c r="T907" s="2"/>
      <c r="U907" s="2"/>
      <c r="V907" s="2"/>
      <c r="AB907" s="7"/>
      <c r="AC907" s="7"/>
      <c r="AD907" s="7"/>
      <c r="AE907" s="7"/>
      <c r="AF907" s="7"/>
      <c r="AG907" s="7"/>
      <c r="AH907" s="7"/>
      <c r="AI907" s="7"/>
    </row>
    <row r="908" spans="1:35" ht="12" customHeight="1" x14ac:dyDescent="0.2">
      <c r="A908" s="5">
        <v>2022</v>
      </c>
      <c r="B908" s="2" t="s">
        <v>723</v>
      </c>
      <c r="C908" s="2" t="s">
        <v>250</v>
      </c>
      <c r="D908" s="2" t="s">
        <v>663</v>
      </c>
      <c r="E908" s="2">
        <v>0</v>
      </c>
      <c r="H908" s="2">
        <v>71379156</v>
      </c>
      <c r="S908" s="2"/>
      <c r="T908" s="2"/>
      <c r="U908" s="2"/>
      <c r="V908" s="2"/>
      <c r="AB908" s="7"/>
      <c r="AC908" s="7"/>
      <c r="AD908" s="7"/>
      <c r="AE908" s="7"/>
      <c r="AF908" s="7"/>
      <c r="AG908" s="7"/>
      <c r="AH908" s="7"/>
      <c r="AI908" s="7"/>
    </row>
    <row r="909" spans="1:35" ht="12" customHeight="1" x14ac:dyDescent="0.2">
      <c r="A909" s="5">
        <v>2022</v>
      </c>
      <c r="B909" s="2" t="s">
        <v>723</v>
      </c>
      <c r="C909" s="2" t="s">
        <v>251</v>
      </c>
      <c r="D909" s="2" t="s">
        <v>663</v>
      </c>
      <c r="E909" s="2">
        <v>4899994</v>
      </c>
      <c r="H909" s="2">
        <v>392374064</v>
      </c>
      <c r="S909" s="2"/>
      <c r="T909" s="2"/>
      <c r="U909" s="2"/>
      <c r="V909" s="2"/>
      <c r="AB909" s="7"/>
      <c r="AC909" s="7"/>
      <c r="AD909" s="7"/>
      <c r="AE909" s="7"/>
      <c r="AF909" s="7"/>
      <c r="AG909" s="7"/>
      <c r="AH909" s="7"/>
      <c r="AI909" s="7"/>
    </row>
    <row r="910" spans="1:35" ht="12" customHeight="1" x14ac:dyDescent="0.2">
      <c r="A910" s="5">
        <v>2022</v>
      </c>
      <c r="B910" s="2" t="s">
        <v>719</v>
      </c>
      <c r="C910" s="2" t="s">
        <v>252</v>
      </c>
      <c r="D910" s="2" t="s">
        <v>663</v>
      </c>
      <c r="E910" s="2">
        <v>10883628</v>
      </c>
      <c r="H910" s="2">
        <v>207480097</v>
      </c>
      <c r="S910" s="2"/>
      <c r="T910" s="2"/>
      <c r="U910" s="2"/>
      <c r="V910" s="2"/>
      <c r="AB910" s="7"/>
      <c r="AC910" s="7"/>
      <c r="AD910" s="7"/>
      <c r="AE910" s="7"/>
      <c r="AF910" s="7"/>
      <c r="AG910" s="7"/>
      <c r="AH910" s="7"/>
      <c r="AI910" s="7"/>
    </row>
    <row r="911" spans="1:35" ht="12" customHeight="1" x14ac:dyDescent="0.2">
      <c r="A911" s="5">
        <v>2022</v>
      </c>
      <c r="B911" s="2" t="s">
        <v>720</v>
      </c>
      <c r="C911" s="2" t="s">
        <v>253</v>
      </c>
      <c r="D911" s="2" t="s">
        <v>663</v>
      </c>
      <c r="E911" s="2">
        <v>14856414</v>
      </c>
      <c r="H911" s="2">
        <v>96056162</v>
      </c>
      <c r="S911" s="2"/>
      <c r="T911" s="2"/>
      <c r="U911" s="2"/>
      <c r="V911" s="2"/>
      <c r="AB911" s="7"/>
      <c r="AC911" s="7"/>
      <c r="AD911" s="7"/>
      <c r="AE911" s="7"/>
      <c r="AF911" s="7"/>
      <c r="AG911" s="7"/>
      <c r="AH911" s="7"/>
      <c r="AI911" s="7"/>
    </row>
    <row r="912" spans="1:35" ht="12" customHeight="1" x14ac:dyDescent="0.2">
      <c r="A912" s="5">
        <v>2022</v>
      </c>
      <c r="B912" s="2" t="s">
        <v>715</v>
      </c>
      <c r="C912" s="2" t="s">
        <v>725</v>
      </c>
      <c r="D912" s="2" t="s">
        <v>672</v>
      </c>
      <c r="H912" s="2">
        <v>0</v>
      </c>
      <c r="S912" s="2"/>
      <c r="T912" s="2"/>
      <c r="U912" s="2"/>
      <c r="V912" s="2"/>
      <c r="AB912" s="7"/>
      <c r="AC912" s="7"/>
      <c r="AD912" s="7"/>
      <c r="AE912" s="7"/>
      <c r="AF912" s="7"/>
      <c r="AG912" s="7"/>
      <c r="AH912" s="7"/>
      <c r="AI912" s="7"/>
    </row>
    <row r="913" spans="1:35" ht="12" customHeight="1" x14ac:dyDescent="0.2">
      <c r="A913" s="5">
        <v>2022</v>
      </c>
      <c r="B913" s="2" t="s">
        <v>716</v>
      </c>
      <c r="C913" s="2" t="s">
        <v>726</v>
      </c>
      <c r="D913" s="2" t="s">
        <v>672</v>
      </c>
      <c r="H913" s="2">
        <v>700000</v>
      </c>
      <c r="S913" s="2"/>
      <c r="T913" s="2"/>
      <c r="U913" s="2"/>
      <c r="V913" s="2"/>
      <c r="AB913" s="7"/>
      <c r="AC913" s="7"/>
      <c r="AD913" s="7"/>
      <c r="AE913" s="7"/>
      <c r="AF913" s="7"/>
      <c r="AG913" s="7"/>
      <c r="AH913" s="7"/>
      <c r="AI913" s="7"/>
    </row>
    <row r="914" spans="1:35" ht="12" customHeight="1" x14ac:dyDescent="0.2">
      <c r="A914" s="5">
        <v>2022</v>
      </c>
      <c r="B914" s="2" t="s">
        <v>717</v>
      </c>
      <c r="C914" s="2" t="s">
        <v>727</v>
      </c>
      <c r="D914" s="2" t="s">
        <v>672</v>
      </c>
      <c r="H914" s="2">
        <v>0</v>
      </c>
      <c r="S914" s="2"/>
      <c r="T914" s="2"/>
      <c r="U914" s="2"/>
      <c r="V914" s="2"/>
      <c r="AB914" s="7"/>
      <c r="AC914" s="7"/>
      <c r="AD914" s="7"/>
      <c r="AE914" s="7"/>
      <c r="AF914" s="7"/>
      <c r="AG914" s="7"/>
      <c r="AH914" s="7"/>
      <c r="AI914" s="7"/>
    </row>
    <row r="915" spans="1:35" ht="12" customHeight="1" x14ac:dyDescent="0.2">
      <c r="A915" s="5">
        <v>2022</v>
      </c>
      <c r="B915" s="2" t="s">
        <v>718</v>
      </c>
      <c r="C915" s="2" t="s">
        <v>728</v>
      </c>
      <c r="D915" s="2" t="s">
        <v>672</v>
      </c>
      <c r="H915" s="2">
        <v>0</v>
      </c>
      <c r="S915" s="2"/>
      <c r="T915" s="2"/>
      <c r="U915" s="2"/>
      <c r="V915" s="2"/>
      <c r="AB915" s="7"/>
      <c r="AC915" s="7"/>
      <c r="AD915" s="7"/>
      <c r="AE915" s="7"/>
      <c r="AF915" s="7"/>
      <c r="AG915" s="7"/>
      <c r="AH915" s="7"/>
      <c r="AI915" s="7"/>
    </row>
    <row r="916" spans="1:35" ht="12" customHeight="1" x14ac:dyDescent="0.2">
      <c r="A916" s="5">
        <v>2022</v>
      </c>
      <c r="B916" s="2" t="s">
        <v>719</v>
      </c>
      <c r="C916" s="2" t="s">
        <v>729</v>
      </c>
      <c r="D916" s="2" t="s">
        <v>672</v>
      </c>
      <c r="H916" s="2">
        <v>700000</v>
      </c>
      <c r="S916" s="2"/>
      <c r="T916" s="2"/>
      <c r="U916" s="2"/>
      <c r="V916" s="2"/>
      <c r="AB916" s="7"/>
      <c r="AC916" s="7"/>
      <c r="AD916" s="7"/>
      <c r="AE916" s="7"/>
      <c r="AF916" s="7"/>
      <c r="AG916" s="7"/>
      <c r="AH916" s="7"/>
      <c r="AI916" s="7"/>
    </row>
    <row r="917" spans="1:35" ht="12" customHeight="1" x14ac:dyDescent="0.2">
      <c r="A917" s="5">
        <v>2022</v>
      </c>
      <c r="B917" s="2" t="s">
        <v>720</v>
      </c>
      <c r="C917" s="2" t="s">
        <v>730</v>
      </c>
      <c r="D917" s="2" t="s">
        <v>672</v>
      </c>
      <c r="H917" s="2">
        <v>0</v>
      </c>
      <c r="S917" s="2"/>
      <c r="T917" s="2"/>
      <c r="U917" s="2"/>
      <c r="V917" s="2"/>
      <c r="AB917" s="7"/>
      <c r="AC917" s="7"/>
      <c r="AD917" s="7"/>
      <c r="AE917" s="7"/>
      <c r="AF917" s="7"/>
      <c r="AG917" s="7"/>
      <c r="AH917" s="7"/>
      <c r="AI917" s="7"/>
    </row>
    <row r="918" spans="1:35" ht="12" customHeight="1" x14ac:dyDescent="0.2">
      <c r="A918" s="5">
        <v>2022</v>
      </c>
      <c r="B918" s="2" t="s">
        <v>716</v>
      </c>
      <c r="C918" s="2" t="s">
        <v>731</v>
      </c>
      <c r="D918" s="2" t="s">
        <v>672</v>
      </c>
      <c r="H918" s="2">
        <v>0</v>
      </c>
      <c r="S918" s="2"/>
      <c r="T918" s="2"/>
      <c r="U918" s="2"/>
      <c r="V918" s="2"/>
      <c r="AB918" s="7"/>
      <c r="AC918" s="7"/>
      <c r="AD918" s="7"/>
      <c r="AE918" s="7"/>
      <c r="AF918" s="7"/>
      <c r="AG918" s="7"/>
      <c r="AH918" s="7"/>
      <c r="AI918" s="7"/>
    </row>
    <row r="919" spans="1:35" ht="12" customHeight="1" x14ac:dyDescent="0.2">
      <c r="A919" s="5">
        <v>2022</v>
      </c>
      <c r="B919" s="2" t="s">
        <v>721</v>
      </c>
      <c r="C919" s="2" t="s">
        <v>732</v>
      </c>
      <c r="D919" s="2" t="s">
        <v>672</v>
      </c>
      <c r="H919" s="2">
        <v>700000</v>
      </c>
      <c r="S919" s="2"/>
      <c r="T919" s="2"/>
      <c r="U919" s="2"/>
      <c r="V919" s="2"/>
      <c r="AB919" s="7"/>
      <c r="AC919" s="7"/>
      <c r="AD919" s="7"/>
      <c r="AE919" s="7"/>
      <c r="AF919" s="7"/>
      <c r="AG919" s="7"/>
      <c r="AH919" s="7"/>
      <c r="AI919" s="7"/>
    </row>
    <row r="920" spans="1:35" ht="12" customHeight="1" x14ac:dyDescent="0.2">
      <c r="A920" s="5">
        <v>2022</v>
      </c>
      <c r="B920" s="2" t="s">
        <v>718</v>
      </c>
      <c r="C920" s="2" t="s">
        <v>733</v>
      </c>
      <c r="D920" s="2" t="s">
        <v>672</v>
      </c>
      <c r="H920" s="2">
        <v>700000</v>
      </c>
      <c r="S920" s="2"/>
      <c r="T920" s="2"/>
      <c r="U920" s="2"/>
      <c r="V920" s="2"/>
      <c r="AB920" s="7"/>
      <c r="AC920" s="7"/>
      <c r="AD920" s="7"/>
      <c r="AE920" s="7"/>
      <c r="AF920" s="7"/>
      <c r="AG920" s="7"/>
      <c r="AH920" s="7"/>
      <c r="AI920" s="7"/>
    </row>
    <row r="921" spans="1:35" ht="12" customHeight="1" x14ac:dyDescent="0.2">
      <c r="A921" s="5">
        <v>2022</v>
      </c>
      <c r="B921" s="2" t="s">
        <v>721</v>
      </c>
      <c r="C921" s="2" t="s">
        <v>734</v>
      </c>
      <c r="D921" s="2" t="s">
        <v>672</v>
      </c>
      <c r="H921" s="2">
        <v>700000</v>
      </c>
      <c r="S921" s="2"/>
      <c r="T921" s="2"/>
      <c r="U921" s="2"/>
      <c r="V921" s="2"/>
      <c r="AB921" s="7"/>
      <c r="AC921" s="7"/>
      <c r="AD921" s="7"/>
      <c r="AE921" s="7"/>
      <c r="AF921" s="7"/>
      <c r="AG921" s="7"/>
      <c r="AH921" s="7"/>
      <c r="AI921" s="7"/>
    </row>
    <row r="922" spans="1:35" ht="12" customHeight="1" x14ac:dyDescent="0.2">
      <c r="A922" s="5">
        <v>2022</v>
      </c>
      <c r="B922" s="2" t="s">
        <v>722</v>
      </c>
      <c r="C922" s="2" t="s">
        <v>735</v>
      </c>
      <c r="D922" s="2" t="s">
        <v>672</v>
      </c>
      <c r="H922" s="2">
        <v>0</v>
      </c>
      <c r="S922" s="2"/>
      <c r="T922" s="2"/>
      <c r="U922" s="2"/>
      <c r="V922" s="2"/>
      <c r="AB922" s="7"/>
      <c r="AC922" s="7"/>
      <c r="AD922" s="7"/>
      <c r="AE922" s="7"/>
      <c r="AF922" s="7"/>
      <c r="AG922" s="7"/>
      <c r="AH922" s="7"/>
      <c r="AI922" s="7"/>
    </row>
    <row r="923" spans="1:35" ht="12" customHeight="1" x14ac:dyDescent="0.2">
      <c r="A923" s="5">
        <v>2022</v>
      </c>
      <c r="B923" s="2" t="s">
        <v>715</v>
      </c>
      <c r="C923" s="2" t="s">
        <v>736</v>
      </c>
      <c r="D923" s="2" t="s">
        <v>672</v>
      </c>
      <c r="H923" s="2">
        <v>0</v>
      </c>
      <c r="S923" s="2"/>
      <c r="T923" s="2"/>
      <c r="U923" s="2"/>
      <c r="V923" s="2"/>
      <c r="AB923" s="7"/>
      <c r="AC923" s="7"/>
      <c r="AD923" s="7"/>
      <c r="AE923" s="7"/>
      <c r="AF923" s="7"/>
      <c r="AG923" s="7"/>
      <c r="AH923" s="7"/>
      <c r="AI923" s="7"/>
    </row>
    <row r="924" spans="1:35" ht="12" customHeight="1" x14ac:dyDescent="0.2">
      <c r="A924" s="5">
        <v>2022</v>
      </c>
      <c r="B924" s="2" t="s">
        <v>723</v>
      </c>
      <c r="C924" s="2" t="s">
        <v>737</v>
      </c>
      <c r="D924" s="2" t="s">
        <v>672</v>
      </c>
      <c r="H924" s="2">
        <v>0</v>
      </c>
      <c r="S924" s="2"/>
      <c r="T924" s="2"/>
      <c r="U924" s="2"/>
      <c r="V924" s="2"/>
      <c r="AB924" s="7"/>
      <c r="AC924" s="7"/>
      <c r="AD924" s="7"/>
      <c r="AE924" s="7"/>
      <c r="AF924" s="7"/>
      <c r="AG924" s="7"/>
      <c r="AH924" s="7"/>
      <c r="AI924" s="7"/>
    </row>
    <row r="925" spans="1:35" ht="12" customHeight="1" x14ac:dyDescent="0.2">
      <c r="A925" s="5">
        <v>2022</v>
      </c>
      <c r="B925" s="2" t="s">
        <v>719</v>
      </c>
      <c r="C925" s="2" t="s">
        <v>738</v>
      </c>
      <c r="D925" s="2" t="s">
        <v>672</v>
      </c>
      <c r="H925" s="2">
        <v>0</v>
      </c>
      <c r="S925" s="2"/>
      <c r="T925" s="2"/>
      <c r="U925" s="2"/>
      <c r="V925" s="2"/>
      <c r="AB925" s="7"/>
      <c r="AC925" s="7"/>
      <c r="AD925" s="7"/>
      <c r="AE925" s="7"/>
      <c r="AF925" s="7"/>
      <c r="AG925" s="7"/>
      <c r="AH925" s="7"/>
      <c r="AI925" s="7"/>
    </row>
    <row r="926" spans="1:35" ht="12" customHeight="1" x14ac:dyDescent="0.2">
      <c r="A926" s="5">
        <v>2022</v>
      </c>
      <c r="B926" s="2" t="s">
        <v>721</v>
      </c>
      <c r="C926" s="2" t="s">
        <v>739</v>
      </c>
      <c r="D926" s="2" t="s">
        <v>672</v>
      </c>
      <c r="H926" s="2">
        <v>1400000</v>
      </c>
      <c r="S926" s="2"/>
      <c r="T926" s="2"/>
      <c r="U926" s="2"/>
      <c r="V926" s="2"/>
      <c r="AB926" s="7"/>
      <c r="AC926" s="7"/>
      <c r="AD926" s="7"/>
      <c r="AE926" s="7"/>
      <c r="AF926" s="7"/>
      <c r="AG926" s="7"/>
      <c r="AH926" s="7"/>
      <c r="AI926" s="7"/>
    </row>
    <row r="927" spans="1:35" ht="12" customHeight="1" x14ac:dyDescent="0.2">
      <c r="A927" s="5">
        <v>2022</v>
      </c>
      <c r="B927" s="2" t="s">
        <v>724</v>
      </c>
      <c r="C927" s="2" t="s">
        <v>740</v>
      </c>
      <c r="D927" s="2" t="s">
        <v>672</v>
      </c>
      <c r="H927" s="2">
        <v>0</v>
      </c>
      <c r="S927" s="2"/>
      <c r="T927" s="2"/>
      <c r="U927" s="2"/>
      <c r="V927" s="2"/>
      <c r="AB927" s="7"/>
      <c r="AC927" s="7"/>
      <c r="AD927" s="7"/>
      <c r="AE927" s="7"/>
      <c r="AF927" s="7"/>
      <c r="AG927" s="7"/>
      <c r="AH927" s="7"/>
      <c r="AI927" s="7"/>
    </row>
    <row r="928" spans="1:35" ht="12" customHeight="1" x14ac:dyDescent="0.2">
      <c r="A928" s="5">
        <v>2022</v>
      </c>
      <c r="B928" s="2" t="s">
        <v>718</v>
      </c>
      <c r="C928" s="2" t="s">
        <v>741</v>
      </c>
      <c r="D928" s="2" t="s">
        <v>672</v>
      </c>
      <c r="H928" s="2">
        <v>0</v>
      </c>
      <c r="S928" s="2"/>
      <c r="T928" s="2"/>
      <c r="U928" s="2"/>
      <c r="V928" s="2"/>
      <c r="AB928" s="7"/>
      <c r="AC928" s="7"/>
      <c r="AD928" s="7"/>
      <c r="AE928" s="7"/>
      <c r="AF928" s="7"/>
      <c r="AG928" s="7"/>
      <c r="AH928" s="7"/>
      <c r="AI928" s="7"/>
    </row>
    <row r="929" spans="1:35" ht="12" customHeight="1" x14ac:dyDescent="0.2">
      <c r="A929" s="5">
        <v>2022</v>
      </c>
      <c r="B929" s="2" t="s">
        <v>717</v>
      </c>
      <c r="C929" s="2" t="s">
        <v>742</v>
      </c>
      <c r="D929" s="2" t="s">
        <v>672</v>
      </c>
      <c r="H929" s="2">
        <v>0</v>
      </c>
      <c r="S929" s="2"/>
      <c r="T929" s="2"/>
      <c r="U929" s="2"/>
      <c r="V929" s="2"/>
      <c r="AB929" s="7"/>
      <c r="AC929" s="7"/>
      <c r="AD929" s="7"/>
      <c r="AE929" s="7"/>
      <c r="AF929" s="7"/>
      <c r="AG929" s="7"/>
      <c r="AH929" s="7"/>
      <c r="AI929" s="7"/>
    </row>
    <row r="930" spans="1:35" ht="12" customHeight="1" x14ac:dyDescent="0.2">
      <c r="A930" s="5">
        <v>2022</v>
      </c>
      <c r="B930" s="2" t="s">
        <v>717</v>
      </c>
      <c r="C930" s="2" t="s">
        <v>743</v>
      </c>
      <c r="D930" s="2" t="s">
        <v>672</v>
      </c>
      <c r="H930" s="2">
        <v>0</v>
      </c>
      <c r="S930" s="2"/>
      <c r="T930" s="2"/>
      <c r="U930" s="2"/>
      <c r="V930" s="2"/>
      <c r="AB930" s="7"/>
      <c r="AC930" s="7"/>
      <c r="AD930" s="7"/>
      <c r="AE930" s="7"/>
      <c r="AF930" s="7"/>
      <c r="AG930" s="7"/>
      <c r="AH930" s="7"/>
      <c r="AI930" s="7"/>
    </row>
    <row r="931" spans="1:35" ht="12" customHeight="1" x14ac:dyDescent="0.2">
      <c r="A931" s="5">
        <v>2022</v>
      </c>
      <c r="B931" s="2" t="s">
        <v>715</v>
      </c>
      <c r="C931" s="2" t="s">
        <v>744</v>
      </c>
      <c r="D931" s="2" t="s">
        <v>672</v>
      </c>
      <c r="H931" s="2">
        <v>700000</v>
      </c>
      <c r="S931" s="2"/>
      <c r="T931" s="2"/>
      <c r="U931" s="2"/>
      <c r="V931" s="2"/>
      <c r="AB931" s="7"/>
      <c r="AC931" s="7"/>
      <c r="AD931" s="7"/>
      <c r="AE931" s="7"/>
      <c r="AF931" s="7"/>
      <c r="AG931" s="7"/>
      <c r="AH931" s="7"/>
      <c r="AI931" s="7"/>
    </row>
    <row r="932" spans="1:35" ht="12" customHeight="1" x14ac:dyDescent="0.2">
      <c r="A932" s="5">
        <v>2022</v>
      </c>
      <c r="B932" s="2" t="s">
        <v>724</v>
      </c>
      <c r="C932" s="2" t="s">
        <v>745</v>
      </c>
      <c r="D932" s="2" t="s">
        <v>672</v>
      </c>
      <c r="H932" s="2">
        <v>0</v>
      </c>
      <c r="S932" s="2"/>
      <c r="T932" s="2"/>
      <c r="U932" s="2"/>
      <c r="V932" s="2"/>
      <c r="AB932" s="7"/>
      <c r="AC932" s="7"/>
      <c r="AD932" s="7"/>
      <c r="AE932" s="7"/>
      <c r="AF932" s="7"/>
      <c r="AG932" s="7"/>
      <c r="AH932" s="7"/>
      <c r="AI932" s="7"/>
    </row>
    <row r="933" spans="1:35" ht="12" customHeight="1" x14ac:dyDescent="0.2">
      <c r="A933" s="5">
        <v>2022</v>
      </c>
      <c r="B933" s="2" t="s">
        <v>718</v>
      </c>
      <c r="C933" s="2" t="s">
        <v>746</v>
      </c>
      <c r="D933" s="2" t="s">
        <v>672</v>
      </c>
      <c r="H933" s="2">
        <v>700000</v>
      </c>
      <c r="S933" s="2"/>
      <c r="T933" s="2"/>
      <c r="U933" s="2"/>
      <c r="V933" s="2"/>
      <c r="AB933" s="7"/>
      <c r="AC933" s="7"/>
      <c r="AD933" s="7"/>
      <c r="AE933" s="7"/>
      <c r="AF933" s="7"/>
      <c r="AG933" s="7"/>
      <c r="AH933" s="7"/>
      <c r="AI933" s="7"/>
    </row>
    <row r="934" spans="1:35" ht="12" customHeight="1" x14ac:dyDescent="0.2">
      <c r="A934" s="5">
        <v>2022</v>
      </c>
      <c r="B934" s="2" t="s">
        <v>723</v>
      </c>
      <c r="C934" s="2" t="s">
        <v>747</v>
      </c>
      <c r="D934" s="2" t="s">
        <v>672</v>
      </c>
      <c r="H934" s="2">
        <v>0</v>
      </c>
      <c r="S934" s="2"/>
      <c r="T934" s="2"/>
      <c r="U934" s="2"/>
      <c r="V934" s="2"/>
      <c r="AB934" s="7"/>
      <c r="AC934" s="7"/>
      <c r="AD934" s="7"/>
      <c r="AE934" s="7"/>
      <c r="AF934" s="7"/>
      <c r="AG934" s="7"/>
      <c r="AH934" s="7"/>
      <c r="AI934" s="7"/>
    </row>
    <row r="935" spans="1:35" ht="12" customHeight="1" x14ac:dyDescent="0.2">
      <c r="A935" s="5">
        <v>2022</v>
      </c>
      <c r="B935" s="2" t="s">
        <v>722</v>
      </c>
      <c r="C935" s="2" t="s">
        <v>748</v>
      </c>
      <c r="D935" s="2" t="s">
        <v>672</v>
      </c>
      <c r="H935" s="2">
        <v>0</v>
      </c>
      <c r="S935" s="2"/>
      <c r="T935" s="2"/>
      <c r="U935" s="2"/>
      <c r="V935" s="2"/>
      <c r="AB935" s="7"/>
      <c r="AC935" s="7"/>
      <c r="AD935" s="7"/>
      <c r="AE935" s="7"/>
      <c r="AF935" s="7"/>
      <c r="AG935" s="7"/>
      <c r="AH935" s="7"/>
      <c r="AI935" s="7"/>
    </row>
    <row r="936" spans="1:35" ht="12" customHeight="1" x14ac:dyDescent="0.2">
      <c r="A936" s="5">
        <v>2022</v>
      </c>
      <c r="B936" s="2" t="s">
        <v>719</v>
      </c>
      <c r="C936" s="2" t="s">
        <v>749</v>
      </c>
      <c r="D936" s="2" t="s">
        <v>672</v>
      </c>
      <c r="H936" s="2">
        <v>0</v>
      </c>
      <c r="S936" s="2"/>
      <c r="T936" s="2"/>
      <c r="U936" s="2"/>
      <c r="V936" s="2"/>
      <c r="AB936" s="7"/>
      <c r="AC936" s="7"/>
      <c r="AD936" s="7"/>
      <c r="AE936" s="7"/>
      <c r="AF936" s="7"/>
      <c r="AG936" s="7"/>
      <c r="AH936" s="7"/>
      <c r="AI936" s="7"/>
    </row>
    <row r="937" spans="1:35" ht="12" customHeight="1" x14ac:dyDescent="0.2">
      <c r="A937" s="5">
        <v>2022</v>
      </c>
      <c r="B937" s="2" t="s">
        <v>720</v>
      </c>
      <c r="C937" s="2" t="s">
        <v>750</v>
      </c>
      <c r="D937" s="2" t="s">
        <v>672</v>
      </c>
      <c r="H937" s="2">
        <v>0</v>
      </c>
      <c r="S937" s="2"/>
      <c r="T937" s="2"/>
      <c r="U937" s="2"/>
      <c r="V937" s="2"/>
      <c r="AB937" s="7"/>
      <c r="AC937" s="7"/>
      <c r="AD937" s="7"/>
      <c r="AE937" s="7"/>
      <c r="AF937" s="7"/>
      <c r="AG937" s="7"/>
      <c r="AH937" s="7"/>
      <c r="AI937" s="7"/>
    </row>
    <row r="938" spans="1:35" ht="12" customHeight="1" x14ac:dyDescent="0.2">
      <c r="A938" s="5">
        <v>2022</v>
      </c>
      <c r="B938" s="2" t="s">
        <v>724</v>
      </c>
      <c r="C938" s="2" t="s">
        <v>751</v>
      </c>
      <c r="D938" s="2" t="s">
        <v>672</v>
      </c>
      <c r="H938" s="2">
        <v>0</v>
      </c>
      <c r="S938" s="2"/>
      <c r="T938" s="2"/>
      <c r="U938" s="2"/>
      <c r="V938" s="2"/>
      <c r="AB938" s="7"/>
      <c r="AC938" s="7"/>
      <c r="AD938" s="7"/>
      <c r="AE938" s="7"/>
      <c r="AF938" s="7"/>
      <c r="AG938" s="7"/>
      <c r="AH938" s="7"/>
      <c r="AI938" s="7"/>
    </row>
    <row r="939" spans="1:35" ht="12" customHeight="1" x14ac:dyDescent="0.2">
      <c r="A939" s="5">
        <v>2022</v>
      </c>
      <c r="B939" s="2" t="s">
        <v>722</v>
      </c>
      <c r="C939" s="2" t="s">
        <v>752</v>
      </c>
      <c r="D939" s="2" t="s">
        <v>672</v>
      </c>
      <c r="H939" s="2">
        <v>700000</v>
      </c>
      <c r="S939" s="2"/>
      <c r="T939" s="2"/>
      <c r="U939" s="2"/>
      <c r="V939" s="2"/>
      <c r="AB939" s="7"/>
      <c r="AC939" s="7"/>
      <c r="AD939" s="7"/>
      <c r="AE939" s="7"/>
      <c r="AF939" s="7"/>
      <c r="AG939" s="7"/>
      <c r="AH939" s="7"/>
      <c r="AI939" s="7"/>
    </row>
    <row r="940" spans="1:35" ht="12" customHeight="1" x14ac:dyDescent="0.2">
      <c r="A940" s="5">
        <v>2022</v>
      </c>
      <c r="B940" s="2" t="s">
        <v>724</v>
      </c>
      <c r="C940" s="2" t="s">
        <v>753</v>
      </c>
      <c r="D940" s="2" t="s">
        <v>672</v>
      </c>
      <c r="H940" s="2">
        <v>0</v>
      </c>
      <c r="S940" s="2"/>
      <c r="T940" s="2"/>
      <c r="U940" s="2"/>
      <c r="V940" s="2"/>
      <c r="AB940" s="7"/>
      <c r="AC940" s="7"/>
      <c r="AD940" s="7"/>
      <c r="AE940" s="7"/>
      <c r="AF940" s="7"/>
      <c r="AG940" s="7"/>
      <c r="AH940" s="7"/>
      <c r="AI940" s="7"/>
    </row>
    <row r="941" spans="1:35" ht="12" customHeight="1" x14ac:dyDescent="0.2">
      <c r="A941" s="5">
        <v>2022</v>
      </c>
      <c r="B941" s="2" t="s">
        <v>724</v>
      </c>
      <c r="C941" s="2" t="s">
        <v>248</v>
      </c>
      <c r="D941" s="2" t="s">
        <v>672</v>
      </c>
      <c r="H941" s="2">
        <v>0</v>
      </c>
      <c r="S941" s="2"/>
      <c r="T941" s="2"/>
      <c r="U941" s="2"/>
      <c r="V941" s="2"/>
      <c r="AB941" s="7"/>
      <c r="AC941" s="7"/>
      <c r="AD941" s="7"/>
      <c r="AE941" s="7"/>
      <c r="AF941" s="7"/>
      <c r="AG941" s="7"/>
      <c r="AH941" s="7"/>
      <c r="AI941" s="7"/>
    </row>
    <row r="942" spans="1:35" ht="12" customHeight="1" x14ac:dyDescent="0.2">
      <c r="A942" s="5">
        <v>2022</v>
      </c>
      <c r="B942" s="2" t="s">
        <v>717</v>
      </c>
      <c r="C942" s="2" t="s">
        <v>249</v>
      </c>
      <c r="D942" s="2" t="s">
        <v>672</v>
      </c>
      <c r="H942" s="2">
        <v>800000</v>
      </c>
      <c r="S942" s="2"/>
      <c r="T942" s="2"/>
      <c r="U942" s="2"/>
      <c r="V942" s="2"/>
      <c r="AB942" s="7"/>
      <c r="AC942" s="7"/>
      <c r="AD942" s="7"/>
      <c r="AE942" s="7"/>
      <c r="AF942" s="7"/>
      <c r="AG942" s="7"/>
      <c r="AH942" s="7"/>
      <c r="AI942" s="7"/>
    </row>
    <row r="943" spans="1:35" ht="12" customHeight="1" x14ac:dyDescent="0.2">
      <c r="A943" s="5">
        <v>2022</v>
      </c>
      <c r="B943" s="2" t="s">
        <v>723</v>
      </c>
      <c r="C943" s="2" t="s">
        <v>250</v>
      </c>
      <c r="D943" s="2" t="s">
        <v>672</v>
      </c>
      <c r="H943" s="2">
        <v>0</v>
      </c>
      <c r="S943" s="2"/>
      <c r="T943" s="2"/>
      <c r="U943" s="2"/>
      <c r="V943" s="2"/>
      <c r="AB943" s="7"/>
      <c r="AC943" s="7"/>
      <c r="AD943" s="7"/>
      <c r="AE943" s="7"/>
      <c r="AF943" s="7"/>
      <c r="AG943" s="7"/>
      <c r="AH943" s="7"/>
      <c r="AI943" s="7"/>
    </row>
    <row r="944" spans="1:35" ht="12" customHeight="1" x14ac:dyDescent="0.2">
      <c r="A944" s="5">
        <v>2022</v>
      </c>
      <c r="B944" s="2" t="s">
        <v>723</v>
      </c>
      <c r="C944" s="2" t="s">
        <v>251</v>
      </c>
      <c r="D944" s="2" t="s">
        <v>672</v>
      </c>
      <c r="H944" s="2">
        <v>0</v>
      </c>
      <c r="S944" s="2"/>
      <c r="T944" s="2"/>
      <c r="U944" s="2"/>
      <c r="V944" s="2"/>
      <c r="AB944" s="7"/>
      <c r="AC944" s="7"/>
      <c r="AD944" s="7"/>
      <c r="AE944" s="7"/>
      <c r="AF944" s="7"/>
      <c r="AG944" s="7"/>
      <c r="AH944" s="7"/>
      <c r="AI944" s="7"/>
    </row>
    <row r="945" spans="1:35" ht="12" customHeight="1" x14ac:dyDescent="0.2">
      <c r="A945" s="5">
        <v>2022</v>
      </c>
      <c r="B945" s="2" t="s">
        <v>719</v>
      </c>
      <c r="C945" s="2" t="s">
        <v>252</v>
      </c>
      <c r="D945" s="2" t="s">
        <v>672</v>
      </c>
      <c r="H945" s="2">
        <v>1500000</v>
      </c>
      <c r="S945" s="2"/>
      <c r="T945" s="2"/>
      <c r="U945" s="2"/>
      <c r="V945" s="2"/>
      <c r="AB945" s="7"/>
      <c r="AC945" s="7"/>
      <c r="AD945" s="7"/>
      <c r="AE945" s="7"/>
      <c r="AF945" s="7"/>
      <c r="AG945" s="7"/>
      <c r="AH945" s="7"/>
      <c r="AI945" s="7"/>
    </row>
    <row r="946" spans="1:35" ht="12" customHeight="1" x14ac:dyDescent="0.2">
      <c r="A946" s="5">
        <v>2022</v>
      </c>
      <c r="B946" s="2" t="s">
        <v>720</v>
      </c>
      <c r="C946" s="2" t="s">
        <v>253</v>
      </c>
      <c r="D946" s="2" t="s">
        <v>672</v>
      </c>
      <c r="H946" s="2">
        <v>0</v>
      </c>
      <c r="S946" s="2"/>
      <c r="T946" s="2"/>
      <c r="U946" s="2"/>
      <c r="V946" s="2"/>
      <c r="AB946" s="7"/>
      <c r="AC946" s="7"/>
      <c r="AD946" s="7"/>
      <c r="AE946" s="7"/>
      <c r="AF946" s="7"/>
      <c r="AG946" s="7"/>
      <c r="AH946" s="7"/>
      <c r="AI946" s="7"/>
    </row>
    <row r="947" spans="1:35" ht="12" customHeight="1" x14ac:dyDescent="0.2">
      <c r="A947" s="5">
        <v>2022</v>
      </c>
      <c r="B947" s="2" t="s">
        <v>715</v>
      </c>
      <c r="C947" s="2" t="s">
        <v>725</v>
      </c>
      <c r="D947" s="2" t="s">
        <v>664</v>
      </c>
      <c r="E947" s="2">
        <v>47019242</v>
      </c>
      <c r="H947" s="2">
        <v>46550195</v>
      </c>
      <c r="S947" s="2"/>
      <c r="T947" s="2"/>
      <c r="U947" s="2"/>
      <c r="V947" s="2"/>
      <c r="AB947" s="7"/>
      <c r="AC947" s="7"/>
      <c r="AD947" s="7"/>
      <c r="AE947" s="7"/>
      <c r="AF947" s="7"/>
      <c r="AG947" s="7"/>
      <c r="AH947" s="7"/>
      <c r="AI947" s="7"/>
    </row>
    <row r="948" spans="1:35" ht="12" customHeight="1" x14ac:dyDescent="0.2">
      <c r="A948" s="5">
        <v>2022</v>
      </c>
      <c r="B948" s="2" t="s">
        <v>716</v>
      </c>
      <c r="C948" s="2" t="s">
        <v>726</v>
      </c>
      <c r="D948" s="2" t="s">
        <v>664</v>
      </c>
      <c r="E948" s="2">
        <v>14781494</v>
      </c>
      <c r="H948" s="2">
        <v>60825130</v>
      </c>
      <c r="S948" s="2"/>
      <c r="T948" s="2"/>
      <c r="U948" s="2"/>
      <c r="V948" s="2"/>
      <c r="AB948" s="7"/>
      <c r="AC948" s="7"/>
      <c r="AD948" s="7"/>
      <c r="AE948" s="7"/>
      <c r="AF948" s="7"/>
      <c r="AG948" s="7"/>
      <c r="AH948" s="7"/>
      <c r="AI948" s="7"/>
    </row>
    <row r="949" spans="1:35" ht="12" customHeight="1" x14ac:dyDescent="0.2">
      <c r="A949" s="5">
        <v>2022</v>
      </c>
      <c r="B949" s="2" t="s">
        <v>717</v>
      </c>
      <c r="C949" s="2" t="s">
        <v>727</v>
      </c>
      <c r="D949" s="2" t="s">
        <v>664</v>
      </c>
      <c r="E949" s="2">
        <v>10946497</v>
      </c>
      <c r="H949" s="2">
        <v>28469385</v>
      </c>
      <c r="S949" s="2"/>
      <c r="T949" s="2"/>
      <c r="U949" s="2"/>
      <c r="V949" s="2"/>
      <c r="AB949" s="7"/>
      <c r="AC949" s="7"/>
      <c r="AD949" s="7"/>
      <c r="AE949" s="7"/>
      <c r="AF949" s="7"/>
      <c r="AG949" s="7"/>
      <c r="AH949" s="7"/>
      <c r="AI949" s="7"/>
    </row>
    <row r="950" spans="1:35" ht="12" customHeight="1" x14ac:dyDescent="0.2">
      <c r="A950" s="5">
        <v>2022</v>
      </c>
      <c r="B950" s="2" t="s">
        <v>718</v>
      </c>
      <c r="C950" s="2" t="s">
        <v>728</v>
      </c>
      <c r="D950" s="2" t="s">
        <v>664</v>
      </c>
      <c r="E950" s="2">
        <v>15224507</v>
      </c>
      <c r="H950" s="2">
        <v>38160778</v>
      </c>
      <c r="S950" s="2"/>
      <c r="T950" s="2"/>
      <c r="U950" s="2"/>
      <c r="V950" s="2"/>
      <c r="AB950" s="7"/>
      <c r="AC950" s="7"/>
      <c r="AD950" s="7"/>
      <c r="AE950" s="7"/>
      <c r="AF950" s="7"/>
      <c r="AG950" s="7"/>
      <c r="AH950" s="7"/>
      <c r="AI950" s="7"/>
    </row>
    <row r="951" spans="1:35" ht="12" customHeight="1" x14ac:dyDescent="0.2">
      <c r="A951" s="5">
        <v>2022</v>
      </c>
      <c r="B951" s="2" t="s">
        <v>719</v>
      </c>
      <c r="C951" s="2" t="s">
        <v>729</v>
      </c>
      <c r="D951" s="2" t="s">
        <v>664</v>
      </c>
      <c r="E951" s="2">
        <v>82725348</v>
      </c>
      <c r="H951" s="2">
        <v>33485813</v>
      </c>
      <c r="S951" s="2"/>
      <c r="T951" s="2"/>
      <c r="U951" s="2"/>
      <c r="V951" s="2"/>
      <c r="AB951" s="7"/>
      <c r="AC951" s="7"/>
      <c r="AD951" s="7"/>
      <c r="AE951" s="7"/>
      <c r="AF951" s="7"/>
      <c r="AG951" s="7"/>
      <c r="AH951" s="7"/>
      <c r="AI951" s="7"/>
    </row>
    <row r="952" spans="1:35" ht="12" customHeight="1" x14ac:dyDescent="0.2">
      <c r="A952" s="5">
        <v>2022</v>
      </c>
      <c r="B952" s="2" t="s">
        <v>720</v>
      </c>
      <c r="C952" s="2" t="s">
        <v>730</v>
      </c>
      <c r="D952" s="2" t="s">
        <v>664</v>
      </c>
      <c r="E952" s="2">
        <v>29416632</v>
      </c>
      <c r="H952" s="2">
        <v>49307851</v>
      </c>
      <c r="S952" s="2"/>
      <c r="T952" s="2"/>
      <c r="U952" s="2"/>
      <c r="V952" s="2"/>
      <c r="AB952" s="7"/>
      <c r="AC952" s="7"/>
      <c r="AD952" s="7"/>
      <c r="AE952" s="7"/>
      <c r="AF952" s="7"/>
      <c r="AG952" s="7"/>
      <c r="AH952" s="7"/>
      <c r="AI952" s="7"/>
    </row>
    <row r="953" spans="1:35" ht="12" customHeight="1" x14ac:dyDescent="0.2">
      <c r="A953" s="5">
        <v>2022</v>
      </c>
      <c r="B953" s="2" t="s">
        <v>716</v>
      </c>
      <c r="C953" s="2" t="s">
        <v>731</v>
      </c>
      <c r="D953" s="2" t="s">
        <v>664</v>
      </c>
      <c r="E953" s="2">
        <v>28065734</v>
      </c>
      <c r="H953" s="2">
        <v>52789299</v>
      </c>
      <c r="S953" s="2"/>
      <c r="T953" s="2"/>
      <c r="U953" s="2"/>
      <c r="V953" s="2"/>
      <c r="AB953" s="7"/>
      <c r="AC953" s="7"/>
      <c r="AD953" s="7"/>
      <c r="AE953" s="7"/>
      <c r="AF953" s="7"/>
      <c r="AG953" s="7"/>
      <c r="AH953" s="7"/>
      <c r="AI953" s="7"/>
    </row>
    <row r="954" spans="1:35" ht="12" customHeight="1" x14ac:dyDescent="0.2">
      <c r="A954" s="5">
        <v>2022</v>
      </c>
      <c r="B954" s="2" t="s">
        <v>721</v>
      </c>
      <c r="C954" s="2" t="s">
        <v>732</v>
      </c>
      <c r="D954" s="2" t="s">
        <v>664</v>
      </c>
      <c r="E954" s="2">
        <v>19518633</v>
      </c>
      <c r="H954" s="2">
        <v>38542510</v>
      </c>
      <c r="S954" s="2"/>
      <c r="T954" s="2"/>
      <c r="U954" s="2"/>
      <c r="V954" s="2"/>
      <c r="AB954" s="7"/>
      <c r="AC954" s="7"/>
      <c r="AD954" s="7"/>
      <c r="AE954" s="7"/>
      <c r="AF954" s="7"/>
      <c r="AG954" s="7"/>
      <c r="AH954" s="7"/>
      <c r="AI954" s="7"/>
    </row>
    <row r="955" spans="1:35" ht="12" customHeight="1" x14ac:dyDescent="0.2">
      <c r="A955" s="5">
        <v>2022</v>
      </c>
      <c r="B955" s="2" t="s">
        <v>718</v>
      </c>
      <c r="C955" s="2" t="s">
        <v>733</v>
      </c>
      <c r="D955" s="2" t="s">
        <v>664</v>
      </c>
      <c r="E955" s="2">
        <v>43873341</v>
      </c>
      <c r="H955" s="2">
        <v>40901382</v>
      </c>
      <c r="S955" s="2"/>
      <c r="T955" s="2"/>
      <c r="U955" s="2"/>
      <c r="V955" s="2"/>
      <c r="AB955" s="7"/>
      <c r="AC955" s="7"/>
      <c r="AD955" s="7"/>
      <c r="AE955" s="7"/>
      <c r="AF955" s="7"/>
      <c r="AG955" s="7"/>
      <c r="AH955" s="7"/>
      <c r="AI955" s="7"/>
    </row>
    <row r="956" spans="1:35" ht="12" customHeight="1" x14ac:dyDescent="0.2">
      <c r="A956" s="5">
        <v>2022</v>
      </c>
      <c r="B956" s="2" t="s">
        <v>721</v>
      </c>
      <c r="C956" s="2" t="s">
        <v>734</v>
      </c>
      <c r="D956" s="2" t="s">
        <v>664</v>
      </c>
      <c r="E956" s="2">
        <v>21061899</v>
      </c>
      <c r="H956" s="2">
        <v>30388159</v>
      </c>
      <c r="S956" s="2"/>
      <c r="T956" s="2"/>
      <c r="U956" s="2"/>
      <c r="V956" s="2"/>
      <c r="AB956" s="7"/>
      <c r="AC956" s="7"/>
      <c r="AD956" s="7"/>
      <c r="AE956" s="7"/>
      <c r="AF956" s="7"/>
      <c r="AG956" s="7"/>
      <c r="AH956" s="7"/>
      <c r="AI956" s="7"/>
    </row>
    <row r="957" spans="1:35" ht="12" customHeight="1" x14ac:dyDescent="0.2">
      <c r="A957" s="5">
        <v>2022</v>
      </c>
      <c r="B957" s="2" t="s">
        <v>722</v>
      </c>
      <c r="C957" s="2" t="s">
        <v>735</v>
      </c>
      <c r="D957" s="2" t="s">
        <v>664</v>
      </c>
      <c r="E957" s="2">
        <v>46086196</v>
      </c>
      <c r="H957" s="2">
        <v>28110671</v>
      </c>
      <c r="S957" s="2"/>
      <c r="T957" s="2"/>
      <c r="U957" s="2"/>
      <c r="V957" s="2"/>
      <c r="AB957" s="7"/>
      <c r="AC957" s="7"/>
      <c r="AD957" s="7"/>
      <c r="AE957" s="7"/>
      <c r="AF957" s="7"/>
      <c r="AG957" s="7"/>
      <c r="AH957" s="7"/>
      <c r="AI957" s="7"/>
    </row>
    <row r="958" spans="1:35" ht="12" customHeight="1" x14ac:dyDescent="0.2">
      <c r="A958" s="5">
        <v>2022</v>
      </c>
      <c r="B958" s="2" t="s">
        <v>715</v>
      </c>
      <c r="C958" s="2" t="s">
        <v>736</v>
      </c>
      <c r="D958" s="2" t="s">
        <v>664</v>
      </c>
      <c r="E958" s="2">
        <v>22031442</v>
      </c>
      <c r="H958" s="2">
        <v>51934918</v>
      </c>
      <c r="S958" s="2"/>
      <c r="T958" s="2"/>
      <c r="U958" s="2"/>
      <c r="V958" s="2"/>
      <c r="AB958" s="7"/>
      <c r="AC958" s="7"/>
      <c r="AD958" s="7"/>
      <c r="AE958" s="7"/>
      <c r="AF958" s="7"/>
      <c r="AG958" s="7"/>
      <c r="AH958" s="7"/>
      <c r="AI958" s="7"/>
    </row>
    <row r="959" spans="1:35" ht="12" customHeight="1" x14ac:dyDescent="0.2">
      <c r="A959" s="5">
        <v>2022</v>
      </c>
      <c r="B959" s="2" t="s">
        <v>723</v>
      </c>
      <c r="C959" s="2" t="s">
        <v>737</v>
      </c>
      <c r="D959" s="2" t="s">
        <v>664</v>
      </c>
      <c r="E959" s="2">
        <v>12637947</v>
      </c>
      <c r="H959" s="2">
        <v>42243800</v>
      </c>
      <c r="S959" s="2"/>
      <c r="T959" s="2"/>
      <c r="U959" s="2"/>
      <c r="V959" s="2"/>
      <c r="AB959" s="7"/>
      <c r="AC959" s="7"/>
      <c r="AD959" s="7"/>
      <c r="AE959" s="7"/>
      <c r="AF959" s="7"/>
      <c r="AG959" s="7"/>
      <c r="AH959" s="7"/>
      <c r="AI959" s="7"/>
    </row>
    <row r="960" spans="1:35" ht="12" customHeight="1" x14ac:dyDescent="0.2">
      <c r="A960" s="5">
        <v>2022</v>
      </c>
      <c r="B960" s="2" t="s">
        <v>719</v>
      </c>
      <c r="C960" s="2" t="s">
        <v>738</v>
      </c>
      <c r="D960" s="2" t="s">
        <v>664</v>
      </c>
      <c r="E960" s="2">
        <v>12859722</v>
      </c>
      <c r="H960" s="2">
        <v>41657725</v>
      </c>
      <c r="S960" s="2"/>
      <c r="T960" s="2"/>
      <c r="U960" s="2"/>
      <c r="V960" s="2"/>
      <c r="AB960" s="7"/>
      <c r="AC960" s="7"/>
      <c r="AD960" s="7"/>
      <c r="AE960" s="7"/>
      <c r="AF960" s="7"/>
      <c r="AG960" s="7"/>
      <c r="AH960" s="7"/>
      <c r="AI960" s="7"/>
    </row>
    <row r="961" spans="1:35" ht="12" customHeight="1" x14ac:dyDescent="0.2">
      <c r="A961" s="5">
        <v>2022</v>
      </c>
      <c r="B961" s="2" t="s">
        <v>721</v>
      </c>
      <c r="C961" s="2" t="s">
        <v>739</v>
      </c>
      <c r="D961" s="2" t="s">
        <v>664</v>
      </c>
      <c r="E961" s="2">
        <v>14005976</v>
      </c>
      <c r="H961" s="2">
        <v>23281428</v>
      </c>
      <c r="S961" s="2"/>
      <c r="T961" s="2"/>
      <c r="U961" s="2"/>
      <c r="V961" s="2"/>
      <c r="AB961" s="7"/>
      <c r="AC961" s="7"/>
      <c r="AD961" s="7"/>
      <c r="AE961" s="7"/>
      <c r="AF961" s="7"/>
      <c r="AG961" s="7"/>
      <c r="AH961" s="7"/>
      <c r="AI961" s="7"/>
    </row>
    <row r="962" spans="1:35" ht="12" customHeight="1" x14ac:dyDescent="0.2">
      <c r="A962" s="5">
        <v>2022</v>
      </c>
      <c r="B962" s="2" t="s">
        <v>724</v>
      </c>
      <c r="C962" s="2" t="s">
        <v>740</v>
      </c>
      <c r="D962" s="2" t="s">
        <v>664</v>
      </c>
      <c r="E962" s="2">
        <v>43409504</v>
      </c>
      <c r="H962" s="2">
        <v>36587503</v>
      </c>
      <c r="S962" s="2"/>
      <c r="T962" s="2"/>
      <c r="U962" s="2"/>
      <c r="V962" s="2"/>
      <c r="AB962" s="7"/>
      <c r="AC962" s="7"/>
      <c r="AD962" s="7"/>
      <c r="AE962" s="7"/>
      <c r="AF962" s="7"/>
      <c r="AG962" s="7"/>
      <c r="AH962" s="7"/>
      <c r="AI962" s="7"/>
    </row>
    <row r="963" spans="1:35" ht="12" customHeight="1" x14ac:dyDescent="0.2">
      <c r="A963" s="5">
        <v>2022</v>
      </c>
      <c r="B963" s="2" t="s">
        <v>718</v>
      </c>
      <c r="C963" s="2" t="s">
        <v>741</v>
      </c>
      <c r="D963" s="2" t="s">
        <v>664</v>
      </c>
      <c r="E963" s="2">
        <v>27235997</v>
      </c>
      <c r="H963" s="2">
        <v>36869587</v>
      </c>
      <c r="S963" s="2"/>
      <c r="T963" s="2"/>
      <c r="U963" s="2"/>
      <c r="V963" s="2"/>
      <c r="AB963" s="7"/>
      <c r="AC963" s="7"/>
      <c r="AD963" s="7"/>
      <c r="AE963" s="7"/>
      <c r="AF963" s="7"/>
      <c r="AG963" s="7"/>
      <c r="AH963" s="7"/>
      <c r="AI963" s="7"/>
    </row>
    <row r="964" spans="1:35" ht="12" customHeight="1" x14ac:dyDescent="0.2">
      <c r="A964" s="5">
        <v>2022</v>
      </c>
      <c r="B964" s="2" t="s">
        <v>717</v>
      </c>
      <c r="C964" s="2" t="s">
        <v>742</v>
      </c>
      <c r="D964" s="2" t="s">
        <v>664</v>
      </c>
      <c r="E964" s="2">
        <v>24578213</v>
      </c>
      <c r="H964" s="2">
        <v>38394715</v>
      </c>
      <c r="S964" s="2"/>
      <c r="T964" s="2"/>
      <c r="U964" s="2"/>
      <c r="V964" s="2"/>
      <c r="AB964" s="7"/>
      <c r="AC964" s="7"/>
      <c r="AD964" s="7"/>
      <c r="AE964" s="7"/>
      <c r="AF964" s="7"/>
      <c r="AG964" s="7"/>
      <c r="AH964" s="7"/>
      <c r="AI964" s="7"/>
    </row>
    <row r="965" spans="1:35" ht="12" customHeight="1" x14ac:dyDescent="0.2">
      <c r="A965" s="5">
        <v>2022</v>
      </c>
      <c r="B965" s="2" t="s">
        <v>717</v>
      </c>
      <c r="C965" s="2" t="s">
        <v>743</v>
      </c>
      <c r="D965" s="2" t="s">
        <v>664</v>
      </c>
      <c r="E965" s="2">
        <v>12531237</v>
      </c>
      <c r="H965" s="2">
        <v>38293893</v>
      </c>
      <c r="S965" s="2"/>
      <c r="T965" s="2"/>
      <c r="U965" s="2"/>
      <c r="V965" s="2"/>
      <c r="AB965" s="7"/>
      <c r="AC965" s="7"/>
      <c r="AD965" s="7"/>
      <c r="AE965" s="7"/>
      <c r="AF965" s="7"/>
      <c r="AG965" s="7"/>
      <c r="AH965" s="7"/>
      <c r="AI965" s="7"/>
    </row>
    <row r="966" spans="1:35" ht="12" customHeight="1" x14ac:dyDescent="0.2">
      <c r="A966" s="5">
        <v>2022</v>
      </c>
      <c r="B966" s="2" t="s">
        <v>715</v>
      </c>
      <c r="C966" s="2" t="s">
        <v>744</v>
      </c>
      <c r="D966" s="2" t="s">
        <v>664</v>
      </c>
      <c r="E966" s="2">
        <v>22689279</v>
      </c>
      <c r="H966" s="2">
        <v>30977693</v>
      </c>
      <c r="S966" s="2"/>
      <c r="T966" s="2"/>
      <c r="U966" s="2"/>
      <c r="V966" s="2"/>
      <c r="AB966" s="7"/>
      <c r="AC966" s="7"/>
      <c r="AD966" s="7"/>
      <c r="AE966" s="7"/>
      <c r="AF966" s="7"/>
      <c r="AG966" s="7"/>
      <c r="AH966" s="7"/>
      <c r="AI966" s="7"/>
    </row>
    <row r="967" spans="1:35" ht="12" customHeight="1" x14ac:dyDescent="0.2">
      <c r="A967" s="5">
        <v>2022</v>
      </c>
      <c r="B967" s="2" t="s">
        <v>724</v>
      </c>
      <c r="C967" s="2" t="s">
        <v>745</v>
      </c>
      <c r="D967" s="2" t="s">
        <v>664</v>
      </c>
      <c r="E967" s="2">
        <v>27893242</v>
      </c>
      <c r="H967" s="2">
        <v>40249393</v>
      </c>
      <c r="S967" s="2"/>
      <c r="T967" s="2"/>
      <c r="U967" s="2"/>
      <c r="V967" s="2"/>
      <c r="AB967" s="7"/>
      <c r="AC967" s="7"/>
      <c r="AD967" s="7"/>
      <c r="AE967" s="7"/>
      <c r="AF967" s="7"/>
      <c r="AG967" s="7"/>
      <c r="AH967" s="7"/>
      <c r="AI967" s="7"/>
    </row>
    <row r="968" spans="1:35" ht="12" customHeight="1" x14ac:dyDescent="0.2">
      <c r="A968" s="5">
        <v>2022</v>
      </c>
      <c r="B968" s="2" t="s">
        <v>718</v>
      </c>
      <c r="C968" s="2" t="s">
        <v>746</v>
      </c>
      <c r="D968" s="2" t="s">
        <v>664</v>
      </c>
      <c r="E968" s="2">
        <v>15351504</v>
      </c>
      <c r="H968" s="2">
        <v>24211186</v>
      </c>
      <c r="S968" s="2"/>
      <c r="T968" s="2"/>
      <c r="U968" s="2"/>
      <c r="V968" s="2"/>
      <c r="AB968" s="7"/>
      <c r="AC968" s="7"/>
      <c r="AD968" s="7"/>
      <c r="AE968" s="7"/>
      <c r="AF968" s="7"/>
      <c r="AG968" s="7"/>
      <c r="AH968" s="7"/>
      <c r="AI968" s="7"/>
    </row>
    <row r="969" spans="1:35" ht="12" customHeight="1" x14ac:dyDescent="0.2">
      <c r="A969" s="5">
        <v>2022</v>
      </c>
      <c r="B969" s="2" t="s">
        <v>723</v>
      </c>
      <c r="C969" s="2" t="s">
        <v>747</v>
      </c>
      <c r="D969" s="2" t="s">
        <v>664</v>
      </c>
      <c r="E969" s="2">
        <v>18507010</v>
      </c>
      <c r="H969" s="2">
        <v>39910427</v>
      </c>
      <c r="S969" s="2"/>
      <c r="T969" s="2"/>
      <c r="U969" s="2"/>
      <c r="V969" s="2"/>
      <c r="AB969" s="7"/>
      <c r="AC969" s="7"/>
      <c r="AD969" s="7"/>
      <c r="AE969" s="7"/>
      <c r="AF969" s="7"/>
      <c r="AG969" s="7"/>
      <c r="AH969" s="7"/>
      <c r="AI969" s="7"/>
    </row>
    <row r="970" spans="1:35" ht="12" customHeight="1" x14ac:dyDescent="0.2">
      <c r="A970" s="5">
        <v>2022</v>
      </c>
      <c r="B970" s="2" t="s">
        <v>722</v>
      </c>
      <c r="C970" s="2" t="s">
        <v>748</v>
      </c>
      <c r="D970" s="2" t="s">
        <v>664</v>
      </c>
      <c r="E970" s="2">
        <v>16773607</v>
      </c>
      <c r="H970" s="2">
        <v>35824784</v>
      </c>
      <c r="S970" s="2"/>
      <c r="T970" s="2"/>
      <c r="U970" s="2"/>
      <c r="V970" s="2"/>
      <c r="AB970" s="7"/>
      <c r="AC970" s="7"/>
      <c r="AD970" s="7"/>
      <c r="AE970" s="7"/>
      <c r="AF970" s="7"/>
      <c r="AG970" s="7"/>
      <c r="AH970" s="7"/>
      <c r="AI970" s="7"/>
    </row>
    <row r="971" spans="1:35" ht="12" customHeight="1" x14ac:dyDescent="0.2">
      <c r="A971" s="5">
        <v>2022</v>
      </c>
      <c r="B971" s="2" t="s">
        <v>719</v>
      </c>
      <c r="C971" s="2" t="s">
        <v>749</v>
      </c>
      <c r="D971" s="2" t="s">
        <v>664</v>
      </c>
      <c r="E971" s="2">
        <v>13512861</v>
      </c>
      <c r="H971" s="2">
        <v>21497118</v>
      </c>
      <c r="S971" s="2"/>
      <c r="T971" s="2"/>
      <c r="U971" s="2"/>
      <c r="V971" s="2"/>
      <c r="AB971" s="7"/>
      <c r="AC971" s="7"/>
      <c r="AD971" s="7"/>
      <c r="AE971" s="7"/>
      <c r="AF971" s="7"/>
      <c r="AG971" s="7"/>
      <c r="AH971" s="7"/>
      <c r="AI971" s="7"/>
    </row>
    <row r="972" spans="1:35" ht="12" customHeight="1" x14ac:dyDescent="0.2">
      <c r="A972" s="5">
        <v>2022</v>
      </c>
      <c r="B972" s="2" t="s">
        <v>720</v>
      </c>
      <c r="C972" s="2" t="s">
        <v>750</v>
      </c>
      <c r="D972" s="2" t="s">
        <v>664</v>
      </c>
      <c r="E972" s="2">
        <v>20798432</v>
      </c>
      <c r="H972" s="2">
        <v>48104446</v>
      </c>
      <c r="S972" s="2"/>
      <c r="T972" s="2"/>
      <c r="U972" s="2"/>
      <c r="V972" s="2"/>
      <c r="AB972" s="7"/>
      <c r="AC972" s="7"/>
      <c r="AD972" s="7"/>
      <c r="AE972" s="7"/>
      <c r="AF972" s="7"/>
      <c r="AG972" s="7"/>
      <c r="AH972" s="7"/>
      <c r="AI972" s="7"/>
    </row>
    <row r="973" spans="1:35" ht="12" customHeight="1" x14ac:dyDescent="0.2">
      <c r="A973" s="5">
        <v>2022</v>
      </c>
      <c r="B973" s="2" t="s">
        <v>724</v>
      </c>
      <c r="C973" s="2" t="s">
        <v>751</v>
      </c>
      <c r="D973" s="2" t="s">
        <v>664</v>
      </c>
      <c r="E973" s="2">
        <v>72996352</v>
      </c>
      <c r="H973" s="2">
        <v>27662145</v>
      </c>
      <c r="S973" s="2"/>
      <c r="T973" s="2"/>
      <c r="U973" s="2"/>
      <c r="V973" s="2"/>
      <c r="AB973" s="7"/>
      <c r="AC973" s="7"/>
      <c r="AD973" s="7"/>
      <c r="AE973" s="7"/>
      <c r="AF973" s="7"/>
      <c r="AG973" s="7"/>
      <c r="AH973" s="7"/>
      <c r="AI973" s="7"/>
    </row>
    <row r="974" spans="1:35" ht="12" customHeight="1" x14ac:dyDescent="0.2">
      <c r="A974" s="5">
        <v>2022</v>
      </c>
      <c r="B974" s="2" t="s">
        <v>722</v>
      </c>
      <c r="C974" s="2" t="s">
        <v>752</v>
      </c>
      <c r="D974" s="2" t="s">
        <v>664</v>
      </c>
      <c r="E974" s="2">
        <v>22934610</v>
      </c>
      <c r="H974" s="2">
        <v>40818314</v>
      </c>
      <c r="S974" s="2"/>
      <c r="T974" s="2"/>
      <c r="U974" s="2"/>
      <c r="V974" s="2"/>
      <c r="AB974" s="7"/>
      <c r="AC974" s="7"/>
      <c r="AD974" s="7"/>
      <c r="AE974" s="7"/>
      <c r="AF974" s="7"/>
      <c r="AG974" s="7"/>
      <c r="AH974" s="7"/>
      <c r="AI974" s="7"/>
    </row>
    <row r="975" spans="1:35" ht="12" customHeight="1" x14ac:dyDescent="0.2">
      <c r="A975" s="5">
        <v>2022</v>
      </c>
      <c r="B975" s="2" t="s">
        <v>724</v>
      </c>
      <c r="C975" s="2" t="s">
        <v>753</v>
      </c>
      <c r="D975" s="2" t="s">
        <v>664</v>
      </c>
      <c r="E975" s="2">
        <v>25454389</v>
      </c>
      <c r="H975" s="2">
        <v>33036700</v>
      </c>
      <c r="S975" s="2"/>
      <c r="T975" s="2"/>
      <c r="U975" s="2"/>
      <c r="V975" s="2"/>
      <c r="AB975" s="7"/>
      <c r="AC975" s="7"/>
      <c r="AD975" s="7"/>
      <c r="AE975" s="7"/>
      <c r="AF975" s="7"/>
      <c r="AG975" s="7"/>
      <c r="AH975" s="7"/>
      <c r="AI975" s="7"/>
    </row>
    <row r="976" spans="1:35" ht="12" customHeight="1" x14ac:dyDescent="0.2">
      <c r="A976" s="5">
        <v>2022</v>
      </c>
      <c r="B976" s="2" t="s">
        <v>724</v>
      </c>
      <c r="C976" s="2" t="s">
        <v>248</v>
      </c>
      <c r="D976" s="2" t="s">
        <v>664</v>
      </c>
      <c r="E976" s="2">
        <v>10970705</v>
      </c>
      <c r="H976" s="2">
        <v>5233438</v>
      </c>
      <c r="S976" s="2"/>
      <c r="T976" s="2"/>
      <c r="U976" s="2"/>
      <c r="V976" s="2"/>
      <c r="AB976" s="7"/>
      <c r="AC976" s="7"/>
      <c r="AD976" s="7"/>
      <c r="AE976" s="7"/>
      <c r="AF976" s="7"/>
      <c r="AG976" s="7"/>
      <c r="AH976" s="7"/>
      <c r="AI976" s="7"/>
    </row>
    <row r="977" spans="1:35" ht="12" customHeight="1" x14ac:dyDescent="0.2">
      <c r="A977" s="5">
        <v>2022</v>
      </c>
      <c r="B977" s="2" t="s">
        <v>717</v>
      </c>
      <c r="C977" s="2" t="s">
        <v>249</v>
      </c>
      <c r="D977" s="2" t="s">
        <v>664</v>
      </c>
      <c r="E977" s="2">
        <v>21863890</v>
      </c>
      <c r="H977" s="2">
        <v>15236630</v>
      </c>
      <c r="S977" s="2"/>
      <c r="T977" s="2"/>
      <c r="U977" s="2"/>
      <c r="V977" s="2"/>
      <c r="AB977" s="7"/>
      <c r="AC977" s="7"/>
      <c r="AD977" s="7"/>
      <c r="AE977" s="7"/>
      <c r="AF977" s="7"/>
      <c r="AG977" s="7"/>
      <c r="AH977" s="7"/>
      <c r="AI977" s="7"/>
    </row>
    <row r="978" spans="1:35" ht="12" customHeight="1" x14ac:dyDescent="0.2">
      <c r="A978" s="5">
        <v>2022</v>
      </c>
      <c r="B978" s="2" t="s">
        <v>723</v>
      </c>
      <c r="C978" s="2" t="s">
        <v>250</v>
      </c>
      <c r="D978" s="2" t="s">
        <v>664</v>
      </c>
      <c r="E978" s="2">
        <v>4608308</v>
      </c>
      <c r="H978" s="2">
        <v>7676750</v>
      </c>
      <c r="S978" s="2"/>
      <c r="T978" s="2"/>
      <c r="U978" s="2"/>
      <c r="V978" s="2"/>
      <c r="AB978" s="7"/>
      <c r="AC978" s="7"/>
      <c r="AD978" s="7"/>
      <c r="AE978" s="7"/>
      <c r="AF978" s="7"/>
      <c r="AG978" s="7"/>
      <c r="AH978" s="7"/>
      <c r="AI978" s="7"/>
    </row>
    <row r="979" spans="1:35" ht="12" customHeight="1" x14ac:dyDescent="0.2">
      <c r="A979" s="5">
        <v>2022</v>
      </c>
      <c r="B979" s="2" t="s">
        <v>723</v>
      </c>
      <c r="C979" s="2" t="s">
        <v>251</v>
      </c>
      <c r="D979" s="2" t="s">
        <v>664</v>
      </c>
      <c r="E979" s="2">
        <v>17685004</v>
      </c>
      <c r="H979" s="2">
        <v>34635884</v>
      </c>
      <c r="S979" s="2"/>
      <c r="T979" s="2"/>
      <c r="U979" s="2"/>
      <c r="V979" s="2"/>
      <c r="AB979" s="7"/>
      <c r="AC979" s="7"/>
      <c r="AD979" s="7"/>
      <c r="AE979" s="7"/>
      <c r="AF979" s="7"/>
      <c r="AG979" s="7"/>
      <c r="AH979" s="7"/>
      <c r="AI979" s="7"/>
    </row>
    <row r="980" spans="1:35" ht="12" customHeight="1" x14ac:dyDescent="0.2">
      <c r="A980" s="5">
        <v>2022</v>
      </c>
      <c r="B980" s="2" t="s">
        <v>719</v>
      </c>
      <c r="C980" s="2" t="s">
        <v>252</v>
      </c>
      <c r="D980" s="2" t="s">
        <v>664</v>
      </c>
      <c r="E980" s="2">
        <v>13440410</v>
      </c>
      <c r="H980" s="2">
        <v>17237860</v>
      </c>
      <c r="S980" s="2"/>
      <c r="T980" s="2"/>
      <c r="U980" s="2"/>
      <c r="V980" s="2"/>
      <c r="AB980" s="7"/>
      <c r="AC980" s="7"/>
      <c r="AD980" s="7"/>
      <c r="AE980" s="7"/>
      <c r="AF980" s="7"/>
      <c r="AG980" s="7"/>
      <c r="AH980" s="7"/>
      <c r="AI980" s="7"/>
    </row>
    <row r="981" spans="1:35" ht="12" customHeight="1" x14ac:dyDescent="0.2">
      <c r="A981" s="5">
        <v>2022</v>
      </c>
      <c r="B981" s="2" t="s">
        <v>720</v>
      </c>
      <c r="C981" s="2" t="s">
        <v>253</v>
      </c>
      <c r="D981" s="2" t="s">
        <v>664</v>
      </c>
      <c r="E981" s="2">
        <v>8563720</v>
      </c>
      <c r="H981" s="2">
        <v>9017659</v>
      </c>
      <c r="S981" s="2"/>
      <c r="T981" s="2"/>
      <c r="U981" s="2"/>
      <c r="V981" s="2"/>
      <c r="AB981" s="7"/>
      <c r="AC981" s="7"/>
      <c r="AD981" s="7"/>
      <c r="AE981" s="7"/>
      <c r="AF981" s="7"/>
      <c r="AG981" s="7"/>
      <c r="AH981" s="7"/>
      <c r="AI981" s="7"/>
    </row>
    <row r="982" spans="1:35" ht="12" customHeight="1" x14ac:dyDescent="0.2">
      <c r="A982" s="5">
        <v>2022</v>
      </c>
      <c r="B982" s="2" t="s">
        <v>715</v>
      </c>
      <c r="C982" s="2" t="s">
        <v>725</v>
      </c>
      <c r="D982" s="2" t="s">
        <v>670</v>
      </c>
      <c r="F982" s="2">
        <v>0</v>
      </c>
      <c r="H982" s="2">
        <v>0</v>
      </c>
      <c r="S982" s="2"/>
      <c r="T982" s="2"/>
      <c r="U982" s="2"/>
      <c r="V982" s="2"/>
      <c r="AB982" s="7"/>
      <c r="AC982" s="7"/>
      <c r="AD982" s="7"/>
      <c r="AE982" s="7"/>
      <c r="AF982" s="7"/>
      <c r="AG982" s="7"/>
      <c r="AH982" s="7"/>
      <c r="AI982" s="7"/>
    </row>
    <row r="983" spans="1:35" ht="12" customHeight="1" x14ac:dyDescent="0.2">
      <c r="A983" s="5">
        <v>2022</v>
      </c>
      <c r="B983" s="2" t="s">
        <v>716</v>
      </c>
      <c r="C983" s="2" t="s">
        <v>726</v>
      </c>
      <c r="D983" s="2" t="s">
        <v>670</v>
      </c>
      <c r="F983" s="2">
        <v>0</v>
      </c>
      <c r="H983" s="2">
        <v>0</v>
      </c>
      <c r="S983" s="2"/>
      <c r="T983" s="2"/>
      <c r="U983" s="2"/>
      <c r="V983" s="2"/>
      <c r="AB983" s="7"/>
      <c r="AC983" s="7"/>
      <c r="AD983" s="7"/>
      <c r="AE983" s="7"/>
      <c r="AF983" s="7"/>
      <c r="AG983" s="7"/>
      <c r="AH983" s="7"/>
      <c r="AI983" s="7"/>
    </row>
    <row r="984" spans="1:35" ht="12" customHeight="1" x14ac:dyDescent="0.2">
      <c r="A984" s="5">
        <v>2022</v>
      </c>
      <c r="B984" s="2" t="s">
        <v>717</v>
      </c>
      <c r="C984" s="2" t="s">
        <v>727</v>
      </c>
      <c r="D984" s="2" t="s">
        <v>670</v>
      </c>
      <c r="F984" s="2">
        <v>0</v>
      </c>
      <c r="H984" s="2">
        <v>0</v>
      </c>
      <c r="S984" s="2"/>
      <c r="T984" s="2"/>
      <c r="U984" s="2"/>
      <c r="V984" s="2"/>
      <c r="AB984" s="7"/>
      <c r="AC984" s="7"/>
      <c r="AD984" s="7"/>
      <c r="AE984" s="7"/>
      <c r="AF984" s="7"/>
      <c r="AG984" s="7"/>
      <c r="AH984" s="7"/>
      <c r="AI984" s="7"/>
    </row>
    <row r="985" spans="1:35" ht="12" customHeight="1" x14ac:dyDescent="0.2">
      <c r="A985" s="5">
        <v>2022</v>
      </c>
      <c r="B985" s="2" t="s">
        <v>718</v>
      </c>
      <c r="C985" s="2" t="s">
        <v>728</v>
      </c>
      <c r="D985" s="2" t="s">
        <v>670</v>
      </c>
      <c r="F985" s="2">
        <v>0</v>
      </c>
      <c r="H985" s="2">
        <v>0</v>
      </c>
      <c r="S985" s="2"/>
      <c r="T985" s="2"/>
      <c r="U985" s="2"/>
      <c r="V985" s="2"/>
      <c r="AB985" s="7"/>
      <c r="AC985" s="7"/>
      <c r="AD985" s="7"/>
      <c r="AE985" s="7"/>
      <c r="AF985" s="7"/>
      <c r="AG985" s="7"/>
      <c r="AH985" s="7"/>
      <c r="AI985" s="7"/>
    </row>
    <row r="986" spans="1:35" ht="12" customHeight="1" x14ac:dyDescent="0.2">
      <c r="A986" s="5">
        <v>2022</v>
      </c>
      <c r="B986" s="2" t="s">
        <v>719</v>
      </c>
      <c r="C986" s="2" t="s">
        <v>729</v>
      </c>
      <c r="D986" s="2" t="s">
        <v>670</v>
      </c>
      <c r="F986" s="2">
        <v>0</v>
      </c>
      <c r="H986" s="2">
        <v>826816</v>
      </c>
      <c r="S986" s="2"/>
      <c r="T986" s="2"/>
      <c r="U986" s="2"/>
      <c r="V986" s="2"/>
      <c r="AB986" s="7"/>
      <c r="AC986" s="7"/>
      <c r="AD986" s="7"/>
      <c r="AE986" s="7"/>
      <c r="AF986" s="7"/>
      <c r="AG986" s="7"/>
      <c r="AH986" s="7"/>
      <c r="AI986" s="7"/>
    </row>
    <row r="987" spans="1:35" ht="12" customHeight="1" x14ac:dyDescent="0.2">
      <c r="A987" s="5">
        <v>2022</v>
      </c>
      <c r="B987" s="2" t="s">
        <v>720</v>
      </c>
      <c r="C987" s="2" t="s">
        <v>730</v>
      </c>
      <c r="D987" s="2" t="s">
        <v>670</v>
      </c>
      <c r="F987" s="2">
        <v>0</v>
      </c>
      <c r="H987" s="2">
        <v>0</v>
      </c>
      <c r="S987" s="2"/>
      <c r="T987" s="2"/>
      <c r="U987" s="2"/>
      <c r="V987" s="2"/>
      <c r="AB987" s="7"/>
      <c r="AC987" s="7"/>
      <c r="AD987" s="7"/>
      <c r="AE987" s="7"/>
      <c r="AF987" s="7"/>
      <c r="AG987" s="7"/>
      <c r="AH987" s="7"/>
      <c r="AI987" s="7"/>
    </row>
    <row r="988" spans="1:35" ht="12" customHeight="1" x14ac:dyDescent="0.2">
      <c r="A988" s="5">
        <v>2022</v>
      </c>
      <c r="B988" s="2" t="s">
        <v>716</v>
      </c>
      <c r="C988" s="2" t="s">
        <v>731</v>
      </c>
      <c r="D988" s="2" t="s">
        <v>670</v>
      </c>
      <c r="F988" s="2">
        <v>0</v>
      </c>
      <c r="H988" s="2">
        <v>0</v>
      </c>
      <c r="S988" s="2"/>
      <c r="T988" s="2"/>
      <c r="U988" s="2"/>
      <c r="V988" s="2"/>
      <c r="AB988" s="7"/>
      <c r="AC988" s="7"/>
      <c r="AD988" s="7"/>
      <c r="AE988" s="7"/>
      <c r="AF988" s="7"/>
      <c r="AG988" s="7"/>
      <c r="AH988" s="7"/>
      <c r="AI988" s="7"/>
    </row>
    <row r="989" spans="1:35" ht="12" customHeight="1" x14ac:dyDescent="0.2">
      <c r="A989" s="5">
        <v>2022</v>
      </c>
      <c r="B989" s="2" t="s">
        <v>721</v>
      </c>
      <c r="C989" s="2" t="s">
        <v>732</v>
      </c>
      <c r="D989" s="2" t="s">
        <v>670</v>
      </c>
      <c r="F989" s="2">
        <v>0</v>
      </c>
      <c r="H989" s="2">
        <v>591440</v>
      </c>
      <c r="S989" s="2"/>
      <c r="T989" s="2"/>
      <c r="U989" s="2"/>
      <c r="V989" s="2"/>
      <c r="AB989" s="7"/>
      <c r="AC989" s="7"/>
      <c r="AD989" s="7"/>
      <c r="AE989" s="7"/>
      <c r="AF989" s="7"/>
      <c r="AG989" s="7"/>
      <c r="AH989" s="7"/>
      <c r="AI989" s="7"/>
    </row>
    <row r="990" spans="1:35" ht="12" customHeight="1" x14ac:dyDescent="0.2">
      <c r="A990" s="5">
        <v>2022</v>
      </c>
      <c r="B990" s="2" t="s">
        <v>718</v>
      </c>
      <c r="C990" s="2" t="s">
        <v>733</v>
      </c>
      <c r="D990" s="2" t="s">
        <v>670</v>
      </c>
      <c r="F990" s="2">
        <v>0</v>
      </c>
      <c r="H990" s="2">
        <v>0</v>
      </c>
      <c r="S990" s="2"/>
      <c r="T990" s="2"/>
      <c r="U990" s="2"/>
      <c r="V990" s="2"/>
      <c r="AB990" s="7"/>
      <c r="AC990" s="7"/>
      <c r="AD990" s="7"/>
      <c r="AE990" s="7"/>
      <c r="AF990" s="7"/>
      <c r="AG990" s="7"/>
      <c r="AH990" s="7"/>
      <c r="AI990" s="7"/>
    </row>
    <row r="991" spans="1:35" ht="12" customHeight="1" x14ac:dyDescent="0.2">
      <c r="A991" s="5">
        <v>2022</v>
      </c>
      <c r="B991" s="2" t="s">
        <v>721</v>
      </c>
      <c r="C991" s="2" t="s">
        <v>734</v>
      </c>
      <c r="D991" s="2" t="s">
        <v>670</v>
      </c>
      <c r="F991" s="2">
        <v>0</v>
      </c>
      <c r="H991" s="2">
        <v>761940</v>
      </c>
      <c r="S991" s="2"/>
      <c r="T991" s="2"/>
      <c r="U991" s="2"/>
      <c r="V991" s="2"/>
      <c r="AB991" s="7"/>
      <c r="AC991" s="7"/>
      <c r="AD991" s="7"/>
      <c r="AE991" s="7"/>
      <c r="AF991" s="7"/>
      <c r="AG991" s="7"/>
      <c r="AH991" s="7"/>
      <c r="AI991" s="7"/>
    </row>
    <row r="992" spans="1:35" ht="12" customHeight="1" x14ac:dyDescent="0.2">
      <c r="A992" s="5">
        <v>2022</v>
      </c>
      <c r="B992" s="2" t="s">
        <v>722</v>
      </c>
      <c r="C992" s="2" t="s">
        <v>735</v>
      </c>
      <c r="D992" s="2" t="s">
        <v>670</v>
      </c>
      <c r="F992" s="2">
        <v>0</v>
      </c>
      <c r="H992" s="2">
        <v>709128</v>
      </c>
      <c r="S992" s="2"/>
      <c r="T992" s="2"/>
      <c r="U992" s="2"/>
      <c r="V992" s="2"/>
      <c r="AB992" s="7"/>
      <c r="AC992" s="7"/>
      <c r="AD992" s="7"/>
      <c r="AE992" s="7"/>
      <c r="AF992" s="7"/>
      <c r="AG992" s="7"/>
      <c r="AH992" s="7"/>
      <c r="AI992" s="7"/>
    </row>
    <row r="993" spans="1:35" ht="12" customHeight="1" x14ac:dyDescent="0.2">
      <c r="A993" s="5">
        <v>2022</v>
      </c>
      <c r="B993" s="2" t="s">
        <v>715</v>
      </c>
      <c r="C993" s="2" t="s">
        <v>736</v>
      </c>
      <c r="D993" s="2" t="s">
        <v>670</v>
      </c>
      <c r="F993" s="2">
        <v>0</v>
      </c>
      <c r="H993" s="2">
        <v>0</v>
      </c>
      <c r="S993" s="2"/>
      <c r="T993" s="2"/>
      <c r="U993" s="2"/>
      <c r="V993" s="2"/>
      <c r="AB993" s="7"/>
      <c r="AC993" s="7"/>
      <c r="AD993" s="7"/>
      <c r="AE993" s="7"/>
      <c r="AF993" s="7"/>
      <c r="AG993" s="7"/>
      <c r="AH993" s="7"/>
      <c r="AI993" s="7"/>
    </row>
    <row r="994" spans="1:35" ht="12" customHeight="1" x14ac:dyDescent="0.2">
      <c r="A994" s="5">
        <v>2022</v>
      </c>
      <c r="B994" s="2" t="s">
        <v>723</v>
      </c>
      <c r="C994" s="2" t="s">
        <v>737</v>
      </c>
      <c r="D994" s="2" t="s">
        <v>670</v>
      </c>
      <c r="F994" s="2">
        <v>0</v>
      </c>
      <c r="H994" s="2">
        <v>0</v>
      </c>
      <c r="S994" s="2"/>
      <c r="T994" s="2"/>
      <c r="U994" s="2"/>
      <c r="V994" s="2"/>
      <c r="AB994" s="7"/>
      <c r="AC994" s="7"/>
      <c r="AD994" s="7"/>
      <c r="AE994" s="7"/>
      <c r="AF994" s="7"/>
      <c r="AG994" s="7"/>
      <c r="AH994" s="7"/>
      <c r="AI994" s="7"/>
    </row>
    <row r="995" spans="1:35" ht="12" customHeight="1" x14ac:dyDescent="0.2">
      <c r="A995" s="5">
        <v>2022</v>
      </c>
      <c r="B995" s="2" t="s">
        <v>719</v>
      </c>
      <c r="C995" s="2" t="s">
        <v>738</v>
      </c>
      <c r="D995" s="2" t="s">
        <v>670</v>
      </c>
      <c r="F995" s="2">
        <v>5563732</v>
      </c>
      <c r="H995" s="2">
        <v>826816</v>
      </c>
      <c r="S995" s="2"/>
      <c r="T995" s="2"/>
      <c r="U995" s="2"/>
      <c r="V995" s="2"/>
      <c r="AB995" s="7"/>
      <c r="AC995" s="7"/>
      <c r="AD995" s="7"/>
      <c r="AE995" s="7"/>
      <c r="AF995" s="7"/>
      <c r="AG995" s="7"/>
      <c r="AH995" s="7"/>
      <c r="AI995" s="7"/>
    </row>
    <row r="996" spans="1:35" ht="12" customHeight="1" x14ac:dyDescent="0.2">
      <c r="A996" s="5">
        <v>2022</v>
      </c>
      <c r="B996" s="2" t="s">
        <v>721</v>
      </c>
      <c r="C996" s="2" t="s">
        <v>739</v>
      </c>
      <c r="D996" s="2" t="s">
        <v>670</v>
      </c>
      <c r="F996" s="2">
        <v>0</v>
      </c>
      <c r="H996" s="2">
        <v>0</v>
      </c>
      <c r="S996" s="2"/>
      <c r="T996" s="2"/>
      <c r="U996" s="2"/>
      <c r="V996" s="2"/>
      <c r="AB996" s="7"/>
      <c r="AC996" s="7"/>
      <c r="AD996" s="7"/>
      <c r="AE996" s="7"/>
      <c r="AF996" s="7"/>
      <c r="AG996" s="7"/>
      <c r="AH996" s="7"/>
      <c r="AI996" s="7"/>
    </row>
    <row r="997" spans="1:35" ht="12" customHeight="1" x14ac:dyDescent="0.2">
      <c r="A997" s="5">
        <v>2022</v>
      </c>
      <c r="B997" s="2" t="s">
        <v>724</v>
      </c>
      <c r="C997" s="2" t="s">
        <v>740</v>
      </c>
      <c r="D997" s="2" t="s">
        <v>670</v>
      </c>
      <c r="F997" s="2">
        <v>3889181</v>
      </c>
      <c r="H997" s="2">
        <v>826816</v>
      </c>
      <c r="S997" s="2"/>
      <c r="T997" s="2"/>
      <c r="U997" s="2"/>
      <c r="V997" s="2"/>
      <c r="AB997" s="7"/>
      <c r="AC997" s="7"/>
      <c r="AD997" s="7"/>
      <c r="AE997" s="7"/>
      <c r="AF997" s="7"/>
      <c r="AG997" s="7"/>
      <c r="AH997" s="7"/>
      <c r="AI997" s="7"/>
    </row>
    <row r="998" spans="1:35" ht="12" customHeight="1" x14ac:dyDescent="0.2">
      <c r="A998" s="5">
        <v>2022</v>
      </c>
      <c r="B998" s="2" t="s">
        <v>718</v>
      </c>
      <c r="C998" s="2" t="s">
        <v>741</v>
      </c>
      <c r="D998" s="2" t="s">
        <v>670</v>
      </c>
      <c r="F998" s="2">
        <v>0</v>
      </c>
      <c r="H998" s="2">
        <v>0</v>
      </c>
      <c r="S998" s="2"/>
      <c r="T998" s="2"/>
      <c r="U998" s="2"/>
      <c r="V998" s="2"/>
      <c r="AB998" s="7"/>
      <c r="AC998" s="7"/>
      <c r="AD998" s="7"/>
      <c r="AE998" s="7"/>
      <c r="AF998" s="7"/>
      <c r="AG998" s="7"/>
      <c r="AH998" s="7"/>
      <c r="AI998" s="7"/>
    </row>
    <row r="999" spans="1:35" ht="12" customHeight="1" x14ac:dyDescent="0.2">
      <c r="A999" s="5">
        <v>2022</v>
      </c>
      <c r="B999" s="2" t="s">
        <v>717</v>
      </c>
      <c r="C999" s="2" t="s">
        <v>742</v>
      </c>
      <c r="D999" s="2" t="s">
        <v>670</v>
      </c>
      <c r="F999" s="2">
        <v>0</v>
      </c>
      <c r="H999" s="2">
        <v>0</v>
      </c>
      <c r="S999" s="2"/>
      <c r="T999" s="2"/>
      <c r="U999" s="2"/>
      <c r="V999" s="2"/>
      <c r="AB999" s="7"/>
      <c r="AC999" s="7"/>
      <c r="AD999" s="7"/>
      <c r="AE999" s="7"/>
      <c r="AF999" s="7"/>
      <c r="AG999" s="7"/>
      <c r="AH999" s="7"/>
      <c r="AI999" s="7"/>
    </row>
    <row r="1000" spans="1:35" ht="12" customHeight="1" x14ac:dyDescent="0.2">
      <c r="A1000" s="5">
        <v>2022</v>
      </c>
      <c r="B1000" s="2" t="s">
        <v>717</v>
      </c>
      <c r="C1000" s="2" t="s">
        <v>743</v>
      </c>
      <c r="D1000" s="2" t="s">
        <v>670</v>
      </c>
      <c r="F1000" s="2">
        <v>0</v>
      </c>
      <c r="H1000" s="2">
        <v>0</v>
      </c>
      <c r="S1000" s="2"/>
      <c r="T1000" s="2"/>
      <c r="U1000" s="2"/>
      <c r="V1000" s="2"/>
      <c r="AB1000" s="7"/>
      <c r="AC1000" s="7"/>
      <c r="AD1000" s="7"/>
      <c r="AE1000" s="7"/>
      <c r="AF1000" s="7"/>
      <c r="AG1000" s="7"/>
      <c r="AH1000" s="7"/>
      <c r="AI1000" s="7"/>
    </row>
    <row r="1001" spans="1:35" ht="12" customHeight="1" x14ac:dyDescent="0.2">
      <c r="A1001" s="5">
        <v>2022</v>
      </c>
      <c r="B1001" s="2" t="s">
        <v>715</v>
      </c>
      <c r="C1001" s="2" t="s">
        <v>744</v>
      </c>
      <c r="D1001" s="2" t="s">
        <v>670</v>
      </c>
      <c r="F1001" s="2">
        <v>0</v>
      </c>
      <c r="H1001" s="2">
        <v>0</v>
      </c>
      <c r="S1001" s="2"/>
      <c r="T1001" s="2"/>
      <c r="U1001" s="2"/>
      <c r="V1001" s="2"/>
      <c r="AB1001" s="7"/>
      <c r="AC1001" s="7"/>
      <c r="AD1001" s="7"/>
      <c r="AE1001" s="7"/>
      <c r="AF1001" s="7"/>
      <c r="AG1001" s="7"/>
      <c r="AH1001" s="7"/>
      <c r="AI1001" s="7"/>
    </row>
    <row r="1002" spans="1:35" ht="12" customHeight="1" x14ac:dyDescent="0.2">
      <c r="A1002" s="5">
        <v>2022</v>
      </c>
      <c r="B1002" s="2" t="s">
        <v>724</v>
      </c>
      <c r="C1002" s="2" t="s">
        <v>745</v>
      </c>
      <c r="D1002" s="2" t="s">
        <v>670</v>
      </c>
      <c r="F1002" s="2">
        <v>1382650</v>
      </c>
      <c r="H1002" s="2">
        <v>826816</v>
      </c>
      <c r="S1002" s="2"/>
      <c r="T1002" s="2"/>
      <c r="U1002" s="2"/>
      <c r="V1002" s="2"/>
      <c r="AB1002" s="7"/>
      <c r="AC1002" s="7"/>
      <c r="AD1002" s="7"/>
      <c r="AE1002" s="7"/>
      <c r="AF1002" s="7"/>
      <c r="AG1002" s="7"/>
      <c r="AH1002" s="7"/>
      <c r="AI1002" s="7"/>
    </row>
    <row r="1003" spans="1:35" ht="12" customHeight="1" x14ac:dyDescent="0.2">
      <c r="A1003" s="5">
        <v>2022</v>
      </c>
      <c r="B1003" s="2" t="s">
        <v>718</v>
      </c>
      <c r="C1003" s="2" t="s">
        <v>746</v>
      </c>
      <c r="D1003" s="2" t="s">
        <v>670</v>
      </c>
      <c r="F1003" s="2">
        <v>0</v>
      </c>
      <c r="H1003" s="2">
        <v>0</v>
      </c>
      <c r="S1003" s="2"/>
      <c r="T1003" s="2"/>
      <c r="U1003" s="2"/>
      <c r="V1003" s="2"/>
      <c r="AB1003" s="7"/>
      <c r="AC1003" s="7"/>
      <c r="AD1003" s="7"/>
      <c r="AE1003" s="7"/>
      <c r="AF1003" s="7"/>
      <c r="AG1003" s="7"/>
      <c r="AH1003" s="7"/>
      <c r="AI1003" s="7"/>
    </row>
    <row r="1004" spans="1:35" ht="12" customHeight="1" x14ac:dyDescent="0.2">
      <c r="A1004" s="5">
        <v>2022</v>
      </c>
      <c r="B1004" s="2" t="s">
        <v>723</v>
      </c>
      <c r="C1004" s="2" t="s">
        <v>747</v>
      </c>
      <c r="D1004" s="2" t="s">
        <v>670</v>
      </c>
      <c r="F1004" s="2">
        <v>2946843</v>
      </c>
      <c r="H1004" s="2">
        <v>997316</v>
      </c>
      <c r="S1004" s="2"/>
      <c r="T1004" s="2"/>
      <c r="U1004" s="2"/>
      <c r="V1004" s="2"/>
      <c r="AB1004" s="7"/>
      <c r="AC1004" s="7"/>
      <c r="AD1004" s="7"/>
      <c r="AE1004" s="7"/>
      <c r="AF1004" s="7"/>
      <c r="AG1004" s="7"/>
      <c r="AH1004" s="7"/>
      <c r="AI1004" s="7"/>
    </row>
    <row r="1005" spans="1:35" ht="12" customHeight="1" x14ac:dyDescent="0.2">
      <c r="A1005" s="5">
        <v>2022</v>
      </c>
      <c r="B1005" s="2" t="s">
        <v>722</v>
      </c>
      <c r="C1005" s="2" t="s">
        <v>748</v>
      </c>
      <c r="D1005" s="2" t="s">
        <v>670</v>
      </c>
      <c r="F1005" s="2">
        <v>3958205</v>
      </c>
      <c r="H1005" s="2">
        <v>826816</v>
      </c>
      <c r="S1005" s="2"/>
      <c r="T1005" s="2"/>
      <c r="U1005" s="2"/>
      <c r="V1005" s="2"/>
      <c r="AB1005" s="7"/>
      <c r="AC1005" s="7"/>
      <c r="AD1005" s="7"/>
      <c r="AE1005" s="7"/>
      <c r="AF1005" s="7"/>
      <c r="AG1005" s="7"/>
      <c r="AH1005" s="7"/>
      <c r="AI1005" s="7"/>
    </row>
    <row r="1006" spans="1:35" ht="12" customHeight="1" x14ac:dyDescent="0.2">
      <c r="A1006" s="5">
        <v>2022</v>
      </c>
      <c r="B1006" s="2" t="s">
        <v>719</v>
      </c>
      <c r="C1006" s="2" t="s">
        <v>749</v>
      </c>
      <c r="D1006" s="2" t="s">
        <v>670</v>
      </c>
      <c r="F1006" s="2">
        <v>0</v>
      </c>
      <c r="H1006" s="2">
        <v>0</v>
      </c>
      <c r="S1006" s="2"/>
      <c r="T1006" s="2"/>
      <c r="U1006" s="2"/>
      <c r="V1006" s="2"/>
      <c r="AB1006" s="7"/>
      <c r="AC1006" s="7"/>
      <c r="AD1006" s="7"/>
      <c r="AE1006" s="7"/>
      <c r="AF1006" s="7"/>
      <c r="AG1006" s="7"/>
      <c r="AH1006" s="7"/>
      <c r="AI1006" s="7"/>
    </row>
    <row r="1007" spans="1:35" ht="12" customHeight="1" x14ac:dyDescent="0.2">
      <c r="A1007" s="5">
        <v>2022</v>
      </c>
      <c r="B1007" s="2" t="s">
        <v>720</v>
      </c>
      <c r="C1007" s="2" t="s">
        <v>750</v>
      </c>
      <c r="D1007" s="2" t="s">
        <v>670</v>
      </c>
      <c r="F1007" s="2">
        <v>0</v>
      </c>
      <c r="H1007" s="2">
        <v>0</v>
      </c>
      <c r="S1007" s="2"/>
      <c r="T1007" s="2"/>
      <c r="U1007" s="2"/>
      <c r="V1007" s="2"/>
      <c r="AB1007" s="7"/>
      <c r="AC1007" s="7"/>
      <c r="AD1007" s="7"/>
      <c r="AE1007" s="7"/>
      <c r="AF1007" s="7"/>
      <c r="AG1007" s="7"/>
      <c r="AH1007" s="7"/>
      <c r="AI1007" s="7"/>
    </row>
    <row r="1008" spans="1:35" ht="12" customHeight="1" x14ac:dyDescent="0.2">
      <c r="A1008" s="5">
        <v>2022</v>
      </c>
      <c r="B1008" s="2" t="s">
        <v>724</v>
      </c>
      <c r="C1008" s="2" t="s">
        <v>751</v>
      </c>
      <c r="D1008" s="2" t="s">
        <v>670</v>
      </c>
      <c r="F1008" s="2">
        <v>0</v>
      </c>
      <c r="H1008" s="2">
        <v>709128</v>
      </c>
      <c r="S1008" s="2"/>
      <c r="T1008" s="2"/>
      <c r="U1008" s="2"/>
      <c r="V1008" s="2"/>
      <c r="AB1008" s="7"/>
      <c r="AC1008" s="7"/>
      <c r="AD1008" s="7"/>
      <c r="AE1008" s="7"/>
      <c r="AF1008" s="7"/>
      <c r="AG1008" s="7"/>
      <c r="AH1008" s="7"/>
      <c r="AI1008" s="7"/>
    </row>
    <row r="1009" spans="1:35" ht="12" customHeight="1" x14ac:dyDescent="0.2">
      <c r="A1009" s="5">
        <v>2022</v>
      </c>
      <c r="B1009" s="2" t="s">
        <v>722</v>
      </c>
      <c r="C1009" s="2" t="s">
        <v>752</v>
      </c>
      <c r="D1009" s="2" t="s">
        <v>670</v>
      </c>
      <c r="F1009" s="2">
        <v>0</v>
      </c>
      <c r="H1009" s="2">
        <v>826816</v>
      </c>
      <c r="S1009" s="2"/>
      <c r="T1009" s="2"/>
      <c r="U1009" s="2"/>
      <c r="V1009" s="2"/>
      <c r="AB1009" s="7"/>
      <c r="AC1009" s="7"/>
      <c r="AD1009" s="7"/>
      <c r="AE1009" s="7"/>
      <c r="AF1009" s="7"/>
      <c r="AG1009" s="7"/>
      <c r="AH1009" s="7"/>
      <c r="AI1009" s="7"/>
    </row>
    <row r="1010" spans="1:35" ht="12" customHeight="1" x14ac:dyDescent="0.2">
      <c r="A1010" s="5">
        <v>2022</v>
      </c>
      <c r="B1010" s="2" t="s">
        <v>724</v>
      </c>
      <c r="C1010" s="2" t="s">
        <v>753</v>
      </c>
      <c r="D1010" s="2" t="s">
        <v>670</v>
      </c>
      <c r="F1010" s="2">
        <v>0</v>
      </c>
      <c r="H1010" s="2">
        <v>591440</v>
      </c>
      <c r="S1010" s="2"/>
      <c r="T1010" s="2"/>
      <c r="U1010" s="2"/>
      <c r="V1010" s="2"/>
      <c r="AB1010" s="7"/>
      <c r="AC1010" s="7"/>
      <c r="AD1010" s="7"/>
      <c r="AE1010" s="7"/>
      <c r="AF1010" s="7"/>
      <c r="AG1010" s="7"/>
      <c r="AH1010" s="7"/>
      <c r="AI1010" s="7"/>
    </row>
    <row r="1011" spans="1:35" ht="12" customHeight="1" x14ac:dyDescent="0.2">
      <c r="A1011" s="5">
        <v>2022</v>
      </c>
      <c r="B1011" s="2" t="s">
        <v>724</v>
      </c>
      <c r="C1011" s="2" t="s">
        <v>248</v>
      </c>
      <c r="D1011" s="2" t="s">
        <v>670</v>
      </c>
      <c r="F1011" s="2">
        <v>0</v>
      </c>
      <c r="H1011" s="2">
        <v>826816</v>
      </c>
      <c r="S1011" s="2"/>
      <c r="T1011" s="2"/>
      <c r="U1011" s="2"/>
      <c r="V1011" s="2"/>
      <c r="AB1011" s="7"/>
      <c r="AC1011" s="7"/>
      <c r="AD1011" s="7"/>
      <c r="AE1011" s="7"/>
      <c r="AF1011" s="7"/>
      <c r="AG1011" s="7"/>
      <c r="AH1011" s="7"/>
      <c r="AI1011" s="7"/>
    </row>
    <row r="1012" spans="1:35" ht="12" customHeight="1" x14ac:dyDescent="0.2">
      <c r="A1012" s="5">
        <v>2022</v>
      </c>
      <c r="B1012" s="2" t="s">
        <v>717</v>
      </c>
      <c r="C1012" s="2" t="s">
        <v>249</v>
      </c>
      <c r="D1012" s="2" t="s">
        <v>670</v>
      </c>
      <c r="F1012" s="2">
        <v>0</v>
      </c>
      <c r="H1012" s="2">
        <v>0</v>
      </c>
      <c r="S1012" s="2"/>
      <c r="T1012" s="2"/>
      <c r="U1012" s="2"/>
      <c r="V1012" s="2"/>
      <c r="AB1012" s="7"/>
      <c r="AC1012" s="7"/>
      <c r="AD1012" s="7"/>
      <c r="AE1012" s="7"/>
      <c r="AF1012" s="7"/>
      <c r="AG1012" s="7"/>
      <c r="AH1012" s="7"/>
      <c r="AI1012" s="7"/>
    </row>
    <row r="1013" spans="1:35" ht="12" customHeight="1" x14ac:dyDescent="0.2">
      <c r="A1013" s="5">
        <v>2022</v>
      </c>
      <c r="B1013" s="2" t="s">
        <v>723</v>
      </c>
      <c r="C1013" s="2" t="s">
        <v>250</v>
      </c>
      <c r="D1013" s="2" t="s">
        <v>670</v>
      </c>
      <c r="F1013" s="2">
        <v>4875381</v>
      </c>
      <c r="H1013" s="2">
        <v>826816</v>
      </c>
      <c r="S1013" s="2"/>
      <c r="T1013" s="2"/>
      <c r="U1013" s="2"/>
      <c r="V1013" s="2"/>
      <c r="AB1013" s="7"/>
      <c r="AC1013" s="7"/>
      <c r="AD1013" s="7"/>
      <c r="AE1013" s="7"/>
      <c r="AF1013" s="7"/>
      <c r="AG1013" s="7"/>
      <c r="AH1013" s="7"/>
      <c r="AI1013" s="7"/>
    </row>
    <row r="1014" spans="1:35" ht="12" customHeight="1" x14ac:dyDescent="0.2">
      <c r="A1014" s="5">
        <v>2022</v>
      </c>
      <c r="B1014" s="2" t="s">
        <v>723</v>
      </c>
      <c r="C1014" s="2" t="s">
        <v>251</v>
      </c>
      <c r="D1014" s="2" t="s">
        <v>670</v>
      </c>
      <c r="F1014" s="2">
        <v>7496075</v>
      </c>
      <c r="H1014" s="2">
        <v>826816</v>
      </c>
      <c r="S1014" s="2"/>
      <c r="T1014" s="2"/>
      <c r="U1014" s="2"/>
      <c r="V1014" s="2"/>
      <c r="AB1014" s="7"/>
      <c r="AC1014" s="7"/>
      <c r="AD1014" s="7"/>
      <c r="AE1014" s="7"/>
      <c r="AF1014" s="7"/>
      <c r="AG1014" s="7"/>
      <c r="AH1014" s="7"/>
      <c r="AI1014" s="7"/>
    </row>
    <row r="1015" spans="1:35" ht="12" customHeight="1" x14ac:dyDescent="0.2">
      <c r="A1015" s="5">
        <v>2022</v>
      </c>
      <c r="B1015" s="2" t="s">
        <v>719</v>
      </c>
      <c r="C1015" s="2" t="s">
        <v>252</v>
      </c>
      <c r="D1015" s="2" t="s">
        <v>670</v>
      </c>
      <c r="F1015" s="2">
        <v>4989738</v>
      </c>
      <c r="H1015" s="2">
        <v>826816</v>
      </c>
      <c r="S1015" s="2"/>
      <c r="T1015" s="2"/>
      <c r="U1015" s="2"/>
      <c r="V1015" s="2"/>
      <c r="AB1015" s="7"/>
      <c r="AC1015" s="7"/>
      <c r="AD1015" s="7"/>
      <c r="AE1015" s="7"/>
      <c r="AF1015" s="7"/>
      <c r="AG1015" s="7"/>
      <c r="AH1015" s="7"/>
      <c r="AI1015" s="7"/>
    </row>
    <row r="1016" spans="1:35" ht="12" customHeight="1" x14ac:dyDescent="0.2">
      <c r="A1016" s="5">
        <v>2022</v>
      </c>
      <c r="B1016" s="2" t="s">
        <v>720</v>
      </c>
      <c r="C1016" s="2" t="s">
        <v>253</v>
      </c>
      <c r="D1016" s="2" t="s">
        <v>670</v>
      </c>
      <c r="F1016" s="2">
        <v>0</v>
      </c>
      <c r="H1016" s="2">
        <v>0</v>
      </c>
      <c r="S1016" s="2"/>
      <c r="T1016" s="2"/>
      <c r="U1016" s="2"/>
      <c r="V1016" s="2"/>
      <c r="AB1016" s="7"/>
      <c r="AC1016" s="7"/>
      <c r="AD1016" s="7"/>
      <c r="AE1016" s="7"/>
      <c r="AF1016" s="7"/>
      <c r="AG1016" s="7"/>
      <c r="AH1016" s="7"/>
      <c r="AI1016" s="7"/>
    </row>
    <row r="1017" spans="1:35" ht="12" customHeight="1" x14ac:dyDescent="0.2">
      <c r="A1017" s="5">
        <v>2022</v>
      </c>
      <c r="B1017" s="2" t="s">
        <v>715</v>
      </c>
      <c r="C1017" s="2" t="s">
        <v>725</v>
      </c>
      <c r="D1017" s="2" t="s">
        <v>668</v>
      </c>
      <c r="F1017" s="2">
        <v>0</v>
      </c>
      <c r="H1017" s="2">
        <v>341257</v>
      </c>
      <c r="S1017" s="2"/>
      <c r="T1017" s="2"/>
      <c r="U1017" s="2"/>
      <c r="V1017" s="2"/>
      <c r="AB1017" s="7"/>
      <c r="AC1017" s="7"/>
      <c r="AD1017" s="7"/>
      <c r="AE1017" s="7"/>
      <c r="AF1017" s="7"/>
      <c r="AG1017" s="7"/>
      <c r="AH1017" s="7"/>
      <c r="AI1017" s="7"/>
    </row>
    <row r="1018" spans="1:35" ht="12" customHeight="1" x14ac:dyDescent="0.2">
      <c r="A1018" s="5">
        <v>2022</v>
      </c>
      <c r="B1018" s="2" t="s">
        <v>716</v>
      </c>
      <c r="C1018" s="2" t="s">
        <v>726</v>
      </c>
      <c r="D1018" s="2" t="s">
        <v>668</v>
      </c>
      <c r="F1018" s="2">
        <v>0</v>
      </c>
      <c r="H1018" s="2">
        <v>794194</v>
      </c>
      <c r="S1018" s="2"/>
      <c r="T1018" s="2"/>
      <c r="U1018" s="2"/>
      <c r="V1018" s="2"/>
      <c r="AB1018" s="7"/>
      <c r="AC1018" s="7"/>
      <c r="AD1018" s="7"/>
      <c r="AE1018" s="7"/>
      <c r="AF1018" s="7"/>
      <c r="AG1018" s="7"/>
      <c r="AH1018" s="7"/>
      <c r="AI1018" s="7"/>
    </row>
    <row r="1019" spans="1:35" ht="12" customHeight="1" x14ac:dyDescent="0.2">
      <c r="A1019" s="5">
        <v>2022</v>
      </c>
      <c r="B1019" s="2" t="s">
        <v>717</v>
      </c>
      <c r="C1019" s="2" t="s">
        <v>727</v>
      </c>
      <c r="D1019" s="2" t="s">
        <v>668</v>
      </c>
      <c r="F1019" s="2">
        <v>0</v>
      </c>
      <c r="H1019" s="2">
        <v>797594</v>
      </c>
      <c r="S1019" s="2"/>
      <c r="T1019" s="2"/>
      <c r="U1019" s="2"/>
      <c r="V1019" s="2"/>
      <c r="AB1019" s="7"/>
      <c r="AC1019" s="7"/>
      <c r="AD1019" s="7"/>
      <c r="AE1019" s="7"/>
      <c r="AF1019" s="7"/>
      <c r="AG1019" s="7"/>
      <c r="AH1019" s="7"/>
      <c r="AI1019" s="7"/>
    </row>
    <row r="1020" spans="1:35" ht="12" customHeight="1" x14ac:dyDescent="0.2">
      <c r="A1020" s="5">
        <v>2022</v>
      </c>
      <c r="B1020" s="2" t="s">
        <v>718</v>
      </c>
      <c r="C1020" s="2" t="s">
        <v>728</v>
      </c>
      <c r="D1020" s="2" t="s">
        <v>668</v>
      </c>
      <c r="F1020" s="2">
        <v>0</v>
      </c>
      <c r="H1020" s="2">
        <v>773895</v>
      </c>
      <c r="S1020" s="2"/>
      <c r="T1020" s="2"/>
      <c r="U1020" s="2"/>
      <c r="V1020" s="2"/>
      <c r="AB1020" s="7"/>
      <c r="AC1020" s="7"/>
      <c r="AD1020" s="7"/>
      <c r="AE1020" s="7"/>
      <c r="AF1020" s="7"/>
      <c r="AG1020" s="7"/>
      <c r="AH1020" s="7"/>
      <c r="AI1020" s="7"/>
    </row>
    <row r="1021" spans="1:35" ht="12" customHeight="1" x14ac:dyDescent="0.2">
      <c r="A1021" s="5">
        <v>2022</v>
      </c>
      <c r="B1021" s="2" t="s">
        <v>719</v>
      </c>
      <c r="C1021" s="2" t="s">
        <v>729</v>
      </c>
      <c r="D1021" s="2" t="s">
        <v>668</v>
      </c>
      <c r="F1021" s="2">
        <v>2334696</v>
      </c>
      <c r="H1021" s="2">
        <v>2011957</v>
      </c>
      <c r="S1021" s="2"/>
      <c r="T1021" s="2"/>
      <c r="U1021" s="2"/>
      <c r="V1021" s="2"/>
      <c r="AB1021" s="7"/>
      <c r="AC1021" s="7"/>
      <c r="AD1021" s="7"/>
      <c r="AE1021" s="7"/>
      <c r="AF1021" s="7"/>
      <c r="AG1021" s="7"/>
      <c r="AH1021" s="7"/>
      <c r="AI1021" s="7"/>
    </row>
    <row r="1022" spans="1:35" ht="12" customHeight="1" x14ac:dyDescent="0.2">
      <c r="A1022" s="5">
        <v>2022</v>
      </c>
      <c r="B1022" s="2" t="s">
        <v>720</v>
      </c>
      <c r="C1022" s="2" t="s">
        <v>730</v>
      </c>
      <c r="D1022" s="2" t="s">
        <v>668</v>
      </c>
      <c r="F1022" s="2">
        <v>0</v>
      </c>
      <c r="H1022" s="2">
        <v>393394</v>
      </c>
      <c r="S1022" s="2"/>
      <c r="T1022" s="2"/>
      <c r="U1022" s="2"/>
      <c r="V1022" s="2"/>
      <c r="AB1022" s="7"/>
      <c r="AC1022" s="7"/>
      <c r="AD1022" s="7"/>
      <c r="AE1022" s="7"/>
      <c r="AF1022" s="7"/>
      <c r="AG1022" s="7"/>
      <c r="AH1022" s="7"/>
      <c r="AI1022" s="7"/>
    </row>
    <row r="1023" spans="1:35" ht="12" customHeight="1" x14ac:dyDescent="0.2">
      <c r="A1023" s="5">
        <v>2022</v>
      </c>
      <c r="B1023" s="2" t="s">
        <v>716</v>
      </c>
      <c r="C1023" s="2" t="s">
        <v>731</v>
      </c>
      <c r="D1023" s="2" t="s">
        <v>668</v>
      </c>
      <c r="F1023" s="2">
        <v>0</v>
      </c>
      <c r="H1023" s="2">
        <v>794194</v>
      </c>
      <c r="S1023" s="2"/>
      <c r="T1023" s="2"/>
      <c r="U1023" s="2"/>
      <c r="V1023" s="2"/>
      <c r="AB1023" s="7"/>
      <c r="AC1023" s="7"/>
      <c r="AD1023" s="7"/>
      <c r="AE1023" s="7"/>
      <c r="AF1023" s="7"/>
      <c r="AG1023" s="7"/>
      <c r="AH1023" s="7"/>
      <c r="AI1023" s="7"/>
    </row>
    <row r="1024" spans="1:35" ht="12" customHeight="1" x14ac:dyDescent="0.2">
      <c r="A1024" s="5">
        <v>2022</v>
      </c>
      <c r="B1024" s="2" t="s">
        <v>721</v>
      </c>
      <c r="C1024" s="2" t="s">
        <v>732</v>
      </c>
      <c r="D1024" s="2" t="s">
        <v>668</v>
      </c>
      <c r="F1024" s="2">
        <v>0</v>
      </c>
      <c r="H1024" s="2">
        <v>797594</v>
      </c>
      <c r="S1024" s="2"/>
      <c r="T1024" s="2"/>
      <c r="U1024" s="2"/>
      <c r="V1024" s="2"/>
      <c r="AB1024" s="7"/>
      <c r="AC1024" s="7"/>
      <c r="AD1024" s="7"/>
      <c r="AE1024" s="7"/>
      <c r="AF1024" s="7"/>
      <c r="AG1024" s="7"/>
      <c r="AH1024" s="7"/>
      <c r="AI1024" s="7"/>
    </row>
    <row r="1025" spans="1:35" ht="12" customHeight="1" x14ac:dyDescent="0.2">
      <c r="A1025" s="5">
        <v>2022</v>
      </c>
      <c r="B1025" s="2" t="s">
        <v>718</v>
      </c>
      <c r="C1025" s="2" t="s">
        <v>733</v>
      </c>
      <c r="D1025" s="2" t="s">
        <v>668</v>
      </c>
      <c r="F1025" s="2">
        <v>0</v>
      </c>
      <c r="H1025" s="2">
        <v>797594</v>
      </c>
      <c r="S1025" s="2"/>
      <c r="T1025" s="2"/>
      <c r="U1025" s="2"/>
      <c r="V1025" s="2"/>
      <c r="AB1025" s="7"/>
      <c r="AC1025" s="7"/>
      <c r="AD1025" s="7"/>
      <c r="AE1025" s="7"/>
      <c r="AF1025" s="7"/>
      <c r="AG1025" s="7"/>
      <c r="AH1025" s="7"/>
      <c r="AI1025" s="7"/>
    </row>
    <row r="1026" spans="1:35" ht="12" customHeight="1" x14ac:dyDescent="0.2">
      <c r="A1026" s="5">
        <v>2022</v>
      </c>
      <c r="B1026" s="2" t="s">
        <v>721</v>
      </c>
      <c r="C1026" s="2" t="s">
        <v>734</v>
      </c>
      <c r="D1026" s="2" t="s">
        <v>668</v>
      </c>
      <c r="F1026" s="2">
        <v>0</v>
      </c>
      <c r="H1026" s="2">
        <v>807073</v>
      </c>
      <c r="S1026" s="2"/>
      <c r="T1026" s="2"/>
      <c r="U1026" s="2"/>
      <c r="V1026" s="2"/>
      <c r="AB1026" s="7"/>
      <c r="AC1026" s="7"/>
      <c r="AD1026" s="7"/>
      <c r="AE1026" s="7"/>
      <c r="AF1026" s="7"/>
      <c r="AG1026" s="7"/>
      <c r="AH1026" s="7"/>
      <c r="AI1026" s="7"/>
    </row>
    <row r="1027" spans="1:35" ht="12" customHeight="1" x14ac:dyDescent="0.2">
      <c r="A1027" s="5">
        <v>2022</v>
      </c>
      <c r="B1027" s="2" t="s">
        <v>722</v>
      </c>
      <c r="C1027" s="2" t="s">
        <v>735</v>
      </c>
      <c r="D1027" s="2" t="s">
        <v>668</v>
      </c>
      <c r="F1027" s="2">
        <v>0</v>
      </c>
      <c r="H1027" s="2">
        <v>885794</v>
      </c>
      <c r="S1027" s="2"/>
      <c r="T1027" s="2"/>
      <c r="U1027" s="2"/>
      <c r="V1027" s="2"/>
      <c r="AB1027" s="7"/>
      <c r="AC1027" s="7"/>
      <c r="AD1027" s="7"/>
      <c r="AE1027" s="7"/>
      <c r="AF1027" s="7"/>
      <c r="AG1027" s="7"/>
      <c r="AH1027" s="7"/>
      <c r="AI1027" s="7"/>
    </row>
    <row r="1028" spans="1:35" ht="12" customHeight="1" x14ac:dyDescent="0.2">
      <c r="A1028" s="5">
        <v>2022</v>
      </c>
      <c r="B1028" s="2" t="s">
        <v>715</v>
      </c>
      <c r="C1028" s="2" t="s">
        <v>736</v>
      </c>
      <c r="D1028" s="2" t="s">
        <v>668</v>
      </c>
      <c r="F1028" s="2">
        <v>0</v>
      </c>
      <c r="H1028" s="2">
        <v>764416</v>
      </c>
      <c r="S1028" s="2"/>
      <c r="T1028" s="2"/>
      <c r="U1028" s="2"/>
      <c r="V1028" s="2"/>
      <c r="AB1028" s="7"/>
      <c r="AC1028" s="7"/>
      <c r="AD1028" s="7"/>
      <c r="AE1028" s="7"/>
      <c r="AF1028" s="7"/>
      <c r="AG1028" s="7"/>
      <c r="AH1028" s="7"/>
      <c r="AI1028" s="7"/>
    </row>
    <row r="1029" spans="1:35" ht="12" customHeight="1" x14ac:dyDescent="0.2">
      <c r="A1029" s="5">
        <v>2022</v>
      </c>
      <c r="B1029" s="2" t="s">
        <v>723</v>
      </c>
      <c r="C1029" s="2" t="s">
        <v>737</v>
      </c>
      <c r="D1029" s="2" t="s">
        <v>668</v>
      </c>
      <c r="F1029" s="2">
        <v>0</v>
      </c>
      <c r="H1029" s="2">
        <v>816552</v>
      </c>
      <c r="S1029" s="2"/>
      <c r="T1029" s="2"/>
      <c r="U1029" s="2"/>
      <c r="V1029" s="2"/>
      <c r="AB1029" s="7"/>
      <c r="AC1029" s="7"/>
      <c r="AD1029" s="7"/>
      <c r="AE1029" s="7"/>
      <c r="AF1029" s="7"/>
      <c r="AG1029" s="7"/>
      <c r="AH1029" s="7"/>
      <c r="AI1029" s="7"/>
    </row>
    <row r="1030" spans="1:35" ht="12" customHeight="1" x14ac:dyDescent="0.2">
      <c r="A1030" s="5">
        <v>2022</v>
      </c>
      <c r="B1030" s="2" t="s">
        <v>719</v>
      </c>
      <c r="C1030" s="2" t="s">
        <v>738</v>
      </c>
      <c r="D1030" s="2" t="s">
        <v>668</v>
      </c>
      <c r="F1030" s="2">
        <v>1072390</v>
      </c>
      <c r="H1030" s="2">
        <v>1933846</v>
      </c>
      <c r="S1030" s="2"/>
      <c r="T1030" s="2"/>
      <c r="U1030" s="2"/>
      <c r="V1030" s="2"/>
      <c r="AB1030" s="7"/>
      <c r="AC1030" s="7"/>
      <c r="AD1030" s="7"/>
      <c r="AE1030" s="7"/>
      <c r="AF1030" s="7"/>
      <c r="AG1030" s="7"/>
      <c r="AH1030" s="7"/>
      <c r="AI1030" s="7"/>
    </row>
    <row r="1031" spans="1:35" ht="12" customHeight="1" x14ac:dyDescent="0.2">
      <c r="A1031" s="5">
        <v>2022</v>
      </c>
      <c r="B1031" s="2" t="s">
        <v>721</v>
      </c>
      <c r="C1031" s="2" t="s">
        <v>739</v>
      </c>
      <c r="D1031" s="2" t="s">
        <v>668</v>
      </c>
      <c r="F1031" s="2">
        <v>0</v>
      </c>
      <c r="H1031" s="2">
        <v>816552</v>
      </c>
      <c r="S1031" s="2"/>
      <c r="T1031" s="2"/>
      <c r="U1031" s="2"/>
      <c r="V1031" s="2"/>
      <c r="AB1031" s="7"/>
      <c r="AC1031" s="7"/>
      <c r="AD1031" s="7"/>
      <c r="AE1031" s="7"/>
      <c r="AF1031" s="7"/>
      <c r="AG1031" s="7"/>
      <c r="AH1031" s="7"/>
      <c r="AI1031" s="7"/>
    </row>
    <row r="1032" spans="1:35" ht="12" customHeight="1" x14ac:dyDescent="0.2">
      <c r="A1032" s="5">
        <v>2022</v>
      </c>
      <c r="B1032" s="2" t="s">
        <v>724</v>
      </c>
      <c r="C1032" s="2" t="s">
        <v>740</v>
      </c>
      <c r="D1032" s="2" t="s">
        <v>668</v>
      </c>
      <c r="F1032" s="2">
        <v>662530</v>
      </c>
      <c r="H1032" s="2">
        <v>2062351</v>
      </c>
      <c r="S1032" s="2"/>
      <c r="T1032" s="2"/>
      <c r="U1032" s="2"/>
      <c r="V1032" s="2"/>
      <c r="AB1032" s="7"/>
      <c r="AC1032" s="7"/>
      <c r="AD1032" s="7"/>
      <c r="AE1032" s="7"/>
      <c r="AF1032" s="7"/>
      <c r="AG1032" s="7"/>
      <c r="AH1032" s="7"/>
      <c r="AI1032" s="7"/>
    </row>
    <row r="1033" spans="1:35" ht="12" customHeight="1" x14ac:dyDescent="0.2">
      <c r="A1033" s="5">
        <v>2022</v>
      </c>
      <c r="B1033" s="2" t="s">
        <v>718</v>
      </c>
      <c r="C1033" s="2" t="s">
        <v>741</v>
      </c>
      <c r="D1033" s="2" t="s">
        <v>668</v>
      </c>
      <c r="F1033" s="2">
        <v>0</v>
      </c>
      <c r="H1033" s="2">
        <v>860035</v>
      </c>
      <c r="S1033" s="2"/>
      <c r="T1033" s="2"/>
      <c r="U1033" s="2"/>
      <c r="V1033" s="2"/>
      <c r="AB1033" s="7"/>
      <c r="AC1033" s="7"/>
      <c r="AD1033" s="7"/>
      <c r="AE1033" s="7"/>
      <c r="AF1033" s="7"/>
      <c r="AG1033" s="7"/>
      <c r="AH1033" s="7"/>
      <c r="AI1033" s="7"/>
    </row>
    <row r="1034" spans="1:35" ht="12" customHeight="1" x14ac:dyDescent="0.2">
      <c r="A1034" s="5">
        <v>2022</v>
      </c>
      <c r="B1034" s="2" t="s">
        <v>717</v>
      </c>
      <c r="C1034" s="2" t="s">
        <v>742</v>
      </c>
      <c r="D1034" s="2" t="s">
        <v>668</v>
      </c>
      <c r="F1034" s="2">
        <v>0</v>
      </c>
      <c r="H1034" s="2">
        <v>784714</v>
      </c>
      <c r="S1034" s="2"/>
      <c r="T1034" s="2"/>
      <c r="U1034" s="2"/>
      <c r="V1034" s="2"/>
      <c r="AB1034" s="7"/>
      <c r="AC1034" s="7"/>
      <c r="AD1034" s="7"/>
      <c r="AE1034" s="7"/>
      <c r="AF1034" s="7"/>
      <c r="AG1034" s="7"/>
      <c r="AH1034" s="7"/>
      <c r="AI1034" s="7"/>
    </row>
    <row r="1035" spans="1:35" ht="12" customHeight="1" x14ac:dyDescent="0.2">
      <c r="A1035" s="5">
        <v>2022</v>
      </c>
      <c r="B1035" s="2" t="s">
        <v>717</v>
      </c>
      <c r="C1035" s="2" t="s">
        <v>743</v>
      </c>
      <c r="D1035" s="2" t="s">
        <v>668</v>
      </c>
      <c r="F1035" s="2">
        <v>0</v>
      </c>
      <c r="H1035" s="2">
        <v>761016</v>
      </c>
      <c r="S1035" s="2"/>
      <c r="T1035" s="2"/>
      <c r="U1035" s="2"/>
      <c r="V1035" s="2"/>
      <c r="AB1035" s="7"/>
      <c r="AC1035" s="7"/>
      <c r="AD1035" s="7"/>
      <c r="AE1035" s="7"/>
      <c r="AF1035" s="7"/>
      <c r="AG1035" s="7"/>
      <c r="AH1035" s="7"/>
      <c r="AI1035" s="7"/>
    </row>
    <row r="1036" spans="1:35" ht="12" customHeight="1" x14ac:dyDescent="0.2">
      <c r="A1036" s="5">
        <v>2022</v>
      </c>
      <c r="B1036" s="2" t="s">
        <v>715</v>
      </c>
      <c r="C1036" s="2" t="s">
        <v>744</v>
      </c>
      <c r="D1036" s="2" t="s">
        <v>668</v>
      </c>
      <c r="F1036" s="2">
        <v>0</v>
      </c>
      <c r="H1036" s="2">
        <v>751536</v>
      </c>
      <c r="S1036" s="2"/>
      <c r="T1036" s="2"/>
      <c r="U1036" s="2"/>
      <c r="V1036" s="2"/>
      <c r="AB1036" s="7"/>
      <c r="AC1036" s="7"/>
      <c r="AD1036" s="7"/>
      <c r="AE1036" s="7"/>
      <c r="AF1036" s="7"/>
      <c r="AG1036" s="7"/>
      <c r="AH1036" s="7"/>
      <c r="AI1036" s="7"/>
    </row>
    <row r="1037" spans="1:35" ht="12" customHeight="1" x14ac:dyDescent="0.2">
      <c r="A1037" s="5">
        <v>2022</v>
      </c>
      <c r="B1037" s="2" t="s">
        <v>724</v>
      </c>
      <c r="C1037" s="2" t="s">
        <v>745</v>
      </c>
      <c r="D1037" s="2" t="s">
        <v>668</v>
      </c>
      <c r="F1037" s="2">
        <v>10885814</v>
      </c>
      <c r="H1037" s="2">
        <v>2210488</v>
      </c>
      <c r="S1037" s="2"/>
      <c r="T1037" s="2"/>
      <c r="U1037" s="2"/>
      <c r="V1037" s="2"/>
      <c r="AB1037" s="7"/>
      <c r="AC1037" s="7"/>
      <c r="AD1037" s="7"/>
      <c r="AE1037" s="7"/>
      <c r="AF1037" s="7"/>
      <c r="AG1037" s="7"/>
      <c r="AH1037" s="7"/>
      <c r="AI1037" s="7"/>
    </row>
    <row r="1038" spans="1:35" ht="12" customHeight="1" x14ac:dyDescent="0.2">
      <c r="A1038" s="5">
        <v>2022</v>
      </c>
      <c r="B1038" s="2" t="s">
        <v>718</v>
      </c>
      <c r="C1038" s="2" t="s">
        <v>746</v>
      </c>
      <c r="D1038" s="2" t="s">
        <v>668</v>
      </c>
      <c r="F1038" s="2">
        <v>0</v>
      </c>
      <c r="H1038" s="2">
        <v>866835</v>
      </c>
      <c r="S1038" s="2"/>
      <c r="T1038" s="2"/>
      <c r="U1038" s="2"/>
      <c r="V1038" s="2"/>
      <c r="AB1038" s="7"/>
      <c r="AC1038" s="7"/>
      <c r="AD1038" s="7"/>
      <c r="AE1038" s="7"/>
      <c r="AF1038" s="7"/>
      <c r="AG1038" s="7"/>
      <c r="AH1038" s="7"/>
      <c r="AI1038" s="7"/>
    </row>
    <row r="1039" spans="1:35" ht="12" customHeight="1" x14ac:dyDescent="0.2">
      <c r="A1039" s="5">
        <v>2022</v>
      </c>
      <c r="B1039" s="2" t="s">
        <v>723</v>
      </c>
      <c r="C1039" s="2" t="s">
        <v>747</v>
      </c>
      <c r="D1039" s="2" t="s">
        <v>668</v>
      </c>
      <c r="F1039" s="2">
        <v>14338428</v>
      </c>
      <c r="H1039" s="2">
        <v>2166768</v>
      </c>
      <c r="S1039" s="2"/>
      <c r="T1039" s="2"/>
      <c r="U1039" s="2"/>
      <c r="V1039" s="2"/>
      <c r="AB1039" s="7"/>
      <c r="AC1039" s="7"/>
      <c r="AD1039" s="7"/>
      <c r="AE1039" s="7"/>
      <c r="AF1039" s="7"/>
      <c r="AG1039" s="7"/>
      <c r="AH1039" s="7"/>
      <c r="AI1039" s="7"/>
    </row>
    <row r="1040" spans="1:35" ht="12" customHeight="1" x14ac:dyDescent="0.2">
      <c r="A1040" s="5">
        <v>2022</v>
      </c>
      <c r="B1040" s="2" t="s">
        <v>722</v>
      </c>
      <c r="C1040" s="2" t="s">
        <v>748</v>
      </c>
      <c r="D1040" s="2" t="s">
        <v>668</v>
      </c>
      <c r="F1040" s="2">
        <v>30612956</v>
      </c>
      <c r="H1040" s="2">
        <v>3523506</v>
      </c>
      <c r="S1040" s="2"/>
      <c r="T1040" s="2"/>
      <c r="U1040" s="2"/>
      <c r="V1040" s="2"/>
      <c r="AB1040" s="7"/>
      <c r="AC1040" s="7"/>
      <c r="AD1040" s="7"/>
      <c r="AE1040" s="7"/>
      <c r="AF1040" s="7"/>
      <c r="AG1040" s="7"/>
      <c r="AH1040" s="7"/>
      <c r="AI1040" s="7"/>
    </row>
    <row r="1041" spans="1:35" ht="12" customHeight="1" x14ac:dyDescent="0.2">
      <c r="A1041" s="5">
        <v>2022</v>
      </c>
      <c r="B1041" s="2" t="s">
        <v>719</v>
      </c>
      <c r="C1041" s="2" t="s">
        <v>749</v>
      </c>
      <c r="D1041" s="2" t="s">
        <v>668</v>
      </c>
      <c r="F1041" s="2">
        <v>0</v>
      </c>
      <c r="H1041" s="2">
        <v>783994</v>
      </c>
      <c r="S1041" s="2"/>
      <c r="T1041" s="2"/>
      <c r="U1041" s="2"/>
      <c r="V1041" s="2"/>
      <c r="AB1041" s="7"/>
      <c r="AC1041" s="7"/>
      <c r="AD1041" s="7"/>
      <c r="AE1041" s="7"/>
      <c r="AF1041" s="7"/>
      <c r="AG1041" s="7"/>
      <c r="AH1041" s="7"/>
      <c r="AI1041" s="7"/>
    </row>
    <row r="1042" spans="1:35" ht="12" customHeight="1" x14ac:dyDescent="0.2">
      <c r="A1042" s="5">
        <v>2022</v>
      </c>
      <c r="B1042" s="2" t="s">
        <v>720</v>
      </c>
      <c r="C1042" s="2" t="s">
        <v>750</v>
      </c>
      <c r="D1042" s="2" t="s">
        <v>668</v>
      </c>
      <c r="F1042" s="2">
        <v>0</v>
      </c>
      <c r="H1042" s="2">
        <v>783994</v>
      </c>
      <c r="S1042" s="2"/>
      <c r="T1042" s="2"/>
      <c r="U1042" s="2"/>
      <c r="V1042" s="2"/>
      <c r="AB1042" s="7"/>
      <c r="AC1042" s="7"/>
      <c r="AD1042" s="7"/>
      <c r="AE1042" s="7"/>
      <c r="AF1042" s="7"/>
      <c r="AG1042" s="7"/>
      <c r="AH1042" s="7"/>
      <c r="AI1042" s="7"/>
    </row>
    <row r="1043" spans="1:35" ht="12" customHeight="1" x14ac:dyDescent="0.2">
      <c r="A1043" s="5">
        <v>2022</v>
      </c>
      <c r="B1043" s="2" t="s">
        <v>724</v>
      </c>
      <c r="C1043" s="2" t="s">
        <v>751</v>
      </c>
      <c r="D1043" s="2" t="s">
        <v>668</v>
      </c>
      <c r="F1043" s="2">
        <v>0</v>
      </c>
      <c r="H1043" s="2">
        <v>773895</v>
      </c>
      <c r="S1043" s="2"/>
      <c r="T1043" s="2"/>
      <c r="U1043" s="2"/>
      <c r="V1043" s="2"/>
      <c r="AB1043" s="7"/>
      <c r="AC1043" s="7"/>
      <c r="AD1043" s="7"/>
      <c r="AE1043" s="7"/>
      <c r="AF1043" s="7"/>
      <c r="AG1043" s="7"/>
      <c r="AH1043" s="7"/>
      <c r="AI1043" s="7"/>
    </row>
    <row r="1044" spans="1:35" ht="12" customHeight="1" x14ac:dyDescent="0.2">
      <c r="A1044" s="5">
        <v>2022</v>
      </c>
      <c r="B1044" s="2" t="s">
        <v>722</v>
      </c>
      <c r="C1044" s="2" t="s">
        <v>752</v>
      </c>
      <c r="D1044" s="2" t="s">
        <v>668</v>
      </c>
      <c r="F1044" s="2">
        <v>5331125</v>
      </c>
      <c r="H1044" s="2">
        <v>2255379</v>
      </c>
      <c r="S1044" s="2"/>
      <c r="T1044" s="2"/>
      <c r="U1044" s="2"/>
      <c r="V1044" s="2"/>
      <c r="AB1044" s="7"/>
      <c r="AC1044" s="7"/>
      <c r="AD1044" s="7"/>
      <c r="AE1044" s="7"/>
      <c r="AF1044" s="7"/>
      <c r="AG1044" s="7"/>
      <c r="AH1044" s="7"/>
      <c r="AI1044" s="7"/>
    </row>
    <row r="1045" spans="1:35" ht="12" customHeight="1" x14ac:dyDescent="0.2">
      <c r="A1045" s="5">
        <v>2022</v>
      </c>
      <c r="B1045" s="2" t="s">
        <v>724</v>
      </c>
      <c r="C1045" s="2" t="s">
        <v>753</v>
      </c>
      <c r="D1045" s="2" t="s">
        <v>668</v>
      </c>
      <c r="F1045" s="2">
        <v>0</v>
      </c>
      <c r="H1045" s="2">
        <v>754936</v>
      </c>
      <c r="S1045" s="2"/>
      <c r="T1045" s="2"/>
      <c r="U1045" s="2"/>
      <c r="V1045" s="2"/>
      <c r="AB1045" s="7"/>
      <c r="AC1045" s="7"/>
      <c r="AD1045" s="7"/>
      <c r="AE1045" s="7"/>
      <c r="AF1045" s="7"/>
      <c r="AG1045" s="7"/>
      <c r="AH1045" s="7"/>
      <c r="AI1045" s="7"/>
    </row>
    <row r="1046" spans="1:35" ht="12" customHeight="1" x14ac:dyDescent="0.2">
      <c r="A1046" s="5">
        <v>2022</v>
      </c>
      <c r="B1046" s="2" t="s">
        <v>724</v>
      </c>
      <c r="C1046" s="2" t="s">
        <v>248</v>
      </c>
      <c r="D1046" s="2" t="s">
        <v>668</v>
      </c>
      <c r="F1046" s="2">
        <v>9797656</v>
      </c>
      <c r="H1046" s="2">
        <v>2455323</v>
      </c>
      <c r="S1046" s="2"/>
      <c r="T1046" s="2"/>
      <c r="U1046" s="2"/>
      <c r="V1046" s="2"/>
      <c r="AB1046" s="7"/>
      <c r="AC1046" s="7"/>
      <c r="AD1046" s="7"/>
      <c r="AE1046" s="7"/>
      <c r="AF1046" s="7"/>
      <c r="AG1046" s="7"/>
      <c r="AH1046" s="7"/>
      <c r="AI1046" s="7"/>
    </row>
    <row r="1047" spans="1:35" ht="12" customHeight="1" x14ac:dyDescent="0.2">
      <c r="A1047" s="5">
        <v>2022</v>
      </c>
      <c r="B1047" s="2" t="s">
        <v>717</v>
      </c>
      <c r="C1047" s="2" t="s">
        <v>249</v>
      </c>
      <c r="D1047" s="2" t="s">
        <v>668</v>
      </c>
      <c r="F1047" s="2">
        <v>0</v>
      </c>
      <c r="H1047" s="2">
        <v>900016</v>
      </c>
      <c r="S1047" s="2"/>
      <c r="T1047" s="2"/>
      <c r="U1047" s="2"/>
      <c r="V1047" s="2"/>
      <c r="AB1047" s="7"/>
      <c r="AC1047" s="7"/>
      <c r="AD1047" s="7"/>
      <c r="AE1047" s="7"/>
      <c r="AF1047" s="7"/>
      <c r="AG1047" s="7"/>
      <c r="AH1047" s="7"/>
      <c r="AI1047" s="7"/>
    </row>
    <row r="1048" spans="1:35" ht="12" customHeight="1" x14ac:dyDescent="0.2">
      <c r="A1048" s="5">
        <v>2022</v>
      </c>
      <c r="B1048" s="2" t="s">
        <v>723</v>
      </c>
      <c r="C1048" s="2" t="s">
        <v>250</v>
      </c>
      <c r="D1048" s="2" t="s">
        <v>668</v>
      </c>
      <c r="F1048" s="2">
        <v>7959606</v>
      </c>
      <c r="H1048" s="2">
        <v>2393529</v>
      </c>
      <c r="S1048" s="2"/>
      <c r="T1048" s="2"/>
      <c r="U1048" s="2"/>
      <c r="V1048" s="2"/>
      <c r="AB1048" s="7"/>
      <c r="AC1048" s="7"/>
      <c r="AD1048" s="7"/>
      <c r="AE1048" s="7"/>
      <c r="AF1048" s="7"/>
      <c r="AG1048" s="7"/>
      <c r="AH1048" s="7"/>
      <c r="AI1048" s="7"/>
    </row>
    <row r="1049" spans="1:35" ht="12" customHeight="1" x14ac:dyDescent="0.2">
      <c r="A1049" s="5">
        <v>2022</v>
      </c>
      <c r="B1049" s="2" t="s">
        <v>723</v>
      </c>
      <c r="C1049" s="2" t="s">
        <v>251</v>
      </c>
      <c r="D1049" s="2" t="s">
        <v>668</v>
      </c>
      <c r="F1049" s="2">
        <v>7920763</v>
      </c>
      <c r="H1049" s="2">
        <v>2160724</v>
      </c>
      <c r="S1049" s="2"/>
      <c r="T1049" s="2"/>
      <c r="U1049" s="2"/>
      <c r="V1049" s="2"/>
      <c r="AB1049" s="7"/>
      <c r="AC1049" s="7"/>
      <c r="AD1049" s="7"/>
      <c r="AE1049" s="7"/>
      <c r="AF1049" s="7"/>
      <c r="AG1049" s="7"/>
      <c r="AH1049" s="7"/>
      <c r="AI1049" s="7"/>
    </row>
    <row r="1050" spans="1:35" ht="12" customHeight="1" x14ac:dyDescent="0.2">
      <c r="A1050" s="5">
        <v>2022</v>
      </c>
      <c r="B1050" s="2" t="s">
        <v>719</v>
      </c>
      <c r="C1050" s="2" t="s">
        <v>252</v>
      </c>
      <c r="D1050" s="2" t="s">
        <v>668</v>
      </c>
      <c r="F1050" s="2">
        <v>50801976</v>
      </c>
      <c r="H1050" s="2">
        <v>4427651</v>
      </c>
      <c r="S1050" s="2"/>
      <c r="T1050" s="2"/>
      <c r="U1050" s="2"/>
      <c r="V1050" s="2"/>
      <c r="AB1050" s="7"/>
      <c r="AC1050" s="7"/>
      <c r="AD1050" s="7"/>
      <c r="AE1050" s="7"/>
      <c r="AF1050" s="7"/>
      <c r="AG1050" s="7"/>
      <c r="AH1050" s="7"/>
      <c r="AI1050" s="7"/>
    </row>
    <row r="1051" spans="1:35" ht="12" customHeight="1" x14ac:dyDescent="0.2">
      <c r="A1051" s="5">
        <v>2022</v>
      </c>
      <c r="B1051" s="2" t="s">
        <v>720</v>
      </c>
      <c r="C1051" s="2" t="s">
        <v>253</v>
      </c>
      <c r="D1051" s="2" t="s">
        <v>668</v>
      </c>
      <c r="F1051" s="2">
        <v>0</v>
      </c>
      <c r="H1051" s="2">
        <v>769775</v>
      </c>
      <c r="S1051" s="2"/>
      <c r="T1051" s="2"/>
      <c r="U1051" s="2"/>
      <c r="V1051" s="2"/>
      <c r="AB1051" s="7"/>
      <c r="AC1051" s="7"/>
      <c r="AD1051" s="7"/>
      <c r="AE1051" s="7"/>
      <c r="AF1051" s="7"/>
      <c r="AG1051" s="7"/>
      <c r="AH1051" s="7"/>
      <c r="AI1051" s="7"/>
    </row>
    <row r="1052" spans="1:35" ht="12" customHeight="1" x14ac:dyDescent="0.2">
      <c r="A1052" s="5">
        <v>2022</v>
      </c>
      <c r="B1052" s="2" t="s">
        <v>715</v>
      </c>
      <c r="C1052" s="2" t="s">
        <v>725</v>
      </c>
      <c r="D1052" s="2" t="s">
        <v>667</v>
      </c>
      <c r="F1052" s="2">
        <v>15661651</v>
      </c>
      <c r="H1052" s="2">
        <v>242000</v>
      </c>
      <c r="S1052" s="2"/>
      <c r="T1052" s="2"/>
      <c r="U1052" s="2"/>
      <c r="V1052" s="2"/>
      <c r="AB1052" s="7"/>
      <c r="AC1052" s="7"/>
      <c r="AD1052" s="7"/>
      <c r="AE1052" s="7"/>
      <c r="AF1052" s="7"/>
      <c r="AG1052" s="7"/>
      <c r="AH1052" s="7"/>
      <c r="AI1052" s="7"/>
    </row>
    <row r="1053" spans="1:35" ht="12" customHeight="1" x14ac:dyDescent="0.2">
      <c r="A1053" s="5">
        <v>2022</v>
      </c>
      <c r="B1053" s="2" t="s">
        <v>716</v>
      </c>
      <c r="C1053" s="2" t="s">
        <v>726</v>
      </c>
      <c r="D1053" s="2" t="s">
        <v>667</v>
      </c>
      <c r="F1053" s="2">
        <v>16076588</v>
      </c>
      <c r="H1053" s="2">
        <v>191700</v>
      </c>
      <c r="S1053" s="2"/>
      <c r="T1053" s="2"/>
      <c r="U1053" s="2"/>
      <c r="V1053" s="2"/>
      <c r="AB1053" s="7"/>
      <c r="AC1053" s="7"/>
      <c r="AD1053" s="7"/>
      <c r="AE1053" s="7"/>
      <c r="AF1053" s="7"/>
      <c r="AG1053" s="7"/>
      <c r="AH1053" s="7"/>
      <c r="AI1053" s="7"/>
    </row>
    <row r="1054" spans="1:35" ht="12" customHeight="1" x14ac:dyDescent="0.2">
      <c r="A1054" s="5">
        <v>2022</v>
      </c>
      <c r="B1054" s="2" t="s">
        <v>717</v>
      </c>
      <c r="C1054" s="2" t="s">
        <v>727</v>
      </c>
      <c r="D1054" s="2" t="s">
        <v>667</v>
      </c>
      <c r="F1054" s="2">
        <v>10704976</v>
      </c>
      <c r="H1054" s="2">
        <v>106500</v>
      </c>
      <c r="S1054" s="2"/>
      <c r="T1054" s="2"/>
      <c r="U1054" s="2"/>
      <c r="V1054" s="2"/>
      <c r="AB1054" s="7"/>
      <c r="AC1054" s="7"/>
      <c r="AD1054" s="7"/>
      <c r="AE1054" s="7"/>
      <c r="AF1054" s="7"/>
      <c r="AG1054" s="7"/>
      <c r="AH1054" s="7"/>
      <c r="AI1054" s="7"/>
    </row>
    <row r="1055" spans="1:35" ht="12" customHeight="1" x14ac:dyDescent="0.2">
      <c r="A1055" s="5">
        <v>2022</v>
      </c>
      <c r="B1055" s="2" t="s">
        <v>718</v>
      </c>
      <c r="C1055" s="2" t="s">
        <v>728</v>
      </c>
      <c r="D1055" s="2" t="s">
        <v>667</v>
      </c>
      <c r="F1055" s="2">
        <v>21870601</v>
      </c>
      <c r="H1055" s="2">
        <v>323600</v>
      </c>
      <c r="S1055" s="2"/>
      <c r="T1055" s="2"/>
      <c r="U1055" s="2"/>
      <c r="V1055" s="2"/>
      <c r="AB1055" s="7"/>
      <c r="AC1055" s="7"/>
      <c r="AD1055" s="7"/>
      <c r="AE1055" s="7"/>
      <c r="AF1055" s="7"/>
      <c r="AG1055" s="7"/>
      <c r="AH1055" s="7"/>
      <c r="AI1055" s="7"/>
    </row>
    <row r="1056" spans="1:35" ht="12" customHeight="1" x14ac:dyDescent="0.2">
      <c r="A1056" s="5">
        <v>2022</v>
      </c>
      <c r="B1056" s="2" t="s">
        <v>719</v>
      </c>
      <c r="C1056" s="2" t="s">
        <v>729</v>
      </c>
      <c r="D1056" s="2" t="s">
        <v>667</v>
      </c>
      <c r="F1056" s="2">
        <v>14773683</v>
      </c>
      <c r="H1056" s="2">
        <v>366200</v>
      </c>
      <c r="S1056" s="2"/>
      <c r="T1056" s="2"/>
      <c r="U1056" s="2"/>
      <c r="V1056" s="2"/>
      <c r="AB1056" s="7"/>
      <c r="AC1056" s="7"/>
      <c r="AD1056" s="7"/>
      <c r="AE1056" s="7"/>
      <c r="AF1056" s="7"/>
      <c r="AG1056" s="7"/>
      <c r="AH1056" s="7"/>
      <c r="AI1056" s="7"/>
    </row>
    <row r="1057" spans="1:35" ht="12" customHeight="1" x14ac:dyDescent="0.2">
      <c r="A1057" s="5">
        <v>2022</v>
      </c>
      <c r="B1057" s="2" t="s">
        <v>720</v>
      </c>
      <c r="C1057" s="2" t="s">
        <v>730</v>
      </c>
      <c r="D1057" s="2" t="s">
        <v>667</v>
      </c>
      <c r="F1057" s="2">
        <v>16719524</v>
      </c>
      <c r="H1057" s="2">
        <v>330700</v>
      </c>
      <c r="S1057" s="2"/>
      <c r="T1057" s="2"/>
      <c r="U1057" s="2"/>
      <c r="V1057" s="2"/>
      <c r="AB1057" s="7"/>
      <c r="AC1057" s="7"/>
      <c r="AD1057" s="7"/>
      <c r="AE1057" s="7"/>
      <c r="AF1057" s="7"/>
      <c r="AG1057" s="7"/>
      <c r="AH1057" s="7"/>
      <c r="AI1057" s="7"/>
    </row>
    <row r="1058" spans="1:35" ht="12" customHeight="1" x14ac:dyDescent="0.2">
      <c r="A1058" s="5">
        <v>2022</v>
      </c>
      <c r="B1058" s="2" t="s">
        <v>716</v>
      </c>
      <c r="C1058" s="2" t="s">
        <v>731</v>
      </c>
      <c r="D1058" s="2" t="s">
        <v>667</v>
      </c>
      <c r="F1058" s="2">
        <v>16369451</v>
      </c>
      <c r="H1058" s="2">
        <v>216200</v>
      </c>
      <c r="S1058" s="2"/>
      <c r="T1058" s="2"/>
      <c r="U1058" s="2"/>
      <c r="V1058" s="2"/>
      <c r="AB1058" s="7"/>
      <c r="AC1058" s="7"/>
      <c r="AD1058" s="7"/>
      <c r="AE1058" s="7"/>
      <c r="AF1058" s="7"/>
      <c r="AG1058" s="7"/>
      <c r="AH1058" s="7"/>
      <c r="AI1058" s="7"/>
    </row>
    <row r="1059" spans="1:35" ht="12" customHeight="1" x14ac:dyDescent="0.2">
      <c r="A1059" s="5">
        <v>2022</v>
      </c>
      <c r="B1059" s="2" t="s">
        <v>721</v>
      </c>
      <c r="C1059" s="2" t="s">
        <v>732</v>
      </c>
      <c r="D1059" s="2" t="s">
        <v>667</v>
      </c>
      <c r="F1059" s="2">
        <v>7780127</v>
      </c>
      <c r="H1059" s="2">
        <v>209400</v>
      </c>
      <c r="S1059" s="2"/>
      <c r="T1059" s="2"/>
      <c r="U1059" s="2"/>
      <c r="V1059" s="2"/>
      <c r="AB1059" s="7"/>
      <c r="AC1059" s="7"/>
      <c r="AD1059" s="7"/>
      <c r="AE1059" s="7"/>
      <c r="AF1059" s="7"/>
      <c r="AG1059" s="7"/>
      <c r="AH1059" s="7"/>
      <c r="AI1059" s="7"/>
    </row>
    <row r="1060" spans="1:35" ht="12" customHeight="1" x14ac:dyDescent="0.2">
      <c r="A1060" s="5">
        <v>2022</v>
      </c>
      <c r="B1060" s="2" t="s">
        <v>718</v>
      </c>
      <c r="C1060" s="2" t="s">
        <v>733</v>
      </c>
      <c r="D1060" s="2" t="s">
        <v>667</v>
      </c>
      <c r="F1060" s="2">
        <v>19544133</v>
      </c>
      <c r="H1060" s="2">
        <v>494900</v>
      </c>
      <c r="S1060" s="2"/>
      <c r="T1060" s="2"/>
      <c r="U1060" s="2"/>
      <c r="V1060" s="2"/>
      <c r="AB1060" s="7"/>
      <c r="AC1060" s="7"/>
      <c r="AD1060" s="7"/>
      <c r="AE1060" s="7"/>
      <c r="AF1060" s="7"/>
      <c r="AG1060" s="7"/>
      <c r="AH1060" s="7"/>
      <c r="AI1060" s="7"/>
    </row>
    <row r="1061" spans="1:35" ht="12" customHeight="1" x14ac:dyDescent="0.2">
      <c r="A1061" s="5">
        <v>2022</v>
      </c>
      <c r="B1061" s="2" t="s">
        <v>721</v>
      </c>
      <c r="C1061" s="2" t="s">
        <v>734</v>
      </c>
      <c r="D1061" s="2" t="s">
        <v>667</v>
      </c>
      <c r="F1061" s="2">
        <v>16244584</v>
      </c>
      <c r="H1061" s="2">
        <v>113600</v>
      </c>
      <c r="S1061" s="2"/>
      <c r="T1061" s="2"/>
      <c r="U1061" s="2"/>
      <c r="V1061" s="2"/>
      <c r="AB1061" s="7"/>
      <c r="AC1061" s="7"/>
      <c r="AD1061" s="7"/>
      <c r="AE1061" s="7"/>
      <c r="AF1061" s="7"/>
      <c r="AG1061" s="7"/>
      <c r="AH1061" s="7"/>
      <c r="AI1061" s="7"/>
    </row>
    <row r="1062" spans="1:35" ht="12" customHeight="1" x14ac:dyDescent="0.2">
      <c r="A1062" s="5">
        <v>2022</v>
      </c>
      <c r="B1062" s="2" t="s">
        <v>722</v>
      </c>
      <c r="C1062" s="2" t="s">
        <v>735</v>
      </c>
      <c r="D1062" s="2" t="s">
        <v>667</v>
      </c>
      <c r="F1062" s="2">
        <v>9548110</v>
      </c>
      <c r="H1062" s="2">
        <v>230700</v>
      </c>
      <c r="S1062" s="2"/>
      <c r="T1062" s="2"/>
      <c r="U1062" s="2"/>
      <c r="V1062" s="2"/>
      <c r="AB1062" s="7"/>
      <c r="AC1062" s="7"/>
      <c r="AD1062" s="7"/>
      <c r="AE1062" s="7"/>
      <c r="AF1062" s="7"/>
      <c r="AG1062" s="7"/>
      <c r="AH1062" s="7"/>
      <c r="AI1062" s="7"/>
    </row>
    <row r="1063" spans="1:35" ht="12" customHeight="1" x14ac:dyDescent="0.2">
      <c r="A1063" s="5">
        <v>2022</v>
      </c>
      <c r="B1063" s="2" t="s">
        <v>715</v>
      </c>
      <c r="C1063" s="2" t="s">
        <v>736</v>
      </c>
      <c r="D1063" s="2" t="s">
        <v>667</v>
      </c>
      <c r="F1063" s="2">
        <v>14794650</v>
      </c>
      <c r="H1063" s="2">
        <v>294600</v>
      </c>
      <c r="S1063" s="2"/>
      <c r="T1063" s="2"/>
      <c r="U1063" s="2"/>
      <c r="V1063" s="2"/>
      <c r="AB1063" s="7"/>
      <c r="AC1063" s="7"/>
      <c r="AD1063" s="7"/>
      <c r="AE1063" s="7"/>
      <c r="AF1063" s="7"/>
      <c r="AG1063" s="7"/>
      <c r="AH1063" s="7"/>
      <c r="AI1063" s="7"/>
    </row>
    <row r="1064" spans="1:35" ht="12" customHeight="1" x14ac:dyDescent="0.2">
      <c r="A1064" s="5">
        <v>2022</v>
      </c>
      <c r="B1064" s="2" t="s">
        <v>723</v>
      </c>
      <c r="C1064" s="2" t="s">
        <v>737</v>
      </c>
      <c r="D1064" s="2" t="s">
        <v>667</v>
      </c>
      <c r="F1064" s="2">
        <v>19761733</v>
      </c>
      <c r="H1064" s="2">
        <v>192000</v>
      </c>
      <c r="S1064" s="2"/>
      <c r="T1064" s="2"/>
      <c r="U1064" s="2"/>
      <c r="V1064" s="2"/>
      <c r="AB1064" s="7"/>
      <c r="AC1064" s="7"/>
      <c r="AD1064" s="7"/>
      <c r="AE1064" s="7"/>
      <c r="AF1064" s="7"/>
      <c r="AG1064" s="7"/>
      <c r="AH1064" s="7"/>
      <c r="AI1064" s="7"/>
    </row>
    <row r="1065" spans="1:35" ht="12" customHeight="1" x14ac:dyDescent="0.2">
      <c r="A1065" s="5">
        <v>2022</v>
      </c>
      <c r="B1065" s="2" t="s">
        <v>719</v>
      </c>
      <c r="C1065" s="2" t="s">
        <v>738</v>
      </c>
      <c r="D1065" s="2" t="s">
        <v>667</v>
      </c>
      <c r="F1065" s="2">
        <v>10849037</v>
      </c>
      <c r="H1065" s="2">
        <v>544600</v>
      </c>
      <c r="S1065" s="2"/>
      <c r="T1065" s="2"/>
      <c r="U1065" s="2"/>
      <c r="V1065" s="2"/>
      <c r="AB1065" s="7"/>
      <c r="AC1065" s="7"/>
      <c r="AD1065" s="7"/>
      <c r="AE1065" s="7"/>
      <c r="AF1065" s="7"/>
      <c r="AG1065" s="7"/>
      <c r="AH1065" s="7"/>
      <c r="AI1065" s="7"/>
    </row>
    <row r="1066" spans="1:35" ht="12" customHeight="1" x14ac:dyDescent="0.2">
      <c r="A1066" s="5">
        <v>2022</v>
      </c>
      <c r="B1066" s="2" t="s">
        <v>721</v>
      </c>
      <c r="C1066" s="2" t="s">
        <v>739</v>
      </c>
      <c r="D1066" s="2" t="s">
        <v>667</v>
      </c>
      <c r="F1066" s="2">
        <v>9011978</v>
      </c>
      <c r="H1066" s="2">
        <v>63900</v>
      </c>
      <c r="S1066" s="2"/>
      <c r="T1066" s="2"/>
      <c r="U1066" s="2"/>
      <c r="V1066" s="2"/>
      <c r="AB1066" s="7"/>
      <c r="AC1066" s="7"/>
      <c r="AD1066" s="7"/>
      <c r="AE1066" s="7"/>
      <c r="AF1066" s="7"/>
      <c r="AG1066" s="7"/>
      <c r="AH1066" s="7"/>
      <c r="AI1066" s="7"/>
    </row>
    <row r="1067" spans="1:35" ht="12" customHeight="1" x14ac:dyDescent="0.2">
      <c r="A1067" s="5">
        <v>2022</v>
      </c>
      <c r="B1067" s="2" t="s">
        <v>724</v>
      </c>
      <c r="C1067" s="2" t="s">
        <v>740</v>
      </c>
      <c r="D1067" s="2" t="s">
        <v>667</v>
      </c>
      <c r="F1067" s="2">
        <v>10427644</v>
      </c>
      <c r="H1067" s="2">
        <v>359100</v>
      </c>
      <c r="S1067" s="2"/>
      <c r="T1067" s="2"/>
      <c r="U1067" s="2"/>
      <c r="V1067" s="2"/>
      <c r="AB1067" s="7"/>
      <c r="AC1067" s="7"/>
      <c r="AD1067" s="7"/>
      <c r="AE1067" s="7"/>
      <c r="AF1067" s="7"/>
      <c r="AG1067" s="7"/>
      <c r="AH1067" s="7"/>
      <c r="AI1067" s="7"/>
    </row>
    <row r="1068" spans="1:35" ht="12" customHeight="1" x14ac:dyDescent="0.2">
      <c r="A1068" s="5">
        <v>2022</v>
      </c>
      <c r="B1068" s="2" t="s">
        <v>718</v>
      </c>
      <c r="C1068" s="2" t="s">
        <v>741</v>
      </c>
      <c r="D1068" s="2" t="s">
        <v>667</v>
      </c>
      <c r="F1068" s="2">
        <v>19607427</v>
      </c>
      <c r="H1068" s="2">
        <v>209100</v>
      </c>
      <c r="S1068" s="2"/>
      <c r="T1068" s="2"/>
      <c r="U1068" s="2"/>
      <c r="V1068" s="2"/>
      <c r="AB1068" s="7"/>
      <c r="AC1068" s="7"/>
      <c r="AD1068" s="7"/>
      <c r="AE1068" s="7"/>
      <c r="AF1068" s="7"/>
      <c r="AG1068" s="7"/>
      <c r="AH1068" s="7"/>
      <c r="AI1068" s="7"/>
    </row>
    <row r="1069" spans="1:35" ht="12" customHeight="1" x14ac:dyDescent="0.2">
      <c r="A1069" s="5">
        <v>2022</v>
      </c>
      <c r="B1069" s="2" t="s">
        <v>717</v>
      </c>
      <c r="C1069" s="2" t="s">
        <v>742</v>
      </c>
      <c r="D1069" s="2" t="s">
        <v>667</v>
      </c>
      <c r="F1069" s="2">
        <v>4909904</v>
      </c>
      <c r="H1069" s="2">
        <v>194900</v>
      </c>
      <c r="S1069" s="2"/>
      <c r="T1069" s="2"/>
      <c r="U1069" s="2"/>
      <c r="V1069" s="2"/>
      <c r="AB1069" s="7"/>
      <c r="AC1069" s="7"/>
      <c r="AD1069" s="7"/>
      <c r="AE1069" s="7"/>
      <c r="AF1069" s="7"/>
      <c r="AG1069" s="7"/>
      <c r="AH1069" s="7"/>
      <c r="AI1069" s="7"/>
    </row>
    <row r="1070" spans="1:35" ht="12" customHeight="1" x14ac:dyDescent="0.2">
      <c r="A1070" s="5">
        <v>2022</v>
      </c>
      <c r="B1070" s="2" t="s">
        <v>717</v>
      </c>
      <c r="C1070" s="2" t="s">
        <v>743</v>
      </c>
      <c r="D1070" s="2" t="s">
        <v>667</v>
      </c>
      <c r="F1070" s="2">
        <v>7663292</v>
      </c>
      <c r="H1070" s="2">
        <v>409400</v>
      </c>
      <c r="S1070" s="2"/>
      <c r="T1070" s="2"/>
      <c r="U1070" s="2"/>
      <c r="V1070" s="2"/>
      <c r="AB1070" s="7"/>
      <c r="AC1070" s="7"/>
      <c r="AD1070" s="7"/>
      <c r="AE1070" s="7"/>
      <c r="AF1070" s="7"/>
      <c r="AG1070" s="7"/>
      <c r="AH1070" s="7"/>
      <c r="AI1070" s="7"/>
    </row>
    <row r="1071" spans="1:35" ht="12" customHeight="1" x14ac:dyDescent="0.2">
      <c r="A1071" s="5">
        <v>2022</v>
      </c>
      <c r="B1071" s="2" t="s">
        <v>715</v>
      </c>
      <c r="C1071" s="2" t="s">
        <v>744</v>
      </c>
      <c r="D1071" s="2" t="s">
        <v>667</v>
      </c>
      <c r="F1071" s="2">
        <v>18106062</v>
      </c>
      <c r="H1071" s="2">
        <v>127800</v>
      </c>
      <c r="S1071" s="2"/>
      <c r="T1071" s="2"/>
      <c r="U1071" s="2"/>
      <c r="V1071" s="2"/>
      <c r="AB1071" s="7"/>
      <c r="AC1071" s="7"/>
      <c r="AD1071" s="7"/>
      <c r="AE1071" s="7"/>
      <c r="AF1071" s="7"/>
      <c r="AG1071" s="7"/>
      <c r="AH1071" s="7"/>
      <c r="AI1071" s="7"/>
    </row>
    <row r="1072" spans="1:35" ht="12" customHeight="1" x14ac:dyDescent="0.2">
      <c r="A1072" s="5">
        <v>2022</v>
      </c>
      <c r="B1072" s="2" t="s">
        <v>724</v>
      </c>
      <c r="C1072" s="2" t="s">
        <v>745</v>
      </c>
      <c r="D1072" s="2" t="s">
        <v>667</v>
      </c>
      <c r="F1072" s="2">
        <v>11121559</v>
      </c>
      <c r="H1072" s="2">
        <v>173600</v>
      </c>
      <c r="S1072" s="2"/>
      <c r="T1072" s="2"/>
      <c r="U1072" s="2"/>
      <c r="V1072" s="2"/>
      <c r="AB1072" s="7"/>
      <c r="AC1072" s="7"/>
      <c r="AD1072" s="7"/>
      <c r="AE1072" s="7"/>
      <c r="AF1072" s="7"/>
      <c r="AG1072" s="7"/>
      <c r="AH1072" s="7"/>
      <c r="AI1072" s="7"/>
    </row>
    <row r="1073" spans="1:35" ht="12" customHeight="1" x14ac:dyDescent="0.2">
      <c r="A1073" s="5">
        <v>2022</v>
      </c>
      <c r="B1073" s="2" t="s">
        <v>718</v>
      </c>
      <c r="C1073" s="2" t="s">
        <v>746</v>
      </c>
      <c r="D1073" s="2" t="s">
        <v>667</v>
      </c>
      <c r="F1073" s="2">
        <v>21074075</v>
      </c>
      <c r="H1073" s="2">
        <v>99400</v>
      </c>
      <c r="S1073" s="2"/>
      <c r="T1073" s="2"/>
      <c r="U1073" s="2"/>
      <c r="V1073" s="2"/>
      <c r="AB1073" s="7"/>
      <c r="AC1073" s="7"/>
      <c r="AD1073" s="7"/>
      <c r="AE1073" s="7"/>
      <c r="AF1073" s="7"/>
      <c r="AG1073" s="7"/>
      <c r="AH1073" s="7"/>
      <c r="AI1073" s="7"/>
    </row>
    <row r="1074" spans="1:35" ht="12" customHeight="1" x14ac:dyDescent="0.2">
      <c r="A1074" s="5">
        <v>2022</v>
      </c>
      <c r="B1074" s="2" t="s">
        <v>723</v>
      </c>
      <c r="C1074" s="2" t="s">
        <v>747</v>
      </c>
      <c r="D1074" s="2" t="s">
        <v>667</v>
      </c>
      <c r="F1074" s="2">
        <v>15453763</v>
      </c>
      <c r="H1074" s="2">
        <v>234900</v>
      </c>
      <c r="S1074" s="2"/>
      <c r="T1074" s="2"/>
      <c r="U1074" s="2"/>
      <c r="V1074" s="2"/>
      <c r="AB1074" s="7"/>
      <c r="AC1074" s="7"/>
      <c r="AD1074" s="7"/>
      <c r="AE1074" s="7"/>
      <c r="AF1074" s="7"/>
      <c r="AG1074" s="7"/>
      <c r="AH1074" s="7"/>
      <c r="AI1074" s="7"/>
    </row>
    <row r="1075" spans="1:35" ht="12" customHeight="1" x14ac:dyDescent="0.2">
      <c r="A1075" s="5">
        <v>2022</v>
      </c>
      <c r="B1075" s="2" t="s">
        <v>722</v>
      </c>
      <c r="C1075" s="2" t="s">
        <v>748</v>
      </c>
      <c r="D1075" s="2" t="s">
        <v>667</v>
      </c>
      <c r="F1075" s="2">
        <v>8684788</v>
      </c>
      <c r="H1075" s="2">
        <v>202000</v>
      </c>
      <c r="S1075" s="2"/>
      <c r="T1075" s="2"/>
      <c r="U1075" s="2"/>
      <c r="V1075" s="2"/>
      <c r="AB1075" s="7"/>
      <c r="AC1075" s="7"/>
      <c r="AD1075" s="7"/>
      <c r="AE1075" s="7"/>
      <c r="AF1075" s="7"/>
      <c r="AG1075" s="7"/>
      <c r="AH1075" s="7"/>
      <c r="AI1075" s="7"/>
    </row>
    <row r="1076" spans="1:35" ht="12" customHeight="1" x14ac:dyDescent="0.2">
      <c r="A1076" s="5">
        <v>2022</v>
      </c>
      <c r="B1076" s="2" t="s">
        <v>719</v>
      </c>
      <c r="C1076" s="2" t="s">
        <v>749</v>
      </c>
      <c r="D1076" s="2" t="s">
        <v>667</v>
      </c>
      <c r="F1076" s="2">
        <v>11237934</v>
      </c>
      <c r="H1076" s="2">
        <v>145200</v>
      </c>
      <c r="S1076" s="2"/>
      <c r="T1076" s="2"/>
      <c r="U1076" s="2"/>
      <c r="V1076" s="2"/>
      <c r="AB1076" s="7"/>
      <c r="AC1076" s="7"/>
      <c r="AD1076" s="7"/>
      <c r="AE1076" s="7"/>
      <c r="AF1076" s="7"/>
      <c r="AG1076" s="7"/>
      <c r="AH1076" s="7"/>
      <c r="AI1076" s="7"/>
    </row>
    <row r="1077" spans="1:35" ht="12" customHeight="1" x14ac:dyDescent="0.2">
      <c r="A1077" s="5">
        <v>2022</v>
      </c>
      <c r="B1077" s="2" t="s">
        <v>720</v>
      </c>
      <c r="C1077" s="2" t="s">
        <v>750</v>
      </c>
      <c r="D1077" s="2" t="s">
        <v>667</v>
      </c>
      <c r="F1077" s="2">
        <v>2159856</v>
      </c>
      <c r="H1077" s="2">
        <v>187800</v>
      </c>
      <c r="S1077" s="2"/>
      <c r="T1077" s="2"/>
      <c r="U1077" s="2"/>
      <c r="V1077" s="2"/>
      <c r="AB1077" s="7"/>
      <c r="AC1077" s="7"/>
      <c r="AD1077" s="7"/>
      <c r="AE1077" s="7"/>
      <c r="AF1077" s="7"/>
      <c r="AG1077" s="7"/>
      <c r="AH1077" s="7"/>
      <c r="AI1077" s="7"/>
    </row>
    <row r="1078" spans="1:35" ht="12" customHeight="1" x14ac:dyDescent="0.2">
      <c r="A1078" s="5">
        <v>2022</v>
      </c>
      <c r="B1078" s="2" t="s">
        <v>724</v>
      </c>
      <c r="C1078" s="2" t="s">
        <v>751</v>
      </c>
      <c r="D1078" s="2" t="s">
        <v>667</v>
      </c>
      <c r="F1078" s="2">
        <v>0</v>
      </c>
      <c r="H1078" s="2">
        <v>252000</v>
      </c>
      <c r="S1078" s="2"/>
      <c r="T1078" s="2"/>
      <c r="U1078" s="2"/>
      <c r="V1078" s="2"/>
      <c r="AB1078" s="7"/>
      <c r="AC1078" s="7"/>
      <c r="AD1078" s="7"/>
      <c r="AE1078" s="7"/>
      <c r="AF1078" s="7"/>
      <c r="AG1078" s="7"/>
      <c r="AH1078" s="7"/>
      <c r="AI1078" s="7"/>
    </row>
    <row r="1079" spans="1:35" ht="12" customHeight="1" x14ac:dyDescent="0.2">
      <c r="A1079" s="5">
        <v>2022</v>
      </c>
      <c r="B1079" s="2" t="s">
        <v>722</v>
      </c>
      <c r="C1079" s="2" t="s">
        <v>752</v>
      </c>
      <c r="D1079" s="2" t="s">
        <v>667</v>
      </c>
      <c r="F1079" s="2">
        <v>12499408</v>
      </c>
      <c r="H1079" s="2">
        <v>237500</v>
      </c>
      <c r="S1079" s="2"/>
      <c r="T1079" s="2"/>
      <c r="U1079" s="2"/>
      <c r="V1079" s="2"/>
      <c r="AB1079" s="7"/>
      <c r="AC1079" s="7"/>
      <c r="AD1079" s="7"/>
      <c r="AE1079" s="7"/>
      <c r="AF1079" s="7"/>
      <c r="AG1079" s="7"/>
      <c r="AH1079" s="7"/>
      <c r="AI1079" s="7"/>
    </row>
    <row r="1080" spans="1:35" ht="12" customHeight="1" x14ac:dyDescent="0.2">
      <c r="A1080" s="5">
        <v>2022</v>
      </c>
      <c r="B1080" s="2" t="s">
        <v>724</v>
      </c>
      <c r="C1080" s="2" t="s">
        <v>753</v>
      </c>
      <c r="D1080" s="2" t="s">
        <v>667</v>
      </c>
      <c r="F1080" s="2">
        <v>0</v>
      </c>
      <c r="H1080" s="2">
        <v>106500</v>
      </c>
      <c r="S1080" s="2"/>
      <c r="T1080" s="2"/>
      <c r="U1080" s="2"/>
      <c r="V1080" s="2"/>
      <c r="AB1080" s="7"/>
      <c r="AC1080" s="7"/>
      <c r="AD1080" s="7"/>
      <c r="AE1080" s="7"/>
      <c r="AF1080" s="7"/>
      <c r="AG1080" s="7"/>
      <c r="AH1080" s="7"/>
      <c r="AI1080" s="7"/>
    </row>
    <row r="1081" spans="1:35" ht="12" customHeight="1" x14ac:dyDescent="0.2">
      <c r="A1081" s="5">
        <v>2022</v>
      </c>
      <c r="B1081" s="2" t="s">
        <v>724</v>
      </c>
      <c r="C1081" s="2" t="s">
        <v>248</v>
      </c>
      <c r="D1081" s="2" t="s">
        <v>667</v>
      </c>
      <c r="F1081" s="2">
        <v>0</v>
      </c>
      <c r="H1081" s="2">
        <v>607100</v>
      </c>
      <c r="S1081" s="2"/>
      <c r="T1081" s="2"/>
      <c r="U1081" s="2"/>
      <c r="V1081" s="2"/>
      <c r="AB1081" s="7"/>
      <c r="AC1081" s="7"/>
      <c r="AD1081" s="7"/>
      <c r="AE1081" s="7"/>
      <c r="AF1081" s="7"/>
      <c r="AG1081" s="7"/>
      <c r="AH1081" s="7"/>
      <c r="AI1081" s="7"/>
    </row>
    <row r="1082" spans="1:35" ht="12" customHeight="1" x14ac:dyDescent="0.2">
      <c r="A1082" s="5">
        <v>2022</v>
      </c>
      <c r="B1082" s="2" t="s">
        <v>717</v>
      </c>
      <c r="C1082" s="2" t="s">
        <v>249</v>
      </c>
      <c r="D1082" s="2" t="s">
        <v>667</v>
      </c>
      <c r="F1082" s="2">
        <v>691727</v>
      </c>
      <c r="H1082" s="2">
        <v>477100</v>
      </c>
      <c r="S1082" s="2"/>
      <c r="T1082" s="2"/>
      <c r="U1082" s="2"/>
      <c r="V1082" s="2"/>
      <c r="AB1082" s="7"/>
      <c r="AC1082" s="7"/>
      <c r="AD1082" s="7"/>
      <c r="AE1082" s="7"/>
      <c r="AF1082" s="7"/>
      <c r="AG1082" s="7"/>
      <c r="AH1082" s="7"/>
      <c r="AI1082" s="7"/>
    </row>
    <row r="1083" spans="1:35" ht="12" customHeight="1" x14ac:dyDescent="0.2">
      <c r="A1083" s="5">
        <v>2022</v>
      </c>
      <c r="B1083" s="2" t="s">
        <v>723</v>
      </c>
      <c r="C1083" s="2" t="s">
        <v>250</v>
      </c>
      <c r="D1083" s="2" t="s">
        <v>667</v>
      </c>
      <c r="F1083" s="2">
        <v>0</v>
      </c>
      <c r="H1083" s="2">
        <v>498400</v>
      </c>
      <c r="S1083" s="2"/>
      <c r="T1083" s="2"/>
      <c r="U1083" s="2"/>
      <c r="V1083" s="2"/>
      <c r="AB1083" s="7"/>
      <c r="AC1083" s="7"/>
      <c r="AD1083" s="7"/>
      <c r="AE1083" s="7"/>
      <c r="AF1083" s="7"/>
      <c r="AG1083" s="7"/>
      <c r="AH1083" s="7"/>
      <c r="AI1083" s="7"/>
    </row>
    <row r="1084" spans="1:35" ht="12" customHeight="1" x14ac:dyDescent="0.2">
      <c r="A1084" s="5">
        <v>2022</v>
      </c>
      <c r="B1084" s="2" t="s">
        <v>723</v>
      </c>
      <c r="C1084" s="2" t="s">
        <v>251</v>
      </c>
      <c r="D1084" s="2" t="s">
        <v>667</v>
      </c>
      <c r="F1084" s="2">
        <v>0</v>
      </c>
      <c r="H1084" s="2">
        <v>345500</v>
      </c>
      <c r="S1084" s="2"/>
      <c r="T1084" s="2"/>
      <c r="U1084" s="2"/>
      <c r="V1084" s="2"/>
      <c r="AB1084" s="7"/>
      <c r="AC1084" s="7"/>
      <c r="AD1084" s="7"/>
      <c r="AE1084" s="7"/>
      <c r="AF1084" s="7"/>
      <c r="AG1084" s="7"/>
      <c r="AH1084" s="7"/>
      <c r="AI1084" s="7"/>
    </row>
    <row r="1085" spans="1:35" ht="12" customHeight="1" x14ac:dyDescent="0.2">
      <c r="A1085" s="5">
        <v>2022</v>
      </c>
      <c r="B1085" s="2" t="s">
        <v>719</v>
      </c>
      <c r="C1085" s="2" t="s">
        <v>252</v>
      </c>
      <c r="D1085" s="2" t="s">
        <v>667</v>
      </c>
      <c r="F1085" s="2">
        <v>0</v>
      </c>
      <c r="H1085" s="2">
        <v>210000</v>
      </c>
      <c r="S1085" s="2"/>
      <c r="T1085" s="2"/>
      <c r="U1085" s="2"/>
      <c r="V1085" s="2"/>
      <c r="AB1085" s="7"/>
      <c r="AC1085" s="7"/>
      <c r="AD1085" s="7"/>
      <c r="AE1085" s="7"/>
      <c r="AF1085" s="7"/>
      <c r="AG1085" s="7"/>
      <c r="AH1085" s="7"/>
      <c r="AI1085" s="7"/>
    </row>
    <row r="1086" spans="1:35" ht="12" customHeight="1" x14ac:dyDescent="0.2">
      <c r="A1086" s="5">
        <v>2022</v>
      </c>
      <c r="B1086" s="2" t="s">
        <v>720</v>
      </c>
      <c r="C1086" s="2" t="s">
        <v>253</v>
      </c>
      <c r="D1086" s="2" t="s">
        <v>667</v>
      </c>
      <c r="E1086" s="16"/>
      <c r="F1086" s="2">
        <v>1541113</v>
      </c>
      <c r="H1086" s="2">
        <v>548400</v>
      </c>
      <c r="S1086" s="2"/>
      <c r="T1086" s="2"/>
      <c r="U1086" s="2"/>
      <c r="V1086" s="2"/>
      <c r="AB1086" s="7"/>
      <c r="AC1086" s="7"/>
      <c r="AD1086" s="7"/>
      <c r="AE1086" s="7"/>
      <c r="AF1086" s="7"/>
      <c r="AG1086" s="7"/>
      <c r="AH1086" s="7"/>
      <c r="AI1086" s="7"/>
    </row>
    <row r="1087" spans="1:35" ht="12" customHeight="1" x14ac:dyDescent="0.2">
      <c r="A1087" s="5">
        <v>2022</v>
      </c>
      <c r="B1087" s="2" t="s">
        <v>715</v>
      </c>
      <c r="C1087" s="2" t="s">
        <v>725</v>
      </c>
      <c r="D1087" s="2" t="s">
        <v>666</v>
      </c>
      <c r="E1087" s="16"/>
      <c r="F1087" s="2">
        <v>6840000</v>
      </c>
      <c r="S1087" s="2"/>
      <c r="T1087" s="2"/>
      <c r="U1087" s="2"/>
      <c r="V1087" s="2"/>
      <c r="AB1087" s="7"/>
      <c r="AC1087" s="7"/>
      <c r="AD1087" s="7"/>
      <c r="AE1087" s="7"/>
      <c r="AF1087" s="7"/>
      <c r="AG1087" s="7"/>
      <c r="AH1087" s="7"/>
      <c r="AI1087" s="7"/>
    </row>
    <row r="1088" spans="1:35" ht="12" customHeight="1" x14ac:dyDescent="0.2">
      <c r="A1088" s="5">
        <v>2022</v>
      </c>
      <c r="B1088" s="2" t="s">
        <v>716</v>
      </c>
      <c r="C1088" s="2" t="s">
        <v>726</v>
      </c>
      <c r="D1088" s="2" t="s">
        <v>666</v>
      </c>
      <c r="E1088" s="16">
        <v>23338466</v>
      </c>
      <c r="F1088" s="2">
        <v>13072383</v>
      </c>
      <c r="S1088" s="2"/>
      <c r="T1088" s="2"/>
      <c r="U1088" s="2"/>
      <c r="V1088" s="2"/>
      <c r="AB1088" s="7"/>
      <c r="AC1088" s="7"/>
      <c r="AD1088" s="7"/>
      <c r="AE1088" s="7"/>
      <c r="AF1088" s="7"/>
      <c r="AG1088" s="7"/>
      <c r="AH1088" s="7"/>
      <c r="AI1088" s="7"/>
    </row>
    <row r="1089" spans="1:35" ht="12" customHeight="1" x14ac:dyDescent="0.2">
      <c r="A1089" s="5">
        <v>2022</v>
      </c>
      <c r="B1089" s="2" t="s">
        <v>717</v>
      </c>
      <c r="C1089" s="2" t="s">
        <v>727</v>
      </c>
      <c r="D1089" s="2" t="s">
        <v>666</v>
      </c>
      <c r="E1089" s="16">
        <v>21627726</v>
      </c>
      <c r="F1089" s="2">
        <v>10645178</v>
      </c>
      <c r="S1089" s="2"/>
      <c r="T1089" s="2"/>
      <c r="U1089" s="2"/>
      <c r="V1089" s="2"/>
      <c r="AB1089" s="7"/>
      <c r="AC1089" s="7"/>
      <c r="AD1089" s="7"/>
      <c r="AE1089" s="7"/>
      <c r="AF1089" s="7"/>
      <c r="AG1089" s="7"/>
      <c r="AH1089" s="7"/>
      <c r="AI1089" s="7"/>
    </row>
    <row r="1090" spans="1:35" ht="12" customHeight="1" x14ac:dyDescent="0.2">
      <c r="A1090" s="5">
        <v>2022</v>
      </c>
      <c r="B1090" s="2" t="s">
        <v>718</v>
      </c>
      <c r="C1090" s="2" t="s">
        <v>728</v>
      </c>
      <c r="D1090" s="2" t="s">
        <v>666</v>
      </c>
      <c r="E1090" s="16">
        <v>27975176</v>
      </c>
      <c r="F1090" s="2">
        <v>15962044</v>
      </c>
      <c r="S1090" s="2"/>
      <c r="T1090" s="2"/>
      <c r="U1090" s="2"/>
      <c r="V1090" s="2"/>
      <c r="AB1090" s="7"/>
      <c r="AC1090" s="7"/>
      <c r="AD1090" s="7"/>
      <c r="AE1090" s="7"/>
      <c r="AF1090" s="7"/>
      <c r="AG1090" s="7"/>
      <c r="AH1090" s="7"/>
      <c r="AI1090" s="7"/>
    </row>
    <row r="1091" spans="1:35" ht="12" customHeight="1" x14ac:dyDescent="0.2">
      <c r="A1091" s="5">
        <v>2022</v>
      </c>
      <c r="B1091" s="2" t="s">
        <v>719</v>
      </c>
      <c r="C1091" s="2" t="s">
        <v>729</v>
      </c>
      <c r="D1091" s="2" t="s">
        <v>666</v>
      </c>
      <c r="E1091" s="16">
        <v>15634904</v>
      </c>
      <c r="F1091" s="2">
        <v>22490052</v>
      </c>
      <c r="S1091" s="2"/>
      <c r="T1091" s="2"/>
      <c r="U1091" s="2"/>
      <c r="V1091" s="2"/>
      <c r="AB1091" s="7"/>
      <c r="AC1091" s="7"/>
      <c r="AD1091" s="7"/>
      <c r="AE1091" s="7"/>
      <c r="AF1091" s="7"/>
      <c r="AG1091" s="7"/>
      <c r="AH1091" s="7"/>
      <c r="AI1091" s="7"/>
    </row>
    <row r="1092" spans="1:35" ht="12" customHeight="1" x14ac:dyDescent="0.2">
      <c r="A1092" s="5">
        <v>2022</v>
      </c>
      <c r="B1092" s="2" t="s">
        <v>720</v>
      </c>
      <c r="C1092" s="2" t="s">
        <v>730</v>
      </c>
      <c r="D1092" s="2" t="s">
        <v>666</v>
      </c>
      <c r="E1092" s="16">
        <v>19501202</v>
      </c>
      <c r="F1092" s="2">
        <v>7027134</v>
      </c>
      <c r="S1092" s="2"/>
      <c r="T1092" s="2"/>
      <c r="U1092" s="2"/>
      <c r="V1092" s="2"/>
      <c r="AB1092" s="7"/>
      <c r="AC1092" s="7"/>
      <c r="AD1092" s="7"/>
      <c r="AE1092" s="7"/>
      <c r="AF1092" s="7"/>
      <c r="AG1092" s="7"/>
      <c r="AH1092" s="7"/>
      <c r="AI1092" s="7"/>
    </row>
    <row r="1093" spans="1:35" ht="12" customHeight="1" x14ac:dyDescent="0.2">
      <c r="A1093" s="5">
        <v>2022</v>
      </c>
      <c r="B1093" s="2" t="s">
        <v>716</v>
      </c>
      <c r="C1093" s="2" t="s">
        <v>731</v>
      </c>
      <c r="D1093" s="2" t="s">
        <v>666</v>
      </c>
      <c r="E1093" s="16">
        <v>20629273</v>
      </c>
      <c r="F1093" s="2">
        <v>11269862</v>
      </c>
      <c r="S1093" s="2"/>
      <c r="T1093" s="2"/>
      <c r="U1093" s="2"/>
      <c r="V1093" s="2"/>
      <c r="AB1093" s="7"/>
      <c r="AC1093" s="7"/>
      <c r="AD1093" s="7"/>
      <c r="AE1093" s="7"/>
      <c r="AF1093" s="7"/>
      <c r="AG1093" s="7"/>
      <c r="AH1093" s="7"/>
      <c r="AI1093" s="7"/>
    </row>
    <row r="1094" spans="1:35" ht="12" customHeight="1" x14ac:dyDescent="0.2">
      <c r="A1094" s="5">
        <v>2022</v>
      </c>
      <c r="B1094" s="2" t="s">
        <v>721</v>
      </c>
      <c r="C1094" s="2" t="s">
        <v>732</v>
      </c>
      <c r="D1094" s="2" t="s">
        <v>666</v>
      </c>
      <c r="E1094" s="16">
        <v>4188172</v>
      </c>
      <c r="F1094" s="2">
        <v>4798963</v>
      </c>
      <c r="S1094" s="2"/>
      <c r="T1094" s="2"/>
      <c r="U1094" s="2"/>
      <c r="V1094" s="2"/>
      <c r="AB1094" s="7"/>
      <c r="AC1094" s="7"/>
      <c r="AD1094" s="7"/>
      <c r="AE1094" s="7"/>
      <c r="AF1094" s="7"/>
      <c r="AG1094" s="7"/>
      <c r="AH1094" s="7"/>
      <c r="AI1094" s="7"/>
    </row>
    <row r="1095" spans="1:35" ht="12" customHeight="1" x14ac:dyDescent="0.2">
      <c r="A1095" s="5">
        <v>2022</v>
      </c>
      <c r="B1095" s="2" t="s">
        <v>718</v>
      </c>
      <c r="C1095" s="2" t="s">
        <v>733</v>
      </c>
      <c r="D1095" s="2" t="s">
        <v>666</v>
      </c>
      <c r="E1095" s="16">
        <v>6713224</v>
      </c>
      <c r="F1095" s="2">
        <v>8664153</v>
      </c>
      <c r="S1095" s="2"/>
      <c r="T1095" s="2"/>
      <c r="U1095" s="2"/>
      <c r="V1095" s="2"/>
      <c r="AB1095" s="7"/>
      <c r="AC1095" s="7"/>
      <c r="AD1095" s="7"/>
      <c r="AE1095" s="7"/>
      <c r="AF1095" s="7"/>
      <c r="AG1095" s="7"/>
      <c r="AH1095" s="7"/>
      <c r="AI1095" s="7"/>
    </row>
    <row r="1096" spans="1:35" ht="12" customHeight="1" x14ac:dyDescent="0.2">
      <c r="A1096" s="5">
        <v>2022</v>
      </c>
      <c r="B1096" s="2" t="s">
        <v>721</v>
      </c>
      <c r="C1096" s="2" t="s">
        <v>734</v>
      </c>
      <c r="D1096" s="2" t="s">
        <v>666</v>
      </c>
      <c r="E1096" s="16">
        <v>23541499</v>
      </c>
      <c r="F1096" s="2">
        <v>9111016</v>
      </c>
      <c r="S1096" s="2"/>
      <c r="T1096" s="2"/>
      <c r="U1096" s="2"/>
      <c r="V1096" s="2"/>
      <c r="AB1096" s="7"/>
      <c r="AC1096" s="7"/>
      <c r="AD1096" s="7"/>
      <c r="AE1096" s="7"/>
      <c r="AF1096" s="7"/>
      <c r="AG1096" s="7"/>
      <c r="AH1096" s="7"/>
      <c r="AI1096" s="7"/>
    </row>
    <row r="1097" spans="1:35" ht="12" customHeight="1" x14ac:dyDescent="0.2">
      <c r="A1097" s="5">
        <v>2022</v>
      </c>
      <c r="B1097" s="2" t="s">
        <v>722</v>
      </c>
      <c r="C1097" s="2" t="s">
        <v>735</v>
      </c>
      <c r="D1097" s="2" t="s">
        <v>666</v>
      </c>
      <c r="E1097" s="16">
        <v>20788303</v>
      </c>
      <c r="F1097" s="2">
        <v>9789411</v>
      </c>
      <c r="S1097" s="2"/>
      <c r="T1097" s="2"/>
      <c r="U1097" s="2"/>
      <c r="V1097" s="2"/>
      <c r="AB1097" s="7"/>
      <c r="AC1097" s="7"/>
      <c r="AD1097" s="7"/>
      <c r="AE1097" s="7"/>
      <c r="AF1097" s="7"/>
      <c r="AG1097" s="7"/>
      <c r="AH1097" s="7"/>
      <c r="AI1097" s="7"/>
    </row>
    <row r="1098" spans="1:35" ht="12" customHeight="1" x14ac:dyDescent="0.2">
      <c r="A1098" s="5">
        <v>2022</v>
      </c>
      <c r="B1098" s="2" t="s">
        <v>715</v>
      </c>
      <c r="C1098" s="2" t="s">
        <v>736</v>
      </c>
      <c r="D1098" s="2" t="s">
        <v>666</v>
      </c>
      <c r="E1098" s="16">
        <v>14250000</v>
      </c>
      <c r="F1098" s="2">
        <v>0</v>
      </c>
      <c r="S1098" s="2"/>
      <c r="T1098" s="2"/>
      <c r="U1098" s="2"/>
      <c r="V1098" s="2"/>
      <c r="AB1098" s="7"/>
      <c r="AC1098" s="7"/>
      <c r="AD1098" s="7"/>
      <c r="AE1098" s="7"/>
      <c r="AF1098" s="7"/>
      <c r="AG1098" s="7"/>
      <c r="AH1098" s="7"/>
      <c r="AI1098" s="7"/>
    </row>
    <row r="1099" spans="1:35" ht="12" customHeight="1" x14ac:dyDescent="0.2">
      <c r="A1099" s="5">
        <v>2022</v>
      </c>
      <c r="B1099" s="2" t="s">
        <v>723</v>
      </c>
      <c r="C1099" s="2" t="s">
        <v>737</v>
      </c>
      <c r="D1099" s="2" t="s">
        <v>666</v>
      </c>
      <c r="E1099" s="16">
        <v>27067185</v>
      </c>
      <c r="F1099" s="2">
        <v>9063665</v>
      </c>
      <c r="S1099" s="2"/>
      <c r="T1099" s="2"/>
      <c r="U1099" s="2"/>
      <c r="V1099" s="2"/>
      <c r="AB1099" s="7"/>
      <c r="AC1099" s="7"/>
      <c r="AD1099" s="7"/>
      <c r="AE1099" s="7"/>
      <c r="AF1099" s="7"/>
      <c r="AG1099" s="7"/>
      <c r="AH1099" s="7"/>
      <c r="AI1099" s="7"/>
    </row>
    <row r="1100" spans="1:35" ht="12" customHeight="1" x14ac:dyDescent="0.2">
      <c r="A1100" s="5">
        <v>2022</v>
      </c>
      <c r="B1100" s="2" t="s">
        <v>719</v>
      </c>
      <c r="C1100" s="2" t="s">
        <v>738</v>
      </c>
      <c r="D1100" s="2" t="s">
        <v>666</v>
      </c>
      <c r="E1100" s="16">
        <v>6735546</v>
      </c>
      <c r="F1100" s="2">
        <v>16206217</v>
      </c>
      <c r="S1100" s="2"/>
      <c r="T1100" s="2"/>
      <c r="U1100" s="2"/>
      <c r="V1100" s="2"/>
      <c r="AB1100" s="7"/>
      <c r="AC1100" s="7"/>
      <c r="AD1100" s="7"/>
      <c r="AE1100" s="7"/>
      <c r="AF1100" s="7"/>
      <c r="AG1100" s="7"/>
      <c r="AH1100" s="7"/>
      <c r="AI1100" s="7"/>
    </row>
    <row r="1101" spans="1:35" ht="12" customHeight="1" x14ac:dyDescent="0.2">
      <c r="A1101" s="5">
        <v>2022</v>
      </c>
      <c r="B1101" s="2" t="s">
        <v>721</v>
      </c>
      <c r="C1101" s="2" t="s">
        <v>739</v>
      </c>
      <c r="D1101" s="2" t="s">
        <v>666</v>
      </c>
      <c r="E1101" s="16">
        <v>4453651</v>
      </c>
      <c r="F1101" s="2">
        <v>6547170</v>
      </c>
      <c r="S1101" s="2"/>
      <c r="T1101" s="2"/>
      <c r="U1101" s="2"/>
      <c r="V1101" s="2"/>
      <c r="AB1101" s="7"/>
      <c r="AC1101" s="7"/>
      <c r="AD1101" s="7"/>
      <c r="AE1101" s="7"/>
      <c r="AF1101" s="7"/>
      <c r="AG1101" s="7"/>
      <c r="AH1101" s="7"/>
      <c r="AI1101" s="7"/>
    </row>
    <row r="1102" spans="1:35" ht="12" customHeight="1" x14ac:dyDescent="0.2">
      <c r="A1102" s="5">
        <v>2022</v>
      </c>
      <c r="B1102" s="2" t="s">
        <v>724</v>
      </c>
      <c r="C1102" s="2" t="s">
        <v>740</v>
      </c>
      <c r="D1102" s="2" t="s">
        <v>666</v>
      </c>
      <c r="E1102" s="16">
        <v>23076893</v>
      </c>
      <c r="F1102" s="2">
        <v>16626097</v>
      </c>
      <c r="S1102" s="2"/>
      <c r="T1102" s="2"/>
      <c r="U1102" s="2"/>
      <c r="V1102" s="2"/>
      <c r="AB1102" s="7"/>
      <c r="AC1102" s="7"/>
      <c r="AD1102" s="7"/>
      <c r="AE1102" s="7"/>
      <c r="AF1102" s="7"/>
      <c r="AG1102" s="7"/>
      <c r="AH1102" s="7"/>
      <c r="AI1102" s="7"/>
    </row>
    <row r="1103" spans="1:35" ht="12" customHeight="1" x14ac:dyDescent="0.2">
      <c r="A1103" s="5">
        <v>2022</v>
      </c>
      <c r="B1103" s="2" t="s">
        <v>718</v>
      </c>
      <c r="C1103" s="2" t="s">
        <v>741</v>
      </c>
      <c r="D1103" s="2" t="s">
        <v>666</v>
      </c>
      <c r="E1103" s="16">
        <v>5670556</v>
      </c>
      <c r="F1103" s="2">
        <v>7917535</v>
      </c>
      <c r="S1103" s="2"/>
      <c r="T1103" s="2"/>
      <c r="U1103" s="2"/>
      <c r="V1103" s="2"/>
      <c r="AB1103" s="7"/>
      <c r="AC1103" s="7"/>
      <c r="AD1103" s="7"/>
      <c r="AE1103" s="7"/>
      <c r="AF1103" s="7"/>
      <c r="AG1103" s="7"/>
      <c r="AH1103" s="7"/>
      <c r="AI1103" s="7"/>
    </row>
    <row r="1104" spans="1:35" ht="12" customHeight="1" x14ac:dyDescent="0.2">
      <c r="A1104" s="5">
        <v>2022</v>
      </c>
      <c r="B1104" s="2" t="s">
        <v>717</v>
      </c>
      <c r="C1104" s="2" t="s">
        <v>742</v>
      </c>
      <c r="D1104" s="2" t="s">
        <v>666</v>
      </c>
      <c r="E1104" s="16">
        <v>6101760</v>
      </c>
      <c r="F1104" s="2">
        <v>0</v>
      </c>
      <c r="S1104" s="2"/>
      <c r="T1104" s="2"/>
      <c r="U1104" s="2"/>
      <c r="V1104" s="2"/>
      <c r="AB1104" s="7"/>
      <c r="AC1104" s="7"/>
      <c r="AD1104" s="7"/>
      <c r="AE1104" s="7"/>
      <c r="AF1104" s="7"/>
      <c r="AG1104" s="7"/>
      <c r="AH1104" s="7"/>
      <c r="AI1104" s="7"/>
    </row>
    <row r="1105" spans="1:35" ht="12" customHeight="1" x14ac:dyDescent="0.2">
      <c r="A1105" s="5">
        <v>2022</v>
      </c>
      <c r="B1105" s="2" t="s">
        <v>717</v>
      </c>
      <c r="C1105" s="2" t="s">
        <v>743</v>
      </c>
      <c r="D1105" s="2" t="s">
        <v>666</v>
      </c>
      <c r="E1105" s="16">
        <v>20426928</v>
      </c>
      <c r="F1105" s="2">
        <v>6888272</v>
      </c>
      <c r="S1105" s="2"/>
      <c r="T1105" s="2"/>
      <c r="U1105" s="2"/>
      <c r="V1105" s="2"/>
      <c r="AB1105" s="7"/>
      <c r="AC1105" s="7"/>
      <c r="AD1105" s="7"/>
      <c r="AE1105" s="7"/>
      <c r="AF1105" s="7"/>
      <c r="AG1105" s="7"/>
      <c r="AH1105" s="7"/>
      <c r="AI1105" s="7"/>
    </row>
    <row r="1106" spans="1:35" ht="12" customHeight="1" x14ac:dyDescent="0.2">
      <c r="A1106" s="5">
        <v>2022</v>
      </c>
      <c r="B1106" s="2" t="s">
        <v>715</v>
      </c>
      <c r="C1106" s="2" t="s">
        <v>744</v>
      </c>
      <c r="D1106" s="2" t="s">
        <v>666</v>
      </c>
      <c r="E1106" s="16">
        <v>20534344</v>
      </c>
      <c r="F1106" s="2">
        <v>8497827</v>
      </c>
      <c r="S1106" s="2"/>
      <c r="T1106" s="2"/>
      <c r="U1106" s="2"/>
      <c r="V1106" s="2"/>
      <c r="AB1106" s="7"/>
      <c r="AC1106" s="7"/>
      <c r="AD1106" s="7"/>
      <c r="AE1106" s="7"/>
      <c r="AF1106" s="7"/>
      <c r="AG1106" s="7"/>
      <c r="AH1106" s="7"/>
      <c r="AI1106" s="7"/>
    </row>
    <row r="1107" spans="1:35" ht="12" customHeight="1" x14ac:dyDescent="0.2">
      <c r="A1107" s="5">
        <v>2022</v>
      </c>
      <c r="B1107" s="2" t="s">
        <v>724</v>
      </c>
      <c r="C1107" s="2" t="s">
        <v>745</v>
      </c>
      <c r="D1107" s="2" t="s">
        <v>666</v>
      </c>
      <c r="E1107" s="16">
        <v>19910006</v>
      </c>
      <c r="F1107" s="2">
        <v>15685665</v>
      </c>
      <c r="S1107" s="2"/>
      <c r="T1107" s="2"/>
      <c r="U1107" s="2"/>
      <c r="V1107" s="2"/>
      <c r="AB1107" s="7"/>
      <c r="AC1107" s="7"/>
      <c r="AD1107" s="7"/>
      <c r="AE1107" s="7"/>
      <c r="AF1107" s="7"/>
      <c r="AG1107" s="7"/>
      <c r="AH1107" s="7"/>
      <c r="AI1107" s="7"/>
    </row>
    <row r="1108" spans="1:35" ht="12" customHeight="1" x14ac:dyDescent="0.2">
      <c r="A1108" s="5">
        <v>2022</v>
      </c>
      <c r="B1108" s="2" t="s">
        <v>718</v>
      </c>
      <c r="C1108" s="2" t="s">
        <v>746</v>
      </c>
      <c r="D1108" s="2" t="s">
        <v>666</v>
      </c>
      <c r="E1108" s="16">
        <v>19661935</v>
      </c>
      <c r="F1108" s="2">
        <v>0</v>
      </c>
      <c r="S1108" s="2"/>
      <c r="T1108" s="2"/>
      <c r="U1108" s="2"/>
      <c r="V1108" s="2"/>
      <c r="AB1108" s="7"/>
      <c r="AC1108" s="7"/>
      <c r="AD1108" s="7"/>
      <c r="AE1108" s="7"/>
      <c r="AF1108" s="7"/>
      <c r="AG1108" s="7"/>
      <c r="AH1108" s="7"/>
      <c r="AI1108" s="7"/>
    </row>
    <row r="1109" spans="1:35" ht="12" customHeight="1" x14ac:dyDescent="0.2">
      <c r="A1109" s="5">
        <v>2022</v>
      </c>
      <c r="B1109" s="2" t="s">
        <v>723</v>
      </c>
      <c r="C1109" s="2" t="s">
        <v>747</v>
      </c>
      <c r="D1109" s="2" t="s">
        <v>666</v>
      </c>
      <c r="E1109" s="16">
        <v>28271584</v>
      </c>
      <c r="F1109" s="2">
        <v>23425781</v>
      </c>
      <c r="S1109" s="2"/>
      <c r="T1109" s="2"/>
      <c r="U1109" s="2"/>
      <c r="V1109" s="2"/>
      <c r="AB1109" s="7"/>
      <c r="AC1109" s="7"/>
      <c r="AD1109" s="7"/>
      <c r="AE1109" s="7"/>
      <c r="AF1109" s="7"/>
      <c r="AG1109" s="7"/>
      <c r="AH1109" s="7"/>
      <c r="AI1109" s="7"/>
    </row>
    <row r="1110" spans="1:35" ht="12" customHeight="1" x14ac:dyDescent="0.2">
      <c r="A1110" s="5">
        <v>2022</v>
      </c>
      <c r="B1110" s="2" t="s">
        <v>722</v>
      </c>
      <c r="C1110" s="2" t="s">
        <v>748</v>
      </c>
      <c r="D1110" s="2" t="s">
        <v>666</v>
      </c>
      <c r="E1110" s="16">
        <v>6159263</v>
      </c>
      <c r="F1110" s="2">
        <v>19986811</v>
      </c>
      <c r="S1110" s="2"/>
      <c r="T1110" s="2"/>
      <c r="U1110" s="2"/>
      <c r="V1110" s="2"/>
      <c r="AB1110" s="7"/>
      <c r="AC1110" s="7"/>
      <c r="AD1110" s="7"/>
      <c r="AE1110" s="7"/>
      <c r="AF1110" s="7"/>
      <c r="AG1110" s="7"/>
      <c r="AH1110" s="7"/>
      <c r="AI1110" s="7"/>
    </row>
    <row r="1111" spans="1:35" ht="12" customHeight="1" x14ac:dyDescent="0.2">
      <c r="A1111" s="5">
        <v>2022</v>
      </c>
      <c r="B1111" s="2" t="s">
        <v>719</v>
      </c>
      <c r="C1111" s="2" t="s">
        <v>749</v>
      </c>
      <c r="D1111" s="2" t="s">
        <v>666</v>
      </c>
      <c r="E1111" s="16">
        <v>5384731</v>
      </c>
      <c r="F1111" s="2">
        <v>6243184</v>
      </c>
      <c r="S1111" s="2"/>
      <c r="T1111" s="2"/>
      <c r="U1111" s="2"/>
      <c r="V1111" s="2"/>
      <c r="AB1111" s="7"/>
      <c r="AC1111" s="7"/>
      <c r="AD1111" s="7"/>
      <c r="AE1111" s="7"/>
      <c r="AF1111" s="7"/>
      <c r="AG1111" s="7"/>
      <c r="AH1111" s="7"/>
      <c r="AI1111" s="7"/>
    </row>
    <row r="1112" spans="1:35" ht="12" customHeight="1" x14ac:dyDescent="0.2">
      <c r="A1112" s="5">
        <v>2022</v>
      </c>
      <c r="B1112" s="2" t="s">
        <v>720</v>
      </c>
      <c r="C1112" s="2" t="s">
        <v>750</v>
      </c>
      <c r="D1112" s="2" t="s">
        <v>666</v>
      </c>
      <c r="E1112" s="16">
        <v>4995601</v>
      </c>
      <c r="F1112" s="2">
        <v>0</v>
      </c>
      <c r="S1112" s="2"/>
      <c r="T1112" s="2"/>
      <c r="U1112" s="2"/>
      <c r="V1112" s="2"/>
      <c r="AB1112" s="7"/>
      <c r="AC1112" s="7"/>
      <c r="AD1112" s="7"/>
      <c r="AE1112" s="7"/>
      <c r="AF1112" s="7"/>
      <c r="AG1112" s="7"/>
      <c r="AH1112" s="7"/>
      <c r="AI1112" s="7"/>
    </row>
    <row r="1113" spans="1:35" ht="12" customHeight="1" x14ac:dyDescent="0.2">
      <c r="A1113" s="5">
        <v>2022</v>
      </c>
      <c r="B1113" s="2" t="s">
        <v>724</v>
      </c>
      <c r="C1113" s="2" t="s">
        <v>751</v>
      </c>
      <c r="D1113" s="2" t="s">
        <v>666</v>
      </c>
      <c r="E1113" s="16">
        <v>5464482</v>
      </c>
      <c r="F1113" s="2">
        <v>0</v>
      </c>
      <c r="S1113" s="2"/>
      <c r="T1113" s="2"/>
      <c r="U1113" s="2"/>
      <c r="V1113" s="2"/>
      <c r="AB1113" s="7"/>
      <c r="AC1113" s="7"/>
      <c r="AD1113" s="7"/>
      <c r="AE1113" s="7"/>
      <c r="AF1113" s="7"/>
      <c r="AG1113" s="7"/>
      <c r="AH1113" s="7"/>
      <c r="AI1113" s="7"/>
    </row>
    <row r="1114" spans="1:35" ht="12" customHeight="1" x14ac:dyDescent="0.2">
      <c r="A1114" s="5">
        <v>2022</v>
      </c>
      <c r="B1114" s="2" t="s">
        <v>722</v>
      </c>
      <c r="C1114" s="2" t="s">
        <v>752</v>
      </c>
      <c r="D1114" s="2" t="s">
        <v>666</v>
      </c>
      <c r="E1114" s="16">
        <v>6741442</v>
      </c>
      <c r="F1114" s="2">
        <v>19491844</v>
      </c>
      <c r="S1114" s="2"/>
      <c r="T1114" s="2"/>
      <c r="U1114" s="2"/>
      <c r="V1114" s="2"/>
      <c r="AB1114" s="7"/>
      <c r="AC1114" s="7"/>
      <c r="AD1114" s="7"/>
      <c r="AE1114" s="7"/>
      <c r="AF1114" s="7"/>
      <c r="AG1114" s="7"/>
      <c r="AH1114" s="7"/>
      <c r="AI1114" s="7"/>
    </row>
    <row r="1115" spans="1:35" ht="12" customHeight="1" x14ac:dyDescent="0.2">
      <c r="A1115" s="5">
        <v>2022</v>
      </c>
      <c r="B1115" s="2" t="s">
        <v>724</v>
      </c>
      <c r="C1115" s="2" t="s">
        <v>753</v>
      </c>
      <c r="D1115" s="2" t="s">
        <v>666</v>
      </c>
      <c r="E1115" s="16">
        <v>10148244</v>
      </c>
      <c r="F1115" s="2">
        <v>0</v>
      </c>
      <c r="S1115" s="2"/>
      <c r="T1115" s="2"/>
      <c r="U1115" s="2"/>
      <c r="V1115" s="2"/>
      <c r="AB1115" s="7"/>
      <c r="AC1115" s="7"/>
      <c r="AD1115" s="7"/>
      <c r="AE1115" s="7"/>
      <c r="AF1115" s="7"/>
      <c r="AG1115" s="7"/>
      <c r="AH1115" s="7"/>
      <c r="AI1115" s="7"/>
    </row>
    <row r="1116" spans="1:35" ht="12" customHeight="1" x14ac:dyDescent="0.2">
      <c r="A1116" s="5">
        <v>2022</v>
      </c>
      <c r="B1116" s="2" t="s">
        <v>724</v>
      </c>
      <c r="C1116" s="2" t="s">
        <v>248</v>
      </c>
      <c r="D1116" s="2" t="s">
        <v>666</v>
      </c>
      <c r="E1116" s="16">
        <v>4750518</v>
      </c>
      <c r="F1116" s="2">
        <v>0</v>
      </c>
      <c r="S1116" s="2"/>
      <c r="T1116" s="2"/>
      <c r="U1116" s="2"/>
      <c r="V1116" s="2"/>
      <c r="AB1116" s="7"/>
      <c r="AC1116" s="7"/>
      <c r="AD1116" s="7"/>
      <c r="AE1116" s="7"/>
      <c r="AF1116" s="7"/>
      <c r="AG1116" s="7"/>
      <c r="AH1116" s="7"/>
      <c r="AI1116" s="7"/>
    </row>
    <row r="1117" spans="1:35" ht="12" customHeight="1" x14ac:dyDescent="0.2">
      <c r="A1117" s="5">
        <v>2022</v>
      </c>
      <c r="B1117" s="2" t="s">
        <v>717</v>
      </c>
      <c r="C1117" s="2" t="s">
        <v>249</v>
      </c>
      <c r="D1117" s="2" t="s">
        <v>666</v>
      </c>
      <c r="E1117" s="16">
        <v>22991492</v>
      </c>
      <c r="F1117" s="2">
        <v>0</v>
      </c>
      <c r="S1117" s="2"/>
      <c r="T1117" s="2"/>
      <c r="U1117" s="2"/>
      <c r="V1117" s="2"/>
      <c r="AB1117" s="7"/>
      <c r="AC1117" s="7"/>
      <c r="AD1117" s="7"/>
      <c r="AE1117" s="7"/>
      <c r="AF1117" s="7"/>
      <c r="AG1117" s="7"/>
      <c r="AH1117" s="7"/>
      <c r="AI1117" s="7"/>
    </row>
    <row r="1118" spans="1:35" ht="12" customHeight="1" x14ac:dyDescent="0.2">
      <c r="A1118" s="5">
        <v>2022</v>
      </c>
      <c r="B1118" s="2" t="s">
        <v>723</v>
      </c>
      <c r="C1118" s="2" t="s">
        <v>250</v>
      </c>
      <c r="D1118" s="2" t="s">
        <v>666</v>
      </c>
      <c r="E1118" s="16"/>
      <c r="F1118" s="2">
        <v>2420375</v>
      </c>
      <c r="S1118" s="2"/>
      <c r="T1118" s="2"/>
      <c r="U1118" s="2"/>
      <c r="V1118" s="2"/>
      <c r="AB1118" s="7"/>
      <c r="AC1118" s="7"/>
      <c r="AD1118" s="7"/>
      <c r="AE1118" s="7"/>
      <c r="AF1118" s="7"/>
      <c r="AG1118" s="7"/>
      <c r="AH1118" s="7"/>
      <c r="AI1118" s="7"/>
    </row>
    <row r="1119" spans="1:35" ht="12" customHeight="1" x14ac:dyDescent="0.2">
      <c r="A1119" s="5">
        <v>2022</v>
      </c>
      <c r="B1119" s="2" t="s">
        <v>723</v>
      </c>
      <c r="C1119" s="2" t="s">
        <v>251</v>
      </c>
      <c r="D1119" s="2" t="s">
        <v>666</v>
      </c>
      <c r="E1119" s="16">
        <v>4889718</v>
      </c>
      <c r="F1119" s="2">
        <v>3835831</v>
      </c>
      <c r="S1119" s="2"/>
      <c r="T1119" s="2"/>
      <c r="U1119" s="2"/>
      <c r="V1119" s="2"/>
      <c r="AB1119" s="7"/>
      <c r="AC1119" s="7"/>
      <c r="AD1119" s="7"/>
      <c r="AE1119" s="7"/>
      <c r="AF1119" s="7"/>
      <c r="AG1119" s="7"/>
      <c r="AH1119" s="7"/>
      <c r="AI1119" s="7"/>
    </row>
    <row r="1120" spans="1:35" ht="12" customHeight="1" x14ac:dyDescent="0.2">
      <c r="A1120" s="5">
        <v>2022</v>
      </c>
      <c r="B1120" s="2" t="s">
        <v>719</v>
      </c>
      <c r="C1120" s="2" t="s">
        <v>252</v>
      </c>
      <c r="D1120" s="2" t="s">
        <v>666</v>
      </c>
      <c r="E1120" s="16">
        <v>10902439</v>
      </c>
      <c r="F1120" s="2">
        <v>8677970</v>
      </c>
      <c r="S1120" s="2"/>
      <c r="T1120" s="2"/>
      <c r="U1120" s="2"/>
      <c r="V1120" s="2"/>
      <c r="AB1120" s="7"/>
      <c r="AC1120" s="7"/>
      <c r="AD1120" s="7"/>
      <c r="AE1120" s="7"/>
      <c r="AF1120" s="7"/>
      <c r="AG1120" s="7"/>
      <c r="AH1120" s="7"/>
      <c r="AI1120" s="7"/>
    </row>
    <row r="1121" spans="1:35" ht="12" customHeight="1" x14ac:dyDescent="0.2">
      <c r="A1121" s="5">
        <v>2022</v>
      </c>
      <c r="B1121" s="2" t="s">
        <v>720</v>
      </c>
      <c r="C1121" s="2" t="s">
        <v>253</v>
      </c>
      <c r="D1121" s="2" t="s">
        <v>666</v>
      </c>
      <c r="E1121" s="2">
        <v>4594524</v>
      </c>
      <c r="F1121" s="2">
        <v>3543986</v>
      </c>
      <c r="S1121" s="2"/>
      <c r="T1121" s="2"/>
      <c r="U1121" s="2"/>
      <c r="V1121" s="2"/>
      <c r="AB1121" s="7"/>
      <c r="AC1121" s="7"/>
      <c r="AD1121" s="7"/>
      <c r="AE1121" s="7"/>
      <c r="AF1121" s="7"/>
      <c r="AG1121" s="7"/>
      <c r="AH1121" s="7"/>
      <c r="AI1121" s="7"/>
    </row>
    <row r="1122" spans="1:35" ht="12" customHeight="1" x14ac:dyDescent="0.2">
      <c r="A1122" s="5">
        <v>2022</v>
      </c>
      <c r="B1122" s="2" t="s">
        <v>715</v>
      </c>
      <c r="C1122" s="2" t="s">
        <v>725</v>
      </c>
      <c r="D1122" s="2" t="s">
        <v>669</v>
      </c>
      <c r="F1122" s="2">
        <v>0</v>
      </c>
      <c r="S1122" s="2"/>
      <c r="T1122" s="2"/>
      <c r="U1122" s="2"/>
      <c r="V1122" s="2"/>
      <c r="AB1122" s="7"/>
      <c r="AC1122" s="7"/>
      <c r="AD1122" s="7"/>
      <c r="AE1122" s="7"/>
      <c r="AF1122" s="7"/>
      <c r="AG1122" s="7"/>
      <c r="AH1122" s="7"/>
      <c r="AI1122" s="7"/>
    </row>
    <row r="1123" spans="1:35" ht="12" customHeight="1" x14ac:dyDescent="0.2">
      <c r="A1123" s="5">
        <v>2022</v>
      </c>
      <c r="B1123" s="2" t="s">
        <v>716</v>
      </c>
      <c r="C1123" s="2" t="s">
        <v>726</v>
      </c>
      <c r="D1123" s="2" t="s">
        <v>669</v>
      </c>
      <c r="F1123" s="2">
        <v>0</v>
      </c>
      <c r="S1123" s="2"/>
      <c r="T1123" s="2"/>
      <c r="U1123" s="2"/>
      <c r="V1123" s="2"/>
      <c r="AB1123" s="7"/>
      <c r="AC1123" s="7"/>
      <c r="AD1123" s="7"/>
      <c r="AE1123" s="7"/>
      <c r="AF1123" s="7"/>
      <c r="AG1123" s="7"/>
      <c r="AH1123" s="7"/>
      <c r="AI1123" s="7"/>
    </row>
    <row r="1124" spans="1:35" ht="12" customHeight="1" x14ac:dyDescent="0.2">
      <c r="A1124" s="5">
        <v>2022</v>
      </c>
      <c r="B1124" s="2" t="s">
        <v>717</v>
      </c>
      <c r="C1124" s="2" t="s">
        <v>727</v>
      </c>
      <c r="D1124" s="2" t="s">
        <v>669</v>
      </c>
      <c r="F1124" s="2">
        <v>3017000</v>
      </c>
      <c r="S1124" s="2"/>
      <c r="T1124" s="2"/>
      <c r="U1124" s="2"/>
      <c r="V1124" s="2"/>
      <c r="AB1124" s="7"/>
      <c r="AC1124" s="7"/>
      <c r="AD1124" s="7"/>
      <c r="AE1124" s="7"/>
      <c r="AF1124" s="7"/>
      <c r="AG1124" s="7"/>
      <c r="AH1124" s="7"/>
      <c r="AI1124" s="7"/>
    </row>
    <row r="1125" spans="1:35" ht="12" customHeight="1" x14ac:dyDescent="0.2">
      <c r="A1125" s="5">
        <v>2022</v>
      </c>
      <c r="B1125" s="2" t="s">
        <v>718</v>
      </c>
      <c r="C1125" s="2" t="s">
        <v>728</v>
      </c>
      <c r="D1125" s="2" t="s">
        <v>669</v>
      </c>
      <c r="F1125" s="2">
        <v>0</v>
      </c>
      <c r="S1125" s="2"/>
      <c r="T1125" s="2"/>
      <c r="U1125" s="2"/>
      <c r="V1125" s="2"/>
      <c r="AB1125" s="7"/>
      <c r="AC1125" s="7"/>
      <c r="AD1125" s="7"/>
      <c r="AE1125" s="7"/>
      <c r="AF1125" s="7"/>
      <c r="AG1125" s="7"/>
      <c r="AH1125" s="7"/>
      <c r="AI1125" s="7"/>
    </row>
    <row r="1126" spans="1:35" ht="12" customHeight="1" x14ac:dyDescent="0.2">
      <c r="A1126" s="5">
        <v>2022</v>
      </c>
      <c r="B1126" s="2" t="s">
        <v>719</v>
      </c>
      <c r="C1126" s="2" t="s">
        <v>729</v>
      </c>
      <c r="D1126" s="2" t="s">
        <v>669</v>
      </c>
      <c r="F1126" s="2">
        <v>1220989</v>
      </c>
      <c r="S1126" s="2"/>
      <c r="T1126" s="2"/>
      <c r="U1126" s="2"/>
      <c r="V1126" s="2"/>
      <c r="AB1126" s="7"/>
      <c r="AC1126" s="7"/>
      <c r="AD1126" s="7"/>
      <c r="AE1126" s="7"/>
      <c r="AF1126" s="7"/>
      <c r="AG1126" s="7"/>
      <c r="AH1126" s="7"/>
      <c r="AI1126" s="7"/>
    </row>
    <row r="1127" spans="1:35" ht="12" customHeight="1" x14ac:dyDescent="0.2">
      <c r="A1127" s="5">
        <v>2022</v>
      </c>
      <c r="B1127" s="2" t="s">
        <v>720</v>
      </c>
      <c r="C1127" s="2" t="s">
        <v>730</v>
      </c>
      <c r="D1127" s="2" t="s">
        <v>669</v>
      </c>
      <c r="F1127" s="2">
        <v>0</v>
      </c>
      <c r="S1127" s="2"/>
      <c r="T1127" s="2"/>
      <c r="U1127" s="2"/>
      <c r="V1127" s="2"/>
      <c r="AB1127" s="7"/>
      <c r="AC1127" s="7"/>
      <c r="AD1127" s="7"/>
      <c r="AE1127" s="7"/>
      <c r="AF1127" s="7"/>
      <c r="AG1127" s="7"/>
      <c r="AH1127" s="7"/>
      <c r="AI1127" s="7"/>
    </row>
    <row r="1128" spans="1:35" ht="12" customHeight="1" x14ac:dyDescent="0.2">
      <c r="A1128" s="5">
        <v>2022</v>
      </c>
      <c r="B1128" s="2" t="s">
        <v>716</v>
      </c>
      <c r="C1128" s="2" t="s">
        <v>731</v>
      </c>
      <c r="D1128" s="2" t="s">
        <v>669</v>
      </c>
      <c r="F1128" s="2">
        <v>0</v>
      </c>
      <c r="S1128" s="2"/>
      <c r="T1128" s="2"/>
      <c r="U1128" s="2"/>
      <c r="V1128" s="2"/>
      <c r="AB1128" s="7"/>
      <c r="AC1128" s="7"/>
      <c r="AD1128" s="7"/>
      <c r="AE1128" s="7"/>
      <c r="AF1128" s="7"/>
      <c r="AG1128" s="7"/>
      <c r="AH1128" s="7"/>
      <c r="AI1128" s="7"/>
    </row>
    <row r="1129" spans="1:35" ht="12" customHeight="1" x14ac:dyDescent="0.2">
      <c r="A1129" s="5">
        <v>2022</v>
      </c>
      <c r="B1129" s="2" t="s">
        <v>721</v>
      </c>
      <c r="C1129" s="2" t="s">
        <v>732</v>
      </c>
      <c r="D1129" s="2" t="s">
        <v>669</v>
      </c>
      <c r="F1129" s="2">
        <v>2824136</v>
      </c>
      <c r="S1129" s="2"/>
      <c r="T1129" s="2"/>
      <c r="U1129" s="2"/>
      <c r="V1129" s="2"/>
      <c r="AB1129" s="7"/>
      <c r="AC1129" s="7"/>
      <c r="AD1129" s="7"/>
      <c r="AE1129" s="7"/>
      <c r="AF1129" s="7"/>
      <c r="AG1129" s="7"/>
      <c r="AH1129" s="7"/>
      <c r="AI1129" s="7"/>
    </row>
    <row r="1130" spans="1:35" ht="12" customHeight="1" x14ac:dyDescent="0.2">
      <c r="A1130" s="5">
        <v>2022</v>
      </c>
      <c r="B1130" s="2" t="s">
        <v>718</v>
      </c>
      <c r="C1130" s="2" t="s">
        <v>733</v>
      </c>
      <c r="D1130" s="2" t="s">
        <v>669</v>
      </c>
      <c r="F1130" s="2">
        <v>0</v>
      </c>
      <c r="S1130" s="2"/>
      <c r="T1130" s="2"/>
      <c r="U1130" s="2"/>
      <c r="V1130" s="2"/>
      <c r="AB1130" s="7"/>
      <c r="AC1130" s="7"/>
      <c r="AD1130" s="7"/>
      <c r="AE1130" s="7"/>
      <c r="AF1130" s="7"/>
      <c r="AG1130" s="7"/>
      <c r="AH1130" s="7"/>
      <c r="AI1130" s="7"/>
    </row>
    <row r="1131" spans="1:35" ht="12" customHeight="1" x14ac:dyDescent="0.2">
      <c r="A1131" s="5">
        <v>2022</v>
      </c>
      <c r="B1131" s="2" t="s">
        <v>721</v>
      </c>
      <c r="C1131" s="2" t="s">
        <v>734</v>
      </c>
      <c r="D1131" s="2" t="s">
        <v>669</v>
      </c>
      <c r="F1131" s="2">
        <v>2581380</v>
      </c>
      <c r="S1131" s="2"/>
      <c r="T1131" s="2"/>
      <c r="U1131" s="2"/>
      <c r="V1131" s="2"/>
      <c r="AB1131" s="7"/>
      <c r="AC1131" s="7"/>
      <c r="AD1131" s="7"/>
      <c r="AE1131" s="7"/>
      <c r="AF1131" s="7"/>
      <c r="AG1131" s="7"/>
      <c r="AH1131" s="7"/>
      <c r="AI1131" s="7"/>
    </row>
    <row r="1132" spans="1:35" ht="12" customHeight="1" x14ac:dyDescent="0.2">
      <c r="A1132" s="5">
        <v>2022</v>
      </c>
      <c r="B1132" s="2" t="s">
        <v>722</v>
      </c>
      <c r="C1132" s="2" t="s">
        <v>735</v>
      </c>
      <c r="D1132" s="2" t="s">
        <v>669</v>
      </c>
      <c r="F1132" s="2">
        <v>0</v>
      </c>
      <c r="S1132" s="2"/>
      <c r="T1132" s="2"/>
      <c r="U1132" s="2"/>
      <c r="V1132" s="2"/>
      <c r="AB1132" s="7"/>
      <c r="AC1132" s="7"/>
      <c r="AD1132" s="7"/>
      <c r="AE1132" s="7"/>
      <c r="AF1132" s="7"/>
      <c r="AG1132" s="7"/>
      <c r="AH1132" s="7"/>
      <c r="AI1132" s="7"/>
    </row>
    <row r="1133" spans="1:35" ht="12" customHeight="1" x14ac:dyDescent="0.2">
      <c r="A1133" s="5">
        <v>2022</v>
      </c>
      <c r="B1133" s="2" t="s">
        <v>715</v>
      </c>
      <c r="C1133" s="2" t="s">
        <v>736</v>
      </c>
      <c r="D1133" s="2" t="s">
        <v>669</v>
      </c>
      <c r="F1133" s="2">
        <v>0</v>
      </c>
      <c r="S1133" s="2"/>
      <c r="T1133" s="2"/>
      <c r="U1133" s="2"/>
      <c r="V1133" s="2"/>
      <c r="AB1133" s="7"/>
      <c r="AC1133" s="7"/>
      <c r="AD1133" s="7"/>
      <c r="AE1133" s="7"/>
      <c r="AF1133" s="7"/>
      <c r="AG1133" s="7"/>
      <c r="AH1133" s="7"/>
      <c r="AI1133" s="7"/>
    </row>
    <row r="1134" spans="1:35" ht="12" customHeight="1" x14ac:dyDescent="0.2">
      <c r="A1134" s="5">
        <v>2022</v>
      </c>
      <c r="B1134" s="2" t="s">
        <v>723</v>
      </c>
      <c r="C1134" s="2" t="s">
        <v>737</v>
      </c>
      <c r="D1134" s="2" t="s">
        <v>669</v>
      </c>
      <c r="F1134" s="2">
        <v>0</v>
      </c>
      <c r="S1134" s="2"/>
      <c r="T1134" s="2"/>
      <c r="U1134" s="2"/>
      <c r="V1134" s="2"/>
      <c r="AB1134" s="7"/>
      <c r="AC1134" s="7"/>
      <c r="AD1134" s="7"/>
      <c r="AE1134" s="7"/>
      <c r="AF1134" s="7"/>
      <c r="AG1134" s="7"/>
      <c r="AH1134" s="7"/>
      <c r="AI1134" s="7"/>
    </row>
    <row r="1135" spans="1:35" ht="12" customHeight="1" x14ac:dyDescent="0.2">
      <c r="A1135" s="5">
        <v>2022</v>
      </c>
      <c r="B1135" s="2" t="s">
        <v>719</v>
      </c>
      <c r="C1135" s="2" t="s">
        <v>738</v>
      </c>
      <c r="D1135" s="2" t="s">
        <v>669</v>
      </c>
      <c r="F1135" s="2">
        <v>0</v>
      </c>
      <c r="S1135" s="2"/>
      <c r="T1135" s="2"/>
      <c r="U1135" s="2"/>
      <c r="V1135" s="2"/>
      <c r="AB1135" s="7"/>
      <c r="AC1135" s="7"/>
      <c r="AD1135" s="7"/>
      <c r="AE1135" s="7"/>
      <c r="AF1135" s="7"/>
      <c r="AG1135" s="7"/>
      <c r="AH1135" s="7"/>
      <c r="AI1135" s="7"/>
    </row>
    <row r="1136" spans="1:35" ht="12" customHeight="1" x14ac:dyDescent="0.2">
      <c r="A1136" s="5">
        <v>2022</v>
      </c>
      <c r="B1136" s="2" t="s">
        <v>721</v>
      </c>
      <c r="C1136" s="2" t="s">
        <v>739</v>
      </c>
      <c r="D1136" s="2" t="s">
        <v>669</v>
      </c>
      <c r="F1136" s="2">
        <v>0</v>
      </c>
      <c r="S1136" s="2"/>
      <c r="T1136" s="2"/>
      <c r="U1136" s="2"/>
      <c r="V1136" s="2"/>
      <c r="AB1136" s="7"/>
      <c r="AC1136" s="7"/>
      <c r="AD1136" s="7"/>
      <c r="AE1136" s="7"/>
      <c r="AF1136" s="7"/>
      <c r="AG1136" s="7"/>
      <c r="AH1136" s="7"/>
      <c r="AI1136" s="7"/>
    </row>
    <row r="1137" spans="1:35" ht="12" customHeight="1" x14ac:dyDescent="0.2">
      <c r="A1137" s="5">
        <v>2022</v>
      </c>
      <c r="B1137" s="2" t="s">
        <v>724</v>
      </c>
      <c r="C1137" s="2" t="s">
        <v>740</v>
      </c>
      <c r="D1137" s="2" t="s">
        <v>669</v>
      </c>
      <c r="F1137" s="2">
        <v>0</v>
      </c>
      <c r="S1137" s="2"/>
      <c r="T1137" s="2"/>
      <c r="U1137" s="2"/>
      <c r="V1137" s="2"/>
      <c r="AB1137" s="7"/>
      <c r="AC1137" s="7"/>
      <c r="AD1137" s="7"/>
      <c r="AE1137" s="7"/>
      <c r="AF1137" s="7"/>
      <c r="AG1137" s="7"/>
      <c r="AH1137" s="7"/>
      <c r="AI1137" s="7"/>
    </row>
    <row r="1138" spans="1:35" ht="12" customHeight="1" x14ac:dyDescent="0.2">
      <c r="A1138" s="5">
        <v>2022</v>
      </c>
      <c r="B1138" s="2" t="s">
        <v>718</v>
      </c>
      <c r="C1138" s="2" t="s">
        <v>741</v>
      </c>
      <c r="D1138" s="2" t="s">
        <v>669</v>
      </c>
      <c r="F1138" s="2">
        <v>2468423</v>
      </c>
      <c r="S1138" s="2"/>
      <c r="T1138" s="2"/>
      <c r="U1138" s="2"/>
      <c r="V1138" s="2"/>
      <c r="AB1138" s="7"/>
      <c r="AC1138" s="7"/>
      <c r="AD1138" s="7"/>
      <c r="AE1138" s="7"/>
      <c r="AF1138" s="7"/>
      <c r="AG1138" s="7"/>
      <c r="AH1138" s="7"/>
      <c r="AI1138" s="7"/>
    </row>
    <row r="1139" spans="1:35" ht="12" customHeight="1" x14ac:dyDescent="0.2">
      <c r="A1139" s="5">
        <v>2022</v>
      </c>
      <c r="B1139" s="2" t="s">
        <v>717</v>
      </c>
      <c r="C1139" s="2" t="s">
        <v>742</v>
      </c>
      <c r="D1139" s="2" t="s">
        <v>669</v>
      </c>
      <c r="F1139" s="2">
        <v>0</v>
      </c>
      <c r="S1139" s="2"/>
      <c r="T1139" s="2"/>
      <c r="U1139" s="2"/>
      <c r="V1139" s="2"/>
      <c r="AB1139" s="7"/>
      <c r="AC1139" s="7"/>
      <c r="AD1139" s="7"/>
      <c r="AE1139" s="7"/>
      <c r="AF1139" s="7"/>
      <c r="AG1139" s="7"/>
      <c r="AH1139" s="7"/>
      <c r="AI1139" s="7"/>
    </row>
    <row r="1140" spans="1:35" ht="12" customHeight="1" x14ac:dyDescent="0.2">
      <c r="A1140" s="5">
        <v>2022</v>
      </c>
      <c r="B1140" s="2" t="s">
        <v>717</v>
      </c>
      <c r="C1140" s="2" t="s">
        <v>743</v>
      </c>
      <c r="D1140" s="2" t="s">
        <v>669</v>
      </c>
      <c r="F1140" s="2">
        <v>0</v>
      </c>
      <c r="S1140" s="2"/>
      <c r="T1140" s="2"/>
      <c r="U1140" s="2"/>
      <c r="V1140" s="2"/>
      <c r="AB1140" s="7"/>
      <c r="AC1140" s="7"/>
      <c r="AD1140" s="7"/>
      <c r="AE1140" s="7"/>
      <c r="AF1140" s="7"/>
      <c r="AG1140" s="7"/>
      <c r="AH1140" s="7"/>
      <c r="AI1140" s="7"/>
    </row>
    <row r="1141" spans="1:35" ht="12" customHeight="1" x14ac:dyDescent="0.2">
      <c r="A1141" s="5">
        <v>2022</v>
      </c>
      <c r="B1141" s="2" t="s">
        <v>715</v>
      </c>
      <c r="C1141" s="2" t="s">
        <v>744</v>
      </c>
      <c r="D1141" s="2" t="s">
        <v>669</v>
      </c>
      <c r="F1141" s="2">
        <v>0</v>
      </c>
      <c r="S1141" s="2"/>
      <c r="T1141" s="2"/>
      <c r="U1141" s="2"/>
      <c r="V1141" s="2"/>
      <c r="AB1141" s="7"/>
      <c r="AC1141" s="7"/>
      <c r="AD1141" s="7"/>
      <c r="AE1141" s="7"/>
      <c r="AF1141" s="7"/>
      <c r="AG1141" s="7"/>
      <c r="AH1141" s="7"/>
      <c r="AI1141" s="7"/>
    </row>
    <row r="1142" spans="1:35" ht="12" customHeight="1" x14ac:dyDescent="0.2">
      <c r="A1142" s="5">
        <v>2022</v>
      </c>
      <c r="B1142" s="2" t="s">
        <v>724</v>
      </c>
      <c r="C1142" s="2" t="s">
        <v>745</v>
      </c>
      <c r="D1142" s="2" t="s">
        <v>669</v>
      </c>
      <c r="F1142" s="2">
        <v>0</v>
      </c>
      <c r="S1142" s="2"/>
      <c r="T1142" s="2"/>
      <c r="U1142" s="2"/>
      <c r="V1142" s="2"/>
      <c r="AB1142" s="7"/>
      <c r="AC1142" s="7"/>
      <c r="AD1142" s="7"/>
      <c r="AE1142" s="7"/>
      <c r="AF1142" s="7"/>
      <c r="AG1142" s="7"/>
      <c r="AH1142" s="7"/>
      <c r="AI1142" s="7"/>
    </row>
    <row r="1143" spans="1:35" ht="12" customHeight="1" x14ac:dyDescent="0.2">
      <c r="A1143" s="5">
        <v>2022</v>
      </c>
      <c r="B1143" s="2" t="s">
        <v>718</v>
      </c>
      <c r="C1143" s="2" t="s">
        <v>746</v>
      </c>
      <c r="D1143" s="2" t="s">
        <v>669</v>
      </c>
      <c r="F1143" s="2">
        <v>2860000</v>
      </c>
      <c r="S1143" s="2"/>
      <c r="T1143" s="2"/>
      <c r="U1143" s="2"/>
      <c r="V1143" s="2"/>
      <c r="AB1143" s="7"/>
      <c r="AC1143" s="7"/>
      <c r="AD1143" s="7"/>
      <c r="AE1143" s="7"/>
      <c r="AF1143" s="7"/>
      <c r="AG1143" s="7"/>
      <c r="AH1143" s="7"/>
      <c r="AI1143" s="7"/>
    </row>
    <row r="1144" spans="1:35" ht="12" customHeight="1" x14ac:dyDescent="0.2">
      <c r="A1144" s="5">
        <v>2022</v>
      </c>
      <c r="B1144" s="2" t="s">
        <v>723</v>
      </c>
      <c r="C1144" s="2" t="s">
        <v>747</v>
      </c>
      <c r="D1144" s="2" t="s">
        <v>669</v>
      </c>
      <c r="F1144" s="2">
        <v>0</v>
      </c>
      <c r="S1144" s="2"/>
      <c r="T1144" s="2"/>
      <c r="U1144" s="2"/>
      <c r="V1144" s="2"/>
      <c r="AB1144" s="7"/>
      <c r="AC1144" s="7"/>
      <c r="AD1144" s="7"/>
      <c r="AE1144" s="7"/>
      <c r="AF1144" s="7"/>
      <c r="AG1144" s="7"/>
      <c r="AH1144" s="7"/>
      <c r="AI1144" s="7"/>
    </row>
    <row r="1145" spans="1:35" ht="12" customHeight="1" x14ac:dyDescent="0.2">
      <c r="A1145" s="5">
        <v>2022</v>
      </c>
      <c r="B1145" s="2" t="s">
        <v>722</v>
      </c>
      <c r="C1145" s="2" t="s">
        <v>748</v>
      </c>
      <c r="D1145" s="2" t="s">
        <v>669</v>
      </c>
      <c r="F1145" s="2">
        <v>1857100</v>
      </c>
      <c r="S1145" s="2"/>
      <c r="T1145" s="2"/>
      <c r="U1145" s="2"/>
      <c r="V1145" s="2"/>
      <c r="AB1145" s="7"/>
      <c r="AC1145" s="7"/>
      <c r="AD1145" s="7"/>
      <c r="AE1145" s="7"/>
      <c r="AF1145" s="7"/>
      <c r="AG1145" s="7"/>
      <c r="AH1145" s="7"/>
      <c r="AI1145" s="7"/>
    </row>
    <row r="1146" spans="1:35" ht="12" customHeight="1" x14ac:dyDescent="0.2">
      <c r="A1146" s="5">
        <v>2022</v>
      </c>
      <c r="B1146" s="2" t="s">
        <v>719</v>
      </c>
      <c r="C1146" s="2" t="s">
        <v>749</v>
      </c>
      <c r="D1146" s="2" t="s">
        <v>669</v>
      </c>
      <c r="F1146" s="2">
        <v>0</v>
      </c>
      <c r="S1146" s="2"/>
      <c r="T1146" s="2"/>
      <c r="U1146" s="2"/>
      <c r="V1146" s="2"/>
      <c r="AB1146" s="7"/>
      <c r="AC1146" s="7"/>
      <c r="AD1146" s="7"/>
      <c r="AE1146" s="7"/>
      <c r="AF1146" s="7"/>
      <c r="AG1146" s="7"/>
      <c r="AH1146" s="7"/>
      <c r="AI1146" s="7"/>
    </row>
    <row r="1147" spans="1:35" ht="12" customHeight="1" x14ac:dyDescent="0.2">
      <c r="A1147" s="5">
        <v>2022</v>
      </c>
      <c r="B1147" s="2" t="s">
        <v>720</v>
      </c>
      <c r="C1147" s="2" t="s">
        <v>750</v>
      </c>
      <c r="D1147" s="2" t="s">
        <v>669</v>
      </c>
      <c r="F1147" s="2">
        <v>0</v>
      </c>
      <c r="S1147" s="2"/>
      <c r="T1147" s="2"/>
      <c r="U1147" s="2"/>
      <c r="V1147" s="2"/>
      <c r="AB1147" s="7"/>
      <c r="AC1147" s="7"/>
      <c r="AD1147" s="7"/>
      <c r="AE1147" s="7"/>
      <c r="AF1147" s="7"/>
      <c r="AG1147" s="7"/>
      <c r="AH1147" s="7"/>
      <c r="AI1147" s="7"/>
    </row>
    <row r="1148" spans="1:35" ht="12" customHeight="1" x14ac:dyDescent="0.2">
      <c r="A1148" s="5">
        <v>2022</v>
      </c>
      <c r="B1148" s="2" t="s">
        <v>724</v>
      </c>
      <c r="C1148" s="2" t="s">
        <v>751</v>
      </c>
      <c r="D1148" s="2" t="s">
        <v>669</v>
      </c>
      <c r="F1148" s="2">
        <v>0</v>
      </c>
      <c r="S1148" s="2"/>
      <c r="T1148" s="2"/>
      <c r="U1148" s="2"/>
      <c r="V1148" s="2"/>
      <c r="AB1148" s="7"/>
      <c r="AC1148" s="7"/>
      <c r="AD1148" s="7"/>
      <c r="AE1148" s="7"/>
      <c r="AF1148" s="7"/>
      <c r="AG1148" s="7"/>
      <c r="AH1148" s="7"/>
      <c r="AI1148" s="7"/>
    </row>
    <row r="1149" spans="1:35" ht="12" customHeight="1" x14ac:dyDescent="0.2">
      <c r="A1149" s="5">
        <v>2022</v>
      </c>
      <c r="B1149" s="2" t="s">
        <v>722</v>
      </c>
      <c r="C1149" s="2" t="s">
        <v>752</v>
      </c>
      <c r="D1149" s="2" t="s">
        <v>669</v>
      </c>
      <c r="F1149" s="2">
        <v>0</v>
      </c>
      <c r="S1149" s="2"/>
      <c r="T1149" s="2"/>
      <c r="U1149" s="2"/>
      <c r="V1149" s="2"/>
      <c r="AB1149" s="7"/>
      <c r="AC1149" s="7"/>
      <c r="AD1149" s="7"/>
      <c r="AE1149" s="7"/>
      <c r="AF1149" s="7"/>
      <c r="AG1149" s="7"/>
      <c r="AH1149" s="7"/>
      <c r="AI1149" s="7"/>
    </row>
    <row r="1150" spans="1:35" ht="12" customHeight="1" x14ac:dyDescent="0.2">
      <c r="A1150" s="5">
        <v>2022</v>
      </c>
      <c r="B1150" s="2" t="s">
        <v>724</v>
      </c>
      <c r="C1150" s="2" t="s">
        <v>753</v>
      </c>
      <c r="D1150" s="2" t="s">
        <v>669</v>
      </c>
      <c r="F1150" s="2">
        <v>0</v>
      </c>
      <c r="S1150" s="2"/>
      <c r="T1150" s="2"/>
      <c r="U1150" s="2"/>
      <c r="V1150" s="2"/>
      <c r="AB1150" s="7"/>
      <c r="AC1150" s="7"/>
      <c r="AD1150" s="7"/>
      <c r="AE1150" s="7"/>
      <c r="AF1150" s="7"/>
      <c r="AG1150" s="7"/>
      <c r="AH1150" s="7"/>
      <c r="AI1150" s="7"/>
    </row>
    <row r="1151" spans="1:35" ht="12" customHeight="1" x14ac:dyDescent="0.2">
      <c r="A1151" s="5">
        <v>2022</v>
      </c>
      <c r="B1151" s="2" t="s">
        <v>724</v>
      </c>
      <c r="C1151" s="2" t="s">
        <v>248</v>
      </c>
      <c r="D1151" s="2" t="s">
        <v>669</v>
      </c>
      <c r="F1151" s="2">
        <v>0</v>
      </c>
      <c r="S1151" s="2"/>
      <c r="T1151" s="2"/>
      <c r="U1151" s="2"/>
      <c r="V1151" s="2"/>
      <c r="AB1151" s="7"/>
      <c r="AC1151" s="7"/>
      <c r="AD1151" s="7"/>
      <c r="AE1151" s="7"/>
      <c r="AF1151" s="7"/>
      <c r="AG1151" s="7"/>
      <c r="AH1151" s="7"/>
      <c r="AI1151" s="7"/>
    </row>
    <row r="1152" spans="1:35" ht="12" customHeight="1" x14ac:dyDescent="0.2">
      <c r="A1152" s="5">
        <v>2022</v>
      </c>
      <c r="B1152" s="2" t="s">
        <v>717</v>
      </c>
      <c r="C1152" s="2" t="s">
        <v>249</v>
      </c>
      <c r="D1152" s="2" t="s">
        <v>669</v>
      </c>
      <c r="F1152" s="2">
        <v>730000</v>
      </c>
      <c r="S1152" s="2"/>
      <c r="T1152" s="2"/>
      <c r="U1152" s="2"/>
      <c r="V1152" s="2"/>
      <c r="AB1152" s="7"/>
      <c r="AC1152" s="7"/>
      <c r="AD1152" s="7"/>
      <c r="AE1152" s="7"/>
      <c r="AF1152" s="7"/>
      <c r="AG1152" s="7"/>
      <c r="AH1152" s="7"/>
      <c r="AI1152" s="7"/>
    </row>
    <row r="1153" spans="1:35" ht="12" customHeight="1" x14ac:dyDescent="0.2">
      <c r="A1153" s="5">
        <v>2022</v>
      </c>
      <c r="B1153" s="2" t="s">
        <v>723</v>
      </c>
      <c r="C1153" s="2" t="s">
        <v>250</v>
      </c>
      <c r="D1153" s="2" t="s">
        <v>669</v>
      </c>
      <c r="F1153" s="2">
        <v>0</v>
      </c>
      <c r="S1153" s="2"/>
      <c r="T1153" s="2"/>
      <c r="U1153" s="2"/>
      <c r="V1153" s="2"/>
      <c r="AB1153" s="7"/>
      <c r="AC1153" s="7"/>
      <c r="AD1153" s="7"/>
      <c r="AE1153" s="7"/>
      <c r="AF1153" s="7"/>
      <c r="AG1153" s="7"/>
      <c r="AH1153" s="7"/>
      <c r="AI1153" s="7"/>
    </row>
    <row r="1154" spans="1:35" ht="12" customHeight="1" x14ac:dyDescent="0.2">
      <c r="A1154" s="5">
        <v>2022</v>
      </c>
      <c r="B1154" s="2" t="s">
        <v>723</v>
      </c>
      <c r="C1154" s="2" t="s">
        <v>251</v>
      </c>
      <c r="D1154" s="2" t="s">
        <v>669</v>
      </c>
      <c r="F1154" s="2">
        <v>0</v>
      </c>
      <c r="S1154" s="2"/>
      <c r="T1154" s="2"/>
      <c r="U1154" s="2"/>
      <c r="V1154" s="2"/>
      <c r="AB1154" s="7"/>
      <c r="AC1154" s="7"/>
      <c r="AD1154" s="7"/>
      <c r="AE1154" s="7"/>
      <c r="AF1154" s="7"/>
      <c r="AG1154" s="7"/>
      <c r="AH1154" s="7"/>
      <c r="AI1154" s="7"/>
    </row>
    <row r="1155" spans="1:35" ht="12" customHeight="1" x14ac:dyDescent="0.2">
      <c r="A1155" s="5">
        <v>2022</v>
      </c>
      <c r="B1155" s="2" t="s">
        <v>719</v>
      </c>
      <c r="C1155" s="2" t="s">
        <v>252</v>
      </c>
      <c r="D1155" s="2" t="s">
        <v>669</v>
      </c>
      <c r="F1155" s="2">
        <v>0</v>
      </c>
      <c r="S1155" s="2"/>
      <c r="T1155" s="2"/>
      <c r="U1155" s="2"/>
      <c r="V1155" s="2"/>
      <c r="AB1155" s="7"/>
      <c r="AC1155" s="7"/>
      <c r="AD1155" s="7"/>
      <c r="AE1155" s="7"/>
      <c r="AF1155" s="7"/>
      <c r="AG1155" s="7"/>
      <c r="AH1155" s="7"/>
      <c r="AI1155" s="7"/>
    </row>
    <row r="1156" spans="1:35" ht="12" customHeight="1" x14ac:dyDescent="0.2">
      <c r="A1156" s="5">
        <v>2022</v>
      </c>
      <c r="B1156" s="2" t="s">
        <v>720</v>
      </c>
      <c r="C1156" s="2" t="s">
        <v>253</v>
      </c>
      <c r="D1156" s="2" t="s">
        <v>669</v>
      </c>
      <c r="F1156" s="2">
        <v>1418000</v>
      </c>
      <c r="S1156" s="2"/>
      <c r="T1156" s="2"/>
      <c r="U1156" s="2"/>
      <c r="V1156" s="2"/>
      <c r="AB1156" s="7"/>
      <c r="AC1156" s="7"/>
      <c r="AD1156" s="7"/>
      <c r="AE1156" s="7"/>
      <c r="AF1156" s="7"/>
      <c r="AG1156" s="7"/>
      <c r="AH1156" s="7"/>
      <c r="AI1156" s="7"/>
    </row>
    <row r="1157" spans="1:35" ht="12" customHeight="1" x14ac:dyDescent="0.2">
      <c r="A1157" s="5">
        <v>2022</v>
      </c>
      <c r="B1157" s="2" t="s">
        <v>715</v>
      </c>
      <c r="C1157" s="2" t="s">
        <v>725</v>
      </c>
      <c r="D1157" s="2" t="s">
        <v>671</v>
      </c>
      <c r="E1157" s="2">
        <v>17525581</v>
      </c>
      <c r="F1157" s="2">
        <v>0</v>
      </c>
      <c r="S1157" s="2"/>
      <c r="T1157" s="2"/>
      <c r="U1157" s="2"/>
      <c r="V1157" s="2"/>
      <c r="AB1157" s="7"/>
      <c r="AC1157" s="7"/>
      <c r="AD1157" s="7"/>
      <c r="AE1157" s="7"/>
      <c r="AF1157" s="7"/>
      <c r="AG1157" s="7"/>
      <c r="AH1157" s="7"/>
      <c r="AI1157" s="7"/>
    </row>
    <row r="1158" spans="1:35" ht="12" customHeight="1" x14ac:dyDescent="0.2">
      <c r="A1158" s="5">
        <v>2022</v>
      </c>
      <c r="B1158" s="2" t="s">
        <v>716</v>
      </c>
      <c r="C1158" s="2" t="s">
        <v>726</v>
      </c>
      <c r="D1158" s="2" t="s">
        <v>671</v>
      </c>
      <c r="E1158" s="2">
        <v>16706012</v>
      </c>
      <c r="F1158" s="2">
        <v>0</v>
      </c>
      <c r="S1158" s="2"/>
      <c r="T1158" s="2"/>
      <c r="U1158" s="2"/>
      <c r="V1158" s="2"/>
      <c r="AB1158" s="7"/>
      <c r="AC1158" s="7"/>
      <c r="AD1158" s="7"/>
      <c r="AE1158" s="7"/>
      <c r="AF1158" s="7"/>
      <c r="AG1158" s="7"/>
      <c r="AH1158" s="7"/>
      <c r="AI1158" s="7"/>
    </row>
    <row r="1159" spans="1:35" ht="12" customHeight="1" x14ac:dyDescent="0.2">
      <c r="A1159" s="5">
        <v>2022</v>
      </c>
      <c r="B1159" s="2" t="s">
        <v>717</v>
      </c>
      <c r="C1159" s="2" t="s">
        <v>727</v>
      </c>
      <c r="D1159" s="2" t="s">
        <v>671</v>
      </c>
      <c r="E1159" s="2">
        <v>10545891</v>
      </c>
      <c r="F1159" s="2">
        <v>0</v>
      </c>
      <c r="S1159" s="2"/>
      <c r="T1159" s="2"/>
      <c r="U1159" s="2"/>
      <c r="V1159" s="2"/>
      <c r="AB1159" s="7"/>
      <c r="AC1159" s="7"/>
      <c r="AD1159" s="7"/>
      <c r="AE1159" s="7"/>
      <c r="AF1159" s="7"/>
      <c r="AG1159" s="7"/>
      <c r="AH1159" s="7"/>
      <c r="AI1159" s="7"/>
    </row>
    <row r="1160" spans="1:35" ht="12" customHeight="1" x14ac:dyDescent="0.2">
      <c r="A1160" s="5">
        <v>2022</v>
      </c>
      <c r="B1160" s="2" t="s">
        <v>718</v>
      </c>
      <c r="C1160" s="2" t="s">
        <v>728</v>
      </c>
      <c r="D1160" s="2" t="s">
        <v>671</v>
      </c>
      <c r="E1160" s="2">
        <v>11903183</v>
      </c>
      <c r="F1160" s="2">
        <v>2732302</v>
      </c>
      <c r="S1160" s="2"/>
      <c r="T1160" s="2"/>
      <c r="U1160" s="2"/>
      <c r="V1160" s="2"/>
      <c r="AB1160" s="7"/>
      <c r="AC1160" s="7"/>
      <c r="AD1160" s="7"/>
      <c r="AE1160" s="7"/>
      <c r="AF1160" s="7"/>
      <c r="AG1160" s="7"/>
      <c r="AH1160" s="7"/>
      <c r="AI1160" s="7"/>
    </row>
    <row r="1161" spans="1:35" ht="12" customHeight="1" x14ac:dyDescent="0.2">
      <c r="A1161" s="5">
        <v>2022</v>
      </c>
      <c r="B1161" s="2" t="s">
        <v>719</v>
      </c>
      <c r="C1161" s="2" t="s">
        <v>729</v>
      </c>
      <c r="D1161" s="2" t="s">
        <v>671</v>
      </c>
      <c r="E1161" s="2">
        <v>11958904</v>
      </c>
      <c r="F1161" s="2">
        <v>2030000</v>
      </c>
      <c r="S1161" s="2"/>
      <c r="T1161" s="2"/>
      <c r="U1161" s="2"/>
      <c r="V1161" s="2"/>
      <c r="AB1161" s="7"/>
      <c r="AC1161" s="7"/>
      <c r="AD1161" s="7"/>
      <c r="AE1161" s="7"/>
      <c r="AF1161" s="7"/>
      <c r="AG1161" s="7"/>
      <c r="AH1161" s="7"/>
      <c r="AI1161" s="7"/>
    </row>
    <row r="1162" spans="1:35" ht="12" customHeight="1" x14ac:dyDescent="0.2">
      <c r="A1162" s="5">
        <v>2022</v>
      </c>
      <c r="B1162" s="2" t="s">
        <v>720</v>
      </c>
      <c r="C1162" s="2" t="s">
        <v>730</v>
      </c>
      <c r="D1162" s="2" t="s">
        <v>671</v>
      </c>
      <c r="E1162" s="2">
        <v>13876732</v>
      </c>
      <c r="F1162" s="2">
        <v>2400000</v>
      </c>
      <c r="S1162" s="2"/>
      <c r="T1162" s="2"/>
      <c r="U1162" s="2"/>
      <c r="V1162" s="2"/>
      <c r="AB1162" s="7"/>
      <c r="AC1162" s="7"/>
      <c r="AD1162" s="7"/>
      <c r="AE1162" s="7"/>
      <c r="AF1162" s="7"/>
      <c r="AG1162" s="7"/>
      <c r="AH1162" s="7"/>
      <c r="AI1162" s="7"/>
    </row>
    <row r="1163" spans="1:35" ht="12" customHeight="1" x14ac:dyDescent="0.2">
      <c r="A1163" s="5">
        <v>2022</v>
      </c>
      <c r="B1163" s="2" t="s">
        <v>716</v>
      </c>
      <c r="C1163" s="2" t="s">
        <v>731</v>
      </c>
      <c r="D1163" s="2" t="s">
        <v>671</v>
      </c>
      <c r="E1163" s="2">
        <v>12743625</v>
      </c>
      <c r="F1163" s="2">
        <v>1852500</v>
      </c>
      <c r="S1163" s="2"/>
      <c r="T1163" s="2"/>
      <c r="U1163" s="2"/>
      <c r="V1163" s="2"/>
      <c r="AB1163" s="7"/>
      <c r="AC1163" s="7"/>
      <c r="AD1163" s="7"/>
      <c r="AE1163" s="7"/>
      <c r="AF1163" s="7"/>
      <c r="AG1163" s="7"/>
      <c r="AH1163" s="7"/>
      <c r="AI1163" s="7"/>
    </row>
    <row r="1164" spans="1:35" ht="12" customHeight="1" x14ac:dyDescent="0.2">
      <c r="A1164" s="5">
        <v>2022</v>
      </c>
      <c r="B1164" s="2" t="s">
        <v>721</v>
      </c>
      <c r="C1164" s="2" t="s">
        <v>732</v>
      </c>
      <c r="D1164" s="2" t="s">
        <v>671</v>
      </c>
      <c r="E1164" s="2">
        <v>14024576</v>
      </c>
      <c r="F1164" s="2">
        <v>1300000</v>
      </c>
      <c r="S1164" s="2"/>
      <c r="T1164" s="2"/>
      <c r="U1164" s="2"/>
      <c r="V1164" s="2"/>
      <c r="AB1164" s="7"/>
      <c r="AC1164" s="7"/>
      <c r="AD1164" s="7"/>
      <c r="AE1164" s="7"/>
      <c r="AF1164" s="7"/>
      <c r="AG1164" s="7"/>
      <c r="AH1164" s="7"/>
      <c r="AI1164" s="7"/>
    </row>
    <row r="1165" spans="1:35" ht="12" customHeight="1" x14ac:dyDescent="0.2">
      <c r="A1165" s="5">
        <v>2022</v>
      </c>
      <c r="B1165" s="2" t="s">
        <v>718</v>
      </c>
      <c r="C1165" s="2" t="s">
        <v>733</v>
      </c>
      <c r="D1165" s="2" t="s">
        <v>671</v>
      </c>
      <c r="E1165" s="2">
        <v>10384486</v>
      </c>
      <c r="F1165" s="2">
        <v>1300000</v>
      </c>
      <c r="S1165" s="2"/>
      <c r="T1165" s="2"/>
      <c r="U1165" s="2"/>
      <c r="V1165" s="2"/>
      <c r="AB1165" s="7"/>
      <c r="AC1165" s="7"/>
      <c r="AD1165" s="7"/>
      <c r="AE1165" s="7"/>
      <c r="AF1165" s="7"/>
      <c r="AG1165" s="7"/>
      <c r="AH1165" s="7"/>
      <c r="AI1165" s="7"/>
    </row>
    <row r="1166" spans="1:35" ht="12" customHeight="1" x14ac:dyDescent="0.2">
      <c r="A1166" s="5">
        <v>2022</v>
      </c>
      <c r="B1166" s="2" t="s">
        <v>721</v>
      </c>
      <c r="C1166" s="2" t="s">
        <v>734</v>
      </c>
      <c r="D1166" s="2" t="s">
        <v>671</v>
      </c>
      <c r="E1166" s="2">
        <v>20698395</v>
      </c>
      <c r="F1166" s="2">
        <v>1300000</v>
      </c>
      <c r="S1166" s="2"/>
      <c r="T1166" s="2"/>
      <c r="U1166" s="2"/>
      <c r="V1166" s="2"/>
      <c r="AB1166" s="7"/>
      <c r="AC1166" s="7"/>
      <c r="AD1166" s="7"/>
      <c r="AE1166" s="7"/>
      <c r="AF1166" s="7"/>
      <c r="AG1166" s="7"/>
      <c r="AH1166" s="7"/>
      <c r="AI1166" s="7"/>
    </row>
    <row r="1167" spans="1:35" ht="12" customHeight="1" x14ac:dyDescent="0.2">
      <c r="A1167" s="5">
        <v>2022</v>
      </c>
      <c r="B1167" s="2" t="s">
        <v>722</v>
      </c>
      <c r="C1167" s="2" t="s">
        <v>735</v>
      </c>
      <c r="D1167" s="2" t="s">
        <v>671</v>
      </c>
      <c r="E1167" s="2">
        <v>14399850</v>
      </c>
      <c r="F1167" s="2">
        <v>0</v>
      </c>
      <c r="S1167" s="2"/>
      <c r="T1167" s="2"/>
      <c r="U1167" s="2"/>
      <c r="V1167" s="2"/>
      <c r="AB1167" s="7"/>
      <c r="AC1167" s="7"/>
      <c r="AD1167" s="7"/>
      <c r="AE1167" s="7"/>
      <c r="AF1167" s="7"/>
      <c r="AG1167" s="7"/>
      <c r="AH1167" s="7"/>
      <c r="AI1167" s="7"/>
    </row>
    <row r="1168" spans="1:35" ht="12" customHeight="1" x14ac:dyDescent="0.2">
      <c r="A1168" s="5">
        <v>2022</v>
      </c>
      <c r="B1168" s="2" t="s">
        <v>715</v>
      </c>
      <c r="C1168" s="2" t="s">
        <v>736</v>
      </c>
      <c r="D1168" s="2" t="s">
        <v>671</v>
      </c>
      <c r="E1168" s="2">
        <v>10267652</v>
      </c>
      <c r="F1168" s="2">
        <v>0</v>
      </c>
      <c r="S1168" s="2"/>
      <c r="T1168" s="2"/>
      <c r="U1168" s="2"/>
      <c r="V1168" s="2"/>
      <c r="AB1168" s="7"/>
      <c r="AC1168" s="7"/>
      <c r="AD1168" s="7"/>
      <c r="AE1168" s="7"/>
      <c r="AF1168" s="7"/>
      <c r="AG1168" s="7"/>
      <c r="AH1168" s="7"/>
      <c r="AI1168" s="7"/>
    </row>
    <row r="1169" spans="1:35" ht="12" customHeight="1" x14ac:dyDescent="0.2">
      <c r="A1169" s="5">
        <v>2022</v>
      </c>
      <c r="B1169" s="2" t="s">
        <v>723</v>
      </c>
      <c r="C1169" s="2" t="s">
        <v>737</v>
      </c>
      <c r="D1169" s="2" t="s">
        <v>671</v>
      </c>
      <c r="E1169" s="2">
        <v>15692639</v>
      </c>
      <c r="F1169" s="2">
        <v>1300000</v>
      </c>
      <c r="S1169" s="2"/>
      <c r="T1169" s="2"/>
      <c r="U1169" s="2"/>
      <c r="V1169" s="2"/>
      <c r="AB1169" s="7"/>
      <c r="AC1169" s="7"/>
      <c r="AD1169" s="7"/>
      <c r="AE1169" s="7"/>
      <c r="AF1169" s="7"/>
      <c r="AG1169" s="7"/>
      <c r="AH1169" s="7"/>
      <c r="AI1169" s="7"/>
    </row>
    <row r="1170" spans="1:35" ht="12" customHeight="1" x14ac:dyDescent="0.2">
      <c r="A1170" s="5">
        <v>2022</v>
      </c>
      <c r="B1170" s="2" t="s">
        <v>719</v>
      </c>
      <c r="C1170" s="2" t="s">
        <v>738</v>
      </c>
      <c r="D1170" s="2" t="s">
        <v>671</v>
      </c>
      <c r="E1170" s="2">
        <v>7382688</v>
      </c>
      <c r="F1170" s="2">
        <v>2832003</v>
      </c>
      <c r="S1170" s="2"/>
      <c r="T1170" s="2"/>
      <c r="U1170" s="2"/>
      <c r="V1170" s="2"/>
      <c r="AB1170" s="7"/>
      <c r="AC1170" s="7"/>
      <c r="AD1170" s="7"/>
      <c r="AE1170" s="7"/>
      <c r="AF1170" s="7"/>
      <c r="AG1170" s="7"/>
      <c r="AH1170" s="7"/>
      <c r="AI1170" s="7"/>
    </row>
    <row r="1171" spans="1:35" ht="12" customHeight="1" x14ac:dyDescent="0.2">
      <c r="A1171" s="5">
        <v>2022</v>
      </c>
      <c r="B1171" s="2" t="s">
        <v>721</v>
      </c>
      <c r="C1171" s="2" t="s">
        <v>739</v>
      </c>
      <c r="D1171" s="2" t="s">
        <v>671</v>
      </c>
      <c r="E1171" s="2">
        <v>6072567</v>
      </c>
      <c r="F1171" s="2">
        <v>0</v>
      </c>
      <c r="S1171" s="2"/>
      <c r="T1171" s="2"/>
      <c r="U1171" s="2"/>
      <c r="V1171" s="2"/>
      <c r="AB1171" s="7"/>
      <c r="AC1171" s="7"/>
      <c r="AD1171" s="7"/>
      <c r="AE1171" s="7"/>
      <c r="AF1171" s="7"/>
      <c r="AG1171" s="7"/>
      <c r="AH1171" s="7"/>
      <c r="AI1171" s="7"/>
    </row>
    <row r="1172" spans="1:35" ht="12" customHeight="1" x14ac:dyDescent="0.2">
      <c r="A1172" s="5">
        <v>2022</v>
      </c>
      <c r="B1172" s="2" t="s">
        <v>724</v>
      </c>
      <c r="C1172" s="2" t="s">
        <v>740</v>
      </c>
      <c r="D1172" s="2" t="s">
        <v>671</v>
      </c>
      <c r="E1172" s="2">
        <v>16266907</v>
      </c>
      <c r="F1172" s="2">
        <v>4180001</v>
      </c>
      <c r="S1172" s="2"/>
      <c r="T1172" s="2"/>
      <c r="U1172" s="2"/>
      <c r="V1172" s="2"/>
      <c r="AB1172" s="7"/>
      <c r="AC1172" s="7"/>
      <c r="AD1172" s="7"/>
      <c r="AE1172" s="7"/>
      <c r="AF1172" s="7"/>
      <c r="AG1172" s="7"/>
      <c r="AH1172" s="7"/>
      <c r="AI1172" s="7"/>
    </row>
    <row r="1173" spans="1:35" ht="12" customHeight="1" x14ac:dyDescent="0.2">
      <c r="A1173" s="5">
        <v>2022</v>
      </c>
      <c r="B1173" s="2" t="s">
        <v>718</v>
      </c>
      <c r="C1173" s="2" t="s">
        <v>741</v>
      </c>
      <c r="D1173" s="2" t="s">
        <v>671</v>
      </c>
      <c r="E1173" s="2">
        <v>12325204</v>
      </c>
      <c r="F1173" s="2">
        <v>1300000</v>
      </c>
      <c r="S1173" s="2"/>
      <c r="T1173" s="2"/>
      <c r="U1173" s="2"/>
      <c r="V1173" s="2"/>
      <c r="AB1173" s="7"/>
      <c r="AC1173" s="7"/>
      <c r="AD1173" s="7"/>
      <c r="AE1173" s="7"/>
      <c r="AF1173" s="7"/>
      <c r="AG1173" s="7"/>
      <c r="AH1173" s="7"/>
      <c r="AI1173" s="7"/>
    </row>
    <row r="1174" spans="1:35" ht="12" customHeight="1" x14ac:dyDescent="0.2">
      <c r="A1174" s="5">
        <v>2022</v>
      </c>
      <c r="B1174" s="2" t="s">
        <v>717</v>
      </c>
      <c r="C1174" s="2" t="s">
        <v>742</v>
      </c>
      <c r="D1174" s="2" t="s">
        <v>671</v>
      </c>
      <c r="E1174" s="2">
        <v>19043498</v>
      </c>
      <c r="F1174" s="2">
        <v>0</v>
      </c>
      <c r="S1174" s="2"/>
      <c r="T1174" s="2"/>
      <c r="U1174" s="2"/>
      <c r="V1174" s="2"/>
      <c r="AB1174" s="7"/>
      <c r="AC1174" s="7"/>
      <c r="AD1174" s="7"/>
      <c r="AE1174" s="7"/>
      <c r="AF1174" s="7"/>
      <c r="AG1174" s="7"/>
      <c r="AH1174" s="7"/>
      <c r="AI1174" s="7"/>
    </row>
    <row r="1175" spans="1:35" ht="12" customHeight="1" x14ac:dyDescent="0.2">
      <c r="A1175" s="5">
        <v>2022</v>
      </c>
      <c r="B1175" s="2" t="s">
        <v>717</v>
      </c>
      <c r="C1175" s="2" t="s">
        <v>743</v>
      </c>
      <c r="D1175" s="2" t="s">
        <v>671</v>
      </c>
      <c r="E1175" s="2">
        <v>7374488</v>
      </c>
      <c r="F1175" s="2">
        <v>0</v>
      </c>
      <c r="S1175" s="2"/>
      <c r="T1175" s="2"/>
      <c r="U1175" s="2"/>
      <c r="V1175" s="2"/>
      <c r="AB1175" s="7"/>
      <c r="AC1175" s="7"/>
      <c r="AD1175" s="7"/>
      <c r="AE1175" s="7"/>
      <c r="AF1175" s="7"/>
      <c r="AG1175" s="7"/>
      <c r="AH1175" s="7"/>
      <c r="AI1175" s="7"/>
    </row>
    <row r="1176" spans="1:35" ht="12" customHeight="1" x14ac:dyDescent="0.2">
      <c r="A1176" s="5">
        <v>2022</v>
      </c>
      <c r="B1176" s="2" t="s">
        <v>715</v>
      </c>
      <c r="C1176" s="2" t="s">
        <v>744</v>
      </c>
      <c r="D1176" s="2" t="s">
        <v>671</v>
      </c>
      <c r="E1176" s="2">
        <v>11260211</v>
      </c>
      <c r="F1176" s="2">
        <v>1315553</v>
      </c>
      <c r="S1176" s="2"/>
      <c r="T1176" s="2"/>
      <c r="U1176" s="2"/>
      <c r="V1176" s="2"/>
      <c r="AB1176" s="7"/>
      <c r="AC1176" s="7"/>
      <c r="AD1176" s="7"/>
      <c r="AE1176" s="7"/>
      <c r="AF1176" s="7"/>
      <c r="AG1176" s="7"/>
      <c r="AH1176" s="7"/>
      <c r="AI1176" s="7"/>
    </row>
    <row r="1177" spans="1:35" ht="12" customHeight="1" x14ac:dyDescent="0.2">
      <c r="A1177" s="5">
        <v>2022</v>
      </c>
      <c r="B1177" s="2" t="s">
        <v>724</v>
      </c>
      <c r="C1177" s="2" t="s">
        <v>745</v>
      </c>
      <c r="D1177" s="2" t="s">
        <v>671</v>
      </c>
      <c r="E1177" s="2">
        <v>12922770</v>
      </c>
      <c r="F1177" s="2">
        <v>3617000</v>
      </c>
      <c r="S1177" s="2"/>
      <c r="T1177" s="2"/>
      <c r="U1177" s="2"/>
      <c r="V1177" s="2"/>
      <c r="AB1177" s="7"/>
      <c r="AC1177" s="7"/>
      <c r="AD1177" s="7"/>
      <c r="AE1177" s="7"/>
      <c r="AF1177" s="7"/>
      <c r="AG1177" s="7"/>
      <c r="AH1177" s="7"/>
      <c r="AI1177" s="7"/>
    </row>
    <row r="1178" spans="1:35" ht="12" customHeight="1" x14ac:dyDescent="0.2">
      <c r="A1178" s="5">
        <v>2022</v>
      </c>
      <c r="B1178" s="2" t="s">
        <v>718</v>
      </c>
      <c r="C1178" s="2" t="s">
        <v>746</v>
      </c>
      <c r="D1178" s="2" t="s">
        <v>671</v>
      </c>
      <c r="E1178" s="2">
        <v>9974401</v>
      </c>
      <c r="F1178" s="2">
        <v>0</v>
      </c>
      <c r="S1178" s="2"/>
      <c r="T1178" s="2"/>
      <c r="U1178" s="2"/>
      <c r="V1178" s="2"/>
      <c r="AB1178" s="7"/>
      <c r="AC1178" s="7"/>
      <c r="AD1178" s="7"/>
      <c r="AE1178" s="7"/>
      <c r="AF1178" s="7"/>
      <c r="AG1178" s="7"/>
      <c r="AH1178" s="7"/>
      <c r="AI1178" s="7"/>
    </row>
    <row r="1179" spans="1:35" ht="12" customHeight="1" x14ac:dyDescent="0.2">
      <c r="A1179" s="5">
        <v>2022</v>
      </c>
      <c r="B1179" s="2" t="s">
        <v>723</v>
      </c>
      <c r="C1179" s="2" t="s">
        <v>747</v>
      </c>
      <c r="D1179" s="2" t="s">
        <v>671</v>
      </c>
      <c r="E1179" s="2">
        <v>27878535</v>
      </c>
      <c r="F1179" s="2">
        <v>0</v>
      </c>
      <c r="S1179" s="2"/>
      <c r="T1179" s="2"/>
      <c r="U1179" s="2"/>
      <c r="V1179" s="2"/>
      <c r="AB1179" s="7"/>
      <c r="AC1179" s="7"/>
      <c r="AD1179" s="7"/>
      <c r="AE1179" s="7"/>
      <c r="AF1179" s="7"/>
      <c r="AG1179" s="7"/>
      <c r="AH1179" s="7"/>
      <c r="AI1179" s="7"/>
    </row>
    <row r="1180" spans="1:35" ht="12" customHeight="1" x14ac:dyDescent="0.2">
      <c r="A1180" s="5">
        <v>2022</v>
      </c>
      <c r="B1180" s="2" t="s">
        <v>722</v>
      </c>
      <c r="C1180" s="2" t="s">
        <v>748</v>
      </c>
      <c r="D1180" s="2" t="s">
        <v>671</v>
      </c>
      <c r="E1180" s="2">
        <v>12840719</v>
      </c>
      <c r="F1180" s="2">
        <v>3401000</v>
      </c>
      <c r="S1180" s="2"/>
      <c r="T1180" s="2"/>
      <c r="U1180" s="2"/>
      <c r="V1180" s="2"/>
      <c r="AB1180" s="7"/>
      <c r="AC1180" s="7"/>
      <c r="AD1180" s="7"/>
      <c r="AE1180" s="7"/>
      <c r="AF1180" s="7"/>
      <c r="AG1180" s="7"/>
      <c r="AH1180" s="7"/>
      <c r="AI1180" s="7"/>
    </row>
    <row r="1181" spans="1:35" ht="12" customHeight="1" x14ac:dyDescent="0.2">
      <c r="A1181" s="5">
        <v>2022</v>
      </c>
      <c r="B1181" s="2" t="s">
        <v>719</v>
      </c>
      <c r="C1181" s="2" t="s">
        <v>749</v>
      </c>
      <c r="D1181" s="2" t="s">
        <v>671</v>
      </c>
      <c r="E1181" s="2">
        <v>500000</v>
      </c>
      <c r="F1181" s="2">
        <v>0</v>
      </c>
      <c r="S1181" s="2"/>
      <c r="T1181" s="2"/>
      <c r="U1181" s="2"/>
      <c r="V1181" s="2"/>
      <c r="AB1181" s="7"/>
      <c r="AC1181" s="7"/>
      <c r="AD1181" s="7"/>
      <c r="AE1181" s="7"/>
      <c r="AF1181" s="7"/>
      <c r="AG1181" s="7"/>
      <c r="AH1181" s="7"/>
      <c r="AI1181" s="7"/>
    </row>
    <row r="1182" spans="1:35" ht="12" customHeight="1" x14ac:dyDescent="0.2">
      <c r="A1182" s="5">
        <v>2022</v>
      </c>
      <c r="B1182" s="2" t="s">
        <v>720</v>
      </c>
      <c r="C1182" s="2" t="s">
        <v>750</v>
      </c>
      <c r="D1182" s="2" t="s">
        <v>671</v>
      </c>
      <c r="E1182" s="2">
        <v>12717043</v>
      </c>
      <c r="F1182" s="2">
        <v>3580000</v>
      </c>
      <c r="S1182" s="2"/>
      <c r="T1182" s="2"/>
      <c r="U1182" s="2"/>
      <c r="V1182" s="2"/>
      <c r="AB1182" s="7"/>
      <c r="AC1182" s="7"/>
      <c r="AD1182" s="7"/>
      <c r="AE1182" s="7"/>
      <c r="AF1182" s="7"/>
      <c r="AG1182" s="7"/>
      <c r="AH1182" s="7"/>
      <c r="AI1182" s="7"/>
    </row>
    <row r="1183" spans="1:35" ht="12" customHeight="1" x14ac:dyDescent="0.2">
      <c r="A1183" s="5">
        <v>2022</v>
      </c>
      <c r="B1183" s="2" t="s">
        <v>724</v>
      </c>
      <c r="C1183" s="2" t="s">
        <v>751</v>
      </c>
      <c r="D1183" s="2" t="s">
        <v>671</v>
      </c>
      <c r="E1183" s="2">
        <v>12655661</v>
      </c>
      <c r="F1183" s="2">
        <v>0</v>
      </c>
      <c r="S1183" s="2"/>
      <c r="T1183" s="2"/>
      <c r="U1183" s="2"/>
      <c r="V1183" s="2"/>
      <c r="AB1183" s="7"/>
      <c r="AC1183" s="7"/>
      <c r="AD1183" s="7"/>
      <c r="AE1183" s="7"/>
      <c r="AF1183" s="7"/>
      <c r="AG1183" s="7"/>
      <c r="AH1183" s="7"/>
      <c r="AI1183" s="7"/>
    </row>
    <row r="1184" spans="1:35" ht="12" customHeight="1" x14ac:dyDescent="0.2">
      <c r="A1184" s="5">
        <v>2022</v>
      </c>
      <c r="B1184" s="2" t="s">
        <v>722</v>
      </c>
      <c r="C1184" s="2" t="s">
        <v>752</v>
      </c>
      <c r="D1184" s="2" t="s">
        <v>671</v>
      </c>
      <c r="E1184" s="2">
        <v>18451315</v>
      </c>
      <c r="F1184" s="2">
        <v>600000</v>
      </c>
      <c r="S1184" s="2"/>
      <c r="T1184" s="2"/>
      <c r="U1184" s="2"/>
      <c r="V1184" s="2"/>
      <c r="AB1184" s="7"/>
      <c r="AC1184" s="7"/>
      <c r="AD1184" s="7"/>
      <c r="AE1184" s="7"/>
      <c r="AF1184" s="7"/>
      <c r="AG1184" s="7"/>
      <c r="AH1184" s="7"/>
      <c r="AI1184" s="7"/>
    </row>
    <row r="1185" spans="1:35" ht="12" customHeight="1" x14ac:dyDescent="0.2">
      <c r="A1185" s="5">
        <v>2022</v>
      </c>
      <c r="B1185" s="2" t="s">
        <v>724</v>
      </c>
      <c r="C1185" s="2" t="s">
        <v>753</v>
      </c>
      <c r="D1185" s="2" t="s">
        <v>671</v>
      </c>
      <c r="E1185" s="2">
        <v>20219885</v>
      </c>
      <c r="F1185" s="2">
        <v>0</v>
      </c>
      <c r="S1185" s="2"/>
      <c r="T1185" s="2"/>
      <c r="U1185" s="2"/>
      <c r="V1185" s="2"/>
      <c r="AB1185" s="7"/>
      <c r="AC1185" s="7"/>
      <c r="AD1185" s="7"/>
      <c r="AE1185" s="7"/>
      <c r="AF1185" s="7"/>
      <c r="AG1185" s="7"/>
      <c r="AH1185" s="7"/>
      <c r="AI1185" s="7"/>
    </row>
    <row r="1186" spans="1:35" ht="12" customHeight="1" x14ac:dyDescent="0.2">
      <c r="A1186" s="5">
        <v>2022</v>
      </c>
      <c r="B1186" s="2" t="s">
        <v>724</v>
      </c>
      <c r="C1186" s="2" t="s">
        <v>248</v>
      </c>
      <c r="D1186" s="2" t="s">
        <v>671</v>
      </c>
      <c r="E1186" s="2">
        <v>700000</v>
      </c>
      <c r="F1186" s="2">
        <v>800566</v>
      </c>
      <c r="S1186" s="2"/>
      <c r="T1186" s="2"/>
      <c r="U1186" s="2"/>
      <c r="V1186" s="2"/>
      <c r="AB1186" s="7"/>
      <c r="AC1186" s="7"/>
      <c r="AD1186" s="7"/>
      <c r="AE1186" s="7"/>
      <c r="AF1186" s="7"/>
      <c r="AG1186" s="7"/>
      <c r="AH1186" s="7"/>
      <c r="AI1186" s="7"/>
    </row>
    <row r="1187" spans="1:35" ht="12" customHeight="1" x14ac:dyDescent="0.2">
      <c r="A1187" s="5">
        <v>2022</v>
      </c>
      <c r="B1187" s="2" t="s">
        <v>717</v>
      </c>
      <c r="C1187" s="2" t="s">
        <v>249</v>
      </c>
      <c r="D1187" s="2" t="s">
        <v>671</v>
      </c>
      <c r="E1187" s="2">
        <v>4125531</v>
      </c>
      <c r="F1187" s="2">
        <v>0</v>
      </c>
      <c r="S1187" s="2"/>
      <c r="T1187" s="2"/>
      <c r="U1187" s="2"/>
      <c r="V1187" s="2"/>
      <c r="AB1187" s="7"/>
      <c r="AC1187" s="7"/>
      <c r="AD1187" s="7"/>
      <c r="AE1187" s="7"/>
      <c r="AF1187" s="7"/>
      <c r="AG1187" s="7"/>
      <c r="AH1187" s="7"/>
      <c r="AI1187" s="7"/>
    </row>
    <row r="1188" spans="1:35" ht="12" customHeight="1" x14ac:dyDescent="0.2">
      <c r="A1188" s="5">
        <v>2022</v>
      </c>
      <c r="B1188" s="2" t="s">
        <v>723</v>
      </c>
      <c r="C1188" s="2" t="s">
        <v>250</v>
      </c>
      <c r="D1188" s="2" t="s">
        <v>671</v>
      </c>
      <c r="E1188" s="2">
        <v>7687984</v>
      </c>
      <c r="F1188" s="2">
        <v>842000</v>
      </c>
      <c r="S1188" s="2"/>
      <c r="T1188" s="2"/>
      <c r="U1188" s="2"/>
      <c r="V1188" s="2"/>
      <c r="AB1188" s="7"/>
      <c r="AC1188" s="7"/>
      <c r="AD1188" s="7"/>
      <c r="AE1188" s="7"/>
      <c r="AF1188" s="7"/>
      <c r="AG1188" s="7"/>
      <c r="AH1188" s="7"/>
      <c r="AI1188" s="7"/>
    </row>
    <row r="1189" spans="1:35" ht="12" customHeight="1" x14ac:dyDescent="0.2">
      <c r="A1189" s="5">
        <v>2022</v>
      </c>
      <c r="B1189" s="2" t="s">
        <v>723</v>
      </c>
      <c r="C1189" s="2" t="s">
        <v>251</v>
      </c>
      <c r="D1189" s="2" t="s">
        <v>671</v>
      </c>
      <c r="E1189" s="2">
        <v>11105767</v>
      </c>
      <c r="F1189" s="2">
        <v>1548500</v>
      </c>
      <c r="S1189" s="2"/>
      <c r="T1189" s="2"/>
      <c r="U1189" s="2"/>
      <c r="V1189" s="2"/>
      <c r="AB1189" s="7"/>
      <c r="AC1189" s="7"/>
      <c r="AD1189" s="7"/>
      <c r="AE1189" s="7"/>
      <c r="AF1189" s="7"/>
      <c r="AG1189" s="7"/>
      <c r="AH1189" s="7"/>
      <c r="AI1189" s="7"/>
    </row>
    <row r="1190" spans="1:35" ht="12" customHeight="1" x14ac:dyDescent="0.2">
      <c r="A1190" s="5">
        <v>2022</v>
      </c>
      <c r="B1190" s="2" t="s">
        <v>719</v>
      </c>
      <c r="C1190" s="2" t="s">
        <v>252</v>
      </c>
      <c r="D1190" s="2" t="s">
        <v>671</v>
      </c>
      <c r="E1190" s="2">
        <v>29678415</v>
      </c>
      <c r="F1190" s="2">
        <v>919600</v>
      </c>
      <c r="S1190" s="2"/>
      <c r="T1190" s="2"/>
      <c r="U1190" s="2"/>
      <c r="V1190" s="2"/>
      <c r="AB1190" s="7"/>
      <c r="AC1190" s="7"/>
      <c r="AD1190" s="7"/>
      <c r="AE1190" s="7"/>
      <c r="AF1190" s="7"/>
      <c r="AG1190" s="7"/>
      <c r="AH1190" s="7"/>
      <c r="AI1190" s="7"/>
    </row>
    <row r="1191" spans="1:35" ht="12" customHeight="1" x14ac:dyDescent="0.2">
      <c r="A1191" s="5">
        <v>2022</v>
      </c>
      <c r="B1191" s="2" t="s">
        <v>720</v>
      </c>
      <c r="C1191" s="2" t="s">
        <v>253</v>
      </c>
      <c r="D1191" s="2" t="s">
        <v>671</v>
      </c>
      <c r="E1191" s="2">
        <v>12175908</v>
      </c>
      <c r="F1191" s="2">
        <v>0</v>
      </c>
      <c r="S1191" s="2"/>
      <c r="T1191" s="2"/>
      <c r="U1191" s="2"/>
      <c r="V1191" s="2"/>
      <c r="AB1191" s="7"/>
      <c r="AC1191" s="7"/>
      <c r="AD1191" s="7"/>
      <c r="AE1191" s="7"/>
      <c r="AF1191" s="7"/>
      <c r="AG1191" s="7"/>
      <c r="AH1191" s="7"/>
      <c r="AI1191" s="7"/>
    </row>
    <row r="1192" spans="1:35" ht="12" customHeight="1" x14ac:dyDescent="0.2">
      <c r="A1192" s="5">
        <v>2022</v>
      </c>
      <c r="B1192" s="2" t="s">
        <v>715</v>
      </c>
      <c r="C1192" s="2" t="s">
        <v>725</v>
      </c>
      <c r="D1192" s="2" t="s">
        <v>682</v>
      </c>
      <c r="S1192" s="2"/>
      <c r="T1192" s="2"/>
      <c r="U1192" s="2"/>
      <c r="V1192" s="2"/>
      <c r="AB1192" s="7"/>
      <c r="AC1192" s="7"/>
      <c r="AD1192" s="7"/>
      <c r="AE1192" s="7"/>
      <c r="AF1192" s="7"/>
      <c r="AG1192" s="7"/>
      <c r="AH1192" s="7"/>
      <c r="AI1192" s="7"/>
    </row>
    <row r="1193" spans="1:35" ht="12" customHeight="1" x14ac:dyDescent="0.2">
      <c r="A1193" s="5">
        <v>2022</v>
      </c>
      <c r="B1193" s="2" t="s">
        <v>716</v>
      </c>
      <c r="C1193" s="2" t="s">
        <v>726</v>
      </c>
      <c r="D1193" s="2" t="s">
        <v>682</v>
      </c>
      <c r="S1193" s="2"/>
      <c r="T1193" s="2"/>
      <c r="U1193" s="2"/>
      <c r="V1193" s="2"/>
      <c r="AB1193" s="7"/>
      <c r="AC1193" s="7"/>
      <c r="AD1193" s="7"/>
      <c r="AE1193" s="7"/>
      <c r="AF1193" s="7"/>
      <c r="AG1193" s="7"/>
      <c r="AH1193" s="7"/>
      <c r="AI1193" s="7"/>
    </row>
    <row r="1194" spans="1:35" ht="12" customHeight="1" x14ac:dyDescent="0.2">
      <c r="A1194" s="5">
        <v>2022</v>
      </c>
      <c r="B1194" s="2" t="s">
        <v>717</v>
      </c>
      <c r="C1194" s="2" t="s">
        <v>727</v>
      </c>
      <c r="D1194" s="2" t="s">
        <v>682</v>
      </c>
      <c r="S1194" s="2"/>
      <c r="T1194" s="2"/>
      <c r="U1194" s="2"/>
      <c r="V1194" s="2"/>
      <c r="AB1194" s="7"/>
      <c r="AC1194" s="7"/>
      <c r="AD1194" s="7"/>
      <c r="AE1194" s="7"/>
      <c r="AF1194" s="7"/>
      <c r="AG1194" s="7"/>
      <c r="AH1194" s="7"/>
      <c r="AI1194" s="7"/>
    </row>
    <row r="1195" spans="1:35" ht="12" customHeight="1" x14ac:dyDescent="0.2">
      <c r="A1195" s="5">
        <v>2022</v>
      </c>
      <c r="B1195" s="2" t="s">
        <v>718</v>
      </c>
      <c r="C1195" s="2" t="s">
        <v>728</v>
      </c>
      <c r="D1195" s="2" t="s">
        <v>682</v>
      </c>
      <c r="S1195" s="2"/>
      <c r="T1195" s="2"/>
      <c r="U1195" s="2"/>
      <c r="V1195" s="2"/>
      <c r="AB1195" s="7"/>
      <c r="AC1195" s="7"/>
      <c r="AD1195" s="7"/>
      <c r="AE1195" s="7"/>
      <c r="AF1195" s="7"/>
      <c r="AG1195" s="7"/>
      <c r="AH1195" s="7"/>
      <c r="AI1195" s="7"/>
    </row>
    <row r="1196" spans="1:35" ht="12" customHeight="1" x14ac:dyDescent="0.2">
      <c r="A1196" s="5">
        <v>2022</v>
      </c>
      <c r="B1196" s="2" t="s">
        <v>719</v>
      </c>
      <c r="C1196" s="2" t="s">
        <v>729</v>
      </c>
      <c r="D1196" s="2" t="s">
        <v>682</v>
      </c>
      <c r="S1196" s="2"/>
      <c r="T1196" s="2"/>
      <c r="U1196" s="2"/>
      <c r="V1196" s="2"/>
      <c r="AB1196" s="7"/>
      <c r="AC1196" s="7"/>
      <c r="AD1196" s="7"/>
      <c r="AE1196" s="7"/>
      <c r="AF1196" s="7"/>
      <c r="AG1196" s="7"/>
      <c r="AH1196" s="7"/>
      <c r="AI1196" s="7"/>
    </row>
    <row r="1197" spans="1:35" ht="12" customHeight="1" x14ac:dyDescent="0.2">
      <c r="A1197" s="5">
        <v>2022</v>
      </c>
      <c r="B1197" s="2" t="s">
        <v>720</v>
      </c>
      <c r="C1197" s="2" t="s">
        <v>730</v>
      </c>
      <c r="D1197" s="2" t="s">
        <v>682</v>
      </c>
      <c r="S1197" s="2"/>
      <c r="T1197" s="2"/>
      <c r="U1197" s="2"/>
      <c r="V1197" s="2"/>
      <c r="AB1197" s="7"/>
      <c r="AC1197" s="7"/>
      <c r="AD1197" s="7"/>
      <c r="AE1197" s="7"/>
      <c r="AF1197" s="7"/>
      <c r="AG1197" s="7"/>
      <c r="AH1197" s="7"/>
      <c r="AI1197" s="7"/>
    </row>
    <row r="1198" spans="1:35" ht="12" customHeight="1" x14ac:dyDescent="0.2">
      <c r="A1198" s="5">
        <v>2022</v>
      </c>
      <c r="B1198" s="2" t="s">
        <v>716</v>
      </c>
      <c r="C1198" s="2" t="s">
        <v>731</v>
      </c>
      <c r="D1198" s="2" t="s">
        <v>682</v>
      </c>
      <c r="S1198" s="2"/>
      <c r="T1198" s="2"/>
      <c r="U1198" s="2"/>
      <c r="V1198" s="2"/>
      <c r="AB1198" s="7"/>
      <c r="AC1198" s="7"/>
      <c r="AD1198" s="7"/>
      <c r="AE1198" s="7"/>
      <c r="AF1198" s="7"/>
      <c r="AG1198" s="7"/>
      <c r="AH1198" s="7"/>
      <c r="AI1198" s="7"/>
    </row>
    <row r="1199" spans="1:35" ht="12" customHeight="1" x14ac:dyDescent="0.2">
      <c r="A1199" s="5">
        <v>2022</v>
      </c>
      <c r="B1199" s="2" t="s">
        <v>721</v>
      </c>
      <c r="C1199" s="2" t="s">
        <v>732</v>
      </c>
      <c r="D1199" s="2" t="s">
        <v>682</v>
      </c>
      <c r="S1199" s="2"/>
      <c r="T1199" s="2"/>
      <c r="U1199" s="2"/>
      <c r="V1199" s="2"/>
      <c r="AB1199" s="7"/>
      <c r="AC1199" s="7"/>
      <c r="AD1199" s="7"/>
      <c r="AE1199" s="7"/>
      <c r="AF1199" s="7"/>
      <c r="AG1199" s="7"/>
      <c r="AH1199" s="7"/>
      <c r="AI1199" s="7"/>
    </row>
    <row r="1200" spans="1:35" ht="12" customHeight="1" x14ac:dyDescent="0.2">
      <c r="A1200" s="5">
        <v>2022</v>
      </c>
      <c r="B1200" s="2" t="s">
        <v>718</v>
      </c>
      <c r="C1200" s="2" t="s">
        <v>733</v>
      </c>
      <c r="D1200" s="2" t="s">
        <v>682</v>
      </c>
      <c r="S1200" s="2"/>
      <c r="T1200" s="2"/>
      <c r="U1200" s="2"/>
      <c r="V1200" s="2"/>
      <c r="AB1200" s="7"/>
      <c r="AC1200" s="7"/>
      <c r="AD1200" s="7"/>
      <c r="AE1200" s="7"/>
      <c r="AF1200" s="7"/>
      <c r="AG1200" s="7"/>
      <c r="AH1200" s="7"/>
      <c r="AI1200" s="7"/>
    </row>
    <row r="1201" spans="1:35" ht="12" customHeight="1" x14ac:dyDescent="0.2">
      <c r="A1201" s="5">
        <v>2022</v>
      </c>
      <c r="B1201" s="2" t="s">
        <v>721</v>
      </c>
      <c r="C1201" s="2" t="s">
        <v>734</v>
      </c>
      <c r="D1201" s="2" t="s">
        <v>682</v>
      </c>
      <c r="S1201" s="2"/>
      <c r="T1201" s="2"/>
      <c r="U1201" s="2"/>
      <c r="V1201" s="2"/>
      <c r="AB1201" s="7"/>
      <c r="AC1201" s="7"/>
      <c r="AD1201" s="7"/>
      <c r="AE1201" s="7"/>
      <c r="AF1201" s="7"/>
      <c r="AG1201" s="7"/>
      <c r="AH1201" s="7"/>
      <c r="AI1201" s="7"/>
    </row>
    <row r="1202" spans="1:35" ht="12" customHeight="1" x14ac:dyDescent="0.2">
      <c r="A1202" s="5">
        <v>2022</v>
      </c>
      <c r="B1202" s="2" t="s">
        <v>722</v>
      </c>
      <c r="C1202" s="2" t="s">
        <v>735</v>
      </c>
      <c r="D1202" s="2" t="s">
        <v>682</v>
      </c>
      <c r="S1202" s="2"/>
      <c r="T1202" s="2"/>
      <c r="U1202" s="2"/>
      <c r="V1202" s="2"/>
      <c r="AB1202" s="7"/>
      <c r="AC1202" s="7"/>
      <c r="AD1202" s="7"/>
      <c r="AE1202" s="7"/>
      <c r="AF1202" s="7"/>
      <c r="AG1202" s="7"/>
      <c r="AH1202" s="7"/>
      <c r="AI1202" s="7"/>
    </row>
    <row r="1203" spans="1:35" ht="12" customHeight="1" x14ac:dyDescent="0.2">
      <c r="A1203" s="5">
        <v>2022</v>
      </c>
      <c r="B1203" s="2" t="s">
        <v>715</v>
      </c>
      <c r="C1203" s="2" t="s">
        <v>736</v>
      </c>
      <c r="D1203" s="2" t="s">
        <v>682</v>
      </c>
      <c r="S1203" s="2"/>
      <c r="T1203" s="2"/>
      <c r="U1203" s="2"/>
      <c r="V1203" s="2"/>
      <c r="AB1203" s="7"/>
      <c r="AC1203" s="7"/>
      <c r="AD1203" s="7"/>
      <c r="AE1203" s="7"/>
      <c r="AF1203" s="7"/>
      <c r="AG1203" s="7"/>
      <c r="AH1203" s="7"/>
      <c r="AI1203" s="7"/>
    </row>
    <row r="1204" spans="1:35" ht="12" customHeight="1" x14ac:dyDescent="0.2">
      <c r="A1204" s="5">
        <v>2022</v>
      </c>
      <c r="B1204" s="2" t="s">
        <v>723</v>
      </c>
      <c r="C1204" s="2" t="s">
        <v>737</v>
      </c>
      <c r="D1204" s="2" t="s">
        <v>682</v>
      </c>
      <c r="S1204" s="2"/>
      <c r="T1204" s="2"/>
      <c r="U1204" s="2"/>
      <c r="V1204" s="2"/>
      <c r="AB1204" s="7"/>
      <c r="AC1204" s="7"/>
      <c r="AD1204" s="7"/>
      <c r="AE1204" s="7"/>
      <c r="AF1204" s="7"/>
      <c r="AG1204" s="7"/>
      <c r="AH1204" s="7"/>
      <c r="AI1204" s="7"/>
    </row>
    <row r="1205" spans="1:35" ht="12" customHeight="1" x14ac:dyDescent="0.2">
      <c r="A1205" s="5">
        <v>2022</v>
      </c>
      <c r="B1205" s="2" t="s">
        <v>719</v>
      </c>
      <c r="C1205" s="2" t="s">
        <v>738</v>
      </c>
      <c r="D1205" s="2" t="s">
        <v>682</v>
      </c>
      <c r="S1205" s="2"/>
      <c r="T1205" s="2"/>
      <c r="U1205" s="2"/>
      <c r="V1205" s="2"/>
      <c r="AB1205" s="7"/>
      <c r="AC1205" s="7"/>
      <c r="AD1205" s="7"/>
      <c r="AE1205" s="7"/>
      <c r="AF1205" s="7"/>
      <c r="AG1205" s="7"/>
      <c r="AH1205" s="7"/>
      <c r="AI1205" s="7"/>
    </row>
    <row r="1206" spans="1:35" ht="12" customHeight="1" x14ac:dyDescent="0.2">
      <c r="A1206" s="5">
        <v>2022</v>
      </c>
      <c r="B1206" s="2" t="s">
        <v>721</v>
      </c>
      <c r="C1206" s="2" t="s">
        <v>739</v>
      </c>
      <c r="D1206" s="2" t="s">
        <v>682</v>
      </c>
      <c r="S1206" s="2"/>
      <c r="T1206" s="2"/>
      <c r="U1206" s="2"/>
      <c r="V1206" s="2"/>
      <c r="AB1206" s="7"/>
      <c r="AC1206" s="7"/>
      <c r="AD1206" s="7"/>
      <c r="AE1206" s="7"/>
      <c r="AF1206" s="7"/>
      <c r="AG1206" s="7"/>
      <c r="AH1206" s="7"/>
      <c r="AI1206" s="7"/>
    </row>
    <row r="1207" spans="1:35" ht="12" customHeight="1" x14ac:dyDescent="0.2">
      <c r="A1207" s="5">
        <v>2022</v>
      </c>
      <c r="B1207" s="2" t="s">
        <v>724</v>
      </c>
      <c r="C1207" s="2" t="s">
        <v>740</v>
      </c>
      <c r="D1207" s="2" t="s">
        <v>682</v>
      </c>
      <c r="S1207" s="2"/>
      <c r="T1207" s="2"/>
      <c r="U1207" s="2"/>
      <c r="V1207" s="2"/>
      <c r="AB1207" s="7"/>
      <c r="AC1207" s="7"/>
      <c r="AD1207" s="7"/>
      <c r="AE1207" s="7"/>
      <c r="AF1207" s="7"/>
      <c r="AG1207" s="7"/>
      <c r="AH1207" s="7"/>
      <c r="AI1207" s="7"/>
    </row>
    <row r="1208" spans="1:35" ht="12" customHeight="1" x14ac:dyDescent="0.2">
      <c r="A1208" s="5">
        <v>2022</v>
      </c>
      <c r="B1208" s="2" t="s">
        <v>718</v>
      </c>
      <c r="C1208" s="2" t="s">
        <v>741</v>
      </c>
      <c r="D1208" s="2" t="s">
        <v>682</v>
      </c>
      <c r="S1208" s="2"/>
      <c r="T1208" s="2"/>
      <c r="U1208" s="2"/>
      <c r="V1208" s="2"/>
      <c r="AB1208" s="7"/>
      <c r="AC1208" s="7"/>
      <c r="AD1208" s="7"/>
      <c r="AE1208" s="7"/>
      <c r="AF1208" s="7"/>
      <c r="AG1208" s="7"/>
      <c r="AH1208" s="7"/>
      <c r="AI1208" s="7"/>
    </row>
    <row r="1209" spans="1:35" ht="12" customHeight="1" x14ac:dyDescent="0.2">
      <c r="A1209" s="5">
        <v>2022</v>
      </c>
      <c r="B1209" s="2" t="s">
        <v>717</v>
      </c>
      <c r="C1209" s="2" t="s">
        <v>742</v>
      </c>
      <c r="D1209" s="2" t="s">
        <v>682</v>
      </c>
      <c r="S1209" s="2"/>
      <c r="T1209" s="2"/>
      <c r="U1209" s="2"/>
      <c r="V1209" s="2"/>
      <c r="AB1209" s="7"/>
      <c r="AC1209" s="7"/>
      <c r="AD1209" s="7"/>
      <c r="AE1209" s="7"/>
      <c r="AF1209" s="7"/>
      <c r="AG1209" s="7"/>
      <c r="AH1209" s="7"/>
      <c r="AI1209" s="7"/>
    </row>
    <row r="1210" spans="1:35" ht="12" customHeight="1" x14ac:dyDescent="0.2">
      <c r="A1210" s="5">
        <v>2022</v>
      </c>
      <c r="B1210" s="2" t="s">
        <v>717</v>
      </c>
      <c r="C1210" s="2" t="s">
        <v>743</v>
      </c>
      <c r="D1210" s="2" t="s">
        <v>682</v>
      </c>
      <c r="S1210" s="2"/>
      <c r="T1210" s="2"/>
      <c r="U1210" s="2"/>
      <c r="V1210" s="2"/>
      <c r="AB1210" s="7"/>
      <c r="AC1210" s="7"/>
      <c r="AD1210" s="7"/>
      <c r="AE1210" s="7"/>
      <c r="AF1210" s="7"/>
      <c r="AG1210" s="7"/>
      <c r="AH1210" s="7"/>
      <c r="AI1210" s="7"/>
    </row>
    <row r="1211" spans="1:35" ht="12" customHeight="1" x14ac:dyDescent="0.2">
      <c r="A1211" s="5">
        <v>2022</v>
      </c>
      <c r="B1211" s="2" t="s">
        <v>715</v>
      </c>
      <c r="C1211" s="2" t="s">
        <v>744</v>
      </c>
      <c r="D1211" s="2" t="s">
        <v>682</v>
      </c>
      <c r="S1211" s="2"/>
      <c r="T1211" s="2"/>
      <c r="U1211" s="2"/>
      <c r="V1211" s="2"/>
      <c r="AB1211" s="7"/>
      <c r="AC1211" s="7"/>
      <c r="AD1211" s="7"/>
      <c r="AE1211" s="7"/>
      <c r="AF1211" s="7"/>
      <c r="AG1211" s="7"/>
      <c r="AH1211" s="7"/>
      <c r="AI1211" s="7"/>
    </row>
    <row r="1212" spans="1:35" ht="12" customHeight="1" x14ac:dyDescent="0.2">
      <c r="A1212" s="5">
        <v>2022</v>
      </c>
      <c r="B1212" s="2" t="s">
        <v>724</v>
      </c>
      <c r="C1212" s="2" t="s">
        <v>745</v>
      </c>
      <c r="D1212" s="2" t="s">
        <v>682</v>
      </c>
      <c r="S1212" s="2"/>
      <c r="T1212" s="2"/>
      <c r="U1212" s="2"/>
      <c r="V1212" s="2"/>
      <c r="AB1212" s="7"/>
      <c r="AC1212" s="7"/>
      <c r="AD1212" s="7"/>
      <c r="AE1212" s="7"/>
      <c r="AF1212" s="7"/>
      <c r="AG1212" s="7"/>
      <c r="AH1212" s="7"/>
      <c r="AI1212" s="7"/>
    </row>
    <row r="1213" spans="1:35" ht="12" customHeight="1" x14ac:dyDescent="0.2">
      <c r="A1213" s="5">
        <v>2022</v>
      </c>
      <c r="B1213" s="2" t="s">
        <v>718</v>
      </c>
      <c r="C1213" s="2" t="s">
        <v>746</v>
      </c>
      <c r="D1213" s="2" t="s">
        <v>682</v>
      </c>
      <c r="S1213" s="2"/>
      <c r="T1213" s="2"/>
      <c r="U1213" s="2"/>
      <c r="V1213" s="2"/>
      <c r="AB1213" s="7"/>
      <c r="AC1213" s="7"/>
      <c r="AD1213" s="7"/>
      <c r="AE1213" s="7"/>
      <c r="AF1213" s="7"/>
      <c r="AG1213" s="7"/>
      <c r="AH1213" s="7"/>
      <c r="AI1213" s="7"/>
    </row>
    <row r="1214" spans="1:35" ht="12" customHeight="1" x14ac:dyDescent="0.2">
      <c r="A1214" s="5">
        <v>2022</v>
      </c>
      <c r="B1214" s="2" t="s">
        <v>723</v>
      </c>
      <c r="C1214" s="2" t="s">
        <v>747</v>
      </c>
      <c r="D1214" s="2" t="s">
        <v>682</v>
      </c>
      <c r="S1214" s="2"/>
      <c r="T1214" s="2"/>
      <c r="U1214" s="2"/>
      <c r="V1214" s="2"/>
      <c r="AB1214" s="7"/>
      <c r="AC1214" s="7"/>
      <c r="AD1214" s="7"/>
      <c r="AE1214" s="7"/>
      <c r="AF1214" s="7"/>
      <c r="AG1214" s="7"/>
      <c r="AH1214" s="7"/>
      <c r="AI1214" s="7"/>
    </row>
    <row r="1215" spans="1:35" ht="12" customHeight="1" x14ac:dyDescent="0.2">
      <c r="A1215" s="5">
        <v>2022</v>
      </c>
      <c r="B1215" s="2" t="s">
        <v>722</v>
      </c>
      <c r="C1215" s="2" t="s">
        <v>748</v>
      </c>
      <c r="D1215" s="2" t="s">
        <v>682</v>
      </c>
      <c r="S1215" s="2"/>
      <c r="T1215" s="2"/>
      <c r="U1215" s="2"/>
      <c r="V1215" s="2"/>
      <c r="AB1215" s="7"/>
      <c r="AC1215" s="7"/>
      <c r="AD1215" s="7"/>
      <c r="AE1215" s="7"/>
      <c r="AF1215" s="7"/>
      <c r="AG1215" s="7"/>
      <c r="AH1215" s="7"/>
      <c r="AI1215" s="7"/>
    </row>
    <row r="1216" spans="1:35" ht="12" customHeight="1" x14ac:dyDescent="0.2">
      <c r="A1216" s="5">
        <v>2022</v>
      </c>
      <c r="B1216" s="2" t="s">
        <v>719</v>
      </c>
      <c r="C1216" s="2" t="s">
        <v>749</v>
      </c>
      <c r="D1216" s="2" t="s">
        <v>682</v>
      </c>
      <c r="S1216" s="2"/>
      <c r="T1216" s="2"/>
      <c r="U1216" s="2"/>
      <c r="V1216" s="2"/>
      <c r="AB1216" s="7"/>
      <c r="AC1216" s="7"/>
      <c r="AD1216" s="7"/>
      <c r="AE1216" s="7"/>
      <c r="AF1216" s="7"/>
      <c r="AG1216" s="7"/>
      <c r="AH1216" s="7"/>
      <c r="AI1216" s="7"/>
    </row>
    <row r="1217" spans="1:35" ht="12" customHeight="1" x14ac:dyDescent="0.2">
      <c r="A1217" s="5">
        <v>2022</v>
      </c>
      <c r="B1217" s="2" t="s">
        <v>720</v>
      </c>
      <c r="C1217" s="2" t="s">
        <v>750</v>
      </c>
      <c r="D1217" s="2" t="s">
        <v>682</v>
      </c>
      <c r="S1217" s="2"/>
      <c r="T1217" s="2"/>
      <c r="U1217" s="2"/>
      <c r="V1217" s="2"/>
      <c r="AB1217" s="7"/>
      <c r="AC1217" s="7"/>
      <c r="AD1217" s="7"/>
      <c r="AE1217" s="7"/>
      <c r="AF1217" s="7"/>
      <c r="AG1217" s="7"/>
      <c r="AH1217" s="7"/>
      <c r="AI1217" s="7"/>
    </row>
    <row r="1218" spans="1:35" ht="12" customHeight="1" x14ac:dyDescent="0.2">
      <c r="A1218" s="5">
        <v>2022</v>
      </c>
      <c r="B1218" s="2" t="s">
        <v>724</v>
      </c>
      <c r="C1218" s="2" t="s">
        <v>751</v>
      </c>
      <c r="D1218" s="2" t="s">
        <v>682</v>
      </c>
      <c r="S1218" s="2"/>
      <c r="T1218" s="2"/>
      <c r="U1218" s="2"/>
      <c r="V1218" s="2"/>
      <c r="AB1218" s="7"/>
      <c r="AC1218" s="7"/>
      <c r="AD1218" s="7"/>
      <c r="AE1218" s="7"/>
      <c r="AF1218" s="7"/>
      <c r="AG1218" s="7"/>
      <c r="AH1218" s="7"/>
      <c r="AI1218" s="7"/>
    </row>
    <row r="1219" spans="1:35" ht="12" customHeight="1" x14ac:dyDescent="0.2">
      <c r="A1219" s="5">
        <v>2022</v>
      </c>
      <c r="B1219" s="2" t="s">
        <v>722</v>
      </c>
      <c r="C1219" s="2" t="s">
        <v>752</v>
      </c>
      <c r="D1219" s="2" t="s">
        <v>682</v>
      </c>
      <c r="S1219" s="2"/>
      <c r="T1219" s="2"/>
      <c r="U1219" s="2"/>
      <c r="V1219" s="2"/>
      <c r="AB1219" s="7"/>
      <c r="AC1219" s="7"/>
      <c r="AD1219" s="7"/>
      <c r="AE1219" s="7"/>
      <c r="AF1219" s="7"/>
      <c r="AG1219" s="7"/>
      <c r="AH1219" s="7"/>
      <c r="AI1219" s="7"/>
    </row>
    <row r="1220" spans="1:35" ht="12" customHeight="1" x14ac:dyDescent="0.2">
      <c r="A1220" s="5">
        <v>2022</v>
      </c>
      <c r="B1220" s="2" t="s">
        <v>724</v>
      </c>
      <c r="C1220" s="2" t="s">
        <v>753</v>
      </c>
      <c r="D1220" s="2" t="s">
        <v>682</v>
      </c>
      <c r="S1220" s="2"/>
      <c r="T1220" s="2"/>
      <c r="U1220" s="2"/>
      <c r="V1220" s="2"/>
      <c r="AB1220" s="7"/>
      <c r="AC1220" s="7"/>
      <c r="AD1220" s="7"/>
      <c r="AE1220" s="7"/>
      <c r="AF1220" s="7"/>
      <c r="AG1220" s="7"/>
      <c r="AH1220" s="7"/>
      <c r="AI1220" s="7"/>
    </row>
    <row r="1221" spans="1:35" ht="12" customHeight="1" x14ac:dyDescent="0.2">
      <c r="A1221" s="5">
        <v>2022</v>
      </c>
      <c r="B1221" s="2" t="s">
        <v>724</v>
      </c>
      <c r="C1221" s="2" t="s">
        <v>248</v>
      </c>
      <c r="D1221" s="2" t="s">
        <v>682</v>
      </c>
      <c r="S1221" s="2"/>
      <c r="T1221" s="2"/>
      <c r="U1221" s="2"/>
      <c r="V1221" s="2"/>
      <c r="AB1221" s="7"/>
      <c r="AC1221" s="7"/>
      <c r="AD1221" s="7"/>
      <c r="AE1221" s="7"/>
      <c r="AF1221" s="7"/>
      <c r="AG1221" s="7"/>
      <c r="AH1221" s="7"/>
      <c r="AI1221" s="7"/>
    </row>
    <row r="1222" spans="1:35" ht="12" customHeight="1" x14ac:dyDescent="0.2">
      <c r="A1222" s="5">
        <v>2022</v>
      </c>
      <c r="B1222" s="2" t="s">
        <v>717</v>
      </c>
      <c r="C1222" s="2" t="s">
        <v>249</v>
      </c>
      <c r="D1222" s="2" t="s">
        <v>682</v>
      </c>
      <c r="S1222" s="2"/>
      <c r="T1222" s="2"/>
      <c r="U1222" s="2"/>
      <c r="V1222" s="2"/>
      <c r="AB1222" s="7"/>
      <c r="AC1222" s="7"/>
      <c r="AD1222" s="7"/>
      <c r="AE1222" s="7"/>
      <c r="AF1222" s="7"/>
      <c r="AG1222" s="7"/>
      <c r="AH1222" s="7"/>
      <c r="AI1222" s="7"/>
    </row>
    <row r="1223" spans="1:35" ht="12" customHeight="1" x14ac:dyDescent="0.2">
      <c r="A1223" s="5">
        <v>2022</v>
      </c>
      <c r="B1223" s="2" t="s">
        <v>723</v>
      </c>
      <c r="C1223" s="2" t="s">
        <v>250</v>
      </c>
      <c r="D1223" s="2" t="s">
        <v>682</v>
      </c>
      <c r="S1223" s="2"/>
      <c r="T1223" s="2"/>
      <c r="U1223" s="2"/>
      <c r="V1223" s="2"/>
      <c r="AB1223" s="7"/>
      <c r="AC1223" s="7"/>
      <c r="AD1223" s="7"/>
      <c r="AE1223" s="7"/>
      <c r="AF1223" s="7"/>
      <c r="AG1223" s="7"/>
      <c r="AH1223" s="7"/>
      <c r="AI1223" s="7"/>
    </row>
    <row r="1224" spans="1:35" ht="12" customHeight="1" x14ac:dyDescent="0.2">
      <c r="A1224" s="5">
        <v>2022</v>
      </c>
      <c r="B1224" s="2" t="s">
        <v>723</v>
      </c>
      <c r="C1224" s="2" t="s">
        <v>251</v>
      </c>
      <c r="D1224" s="2" t="s">
        <v>682</v>
      </c>
      <c r="S1224" s="2"/>
      <c r="T1224" s="2"/>
      <c r="U1224" s="2"/>
      <c r="V1224" s="2"/>
      <c r="AB1224" s="7"/>
      <c r="AC1224" s="7"/>
      <c r="AD1224" s="7"/>
      <c r="AE1224" s="7"/>
      <c r="AF1224" s="7"/>
      <c r="AG1224" s="7"/>
      <c r="AH1224" s="7"/>
      <c r="AI1224" s="7"/>
    </row>
    <row r="1225" spans="1:35" ht="12" customHeight="1" x14ac:dyDescent="0.2">
      <c r="A1225" s="5">
        <v>2022</v>
      </c>
      <c r="B1225" s="2" t="s">
        <v>719</v>
      </c>
      <c r="C1225" s="2" t="s">
        <v>252</v>
      </c>
      <c r="D1225" s="2" t="s">
        <v>682</v>
      </c>
      <c r="S1225" s="2"/>
      <c r="T1225" s="2"/>
      <c r="U1225" s="2"/>
      <c r="V1225" s="2"/>
      <c r="AB1225" s="7"/>
      <c r="AC1225" s="7"/>
      <c r="AD1225" s="7"/>
      <c r="AE1225" s="7"/>
      <c r="AF1225" s="7"/>
      <c r="AG1225" s="7"/>
      <c r="AH1225" s="7"/>
      <c r="AI1225" s="7"/>
    </row>
    <row r="1226" spans="1:35" ht="12" customHeight="1" x14ac:dyDescent="0.2">
      <c r="A1226" s="5">
        <v>2022</v>
      </c>
      <c r="B1226" s="2" t="s">
        <v>720</v>
      </c>
      <c r="C1226" s="2" t="s">
        <v>253</v>
      </c>
      <c r="D1226" s="2" t="s">
        <v>682</v>
      </c>
      <c r="S1226" s="2"/>
      <c r="T1226" s="2"/>
      <c r="U1226" s="2"/>
      <c r="V1226" s="2"/>
      <c r="AB1226" s="7"/>
      <c r="AC1226" s="7"/>
      <c r="AD1226" s="7"/>
      <c r="AE1226" s="7"/>
      <c r="AF1226" s="7"/>
      <c r="AG1226" s="7"/>
      <c r="AH1226" s="7"/>
      <c r="AI1226" s="7"/>
    </row>
    <row r="1227" spans="1:35" ht="12" customHeight="1" x14ac:dyDescent="0.2">
      <c r="A1227" s="5">
        <v>2022</v>
      </c>
      <c r="B1227" s="2" t="s">
        <v>715</v>
      </c>
      <c r="C1227" s="2" t="s">
        <v>725</v>
      </c>
      <c r="D1227" s="2" t="s">
        <v>665</v>
      </c>
      <c r="H1227" s="2">
        <v>0</v>
      </c>
      <c r="S1227" s="2"/>
      <c r="T1227" s="2"/>
      <c r="U1227" s="2"/>
      <c r="V1227" s="2"/>
      <c r="AB1227" s="7"/>
      <c r="AC1227" s="7"/>
      <c r="AD1227" s="7"/>
      <c r="AE1227" s="7"/>
      <c r="AF1227" s="7"/>
      <c r="AG1227" s="7"/>
      <c r="AH1227" s="7"/>
      <c r="AI1227" s="7"/>
    </row>
    <row r="1228" spans="1:35" ht="12" customHeight="1" x14ac:dyDescent="0.2">
      <c r="A1228" s="5">
        <v>2022</v>
      </c>
      <c r="B1228" s="2" t="s">
        <v>716</v>
      </c>
      <c r="C1228" s="2" t="s">
        <v>726</v>
      </c>
      <c r="D1228" s="2" t="s">
        <v>665</v>
      </c>
      <c r="H1228" s="2">
        <v>451800</v>
      </c>
      <c r="S1228" s="2"/>
      <c r="T1228" s="2"/>
      <c r="U1228" s="2"/>
      <c r="V1228" s="2"/>
      <c r="AB1228" s="7"/>
      <c r="AC1228" s="7"/>
      <c r="AD1228" s="7"/>
      <c r="AE1228" s="7"/>
      <c r="AF1228" s="7"/>
      <c r="AG1228" s="7"/>
      <c r="AH1228" s="7"/>
      <c r="AI1228" s="7"/>
    </row>
    <row r="1229" spans="1:35" ht="12" customHeight="1" x14ac:dyDescent="0.2">
      <c r="A1229" s="5">
        <v>2022</v>
      </c>
      <c r="B1229" s="2" t="s">
        <v>717</v>
      </c>
      <c r="C1229" s="2" t="s">
        <v>727</v>
      </c>
      <c r="D1229" s="2" t="s">
        <v>665</v>
      </c>
      <c r="H1229" s="2">
        <v>0</v>
      </c>
      <c r="S1229" s="2"/>
      <c r="T1229" s="2"/>
      <c r="U1229" s="2"/>
      <c r="V1229" s="2"/>
      <c r="AB1229" s="7"/>
      <c r="AC1229" s="7"/>
      <c r="AD1229" s="7"/>
      <c r="AE1229" s="7"/>
      <c r="AF1229" s="7"/>
      <c r="AG1229" s="7"/>
      <c r="AH1229" s="7"/>
      <c r="AI1229" s="7"/>
    </row>
    <row r="1230" spans="1:35" ht="12" customHeight="1" x14ac:dyDescent="0.2">
      <c r="A1230" s="5">
        <v>2022</v>
      </c>
      <c r="B1230" s="2" t="s">
        <v>718</v>
      </c>
      <c r="C1230" s="2" t="s">
        <v>728</v>
      </c>
      <c r="D1230" s="2" t="s">
        <v>665</v>
      </c>
      <c r="H1230" s="2">
        <v>0</v>
      </c>
      <c r="S1230" s="2"/>
      <c r="T1230" s="2"/>
      <c r="U1230" s="2"/>
      <c r="V1230" s="2"/>
      <c r="AB1230" s="7"/>
      <c r="AC1230" s="7"/>
      <c r="AD1230" s="7"/>
      <c r="AE1230" s="7"/>
      <c r="AF1230" s="7"/>
      <c r="AG1230" s="7"/>
      <c r="AH1230" s="7"/>
      <c r="AI1230" s="7"/>
    </row>
    <row r="1231" spans="1:35" ht="12" customHeight="1" x14ac:dyDescent="0.2">
      <c r="A1231" s="5">
        <v>2022</v>
      </c>
      <c r="B1231" s="2" t="s">
        <v>719</v>
      </c>
      <c r="C1231" s="2" t="s">
        <v>729</v>
      </c>
      <c r="D1231" s="2" t="s">
        <v>665</v>
      </c>
      <c r="H1231" s="2">
        <v>0</v>
      </c>
      <c r="S1231" s="2"/>
      <c r="T1231" s="2"/>
      <c r="U1231" s="2"/>
      <c r="V1231" s="2"/>
      <c r="AB1231" s="7"/>
      <c r="AC1231" s="7"/>
      <c r="AD1231" s="7"/>
      <c r="AE1231" s="7"/>
      <c r="AF1231" s="7"/>
      <c r="AG1231" s="7"/>
      <c r="AH1231" s="7"/>
      <c r="AI1231" s="7"/>
    </row>
    <row r="1232" spans="1:35" ht="12" customHeight="1" x14ac:dyDescent="0.2">
      <c r="A1232" s="5">
        <v>2022</v>
      </c>
      <c r="B1232" s="2" t="s">
        <v>720</v>
      </c>
      <c r="C1232" s="2" t="s">
        <v>730</v>
      </c>
      <c r="D1232" s="2" t="s">
        <v>665</v>
      </c>
      <c r="H1232" s="2">
        <v>451800</v>
      </c>
      <c r="S1232" s="2"/>
      <c r="T1232" s="2"/>
      <c r="U1232" s="2"/>
      <c r="V1232" s="2"/>
      <c r="AB1232" s="7"/>
      <c r="AC1232" s="7"/>
      <c r="AD1232" s="7"/>
      <c r="AE1232" s="7"/>
      <c r="AF1232" s="7"/>
      <c r="AG1232" s="7"/>
      <c r="AH1232" s="7"/>
      <c r="AI1232" s="7"/>
    </row>
    <row r="1233" spans="1:35" ht="12" customHeight="1" x14ac:dyDescent="0.2">
      <c r="A1233" s="5">
        <v>2022</v>
      </c>
      <c r="B1233" s="2" t="s">
        <v>716</v>
      </c>
      <c r="C1233" s="2" t="s">
        <v>731</v>
      </c>
      <c r="D1233" s="2" t="s">
        <v>665</v>
      </c>
      <c r="H1233" s="2">
        <v>451800</v>
      </c>
      <c r="S1233" s="2"/>
      <c r="T1233" s="2"/>
      <c r="U1233" s="2"/>
      <c r="V1233" s="2"/>
      <c r="AB1233" s="7"/>
      <c r="AC1233" s="7"/>
      <c r="AD1233" s="7"/>
      <c r="AE1233" s="7"/>
      <c r="AF1233" s="7"/>
      <c r="AG1233" s="7"/>
      <c r="AH1233" s="7"/>
      <c r="AI1233" s="7"/>
    </row>
    <row r="1234" spans="1:35" ht="12" customHeight="1" x14ac:dyDescent="0.2">
      <c r="A1234" s="5">
        <v>2022</v>
      </c>
      <c r="B1234" s="2" t="s">
        <v>721</v>
      </c>
      <c r="C1234" s="2" t="s">
        <v>732</v>
      </c>
      <c r="D1234" s="2" t="s">
        <v>665</v>
      </c>
      <c r="H1234" s="2">
        <v>0</v>
      </c>
      <c r="S1234" s="2"/>
      <c r="T1234" s="2"/>
      <c r="U1234" s="2"/>
      <c r="V1234" s="2"/>
      <c r="AB1234" s="7"/>
      <c r="AC1234" s="7"/>
      <c r="AD1234" s="7"/>
      <c r="AE1234" s="7"/>
      <c r="AF1234" s="7"/>
      <c r="AG1234" s="7"/>
      <c r="AH1234" s="7"/>
      <c r="AI1234" s="7"/>
    </row>
    <row r="1235" spans="1:35" ht="12" customHeight="1" x14ac:dyDescent="0.2">
      <c r="A1235" s="5">
        <v>2022</v>
      </c>
      <c r="B1235" s="2" t="s">
        <v>718</v>
      </c>
      <c r="C1235" s="2" t="s">
        <v>733</v>
      </c>
      <c r="D1235" s="2" t="s">
        <v>665</v>
      </c>
      <c r="H1235" s="2">
        <v>0</v>
      </c>
      <c r="S1235" s="2"/>
      <c r="T1235" s="2"/>
      <c r="U1235" s="2"/>
      <c r="V1235" s="2"/>
      <c r="AB1235" s="7"/>
      <c r="AC1235" s="7"/>
      <c r="AD1235" s="7"/>
      <c r="AE1235" s="7"/>
      <c r="AF1235" s="7"/>
      <c r="AG1235" s="7"/>
      <c r="AH1235" s="7"/>
      <c r="AI1235" s="7"/>
    </row>
    <row r="1236" spans="1:35" ht="12" customHeight="1" x14ac:dyDescent="0.2">
      <c r="A1236" s="5">
        <v>2022</v>
      </c>
      <c r="B1236" s="2" t="s">
        <v>721</v>
      </c>
      <c r="C1236" s="2" t="s">
        <v>734</v>
      </c>
      <c r="D1236" s="2" t="s">
        <v>665</v>
      </c>
      <c r="H1236" s="2">
        <v>0</v>
      </c>
      <c r="S1236" s="2"/>
      <c r="T1236" s="2"/>
      <c r="U1236" s="2"/>
      <c r="V1236" s="2"/>
      <c r="AB1236" s="7"/>
      <c r="AC1236" s="7"/>
      <c r="AD1236" s="7"/>
      <c r="AE1236" s="7"/>
      <c r="AF1236" s="7"/>
      <c r="AG1236" s="7"/>
      <c r="AH1236" s="7"/>
      <c r="AI1236" s="7"/>
    </row>
    <row r="1237" spans="1:35" ht="12" customHeight="1" x14ac:dyDescent="0.2">
      <c r="A1237" s="5">
        <v>2022</v>
      </c>
      <c r="B1237" s="2" t="s">
        <v>722</v>
      </c>
      <c r="C1237" s="2" t="s">
        <v>735</v>
      </c>
      <c r="D1237" s="2" t="s">
        <v>665</v>
      </c>
      <c r="H1237" s="2">
        <v>0</v>
      </c>
      <c r="S1237" s="2"/>
      <c r="T1237" s="2"/>
      <c r="U1237" s="2"/>
      <c r="V1237" s="2"/>
      <c r="AB1237" s="7"/>
      <c r="AC1237" s="7"/>
      <c r="AD1237" s="7"/>
      <c r="AE1237" s="7"/>
      <c r="AF1237" s="7"/>
      <c r="AG1237" s="7"/>
      <c r="AH1237" s="7"/>
      <c r="AI1237" s="7"/>
    </row>
    <row r="1238" spans="1:35" ht="12" customHeight="1" x14ac:dyDescent="0.2">
      <c r="A1238" s="5">
        <v>2022</v>
      </c>
      <c r="B1238" s="2" t="s">
        <v>715</v>
      </c>
      <c r="C1238" s="2" t="s">
        <v>736</v>
      </c>
      <c r="D1238" s="2" t="s">
        <v>665</v>
      </c>
      <c r="H1238" s="2">
        <v>451800</v>
      </c>
      <c r="S1238" s="2"/>
      <c r="T1238" s="2"/>
      <c r="U1238" s="2"/>
      <c r="V1238" s="2"/>
      <c r="AB1238" s="7"/>
      <c r="AC1238" s="7"/>
      <c r="AD1238" s="7"/>
      <c r="AE1238" s="7"/>
      <c r="AF1238" s="7"/>
      <c r="AG1238" s="7"/>
      <c r="AH1238" s="7"/>
      <c r="AI1238" s="7"/>
    </row>
    <row r="1239" spans="1:35" ht="12" customHeight="1" x14ac:dyDescent="0.2">
      <c r="A1239" s="5">
        <v>2022</v>
      </c>
      <c r="B1239" s="2" t="s">
        <v>723</v>
      </c>
      <c r="C1239" s="2" t="s">
        <v>737</v>
      </c>
      <c r="D1239" s="2" t="s">
        <v>665</v>
      </c>
      <c r="H1239" s="2">
        <v>0</v>
      </c>
      <c r="S1239" s="2"/>
      <c r="T1239" s="2"/>
      <c r="U1239" s="2"/>
      <c r="V1239" s="2"/>
      <c r="AB1239" s="7"/>
      <c r="AC1239" s="7"/>
      <c r="AD1239" s="7"/>
      <c r="AE1239" s="7"/>
      <c r="AF1239" s="7"/>
      <c r="AG1239" s="7"/>
      <c r="AH1239" s="7"/>
      <c r="AI1239" s="7"/>
    </row>
    <row r="1240" spans="1:35" ht="12" customHeight="1" x14ac:dyDescent="0.2">
      <c r="A1240" s="5">
        <v>2022</v>
      </c>
      <c r="B1240" s="2" t="s">
        <v>719</v>
      </c>
      <c r="C1240" s="2" t="s">
        <v>738</v>
      </c>
      <c r="D1240" s="2" t="s">
        <v>665</v>
      </c>
      <c r="H1240" s="2">
        <v>0</v>
      </c>
      <c r="S1240" s="2"/>
      <c r="T1240" s="2"/>
      <c r="U1240" s="2"/>
      <c r="V1240" s="2"/>
      <c r="AB1240" s="7"/>
      <c r="AC1240" s="7"/>
      <c r="AD1240" s="7"/>
      <c r="AE1240" s="7"/>
      <c r="AF1240" s="7"/>
      <c r="AG1240" s="7"/>
      <c r="AH1240" s="7"/>
      <c r="AI1240" s="7"/>
    </row>
    <row r="1241" spans="1:35" ht="12" customHeight="1" x14ac:dyDescent="0.2">
      <c r="A1241" s="5">
        <v>2022</v>
      </c>
      <c r="B1241" s="2" t="s">
        <v>721</v>
      </c>
      <c r="C1241" s="2" t="s">
        <v>739</v>
      </c>
      <c r="D1241" s="2" t="s">
        <v>665</v>
      </c>
      <c r="H1241" s="2">
        <v>0</v>
      </c>
      <c r="S1241" s="2"/>
      <c r="T1241" s="2"/>
      <c r="U1241" s="2"/>
      <c r="V1241" s="2"/>
      <c r="AB1241" s="7"/>
      <c r="AC1241" s="7"/>
      <c r="AD1241" s="7"/>
      <c r="AE1241" s="7"/>
      <c r="AF1241" s="7"/>
      <c r="AG1241" s="7"/>
      <c r="AH1241" s="7"/>
      <c r="AI1241" s="7"/>
    </row>
    <row r="1242" spans="1:35" ht="12" customHeight="1" x14ac:dyDescent="0.2">
      <c r="A1242" s="5">
        <v>2022</v>
      </c>
      <c r="B1242" s="2" t="s">
        <v>724</v>
      </c>
      <c r="C1242" s="2" t="s">
        <v>740</v>
      </c>
      <c r="D1242" s="2" t="s">
        <v>665</v>
      </c>
      <c r="H1242" s="2">
        <v>451800</v>
      </c>
      <c r="S1242" s="2"/>
      <c r="T1242" s="2"/>
      <c r="U1242" s="2"/>
      <c r="V1242" s="2"/>
      <c r="AB1242" s="7"/>
      <c r="AC1242" s="7"/>
      <c r="AD1242" s="7"/>
      <c r="AE1242" s="7"/>
      <c r="AF1242" s="7"/>
      <c r="AG1242" s="7"/>
      <c r="AH1242" s="7"/>
      <c r="AI1242" s="7"/>
    </row>
    <row r="1243" spans="1:35" ht="12" customHeight="1" x14ac:dyDescent="0.2">
      <c r="A1243" s="5">
        <v>2022</v>
      </c>
      <c r="B1243" s="2" t="s">
        <v>718</v>
      </c>
      <c r="C1243" s="2" t="s">
        <v>741</v>
      </c>
      <c r="D1243" s="2" t="s">
        <v>665</v>
      </c>
      <c r="H1243" s="2">
        <v>0</v>
      </c>
      <c r="S1243" s="2"/>
      <c r="T1243" s="2"/>
      <c r="U1243" s="2"/>
      <c r="V1243" s="2"/>
      <c r="AB1243" s="7"/>
      <c r="AC1243" s="7"/>
      <c r="AD1243" s="7"/>
      <c r="AE1243" s="7"/>
      <c r="AF1243" s="7"/>
      <c r="AG1243" s="7"/>
      <c r="AH1243" s="7"/>
      <c r="AI1243" s="7"/>
    </row>
    <row r="1244" spans="1:35" ht="12" customHeight="1" x14ac:dyDescent="0.2">
      <c r="A1244" s="5">
        <v>2022</v>
      </c>
      <c r="B1244" s="2" t="s">
        <v>717</v>
      </c>
      <c r="C1244" s="2" t="s">
        <v>742</v>
      </c>
      <c r="D1244" s="2" t="s">
        <v>665</v>
      </c>
      <c r="H1244" s="2">
        <v>0</v>
      </c>
      <c r="S1244" s="2"/>
      <c r="T1244" s="2"/>
      <c r="U1244" s="2"/>
      <c r="V1244" s="2"/>
      <c r="AB1244" s="7"/>
      <c r="AC1244" s="7"/>
      <c r="AD1244" s="7"/>
      <c r="AE1244" s="7"/>
      <c r="AF1244" s="7"/>
      <c r="AG1244" s="7"/>
      <c r="AH1244" s="7"/>
      <c r="AI1244" s="7"/>
    </row>
    <row r="1245" spans="1:35" ht="12" customHeight="1" x14ac:dyDescent="0.2">
      <c r="A1245" s="5">
        <v>2022</v>
      </c>
      <c r="B1245" s="2" t="s">
        <v>717</v>
      </c>
      <c r="C1245" s="2" t="s">
        <v>743</v>
      </c>
      <c r="D1245" s="2" t="s">
        <v>665</v>
      </c>
      <c r="H1245" s="2">
        <v>0</v>
      </c>
      <c r="S1245" s="2"/>
      <c r="T1245" s="2"/>
      <c r="U1245" s="2"/>
      <c r="V1245" s="2"/>
      <c r="AB1245" s="7"/>
      <c r="AC1245" s="7"/>
      <c r="AD1245" s="7"/>
      <c r="AE1245" s="7"/>
      <c r="AF1245" s="7"/>
      <c r="AG1245" s="7"/>
      <c r="AH1245" s="7"/>
      <c r="AI1245" s="7"/>
    </row>
    <row r="1246" spans="1:35" ht="12" customHeight="1" x14ac:dyDescent="0.2">
      <c r="A1246" s="5">
        <v>2022</v>
      </c>
      <c r="B1246" s="2" t="s">
        <v>715</v>
      </c>
      <c r="C1246" s="2" t="s">
        <v>744</v>
      </c>
      <c r="D1246" s="2" t="s">
        <v>665</v>
      </c>
      <c r="H1246" s="2">
        <v>0</v>
      </c>
      <c r="S1246" s="2"/>
      <c r="T1246" s="2"/>
      <c r="U1246" s="2"/>
      <c r="V1246" s="2"/>
      <c r="AB1246" s="7"/>
      <c r="AC1246" s="7"/>
      <c r="AD1246" s="7"/>
      <c r="AE1246" s="7"/>
      <c r="AF1246" s="7"/>
      <c r="AG1246" s="7"/>
      <c r="AH1246" s="7"/>
      <c r="AI1246" s="7"/>
    </row>
    <row r="1247" spans="1:35" ht="12" customHeight="1" x14ac:dyDescent="0.2">
      <c r="A1247" s="5">
        <v>2022</v>
      </c>
      <c r="B1247" s="2" t="s">
        <v>724</v>
      </c>
      <c r="C1247" s="2" t="s">
        <v>745</v>
      </c>
      <c r="D1247" s="2" t="s">
        <v>665</v>
      </c>
      <c r="H1247" s="2">
        <v>451800</v>
      </c>
      <c r="S1247" s="2"/>
      <c r="T1247" s="2"/>
      <c r="U1247" s="2"/>
      <c r="V1247" s="2"/>
      <c r="AB1247" s="7"/>
      <c r="AC1247" s="7"/>
      <c r="AD1247" s="7"/>
      <c r="AE1247" s="7"/>
      <c r="AF1247" s="7"/>
      <c r="AG1247" s="7"/>
      <c r="AH1247" s="7"/>
      <c r="AI1247" s="7"/>
    </row>
    <row r="1248" spans="1:35" ht="12" customHeight="1" x14ac:dyDescent="0.2">
      <c r="A1248" s="5">
        <v>2022</v>
      </c>
      <c r="B1248" s="2" t="s">
        <v>718</v>
      </c>
      <c r="C1248" s="2" t="s">
        <v>746</v>
      </c>
      <c r="D1248" s="2" t="s">
        <v>665</v>
      </c>
      <c r="H1248" s="2">
        <v>451800</v>
      </c>
      <c r="S1248" s="2"/>
      <c r="T1248" s="2"/>
      <c r="U1248" s="2"/>
      <c r="V1248" s="2"/>
      <c r="AB1248" s="7"/>
      <c r="AC1248" s="7"/>
      <c r="AD1248" s="7"/>
      <c r="AE1248" s="7"/>
      <c r="AF1248" s="7"/>
      <c r="AG1248" s="7"/>
      <c r="AH1248" s="7"/>
      <c r="AI1248" s="7"/>
    </row>
    <row r="1249" spans="1:35" ht="12" customHeight="1" x14ac:dyDescent="0.2">
      <c r="A1249" s="5">
        <v>2022</v>
      </c>
      <c r="B1249" s="2" t="s">
        <v>723</v>
      </c>
      <c r="C1249" s="2" t="s">
        <v>747</v>
      </c>
      <c r="D1249" s="2" t="s">
        <v>665</v>
      </c>
      <c r="H1249" s="2">
        <v>0</v>
      </c>
      <c r="S1249" s="2"/>
      <c r="T1249" s="2"/>
      <c r="U1249" s="2"/>
      <c r="V1249" s="2"/>
      <c r="AB1249" s="7"/>
      <c r="AC1249" s="7"/>
      <c r="AD1249" s="7"/>
      <c r="AE1249" s="7"/>
      <c r="AF1249" s="7"/>
      <c r="AG1249" s="7"/>
      <c r="AH1249" s="7"/>
      <c r="AI1249" s="7"/>
    </row>
    <row r="1250" spans="1:35" ht="12" customHeight="1" x14ac:dyDescent="0.2">
      <c r="A1250" s="5">
        <v>2022</v>
      </c>
      <c r="B1250" s="2" t="s">
        <v>722</v>
      </c>
      <c r="C1250" s="2" t="s">
        <v>748</v>
      </c>
      <c r="D1250" s="2" t="s">
        <v>665</v>
      </c>
      <c r="H1250" s="2">
        <v>451800</v>
      </c>
      <c r="S1250" s="2"/>
      <c r="T1250" s="2"/>
      <c r="U1250" s="2"/>
      <c r="V1250" s="2"/>
      <c r="AB1250" s="7"/>
      <c r="AC1250" s="7"/>
      <c r="AD1250" s="7"/>
      <c r="AE1250" s="7"/>
      <c r="AF1250" s="7"/>
      <c r="AG1250" s="7"/>
      <c r="AH1250" s="7"/>
      <c r="AI1250" s="7"/>
    </row>
    <row r="1251" spans="1:35" ht="12" customHeight="1" x14ac:dyDescent="0.2">
      <c r="A1251" s="5">
        <v>2022</v>
      </c>
      <c r="B1251" s="2" t="s">
        <v>719</v>
      </c>
      <c r="C1251" s="2" t="s">
        <v>749</v>
      </c>
      <c r="D1251" s="2" t="s">
        <v>665</v>
      </c>
      <c r="H1251" s="2">
        <v>0</v>
      </c>
      <c r="S1251" s="2"/>
      <c r="T1251" s="2"/>
      <c r="U1251" s="2"/>
      <c r="V1251" s="2"/>
      <c r="AB1251" s="7"/>
      <c r="AC1251" s="7"/>
      <c r="AD1251" s="7"/>
      <c r="AE1251" s="7"/>
      <c r="AF1251" s="7"/>
      <c r="AG1251" s="7"/>
      <c r="AH1251" s="7"/>
      <c r="AI1251" s="7"/>
    </row>
    <row r="1252" spans="1:35" ht="12" customHeight="1" x14ac:dyDescent="0.2">
      <c r="A1252" s="5">
        <v>2022</v>
      </c>
      <c r="B1252" s="2" t="s">
        <v>720</v>
      </c>
      <c r="C1252" s="2" t="s">
        <v>750</v>
      </c>
      <c r="D1252" s="2" t="s">
        <v>665</v>
      </c>
      <c r="H1252" s="2">
        <v>0</v>
      </c>
      <c r="S1252" s="2"/>
      <c r="T1252" s="2"/>
      <c r="U1252" s="2"/>
      <c r="V1252" s="2"/>
      <c r="AB1252" s="7"/>
      <c r="AC1252" s="7"/>
      <c r="AD1252" s="7"/>
      <c r="AE1252" s="7"/>
      <c r="AF1252" s="7"/>
      <c r="AG1252" s="7"/>
      <c r="AH1252" s="7"/>
      <c r="AI1252" s="7"/>
    </row>
    <row r="1253" spans="1:35" ht="12" customHeight="1" x14ac:dyDescent="0.2">
      <c r="A1253" s="5">
        <v>2022</v>
      </c>
      <c r="B1253" s="2" t="s">
        <v>724</v>
      </c>
      <c r="C1253" s="2" t="s">
        <v>751</v>
      </c>
      <c r="D1253" s="2" t="s">
        <v>665</v>
      </c>
      <c r="H1253" s="2">
        <v>451800</v>
      </c>
      <c r="S1253" s="2"/>
      <c r="T1253" s="2"/>
      <c r="U1253" s="2"/>
      <c r="V1253" s="2"/>
      <c r="AB1253" s="7"/>
      <c r="AC1253" s="7"/>
      <c r="AD1253" s="7"/>
      <c r="AE1253" s="7"/>
      <c r="AF1253" s="7"/>
      <c r="AG1253" s="7"/>
      <c r="AH1253" s="7"/>
      <c r="AI1253" s="7"/>
    </row>
    <row r="1254" spans="1:35" ht="12" customHeight="1" x14ac:dyDescent="0.2">
      <c r="A1254" s="5">
        <v>2022</v>
      </c>
      <c r="B1254" s="2" t="s">
        <v>722</v>
      </c>
      <c r="C1254" s="2" t="s">
        <v>752</v>
      </c>
      <c r="D1254" s="2" t="s">
        <v>665</v>
      </c>
      <c r="H1254" s="2">
        <v>0</v>
      </c>
      <c r="S1254" s="2"/>
      <c r="T1254" s="2"/>
      <c r="U1254" s="2"/>
      <c r="V1254" s="2"/>
      <c r="AB1254" s="7"/>
      <c r="AC1254" s="7"/>
      <c r="AD1254" s="7"/>
      <c r="AE1254" s="7"/>
      <c r="AF1254" s="7"/>
      <c r="AG1254" s="7"/>
      <c r="AH1254" s="7"/>
      <c r="AI1254" s="7"/>
    </row>
    <row r="1255" spans="1:35" ht="12" customHeight="1" x14ac:dyDescent="0.2">
      <c r="A1255" s="5">
        <v>2022</v>
      </c>
      <c r="B1255" s="2" t="s">
        <v>724</v>
      </c>
      <c r="C1255" s="2" t="s">
        <v>753</v>
      </c>
      <c r="D1255" s="2" t="s">
        <v>665</v>
      </c>
      <c r="H1255" s="2">
        <v>451800</v>
      </c>
      <c r="S1255" s="2"/>
      <c r="T1255" s="2"/>
      <c r="U1255" s="2"/>
      <c r="V1255" s="2"/>
      <c r="AB1255" s="7"/>
      <c r="AC1255" s="7"/>
      <c r="AD1255" s="7"/>
      <c r="AE1255" s="7"/>
      <c r="AF1255" s="7"/>
      <c r="AG1255" s="7"/>
      <c r="AH1255" s="7"/>
      <c r="AI1255" s="7"/>
    </row>
    <row r="1256" spans="1:35" ht="12" customHeight="1" x14ac:dyDescent="0.2">
      <c r="A1256" s="5">
        <v>2022</v>
      </c>
      <c r="B1256" s="2" t="s">
        <v>724</v>
      </c>
      <c r="C1256" s="2" t="s">
        <v>248</v>
      </c>
      <c r="D1256" s="2" t="s">
        <v>665</v>
      </c>
      <c r="H1256" s="2">
        <v>451800</v>
      </c>
      <c r="S1256" s="2"/>
      <c r="T1256" s="2"/>
      <c r="U1256" s="2"/>
      <c r="V1256" s="2"/>
      <c r="AB1256" s="7"/>
      <c r="AC1256" s="7"/>
      <c r="AD1256" s="7"/>
      <c r="AE1256" s="7"/>
      <c r="AF1256" s="7"/>
      <c r="AG1256" s="7"/>
      <c r="AH1256" s="7"/>
      <c r="AI1256" s="7"/>
    </row>
    <row r="1257" spans="1:35" ht="12" customHeight="1" x14ac:dyDescent="0.2">
      <c r="A1257" s="5">
        <v>2022</v>
      </c>
      <c r="B1257" s="2" t="s">
        <v>717</v>
      </c>
      <c r="C1257" s="2" t="s">
        <v>249</v>
      </c>
      <c r="D1257" s="2" t="s">
        <v>665</v>
      </c>
      <c r="H1257" s="2">
        <v>451800</v>
      </c>
      <c r="S1257" s="2"/>
      <c r="T1257" s="2"/>
      <c r="U1257" s="2"/>
      <c r="V1257" s="2"/>
      <c r="AB1257" s="7"/>
      <c r="AC1257" s="7"/>
      <c r="AD1257" s="7"/>
      <c r="AE1257" s="7"/>
      <c r="AF1257" s="7"/>
      <c r="AG1257" s="7"/>
      <c r="AH1257" s="7"/>
      <c r="AI1257" s="7"/>
    </row>
    <row r="1258" spans="1:35" ht="12" customHeight="1" x14ac:dyDescent="0.2">
      <c r="A1258" s="5">
        <v>2022</v>
      </c>
      <c r="B1258" s="2" t="s">
        <v>723</v>
      </c>
      <c r="C1258" s="2" t="s">
        <v>250</v>
      </c>
      <c r="D1258" s="2" t="s">
        <v>665</v>
      </c>
      <c r="H1258" s="2">
        <v>0</v>
      </c>
      <c r="S1258" s="2"/>
      <c r="T1258" s="2"/>
      <c r="U1258" s="2"/>
      <c r="V1258" s="2"/>
      <c r="AB1258" s="7"/>
      <c r="AC1258" s="7"/>
      <c r="AD1258" s="7"/>
      <c r="AE1258" s="7"/>
      <c r="AF1258" s="7"/>
      <c r="AG1258" s="7"/>
      <c r="AH1258" s="7"/>
      <c r="AI1258" s="7"/>
    </row>
    <row r="1259" spans="1:35" ht="12" customHeight="1" x14ac:dyDescent="0.2">
      <c r="A1259" s="5">
        <v>2022</v>
      </c>
      <c r="B1259" s="2" t="s">
        <v>723</v>
      </c>
      <c r="C1259" s="2" t="s">
        <v>251</v>
      </c>
      <c r="D1259" s="2" t="s">
        <v>665</v>
      </c>
      <c r="H1259" s="2">
        <v>451800</v>
      </c>
      <c r="S1259" s="2"/>
      <c r="T1259" s="2"/>
      <c r="U1259" s="2"/>
      <c r="V1259" s="2"/>
      <c r="AB1259" s="7"/>
      <c r="AC1259" s="7"/>
      <c r="AD1259" s="7"/>
      <c r="AE1259" s="7"/>
      <c r="AF1259" s="7"/>
      <c r="AG1259" s="7"/>
      <c r="AH1259" s="7"/>
      <c r="AI1259" s="7"/>
    </row>
    <row r="1260" spans="1:35" ht="12" customHeight="1" x14ac:dyDescent="0.2">
      <c r="A1260" s="5">
        <v>2022</v>
      </c>
      <c r="B1260" s="2" t="s">
        <v>719</v>
      </c>
      <c r="C1260" s="2" t="s">
        <v>252</v>
      </c>
      <c r="D1260" s="2" t="s">
        <v>665</v>
      </c>
      <c r="H1260" s="2">
        <v>601800</v>
      </c>
      <c r="S1260" s="2"/>
      <c r="T1260" s="2"/>
      <c r="U1260" s="2"/>
      <c r="V1260" s="2"/>
      <c r="AB1260" s="7"/>
      <c r="AC1260" s="7"/>
      <c r="AD1260" s="7"/>
      <c r="AE1260" s="7"/>
      <c r="AF1260" s="7"/>
      <c r="AG1260" s="7"/>
      <c r="AH1260" s="7"/>
      <c r="AI1260" s="7"/>
    </row>
    <row r="1261" spans="1:35" ht="12" customHeight="1" x14ac:dyDescent="0.2">
      <c r="A1261" s="5">
        <v>2022</v>
      </c>
      <c r="B1261" s="2" t="s">
        <v>720</v>
      </c>
      <c r="C1261" s="2" t="s">
        <v>253</v>
      </c>
      <c r="D1261" s="2" t="s">
        <v>665</v>
      </c>
      <c r="H1261" s="2">
        <v>451800</v>
      </c>
      <c r="S1261" s="2"/>
      <c r="T1261" s="2"/>
      <c r="U1261" s="2"/>
      <c r="V1261" s="2"/>
      <c r="AB1261" s="7"/>
      <c r="AC1261" s="7"/>
      <c r="AD1261" s="7"/>
      <c r="AE1261" s="7"/>
      <c r="AF1261" s="7"/>
      <c r="AG1261" s="7"/>
      <c r="AH1261" s="7"/>
      <c r="AI1261" s="7"/>
    </row>
  </sheetData>
  <phoneticPr fontId="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C75F-BC90-4F9B-BCD9-66F882F27B09}">
  <dimension ref="A2:E8"/>
  <sheetViews>
    <sheetView workbookViewId="0">
      <selection activeCell="R265" sqref="R265"/>
    </sheetView>
  </sheetViews>
  <sheetFormatPr defaultRowHeight="15" x14ac:dyDescent="0.25"/>
  <cols>
    <col min="1" max="1" width="23.42578125" bestFit="1" customWidth="1"/>
    <col min="2" max="2" width="16.28515625" bestFit="1" customWidth="1"/>
    <col min="3" max="5" width="12.5703125" bestFit="1" customWidth="1"/>
    <col min="6" max="6" width="28.42578125" bestFit="1" customWidth="1"/>
    <col min="7" max="7" width="31.28515625" bestFit="1" customWidth="1"/>
    <col min="8" max="8" width="28.42578125" bestFit="1" customWidth="1"/>
    <col min="9" max="9" width="29" bestFit="1" customWidth="1"/>
    <col min="10" max="10" width="31.28515625" bestFit="1" customWidth="1"/>
    <col min="11" max="11" width="28.42578125" bestFit="1" customWidth="1"/>
    <col min="12" max="12" width="29" bestFit="1" customWidth="1"/>
    <col min="13" max="13" width="31.28515625" bestFit="1" customWidth="1"/>
  </cols>
  <sheetData>
    <row r="2" spans="1:5" x14ac:dyDescent="0.25">
      <c r="A2" s="8" t="s">
        <v>685</v>
      </c>
      <c r="B2" s="8" t="s">
        <v>699</v>
      </c>
    </row>
    <row r="3" spans="1:5" x14ac:dyDescent="0.25">
      <c r="A3" s="8" t="s">
        <v>683</v>
      </c>
      <c r="B3">
        <v>2020</v>
      </c>
      <c r="C3">
        <v>2021</v>
      </c>
      <c r="D3">
        <v>2022</v>
      </c>
      <c r="E3" t="s">
        <v>684</v>
      </c>
    </row>
    <row r="4" spans="1:5" x14ac:dyDescent="0.25">
      <c r="A4" s="9" t="s">
        <v>250</v>
      </c>
      <c r="B4" s="10">
        <v>16431115</v>
      </c>
      <c r="C4" s="10">
        <v>31170860</v>
      </c>
      <c r="D4" s="10">
        <v>12296292</v>
      </c>
      <c r="E4" s="10">
        <v>59898267</v>
      </c>
    </row>
    <row r="5" spans="1:5" x14ac:dyDescent="0.25">
      <c r="A5" s="9" t="s">
        <v>251</v>
      </c>
      <c r="B5" s="10">
        <v>69182344</v>
      </c>
      <c r="C5" s="10">
        <v>48508387</v>
      </c>
      <c r="D5" s="10">
        <v>38580483</v>
      </c>
      <c r="E5" s="10">
        <v>156271214</v>
      </c>
    </row>
    <row r="6" spans="1:5" x14ac:dyDescent="0.25">
      <c r="A6" s="9" t="s">
        <v>737</v>
      </c>
      <c r="B6" s="10">
        <v>35082517</v>
      </c>
      <c r="C6" s="10">
        <v>55576738</v>
      </c>
      <c r="D6" s="10">
        <v>70530221</v>
      </c>
      <c r="E6" s="10">
        <v>161189476</v>
      </c>
    </row>
    <row r="7" spans="1:5" x14ac:dyDescent="0.25">
      <c r="A7" s="9" t="s">
        <v>747</v>
      </c>
      <c r="B7" s="10">
        <v>54174746</v>
      </c>
      <c r="C7" s="10">
        <v>66254580</v>
      </c>
      <c r="D7" s="10">
        <v>92796696</v>
      </c>
      <c r="E7" s="10">
        <v>213226022</v>
      </c>
    </row>
    <row r="8" spans="1:5" x14ac:dyDescent="0.25">
      <c r="A8" s="9" t="s">
        <v>684</v>
      </c>
      <c r="B8" s="10">
        <v>174870722</v>
      </c>
      <c r="C8" s="10">
        <v>201510565</v>
      </c>
      <c r="D8" s="10">
        <v>214203692</v>
      </c>
      <c r="E8" s="10">
        <v>590584979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4FB6D-041A-4BD3-BAD4-84BA68ECE654}">
  <dimension ref="A2:E9"/>
  <sheetViews>
    <sheetView workbookViewId="0">
      <selection activeCell="C10" sqref="C10"/>
    </sheetView>
  </sheetViews>
  <sheetFormatPr defaultRowHeight="15" x14ac:dyDescent="0.25"/>
  <cols>
    <col min="1" max="1" width="26.28515625" bestFit="1" customWidth="1"/>
    <col min="2" max="2" width="16.28515625" bestFit="1" customWidth="1"/>
    <col min="3" max="5" width="12.57031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686</v>
      </c>
      <c r="B3" s="8" t="s">
        <v>699</v>
      </c>
    </row>
    <row r="4" spans="1:5" x14ac:dyDescent="0.25">
      <c r="A4" s="8" t="s">
        <v>683</v>
      </c>
      <c r="B4">
        <v>2020</v>
      </c>
      <c r="C4">
        <v>2021</v>
      </c>
      <c r="D4">
        <v>2022</v>
      </c>
      <c r="E4" t="s">
        <v>684</v>
      </c>
    </row>
    <row r="5" spans="1:5" x14ac:dyDescent="0.25">
      <c r="A5" s="9" t="s">
        <v>250</v>
      </c>
      <c r="B5" s="10">
        <v>3271934</v>
      </c>
      <c r="C5" s="10">
        <v>7249126</v>
      </c>
      <c r="D5" s="10">
        <v>16097362</v>
      </c>
      <c r="E5" s="10">
        <v>26618422</v>
      </c>
    </row>
    <row r="6" spans="1:5" x14ac:dyDescent="0.25">
      <c r="A6" s="9" t="s">
        <v>251</v>
      </c>
      <c r="B6" s="10">
        <v>21146446</v>
      </c>
      <c r="C6" s="10">
        <v>53528585</v>
      </c>
      <c r="D6" s="10">
        <v>20801169</v>
      </c>
      <c r="E6" s="10">
        <v>95476200</v>
      </c>
    </row>
    <row r="7" spans="1:5" x14ac:dyDescent="0.25">
      <c r="A7" s="9" t="s">
        <v>737</v>
      </c>
      <c r="B7" s="10">
        <v>12768789</v>
      </c>
      <c r="C7" s="10">
        <v>48600674</v>
      </c>
      <c r="D7" s="10">
        <v>30125398</v>
      </c>
      <c r="E7" s="10">
        <v>91494861</v>
      </c>
    </row>
    <row r="8" spans="1:5" x14ac:dyDescent="0.25">
      <c r="A8" s="9" t="s">
        <v>747</v>
      </c>
      <c r="B8" s="10">
        <v>17342937</v>
      </c>
      <c r="C8" s="10">
        <v>44260286</v>
      </c>
      <c r="D8" s="10">
        <v>56164815</v>
      </c>
      <c r="E8" s="10">
        <v>117768038</v>
      </c>
    </row>
    <row r="9" spans="1:5" x14ac:dyDescent="0.25">
      <c r="A9" s="9" t="s">
        <v>684</v>
      </c>
      <c r="B9" s="10">
        <v>54530106</v>
      </c>
      <c r="C9" s="10">
        <v>153638671</v>
      </c>
      <c r="D9" s="10">
        <v>123188744</v>
      </c>
      <c r="E9" s="10">
        <v>331357521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9028E-95A1-407A-89D5-50828D3536B5}">
  <dimension ref="A2:E9"/>
  <sheetViews>
    <sheetView workbookViewId="0">
      <selection activeCell="H12" sqref="H12"/>
    </sheetView>
  </sheetViews>
  <sheetFormatPr defaultRowHeight="15" x14ac:dyDescent="0.25"/>
  <cols>
    <col min="1" max="1" width="24" bestFit="1" customWidth="1"/>
    <col min="2" max="2" width="16.28515625" bestFit="1" customWidth="1"/>
    <col min="3" max="3" width="5.140625" bestFit="1" customWidth="1"/>
    <col min="4" max="4" width="5" bestFit="1" customWidth="1"/>
    <col min="5" max="5" width="11.28515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687</v>
      </c>
      <c r="B3" s="8" t="s">
        <v>699</v>
      </c>
    </row>
    <row r="4" spans="1:5" x14ac:dyDescent="0.25">
      <c r="A4" s="8" t="s">
        <v>683</v>
      </c>
      <c r="B4">
        <v>2020</v>
      </c>
      <c r="C4">
        <v>2021</v>
      </c>
      <c r="D4">
        <v>2022</v>
      </c>
      <c r="E4" t="s">
        <v>684</v>
      </c>
    </row>
    <row r="5" spans="1:5" x14ac:dyDescent="0.25">
      <c r="A5" s="9" t="s">
        <v>250</v>
      </c>
      <c r="B5" s="10">
        <v>0</v>
      </c>
      <c r="C5" s="10">
        <v>0</v>
      </c>
      <c r="D5" s="10"/>
      <c r="E5" s="10">
        <v>0</v>
      </c>
    </row>
    <row r="6" spans="1:5" x14ac:dyDescent="0.25">
      <c r="A6" s="9" t="s">
        <v>251</v>
      </c>
      <c r="B6" s="10">
        <v>0</v>
      </c>
      <c r="C6" s="10">
        <v>0</v>
      </c>
      <c r="D6" s="10"/>
      <c r="E6" s="10">
        <v>0</v>
      </c>
    </row>
    <row r="7" spans="1:5" x14ac:dyDescent="0.25">
      <c r="A7" s="9" t="s">
        <v>737</v>
      </c>
      <c r="B7" s="10">
        <v>0</v>
      </c>
      <c r="C7" s="10">
        <v>0</v>
      </c>
      <c r="D7" s="10"/>
      <c r="E7" s="10">
        <v>0</v>
      </c>
    </row>
    <row r="8" spans="1:5" x14ac:dyDescent="0.25">
      <c r="A8" s="9" t="s">
        <v>747</v>
      </c>
      <c r="B8" s="10">
        <v>0</v>
      </c>
      <c r="C8" s="10">
        <v>0</v>
      </c>
      <c r="D8" s="10"/>
      <c r="E8" s="10">
        <v>0</v>
      </c>
    </row>
    <row r="9" spans="1:5" x14ac:dyDescent="0.25">
      <c r="A9" s="9" t="s">
        <v>684</v>
      </c>
      <c r="B9" s="10">
        <v>0</v>
      </c>
      <c r="C9" s="10">
        <v>0</v>
      </c>
      <c r="D9" s="10"/>
      <c r="E9" s="1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3AF59-4A69-4783-B62B-7C3932DE0C4D}">
  <dimension ref="A2:E9"/>
  <sheetViews>
    <sheetView workbookViewId="0">
      <selection activeCell="G16" sqref="G15:G16"/>
    </sheetView>
  </sheetViews>
  <sheetFormatPr defaultRowHeight="15" x14ac:dyDescent="0.25"/>
  <cols>
    <col min="1" max="1" width="20.140625" bestFit="1" customWidth="1"/>
    <col min="2" max="2" width="16.28515625" bestFit="1" customWidth="1"/>
    <col min="3" max="3" width="12.5703125" bestFit="1" customWidth="1"/>
    <col min="4" max="5" width="14.28515625" bestFit="1" customWidth="1"/>
    <col min="6" max="6" width="20.140625" bestFit="1" customWidth="1"/>
    <col min="7" max="7" width="23.42578125" bestFit="1" customWidth="1"/>
    <col min="8" max="8" width="24" bestFit="1" customWidth="1"/>
    <col min="9" max="9" width="26.28515625" bestFit="1" customWidth="1"/>
    <col min="10" max="10" width="25.140625" bestFit="1" customWidth="1"/>
    <col min="11" max="11" width="28.42578125" bestFit="1" customWidth="1"/>
    <col min="12" max="12" width="29" bestFit="1" customWidth="1"/>
    <col min="13" max="13" width="31.28515625" bestFit="1" customWidth="1"/>
  </cols>
  <sheetData>
    <row r="2" spans="1:5" x14ac:dyDescent="0.25">
      <c r="B2" s="9"/>
    </row>
    <row r="3" spans="1:5" x14ac:dyDescent="0.25">
      <c r="A3" s="8" t="s">
        <v>688</v>
      </c>
      <c r="B3" s="8" t="s">
        <v>699</v>
      </c>
    </row>
    <row r="4" spans="1:5" x14ac:dyDescent="0.25">
      <c r="A4" s="8" t="s">
        <v>683</v>
      </c>
      <c r="B4">
        <v>2020</v>
      </c>
      <c r="C4">
        <v>2021</v>
      </c>
      <c r="D4">
        <v>2022</v>
      </c>
      <c r="E4" t="s">
        <v>684</v>
      </c>
    </row>
    <row r="5" spans="1:5" x14ac:dyDescent="0.25">
      <c r="A5" s="9" t="s">
        <v>250</v>
      </c>
      <c r="B5" s="10">
        <v>51040133</v>
      </c>
      <c r="C5" s="10">
        <v>56191118</v>
      </c>
      <c r="D5" s="10">
        <v>82774651</v>
      </c>
      <c r="E5" s="10">
        <v>190005902</v>
      </c>
    </row>
    <row r="6" spans="1:5" x14ac:dyDescent="0.25">
      <c r="A6" s="9" t="s">
        <v>251</v>
      </c>
      <c r="B6" s="10">
        <v>232660552</v>
      </c>
      <c r="C6" s="10">
        <v>249314050</v>
      </c>
      <c r="D6" s="10">
        <v>430794788</v>
      </c>
      <c r="E6" s="10">
        <v>912769390</v>
      </c>
    </row>
    <row r="7" spans="1:5" x14ac:dyDescent="0.25">
      <c r="A7" s="9" t="s">
        <v>737</v>
      </c>
      <c r="B7" s="10">
        <v>229408245</v>
      </c>
      <c r="C7" s="10">
        <v>244683635</v>
      </c>
      <c r="D7" s="10">
        <v>361451531</v>
      </c>
      <c r="E7" s="10">
        <v>835543411</v>
      </c>
    </row>
    <row r="8" spans="1:5" x14ac:dyDescent="0.25">
      <c r="A8" s="9" t="s">
        <v>747</v>
      </c>
      <c r="B8" s="10">
        <v>219104915</v>
      </c>
      <c r="C8" s="10">
        <v>233869065</v>
      </c>
      <c r="D8" s="10">
        <v>347483448</v>
      </c>
      <c r="E8" s="10">
        <v>800457428</v>
      </c>
    </row>
    <row r="9" spans="1:5" x14ac:dyDescent="0.25">
      <c r="A9" s="9" t="s">
        <v>684</v>
      </c>
      <c r="B9" s="10">
        <v>732213845</v>
      </c>
      <c r="C9" s="10">
        <v>784057868</v>
      </c>
      <c r="D9" s="10">
        <v>1222504418</v>
      </c>
      <c r="E9" s="10">
        <v>2738776131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1916-3285-4819-B050-131BE5EE28F4}">
  <dimension ref="A1:E43"/>
  <sheetViews>
    <sheetView workbookViewId="0">
      <selection activeCell="D11" sqref="D11"/>
    </sheetView>
  </sheetViews>
  <sheetFormatPr defaultRowHeight="15" x14ac:dyDescent="0.25"/>
  <cols>
    <col min="1" max="1" width="14.28515625" bestFit="1" customWidth="1"/>
    <col min="2" max="2" width="16.28515625" style="11" bestFit="1" customWidth="1"/>
    <col min="3" max="4" width="14.28515625" bestFit="1" customWidth="1"/>
    <col min="5" max="5" width="15.28515625" bestFit="1" customWidth="1"/>
  </cols>
  <sheetData>
    <row r="1" spans="1:5" x14ac:dyDescent="0.25">
      <c r="B1"/>
    </row>
    <row r="2" spans="1:5" x14ac:dyDescent="0.25">
      <c r="B2"/>
    </row>
    <row r="3" spans="1:5" x14ac:dyDescent="0.25">
      <c r="A3" s="8" t="s">
        <v>689</v>
      </c>
      <c r="B3" s="8" t="s">
        <v>699</v>
      </c>
    </row>
    <row r="4" spans="1:5" x14ac:dyDescent="0.25">
      <c r="A4" s="8" t="s">
        <v>683</v>
      </c>
      <c r="B4">
        <v>2020</v>
      </c>
      <c r="C4">
        <v>2021</v>
      </c>
      <c r="D4">
        <v>2022</v>
      </c>
      <c r="E4" t="s">
        <v>684</v>
      </c>
    </row>
    <row r="5" spans="1:5" x14ac:dyDescent="0.25">
      <c r="A5" s="9" t="s">
        <v>250</v>
      </c>
      <c r="B5" s="10">
        <v>427568712</v>
      </c>
      <c r="C5" s="10">
        <v>431844399</v>
      </c>
      <c r="D5" s="10">
        <v>418013566</v>
      </c>
      <c r="E5" s="10">
        <v>1277426677</v>
      </c>
    </row>
    <row r="6" spans="1:5" x14ac:dyDescent="0.25">
      <c r="A6" s="9" t="s">
        <v>251</v>
      </c>
      <c r="B6" s="10">
        <v>1194313031</v>
      </c>
      <c r="C6" s="10">
        <v>1206256161</v>
      </c>
      <c r="D6" s="10">
        <v>1167622970</v>
      </c>
      <c r="E6" s="10">
        <v>3568192162</v>
      </c>
    </row>
    <row r="7" spans="1:5" x14ac:dyDescent="0.25">
      <c r="A7" s="9" t="s">
        <v>737</v>
      </c>
      <c r="B7" s="10">
        <v>921727933</v>
      </c>
      <c r="C7" s="10">
        <v>931382224</v>
      </c>
      <c r="D7" s="10">
        <v>901810918</v>
      </c>
      <c r="E7" s="10">
        <v>2754921075</v>
      </c>
    </row>
    <row r="8" spans="1:5" x14ac:dyDescent="0.25">
      <c r="A8" s="9" t="s">
        <v>747</v>
      </c>
      <c r="B8" s="10">
        <v>917605364</v>
      </c>
      <c r="C8" s="10">
        <v>926781418</v>
      </c>
      <c r="D8" s="10">
        <v>897099063</v>
      </c>
      <c r="E8" s="10">
        <v>2741485845</v>
      </c>
    </row>
    <row r="9" spans="1:5" x14ac:dyDescent="0.25">
      <c r="A9" s="9" t="s">
        <v>684</v>
      </c>
      <c r="B9" s="10">
        <v>3461215040</v>
      </c>
      <c r="C9" s="10">
        <v>3496264202</v>
      </c>
      <c r="D9" s="10">
        <v>3384546517</v>
      </c>
      <c r="E9" s="10">
        <v>10342025759</v>
      </c>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C1F6-E8CA-44BE-8AF6-8724BC242E76}">
  <dimension ref="A3:E48"/>
  <sheetViews>
    <sheetView workbookViewId="0">
      <selection activeCell="A5" sqref="A5"/>
    </sheetView>
  </sheetViews>
  <sheetFormatPr defaultRowHeight="15" x14ac:dyDescent="0.25"/>
  <cols>
    <col min="1" max="1" width="14.28515625" bestFit="1" customWidth="1"/>
    <col min="2" max="2" width="16.28515625" bestFit="1" customWidth="1"/>
    <col min="3" max="5" width="12.5703125" bestFit="1" customWidth="1"/>
  </cols>
  <sheetData>
    <row r="3" spans="1:5" x14ac:dyDescent="0.25">
      <c r="A3" s="8" t="s">
        <v>690</v>
      </c>
      <c r="B3" s="8" t="s">
        <v>699</v>
      </c>
    </row>
    <row r="4" spans="1:5" x14ac:dyDescent="0.25">
      <c r="A4" s="8" t="s">
        <v>683</v>
      </c>
      <c r="B4">
        <v>2020</v>
      </c>
      <c r="C4">
        <v>2021</v>
      </c>
      <c r="D4">
        <v>2022</v>
      </c>
      <c r="E4" t="s">
        <v>684</v>
      </c>
    </row>
    <row r="5" spans="1:5" x14ac:dyDescent="0.25">
      <c r="A5" s="9" t="s">
        <v>250</v>
      </c>
      <c r="B5" s="10">
        <v>68096041</v>
      </c>
      <c r="C5" s="10">
        <v>47151521</v>
      </c>
      <c r="D5" s="10">
        <v>11630437</v>
      </c>
      <c r="E5" s="10">
        <v>126877999</v>
      </c>
    </row>
    <row r="6" spans="1:5" x14ac:dyDescent="0.25">
      <c r="A6" s="9" t="s">
        <v>251</v>
      </c>
      <c r="B6" s="10">
        <v>80807161</v>
      </c>
      <c r="C6" s="10">
        <v>64614342</v>
      </c>
      <c r="D6" s="10">
        <v>45347586</v>
      </c>
      <c r="E6" s="10">
        <v>190769089</v>
      </c>
    </row>
    <row r="7" spans="1:5" x14ac:dyDescent="0.25">
      <c r="A7" s="9" t="s">
        <v>737</v>
      </c>
      <c r="B7" s="10">
        <v>32105839</v>
      </c>
      <c r="C7" s="10">
        <v>36634400</v>
      </c>
      <c r="D7" s="10">
        <v>15291358</v>
      </c>
      <c r="E7" s="10">
        <v>84031597</v>
      </c>
    </row>
    <row r="8" spans="1:5" x14ac:dyDescent="0.25">
      <c r="A8" s="9" t="s">
        <v>747</v>
      </c>
      <c r="B8" s="10">
        <v>55446874</v>
      </c>
      <c r="C8" s="10">
        <v>42194747</v>
      </c>
      <c r="D8" s="10">
        <v>31323880</v>
      </c>
      <c r="E8" s="10">
        <v>128965501</v>
      </c>
    </row>
    <row r="9" spans="1:5" x14ac:dyDescent="0.25">
      <c r="A9" s="9" t="s">
        <v>684</v>
      </c>
      <c r="B9" s="10">
        <v>236455915</v>
      </c>
      <c r="C9" s="10">
        <v>190595010</v>
      </c>
      <c r="D9" s="10">
        <v>103593261</v>
      </c>
      <c r="E9" s="10">
        <v>530644186</v>
      </c>
    </row>
    <row r="44" spans="2:2" x14ac:dyDescent="0.25">
      <c r="B44" s="11"/>
    </row>
    <row r="45" spans="2:2" x14ac:dyDescent="0.25">
      <c r="B45" s="11"/>
    </row>
    <row r="46" spans="2:2" x14ac:dyDescent="0.25">
      <c r="B46" s="11"/>
    </row>
    <row r="47" spans="2:2" x14ac:dyDescent="0.25">
      <c r="B47" s="11"/>
    </row>
    <row r="48" spans="2:2" x14ac:dyDescent="0.25">
      <c r="B4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73A7-05E0-4CA5-84EE-D4EAAE9A1444}">
  <dimension ref="A3:E43"/>
  <sheetViews>
    <sheetView workbookViewId="0">
      <selection activeCell="B5" sqref="B5"/>
    </sheetView>
  </sheetViews>
  <sheetFormatPr defaultRowHeight="15" x14ac:dyDescent="0.25"/>
  <cols>
    <col min="1" max="1" width="16.85546875" bestFit="1" customWidth="1"/>
    <col min="2" max="2" width="16.28515625" style="11" bestFit="1" customWidth="1"/>
    <col min="3" max="4" width="12.5703125" bestFit="1" customWidth="1"/>
    <col min="5" max="5" width="14.28515625" bestFit="1" customWidth="1"/>
  </cols>
  <sheetData>
    <row r="3" spans="1:5" x14ac:dyDescent="0.25">
      <c r="A3" s="8" t="s">
        <v>691</v>
      </c>
      <c r="B3" s="8" t="s">
        <v>699</v>
      </c>
    </row>
    <row r="4" spans="1:5" x14ac:dyDescent="0.25">
      <c r="A4" s="8" t="s">
        <v>683</v>
      </c>
      <c r="B4">
        <v>2020</v>
      </c>
      <c r="C4">
        <v>2021</v>
      </c>
      <c r="D4">
        <v>2022</v>
      </c>
      <c r="E4" t="s">
        <v>684</v>
      </c>
    </row>
    <row r="5" spans="1:5" x14ac:dyDescent="0.25">
      <c r="A5" s="9" t="s">
        <v>250</v>
      </c>
      <c r="B5" s="10"/>
      <c r="C5" s="10">
        <v>0</v>
      </c>
      <c r="D5" s="10"/>
      <c r="E5" s="10">
        <v>0</v>
      </c>
    </row>
    <row r="6" spans="1:5" x14ac:dyDescent="0.25">
      <c r="A6" s="9" t="s">
        <v>251</v>
      </c>
      <c r="B6" s="10"/>
      <c r="C6" s="10">
        <v>0</v>
      </c>
      <c r="D6" s="10"/>
      <c r="E6" s="10">
        <v>0</v>
      </c>
    </row>
    <row r="7" spans="1:5" x14ac:dyDescent="0.25">
      <c r="A7" s="9" t="s">
        <v>737</v>
      </c>
      <c r="B7" s="10">
        <v>248445837</v>
      </c>
      <c r="C7" s="10">
        <v>251060030</v>
      </c>
      <c r="D7" s="10">
        <v>255193805</v>
      </c>
      <c r="E7" s="10">
        <v>754699672</v>
      </c>
    </row>
    <row r="8" spans="1:5" x14ac:dyDescent="0.25">
      <c r="A8" s="9" t="s">
        <v>747</v>
      </c>
      <c r="B8" s="10">
        <v>184666676</v>
      </c>
      <c r="C8" s="10">
        <v>188339520</v>
      </c>
      <c r="D8" s="10">
        <v>190973161</v>
      </c>
      <c r="E8" s="10">
        <v>563979357</v>
      </c>
    </row>
    <row r="9" spans="1:5" x14ac:dyDescent="0.25">
      <c r="A9" s="9" t="s">
        <v>684</v>
      </c>
      <c r="B9" s="10">
        <v>433112513</v>
      </c>
      <c r="C9" s="10">
        <v>439399550</v>
      </c>
      <c r="D9" s="10">
        <v>446166966</v>
      </c>
      <c r="E9" s="10">
        <v>1318679029</v>
      </c>
    </row>
    <row r="10" spans="1:5" x14ac:dyDescent="0.25">
      <c r="B10"/>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E209-1606-4AFD-9076-A2797B92C904}">
  <dimension ref="A3:AN43"/>
  <sheetViews>
    <sheetView topLeftCell="AF1" workbookViewId="0">
      <selection activeCell="AJ5" sqref="AJ5"/>
    </sheetView>
  </sheetViews>
  <sheetFormatPr defaultRowHeight="15" x14ac:dyDescent="0.25"/>
  <cols>
    <col min="1" max="1" width="15.28515625" bestFit="1" customWidth="1"/>
    <col min="2" max="2" width="16.28515625" style="11" bestFit="1" customWidth="1"/>
    <col min="3" max="5" width="12.5703125" style="11" bestFit="1" customWidth="1"/>
    <col min="6" max="6" width="15.28515625" style="11" bestFit="1" customWidth="1"/>
    <col min="7" max="7" width="16.28515625" style="11" bestFit="1" customWidth="1"/>
    <col min="8" max="8" width="11.5703125" style="11" bestFit="1" customWidth="1"/>
    <col min="9" max="10" width="11.5703125" bestFit="1" customWidth="1"/>
    <col min="11" max="11" width="21.42578125" bestFit="1" customWidth="1"/>
    <col min="12" max="12" width="16.28515625" bestFit="1" customWidth="1"/>
    <col min="13" max="14" width="9" bestFit="1" customWidth="1"/>
    <col min="15" max="15" width="11.28515625" bestFit="1" customWidth="1"/>
    <col min="16" max="16" width="23.7109375" bestFit="1" customWidth="1"/>
    <col min="17" max="17" width="16.28515625" bestFit="1" customWidth="1"/>
    <col min="18" max="19" width="7" bestFit="1" customWidth="1"/>
    <col min="20" max="20" width="11.28515625" bestFit="1" customWidth="1"/>
    <col min="21" max="21" width="25.85546875" bestFit="1" customWidth="1"/>
    <col min="22" max="22" width="16.28515625" bestFit="1" customWidth="1"/>
    <col min="23" max="24" width="10.5703125" bestFit="1" customWidth="1"/>
    <col min="25" max="25" width="11.28515625" bestFit="1" customWidth="1"/>
    <col min="26" max="26" width="25" bestFit="1" customWidth="1"/>
    <col min="27" max="27" width="16.28515625" bestFit="1" customWidth="1"/>
    <col min="28" max="29" width="10.5703125" bestFit="1" customWidth="1"/>
    <col min="30" max="30" width="11.5703125" bestFit="1" customWidth="1"/>
    <col min="31" max="31" width="26.42578125" bestFit="1" customWidth="1"/>
    <col min="32" max="32" width="16.28515625" bestFit="1" customWidth="1"/>
    <col min="33" max="34" width="9" bestFit="1" customWidth="1"/>
    <col min="35" max="35" width="11.28515625" bestFit="1" customWidth="1"/>
    <col min="36" max="36" width="15.28515625" bestFit="1" customWidth="1"/>
    <col min="37" max="37" width="16.28515625" bestFit="1" customWidth="1"/>
    <col min="38" max="39" width="11.5703125" bestFit="1" customWidth="1"/>
    <col min="40" max="40" width="12.5703125" bestFit="1" customWidth="1"/>
  </cols>
  <sheetData>
    <row r="3" spans="1:40" x14ac:dyDescent="0.25">
      <c r="A3" s="8" t="s">
        <v>692</v>
      </c>
      <c r="B3" s="8" t="s">
        <v>699</v>
      </c>
      <c r="C3"/>
      <c r="D3"/>
      <c r="E3"/>
      <c r="F3" s="8" t="s">
        <v>693</v>
      </c>
      <c r="G3" s="8" t="s">
        <v>699</v>
      </c>
      <c r="H3"/>
      <c r="K3" s="8" t="s">
        <v>694</v>
      </c>
      <c r="L3" s="8" t="s">
        <v>699</v>
      </c>
      <c r="P3" s="8" t="s">
        <v>695</v>
      </c>
      <c r="Q3" s="8" t="s">
        <v>699</v>
      </c>
      <c r="U3" s="8" t="s">
        <v>696</v>
      </c>
      <c r="V3" s="8" t="s">
        <v>699</v>
      </c>
      <c r="Z3" s="8" t="s">
        <v>697</v>
      </c>
      <c r="AA3" s="8" t="s">
        <v>699</v>
      </c>
      <c r="AE3" s="8" t="s">
        <v>698</v>
      </c>
      <c r="AF3" s="8" t="s">
        <v>699</v>
      </c>
      <c r="AJ3" s="8" t="s">
        <v>757</v>
      </c>
      <c r="AK3" s="8" t="s">
        <v>699</v>
      </c>
    </row>
    <row r="4" spans="1:40" x14ac:dyDescent="0.25">
      <c r="A4" s="8" t="s">
        <v>683</v>
      </c>
      <c r="B4">
        <v>2020</v>
      </c>
      <c r="C4">
        <v>2021</v>
      </c>
      <c r="D4">
        <v>2022</v>
      </c>
      <c r="E4" t="s">
        <v>684</v>
      </c>
      <c r="F4" s="8" t="s">
        <v>683</v>
      </c>
      <c r="G4">
        <v>2020</v>
      </c>
      <c r="H4">
        <v>2021</v>
      </c>
      <c r="I4">
        <v>2022</v>
      </c>
      <c r="J4" t="s">
        <v>684</v>
      </c>
      <c r="K4" s="8" t="s">
        <v>683</v>
      </c>
      <c r="L4">
        <v>2020</v>
      </c>
      <c r="M4">
        <v>2021</v>
      </c>
      <c r="N4">
        <v>2022</v>
      </c>
      <c r="O4" t="s">
        <v>684</v>
      </c>
      <c r="P4" s="8" t="s">
        <v>683</v>
      </c>
      <c r="Q4">
        <v>2020</v>
      </c>
      <c r="R4">
        <v>2021</v>
      </c>
      <c r="S4">
        <v>2022</v>
      </c>
      <c r="T4" t="s">
        <v>684</v>
      </c>
      <c r="U4" s="8" t="s">
        <v>683</v>
      </c>
      <c r="V4">
        <v>2020</v>
      </c>
      <c r="W4">
        <v>2021</v>
      </c>
      <c r="X4">
        <v>2022</v>
      </c>
      <c r="Y4" t="s">
        <v>684</v>
      </c>
      <c r="Z4" s="8" t="s">
        <v>683</v>
      </c>
      <c r="AA4">
        <v>2020</v>
      </c>
      <c r="AB4">
        <v>2021</v>
      </c>
      <c r="AC4">
        <v>2022</v>
      </c>
      <c r="AD4" t="s">
        <v>684</v>
      </c>
      <c r="AE4" s="8" t="s">
        <v>683</v>
      </c>
      <c r="AF4">
        <v>2020</v>
      </c>
      <c r="AG4">
        <v>2021</v>
      </c>
      <c r="AH4">
        <v>2022</v>
      </c>
      <c r="AI4" t="s">
        <v>684</v>
      </c>
      <c r="AJ4" s="8" t="s">
        <v>683</v>
      </c>
      <c r="AK4">
        <v>2020</v>
      </c>
      <c r="AL4">
        <v>2021</v>
      </c>
      <c r="AM4">
        <v>2022</v>
      </c>
      <c r="AN4" t="s">
        <v>684</v>
      </c>
    </row>
    <row r="5" spans="1:40" x14ac:dyDescent="0.25">
      <c r="A5" s="9" t="s">
        <v>250</v>
      </c>
      <c r="B5" s="10">
        <v>13228642</v>
      </c>
      <c r="C5" s="10">
        <v>12363058</v>
      </c>
      <c r="D5" s="10">
        <v>12705343</v>
      </c>
      <c r="E5" s="10">
        <v>38297043</v>
      </c>
      <c r="F5" s="9" t="s">
        <v>250</v>
      </c>
      <c r="G5" s="10">
        <v>3204260</v>
      </c>
      <c r="H5" s="10">
        <v>3412761</v>
      </c>
      <c r="I5" s="10">
        <v>4341485</v>
      </c>
      <c r="J5" s="10">
        <v>10958506</v>
      </c>
      <c r="K5" s="9" t="s">
        <v>250</v>
      </c>
      <c r="L5" s="10">
        <v>154934</v>
      </c>
      <c r="M5" s="10">
        <v>70404</v>
      </c>
      <c r="N5" s="10">
        <v>222586</v>
      </c>
      <c r="O5" s="10">
        <v>447924</v>
      </c>
      <c r="P5" s="9" t="s">
        <v>250</v>
      </c>
      <c r="Q5" s="10">
        <v>603</v>
      </c>
      <c r="R5" s="10">
        <v>1226</v>
      </c>
      <c r="S5" s="10">
        <v>1263</v>
      </c>
      <c r="T5" s="10">
        <v>3092</v>
      </c>
      <c r="U5" s="9" t="s">
        <v>250</v>
      </c>
      <c r="V5" s="10">
        <v>296459</v>
      </c>
      <c r="W5" s="10">
        <v>251244</v>
      </c>
      <c r="X5" s="10">
        <v>355887</v>
      </c>
      <c r="Y5" s="10">
        <v>903590</v>
      </c>
      <c r="Z5" s="9" t="s">
        <v>250</v>
      </c>
      <c r="AA5" s="10">
        <v>1418361</v>
      </c>
      <c r="AB5" s="10">
        <v>1128319</v>
      </c>
      <c r="AC5" s="10">
        <v>1958311</v>
      </c>
      <c r="AD5" s="10">
        <v>4504991</v>
      </c>
      <c r="AE5" s="9" t="s">
        <v>250</v>
      </c>
      <c r="AF5" s="10">
        <v>39776</v>
      </c>
      <c r="AG5" s="10">
        <v>58443</v>
      </c>
      <c r="AH5" s="10">
        <v>60499</v>
      </c>
      <c r="AI5" s="10">
        <v>158718</v>
      </c>
      <c r="AJ5" s="9" t="s">
        <v>250</v>
      </c>
      <c r="AK5" s="10">
        <v>6510487</v>
      </c>
      <c r="AL5" s="10">
        <v>7113878</v>
      </c>
      <c r="AM5" s="10">
        <v>8048020</v>
      </c>
      <c r="AN5" s="10">
        <v>21672385</v>
      </c>
    </row>
    <row r="6" spans="1:40" x14ac:dyDescent="0.25">
      <c r="A6" s="9" t="s">
        <v>251</v>
      </c>
      <c r="B6" s="10">
        <v>144042338</v>
      </c>
      <c r="C6" s="10">
        <v>130724743</v>
      </c>
      <c r="D6" s="10">
        <v>141237501</v>
      </c>
      <c r="E6" s="10">
        <v>416004582</v>
      </c>
      <c r="F6" s="9" t="s">
        <v>251</v>
      </c>
      <c r="G6" s="10">
        <v>6942312</v>
      </c>
      <c r="H6" s="10">
        <v>6703887</v>
      </c>
      <c r="I6" s="10">
        <v>7737019</v>
      </c>
      <c r="J6" s="10">
        <v>21383218</v>
      </c>
      <c r="K6" s="9" t="s">
        <v>251</v>
      </c>
      <c r="L6" s="10">
        <v>257431</v>
      </c>
      <c r="M6" s="10">
        <v>70404</v>
      </c>
      <c r="N6" s="10">
        <v>222586</v>
      </c>
      <c r="O6" s="10">
        <v>550421</v>
      </c>
      <c r="P6" s="9" t="s">
        <v>251</v>
      </c>
      <c r="Q6" s="10">
        <v>603</v>
      </c>
      <c r="R6" s="10">
        <v>1226</v>
      </c>
      <c r="S6" s="10">
        <v>1263</v>
      </c>
      <c r="T6" s="10">
        <v>3092</v>
      </c>
      <c r="U6" s="9" t="s">
        <v>251</v>
      </c>
      <c r="V6" s="10">
        <v>374805</v>
      </c>
      <c r="W6" s="10">
        <v>405587</v>
      </c>
      <c r="X6" s="10">
        <v>372462</v>
      </c>
      <c r="Y6" s="10">
        <v>1152854</v>
      </c>
      <c r="Z6" s="9" t="s">
        <v>251</v>
      </c>
      <c r="AA6" s="10">
        <v>1418361</v>
      </c>
      <c r="AB6" s="10">
        <v>1128319</v>
      </c>
      <c r="AC6" s="10">
        <v>1958311</v>
      </c>
      <c r="AD6" s="10">
        <v>4504991</v>
      </c>
      <c r="AE6" s="9" t="s">
        <v>251</v>
      </c>
      <c r="AF6" s="10">
        <v>37721</v>
      </c>
      <c r="AG6" s="10">
        <v>53648</v>
      </c>
      <c r="AH6" s="10">
        <v>55502</v>
      </c>
      <c r="AI6" s="10">
        <v>146871</v>
      </c>
      <c r="AJ6" s="9" t="s">
        <v>251</v>
      </c>
      <c r="AK6" s="10">
        <v>8664152</v>
      </c>
      <c r="AL6" s="10">
        <v>8727067</v>
      </c>
      <c r="AM6" s="10">
        <v>10141411</v>
      </c>
      <c r="AN6" s="10">
        <v>27532630</v>
      </c>
    </row>
    <row r="7" spans="1:40" x14ac:dyDescent="0.25">
      <c r="A7" s="9" t="s">
        <v>737</v>
      </c>
      <c r="B7" s="10">
        <v>14977035</v>
      </c>
      <c r="C7" s="10">
        <v>13511891</v>
      </c>
      <c r="D7" s="10">
        <v>14520779</v>
      </c>
      <c r="E7" s="10">
        <v>43009705</v>
      </c>
      <c r="F7" s="9" t="s">
        <v>737</v>
      </c>
      <c r="G7" s="10">
        <v>10185943</v>
      </c>
      <c r="H7" s="10">
        <v>9565134</v>
      </c>
      <c r="I7" s="10">
        <v>11764479</v>
      </c>
      <c r="J7" s="10">
        <v>31515556</v>
      </c>
      <c r="K7" s="9" t="s">
        <v>737</v>
      </c>
      <c r="L7" s="10">
        <v>154934</v>
      </c>
      <c r="M7" s="10">
        <v>70404</v>
      </c>
      <c r="N7" s="10">
        <v>222586</v>
      </c>
      <c r="O7" s="10">
        <v>447924</v>
      </c>
      <c r="P7" s="9" t="s">
        <v>737</v>
      </c>
      <c r="Q7" s="10">
        <v>603</v>
      </c>
      <c r="R7" s="10">
        <v>4336</v>
      </c>
      <c r="S7" s="10">
        <v>3293</v>
      </c>
      <c r="T7" s="10">
        <v>8232</v>
      </c>
      <c r="U7" s="9" t="s">
        <v>737</v>
      </c>
      <c r="V7" s="10">
        <v>807291</v>
      </c>
      <c r="W7" s="10">
        <v>715271</v>
      </c>
      <c r="X7" s="10">
        <v>1094550</v>
      </c>
      <c r="Y7" s="10">
        <v>2617112</v>
      </c>
      <c r="Z7" s="9" t="s">
        <v>737</v>
      </c>
      <c r="AA7" s="10">
        <v>1418361</v>
      </c>
      <c r="AB7" s="10">
        <v>1128319</v>
      </c>
      <c r="AC7" s="10">
        <v>1958311</v>
      </c>
      <c r="AD7" s="10">
        <v>4504991</v>
      </c>
      <c r="AE7" s="9" t="s">
        <v>737</v>
      </c>
      <c r="AF7" s="10">
        <v>52025</v>
      </c>
      <c r="AG7" s="10">
        <v>84803</v>
      </c>
      <c r="AH7" s="10">
        <v>83915</v>
      </c>
      <c r="AI7" s="10">
        <v>220743</v>
      </c>
      <c r="AJ7" s="9" t="s">
        <v>737</v>
      </c>
      <c r="AK7" s="10">
        <v>15387218</v>
      </c>
      <c r="AL7" s="10">
        <v>12901630</v>
      </c>
      <c r="AM7" s="10">
        <v>18077812</v>
      </c>
      <c r="AN7" s="10">
        <v>46366660</v>
      </c>
    </row>
    <row r="8" spans="1:40" x14ac:dyDescent="0.25">
      <c r="A8" s="9" t="s">
        <v>747</v>
      </c>
      <c r="B8" s="10">
        <v>21849518</v>
      </c>
      <c r="C8" s="10">
        <v>19784513</v>
      </c>
      <c r="D8" s="10">
        <v>20799216</v>
      </c>
      <c r="E8" s="10">
        <v>62433247</v>
      </c>
      <c r="F8" s="9" t="s">
        <v>747</v>
      </c>
      <c r="G8" s="10">
        <v>7578632</v>
      </c>
      <c r="H8" s="10">
        <v>7373755</v>
      </c>
      <c r="I8" s="10">
        <v>9244188</v>
      </c>
      <c r="J8" s="10">
        <v>24196575</v>
      </c>
      <c r="K8" s="9" t="s">
        <v>747</v>
      </c>
      <c r="L8" s="10">
        <v>154934</v>
      </c>
      <c r="M8" s="10">
        <v>70404</v>
      </c>
      <c r="N8" s="10">
        <v>222586</v>
      </c>
      <c r="O8" s="10">
        <v>447924</v>
      </c>
      <c r="P8" s="9" t="s">
        <v>747</v>
      </c>
      <c r="Q8" s="10">
        <v>603</v>
      </c>
      <c r="R8" s="10">
        <v>2508</v>
      </c>
      <c r="S8" s="10">
        <v>2744</v>
      </c>
      <c r="T8" s="10">
        <v>5855</v>
      </c>
      <c r="U8" s="9" t="s">
        <v>747</v>
      </c>
      <c r="V8" s="10">
        <v>428301</v>
      </c>
      <c r="W8" s="10">
        <v>484052</v>
      </c>
      <c r="X8" s="10">
        <v>406587</v>
      </c>
      <c r="Y8" s="10">
        <v>1318940</v>
      </c>
      <c r="Z8" s="9" t="s">
        <v>747</v>
      </c>
      <c r="AA8" s="10">
        <v>1418361</v>
      </c>
      <c r="AB8" s="10">
        <v>1128319</v>
      </c>
      <c r="AC8" s="10">
        <v>1958311</v>
      </c>
      <c r="AD8" s="10">
        <v>4504991</v>
      </c>
      <c r="AE8" s="9" t="s">
        <v>747</v>
      </c>
      <c r="AF8" s="10">
        <v>520989</v>
      </c>
      <c r="AG8" s="10">
        <v>422395</v>
      </c>
      <c r="AH8" s="10">
        <v>451889</v>
      </c>
      <c r="AI8" s="10">
        <v>1395273</v>
      </c>
      <c r="AJ8" s="9" t="s">
        <v>747</v>
      </c>
      <c r="AK8" s="10">
        <v>8948947</v>
      </c>
      <c r="AL8" s="10">
        <v>8505179</v>
      </c>
      <c r="AM8" s="10">
        <v>10206254</v>
      </c>
      <c r="AN8" s="10">
        <v>27660380</v>
      </c>
    </row>
    <row r="9" spans="1:40" x14ac:dyDescent="0.25">
      <c r="A9" s="9" t="s">
        <v>684</v>
      </c>
      <c r="B9" s="10">
        <v>194097533</v>
      </c>
      <c r="C9" s="10">
        <v>176384205</v>
      </c>
      <c r="D9" s="10">
        <v>189262839</v>
      </c>
      <c r="E9" s="10">
        <v>559744577</v>
      </c>
      <c r="F9" s="9" t="s">
        <v>684</v>
      </c>
      <c r="G9" s="10">
        <v>27911147</v>
      </c>
      <c r="H9" s="10">
        <v>27055537</v>
      </c>
      <c r="I9" s="10">
        <v>33087171</v>
      </c>
      <c r="J9" s="10">
        <v>88053855</v>
      </c>
      <c r="K9" s="9" t="s">
        <v>684</v>
      </c>
      <c r="L9" s="10">
        <v>722233</v>
      </c>
      <c r="M9" s="10">
        <v>281616</v>
      </c>
      <c r="N9" s="10">
        <v>890344</v>
      </c>
      <c r="O9" s="10">
        <v>1894193</v>
      </c>
      <c r="P9" s="9" t="s">
        <v>684</v>
      </c>
      <c r="Q9" s="10">
        <v>2412</v>
      </c>
      <c r="R9" s="10">
        <v>9296</v>
      </c>
      <c r="S9" s="10">
        <v>8563</v>
      </c>
      <c r="T9" s="10">
        <v>20271</v>
      </c>
      <c r="U9" s="9" t="s">
        <v>684</v>
      </c>
      <c r="V9" s="10">
        <v>1906856</v>
      </c>
      <c r="W9" s="10">
        <v>1856154</v>
      </c>
      <c r="X9" s="10">
        <v>2229486</v>
      </c>
      <c r="Y9" s="10">
        <v>5992496</v>
      </c>
      <c r="Z9" s="9" t="s">
        <v>684</v>
      </c>
      <c r="AA9" s="10">
        <v>5673444</v>
      </c>
      <c r="AB9" s="10">
        <v>4513276</v>
      </c>
      <c r="AC9" s="10">
        <v>7833244</v>
      </c>
      <c r="AD9" s="10">
        <v>18019964</v>
      </c>
      <c r="AE9" s="9" t="s">
        <v>684</v>
      </c>
      <c r="AF9" s="10">
        <v>650511</v>
      </c>
      <c r="AG9" s="10">
        <v>619289</v>
      </c>
      <c r="AH9" s="10">
        <v>651805</v>
      </c>
      <c r="AI9" s="10">
        <v>1921605</v>
      </c>
      <c r="AJ9" s="9" t="s">
        <v>684</v>
      </c>
      <c r="AK9" s="10">
        <v>39510804</v>
      </c>
      <c r="AL9" s="10">
        <v>37247754</v>
      </c>
      <c r="AM9" s="10">
        <v>46473497</v>
      </c>
      <c r="AN9" s="10">
        <v>123232055</v>
      </c>
    </row>
    <row r="10" spans="1:40" x14ac:dyDescent="0.25">
      <c r="B10"/>
      <c r="C10"/>
      <c r="D10"/>
      <c r="E10"/>
      <c r="F10"/>
      <c r="G10"/>
      <c r="H10"/>
    </row>
    <row r="11" spans="1:40" x14ac:dyDescent="0.25">
      <c r="B11"/>
      <c r="C11"/>
      <c r="D11"/>
      <c r="E11"/>
      <c r="F11"/>
      <c r="G11"/>
      <c r="H11"/>
    </row>
    <row r="12" spans="1:40" x14ac:dyDescent="0.25">
      <c r="B12"/>
      <c r="C12"/>
      <c r="D12"/>
      <c r="E12"/>
      <c r="F12"/>
      <c r="G12"/>
      <c r="H12"/>
    </row>
    <row r="13" spans="1:40" x14ac:dyDescent="0.25">
      <c r="B13"/>
      <c r="C13"/>
      <c r="D13"/>
      <c r="E13"/>
      <c r="F13"/>
      <c r="G13"/>
      <c r="H13"/>
    </row>
    <row r="14" spans="1:40" x14ac:dyDescent="0.25">
      <c r="B14"/>
      <c r="C14"/>
      <c r="D14"/>
      <c r="E14"/>
      <c r="F14"/>
      <c r="G14"/>
      <c r="H14"/>
    </row>
    <row r="15" spans="1:40" x14ac:dyDescent="0.25">
      <c r="B15"/>
      <c r="C15"/>
      <c r="D15"/>
      <c r="E15"/>
      <c r="F15"/>
      <c r="G15"/>
      <c r="H15"/>
    </row>
    <row r="16" spans="1:40" x14ac:dyDescent="0.25">
      <c r="B16"/>
      <c r="C16"/>
      <c r="D16"/>
      <c r="E16"/>
      <c r="F16"/>
      <c r="G16"/>
      <c r="H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5:5" customFormat="1" x14ac:dyDescent="0.25"/>
    <row r="34" spans="5:5" customFormat="1" x14ac:dyDescent="0.25"/>
    <row r="35" spans="5:5" customFormat="1" x14ac:dyDescent="0.25"/>
    <row r="36" spans="5:5" customFormat="1" x14ac:dyDescent="0.25"/>
    <row r="37" spans="5:5" customFormat="1" x14ac:dyDescent="0.25"/>
    <row r="38" spans="5:5" customFormat="1" x14ac:dyDescent="0.25"/>
    <row r="39" spans="5:5" customFormat="1" x14ac:dyDescent="0.25"/>
    <row r="40" spans="5:5" customFormat="1" x14ac:dyDescent="0.25"/>
    <row r="41" spans="5:5" customFormat="1" x14ac:dyDescent="0.25"/>
    <row r="42" spans="5:5" customFormat="1" x14ac:dyDescent="0.25"/>
    <row r="43" spans="5:5" customFormat="1" x14ac:dyDescent="0.25">
      <c r="E4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AEDD8-27D0-427E-9192-F6AF3C4B8289}">
  <dimension ref="A1:AD11"/>
  <sheetViews>
    <sheetView topLeftCell="I1" workbookViewId="0">
      <selection activeCell="N2" sqref="N2"/>
    </sheetView>
  </sheetViews>
  <sheetFormatPr defaultRowHeight="15" x14ac:dyDescent="0.25"/>
  <cols>
    <col min="1" max="1" width="14.7109375" bestFit="1" customWidth="1"/>
    <col min="2" max="2" width="16.28515625" bestFit="1" customWidth="1"/>
    <col min="3" max="3" width="7" bestFit="1" customWidth="1"/>
    <col min="4" max="4" width="5" bestFit="1" customWidth="1"/>
    <col min="5" max="5" width="11.28515625" bestFit="1" customWidth="1"/>
    <col min="6" max="6" width="16.140625" bestFit="1" customWidth="1"/>
    <col min="7" max="7" width="16.28515625" bestFit="1" customWidth="1"/>
    <col min="8" max="9" width="5" bestFit="1" customWidth="1"/>
    <col min="10" max="10" width="11.28515625" bestFit="1" customWidth="1"/>
    <col min="11" max="11" width="16.42578125" bestFit="1" customWidth="1"/>
    <col min="12" max="12" width="16.28515625" bestFit="1" customWidth="1"/>
    <col min="13" max="13" width="7" bestFit="1" customWidth="1"/>
    <col min="14" max="14" width="5" bestFit="1" customWidth="1"/>
    <col min="15" max="15" width="11.28515625" bestFit="1" customWidth="1"/>
    <col min="16" max="16" width="15.7109375" bestFit="1" customWidth="1"/>
    <col min="17" max="17" width="16.28515625" bestFit="1" customWidth="1"/>
    <col min="18" max="18" width="6" bestFit="1" customWidth="1"/>
    <col min="19" max="19" width="5" bestFit="1" customWidth="1"/>
    <col min="20" max="20" width="11.28515625" bestFit="1" customWidth="1"/>
    <col min="21" max="21" width="15.5703125" bestFit="1" customWidth="1"/>
    <col min="22" max="22" width="16.28515625" bestFit="1" customWidth="1"/>
    <col min="23" max="23" width="6" bestFit="1" customWidth="1"/>
    <col min="24" max="24" width="5" bestFit="1" customWidth="1"/>
    <col min="25" max="25" width="11.28515625" bestFit="1" customWidth="1"/>
    <col min="26" max="26" width="36.5703125" bestFit="1" customWidth="1"/>
    <col min="27" max="27" width="16.28515625" bestFit="1" customWidth="1"/>
    <col min="28" max="28" width="8" bestFit="1" customWidth="1"/>
    <col min="29" max="29" width="5" bestFit="1" customWidth="1"/>
    <col min="30" max="30" width="11.28515625" bestFit="1" customWidth="1"/>
    <col min="31" max="31" width="11" bestFit="1" customWidth="1"/>
    <col min="32" max="32" width="7" bestFit="1" customWidth="1"/>
    <col min="33" max="33" width="14.140625" bestFit="1" customWidth="1"/>
    <col min="34" max="34" width="9.140625" bestFit="1" customWidth="1"/>
    <col min="35" max="35" width="7" bestFit="1" customWidth="1"/>
    <col min="36" max="36" width="12.140625" bestFit="1" customWidth="1"/>
    <col min="37" max="37" width="9.7109375" bestFit="1" customWidth="1"/>
    <col min="38" max="38" width="6" bestFit="1" customWidth="1"/>
    <col min="39" max="39" width="12.7109375" bestFit="1" customWidth="1"/>
    <col min="40" max="40" width="11.28515625" bestFit="1" customWidth="1"/>
    <col min="41" max="41" width="13.7109375" bestFit="1" customWidth="1"/>
    <col min="42" max="42" width="5" bestFit="1" customWidth="1"/>
    <col min="43" max="43" width="16.85546875" bestFit="1" customWidth="1"/>
    <col min="44" max="44" width="16.7109375" bestFit="1" customWidth="1"/>
    <col min="45" max="45" width="6" bestFit="1" customWidth="1"/>
    <col min="46" max="46" width="19.85546875" bestFit="1" customWidth="1"/>
    <col min="47" max="47" width="14.42578125" bestFit="1" customWidth="1"/>
    <col min="48" max="48" width="6" bestFit="1" customWidth="1"/>
    <col min="49" max="49" width="17.7109375" bestFit="1" customWidth="1"/>
    <col min="50" max="50" width="12.7109375" bestFit="1" customWidth="1"/>
    <col min="51" max="51" width="6" bestFit="1" customWidth="1"/>
    <col min="52" max="52" width="15.85546875" bestFit="1" customWidth="1"/>
    <col min="53" max="53" width="13.5703125" bestFit="1" customWidth="1"/>
    <col min="54" max="54" width="6" bestFit="1" customWidth="1"/>
    <col min="55" max="55" width="16.7109375" bestFit="1" customWidth="1"/>
    <col min="56" max="56" width="17.28515625" bestFit="1" customWidth="1"/>
    <col min="57" max="57" width="5" bestFit="1" customWidth="1"/>
    <col min="58" max="58" width="20.42578125" bestFit="1" customWidth="1"/>
    <col min="59" max="59" width="15.42578125" bestFit="1" customWidth="1"/>
    <col min="60" max="60" width="6" bestFit="1" customWidth="1"/>
    <col min="61" max="61" width="18.5703125" bestFit="1" customWidth="1"/>
    <col min="62" max="62" width="15.85546875" bestFit="1" customWidth="1"/>
    <col min="63" max="63" width="6" bestFit="1" customWidth="1"/>
    <col min="64" max="64" width="19" bestFit="1" customWidth="1"/>
    <col min="65" max="65" width="18" bestFit="1" customWidth="1"/>
    <col min="66" max="66" width="6" bestFit="1" customWidth="1"/>
    <col min="67" max="67" width="21.140625" bestFit="1" customWidth="1"/>
    <col min="68" max="68" width="15.28515625" bestFit="1" customWidth="1"/>
    <col min="69" max="69" width="5" bestFit="1" customWidth="1"/>
    <col min="70" max="70" width="18.42578125" bestFit="1" customWidth="1"/>
    <col min="71" max="71" width="14.42578125" bestFit="1" customWidth="1"/>
    <col min="72" max="72" width="6" bestFit="1" customWidth="1"/>
    <col min="73" max="73" width="17.7109375" bestFit="1" customWidth="1"/>
    <col min="74" max="74" width="16.42578125" bestFit="1" customWidth="1"/>
    <col min="75" max="75" width="6" bestFit="1" customWidth="1"/>
    <col min="76" max="76" width="19.5703125" bestFit="1" customWidth="1"/>
    <col min="77" max="77" width="15.7109375" bestFit="1" customWidth="1"/>
    <col min="78" max="78" width="6" bestFit="1" customWidth="1"/>
    <col min="79" max="79" width="18.85546875" bestFit="1" customWidth="1"/>
    <col min="80" max="80" width="17" bestFit="1" customWidth="1"/>
    <col min="81" max="81" width="6" bestFit="1" customWidth="1"/>
    <col min="82" max="82" width="20.140625" bestFit="1" customWidth="1"/>
    <col min="83" max="83" width="12.5703125" bestFit="1" customWidth="1"/>
    <col min="84" max="84" width="6" bestFit="1" customWidth="1"/>
    <col min="85" max="85" width="15.7109375" bestFit="1" customWidth="1"/>
    <col min="86" max="86" width="18.5703125" bestFit="1" customWidth="1"/>
    <col min="87" max="87" width="6" bestFit="1" customWidth="1"/>
    <col min="88" max="88" width="21.85546875" bestFit="1" customWidth="1"/>
    <col min="89" max="89" width="11.28515625" bestFit="1" customWidth="1"/>
    <col min="90" max="90" width="6" bestFit="1" customWidth="1"/>
    <col min="91" max="91" width="14.42578125" bestFit="1" customWidth="1"/>
    <col min="92" max="92" width="12" bestFit="1" customWidth="1"/>
    <col min="93" max="93" width="6" bestFit="1" customWidth="1"/>
    <col min="94" max="94" width="15.140625" bestFit="1" customWidth="1"/>
    <col min="95" max="95" width="12.5703125" bestFit="1" customWidth="1"/>
    <col min="96" max="96" width="5" bestFit="1" customWidth="1"/>
    <col min="97" max="97" width="15.7109375" bestFit="1" customWidth="1"/>
    <col min="98" max="98" width="14.140625" bestFit="1" customWidth="1"/>
    <col min="99" max="99" width="6" bestFit="1" customWidth="1"/>
    <col min="100" max="100" width="17.42578125" bestFit="1" customWidth="1"/>
    <col min="101" max="101" width="13.85546875" bestFit="1" customWidth="1"/>
    <col min="102" max="102" width="6" bestFit="1" customWidth="1"/>
    <col min="103" max="103" width="17" bestFit="1" customWidth="1"/>
    <col min="104" max="104" width="16.85546875" bestFit="1" customWidth="1"/>
    <col min="105" max="105" width="6" bestFit="1" customWidth="1"/>
    <col min="106" max="106" width="20" bestFit="1" customWidth="1"/>
    <col min="107" max="107" width="15.5703125" bestFit="1" customWidth="1"/>
    <col min="108" max="108" width="6" bestFit="1" customWidth="1"/>
    <col min="109" max="109" width="18.7109375" bestFit="1" customWidth="1"/>
    <col min="110" max="110" width="18.140625" bestFit="1" customWidth="1"/>
    <col min="111" max="111" width="6" bestFit="1" customWidth="1"/>
    <col min="112" max="112" width="21.42578125" bestFit="1" customWidth="1"/>
    <col min="113" max="113" width="15.42578125" bestFit="1" customWidth="1"/>
    <col min="114" max="114" width="6" bestFit="1" customWidth="1"/>
    <col min="115" max="115" width="18.5703125" bestFit="1" customWidth="1"/>
    <col min="116" max="116" width="11.28515625" bestFit="1" customWidth="1"/>
  </cols>
  <sheetData>
    <row r="1" spans="1:30" ht="15.75" x14ac:dyDescent="0.25">
      <c r="B1">
        <f>B6</f>
        <v>2020</v>
      </c>
      <c r="C1">
        <f>C6</f>
        <v>2021</v>
      </c>
      <c r="E1" s="14"/>
      <c r="L1">
        <f>L6</f>
        <v>2020</v>
      </c>
      <c r="M1">
        <f>M6</f>
        <v>2021</v>
      </c>
      <c r="Q1">
        <f>Q6</f>
        <v>2020</v>
      </c>
      <c r="R1">
        <f>R6</f>
        <v>2021</v>
      </c>
      <c r="V1">
        <f>V6</f>
        <v>2020</v>
      </c>
      <c r="W1">
        <f>W6</f>
        <v>2021</v>
      </c>
      <c r="AA1">
        <f>AA6</f>
        <v>2020</v>
      </c>
      <c r="AB1">
        <f>AB6</f>
        <v>2021</v>
      </c>
    </row>
    <row r="2" spans="1:30" x14ac:dyDescent="0.25">
      <c r="A2" t="s">
        <v>704</v>
      </c>
      <c r="B2" s="13">
        <f>GETPIVOTDATA("IPM (%)",A5,"Tahun",B6)/GETPIVOTDATA("IPM (%)",$F$5,"Tahun",$G$6)</f>
        <v>78.14500000000001</v>
      </c>
      <c r="C2" s="13">
        <f>GETPIVOTDATA("IPM (%)",B5,"Tahun",C6)/GETPIVOTDATA("IPM (%)",$G$5,"Tahun",$H$6)</f>
        <v>78.472499999999997</v>
      </c>
      <c r="K2" t="s">
        <v>758</v>
      </c>
      <c r="L2" s="13">
        <f>GETPIVOTDATA("AHH (thn)",K5,"Tahun",L6)/GETPIVOTDATA("IPM (%)",$F$5,"Tahun",$G$6)</f>
        <v>76.225000000000009</v>
      </c>
      <c r="M2" s="13">
        <f>GETPIVOTDATA("AHH (thn)",L5,"Tahun",M6)/GETPIVOTDATA("IPM (%)",$F$5,"Tahun",$G$6)</f>
        <v>76.33250000000001</v>
      </c>
      <c r="P2" t="s">
        <v>706</v>
      </c>
      <c r="Q2" s="13">
        <f>GETPIVOTDATA("HLS (thn)",P5,"Tahun",2020)/GETPIVOTDATA("IPM (%)",$F$5,"Tahun",$G$6)</f>
        <v>14.212499999999999</v>
      </c>
      <c r="R2" s="13">
        <f>GETPIVOTDATA("HLS (thn)",P5,"Tahun",2021)/GETPIVOTDATA("IPM (%)",$F$5,"Tahun",$G$6)</f>
        <v>14.2225</v>
      </c>
      <c r="U2" t="s">
        <v>708</v>
      </c>
      <c r="V2" s="13">
        <f>GETPIVOTDATA("RLS (thn)",$U$5,"Tahun",2020)/GETPIVOTDATA("IPM (%)",$F$5,"Tahun",$G$6)</f>
        <v>9.1050000000000004</v>
      </c>
      <c r="W2" s="13">
        <f>GETPIVOTDATA("RLS (thn)",$U$5,"Tahun",2021)/GETPIVOTDATA("IPM (%)",$F$5,"Tahun",$G$6)</f>
        <v>9.2324999999999999</v>
      </c>
      <c r="Z2" t="s">
        <v>678</v>
      </c>
      <c r="AA2" s="11">
        <f>GETPIVOTDATA("Pengeluaran per Kapita (Rp 000)",$Z$5,"Tahun",2020)/GETPIVOTDATA("IPM (%)",$F$5,"Tahun",$G$6)</f>
        <v>13583.25</v>
      </c>
      <c r="AB2" s="11">
        <f>GETPIVOTDATA("Pengeluaran per Kapita (Rp 000)",$Z$5,"Tahun",2021)/GETPIVOTDATA("IPM (%)",$F$5,"Tahun",$G$6)</f>
        <v>13736.5</v>
      </c>
    </row>
    <row r="5" spans="1:30" x14ac:dyDescent="0.25">
      <c r="A5" s="8" t="s">
        <v>700</v>
      </c>
      <c r="B5" s="8" t="s">
        <v>699</v>
      </c>
      <c r="F5" s="8" t="s">
        <v>703</v>
      </c>
      <c r="G5" s="8" t="s">
        <v>699</v>
      </c>
      <c r="K5" s="8" t="s">
        <v>760</v>
      </c>
      <c r="L5" s="8" t="s">
        <v>699</v>
      </c>
      <c r="P5" s="8" t="s">
        <v>705</v>
      </c>
      <c r="Q5" s="8" t="s">
        <v>699</v>
      </c>
      <c r="U5" s="8" t="s">
        <v>707</v>
      </c>
      <c r="V5" s="8" t="s">
        <v>699</v>
      </c>
      <c r="Z5" s="8" t="s">
        <v>709</v>
      </c>
      <c r="AA5" s="8" t="s">
        <v>699</v>
      </c>
    </row>
    <row r="6" spans="1:30" x14ac:dyDescent="0.25">
      <c r="A6" s="8" t="s">
        <v>683</v>
      </c>
      <c r="B6">
        <v>2020</v>
      </c>
      <c r="C6">
        <v>2021</v>
      </c>
      <c r="D6">
        <v>2022</v>
      </c>
      <c r="E6" t="s">
        <v>684</v>
      </c>
      <c r="F6" s="8" t="s">
        <v>683</v>
      </c>
      <c r="G6">
        <v>2020</v>
      </c>
      <c r="H6">
        <v>2021</v>
      </c>
      <c r="I6">
        <v>2022</v>
      </c>
      <c r="J6" t="s">
        <v>684</v>
      </c>
      <c r="K6" s="8" t="s">
        <v>683</v>
      </c>
      <c r="L6">
        <v>2020</v>
      </c>
      <c r="M6">
        <v>2021</v>
      </c>
      <c r="N6">
        <v>2022</v>
      </c>
      <c r="O6" t="s">
        <v>684</v>
      </c>
      <c r="P6" s="8" t="s">
        <v>683</v>
      </c>
      <c r="Q6">
        <v>2020</v>
      </c>
      <c r="R6">
        <v>2021</v>
      </c>
      <c r="S6">
        <v>2022</v>
      </c>
      <c r="T6" t="s">
        <v>684</v>
      </c>
      <c r="U6" s="8" t="s">
        <v>683</v>
      </c>
      <c r="V6">
        <v>2020</v>
      </c>
      <c r="W6">
        <v>2021</v>
      </c>
      <c r="X6">
        <v>2022</v>
      </c>
      <c r="Y6" t="s">
        <v>684</v>
      </c>
      <c r="Z6" s="8" t="s">
        <v>683</v>
      </c>
      <c r="AA6">
        <v>2020</v>
      </c>
      <c r="AB6">
        <v>2021</v>
      </c>
      <c r="AC6">
        <v>2022</v>
      </c>
      <c r="AD6" t="s">
        <v>684</v>
      </c>
    </row>
    <row r="7" spans="1:30" x14ac:dyDescent="0.25">
      <c r="A7" s="9" t="s">
        <v>250</v>
      </c>
      <c r="B7" s="34">
        <v>83.14</v>
      </c>
      <c r="C7" s="34">
        <v>83.6</v>
      </c>
      <c r="D7" s="34"/>
      <c r="E7" s="34">
        <v>166.74</v>
      </c>
      <c r="F7" s="9" t="s">
        <v>250</v>
      </c>
      <c r="G7" s="34">
        <v>1</v>
      </c>
      <c r="H7" s="34">
        <v>1</v>
      </c>
      <c r="I7" s="34"/>
      <c r="J7" s="34">
        <v>2</v>
      </c>
      <c r="K7" s="9" t="s">
        <v>250</v>
      </c>
      <c r="L7" s="34">
        <v>77.400000000000006</v>
      </c>
      <c r="M7" s="34">
        <v>77.55</v>
      </c>
      <c r="N7" s="34"/>
      <c r="O7" s="34">
        <v>154.94999999999999</v>
      </c>
      <c r="P7" s="9" t="s">
        <v>250</v>
      </c>
      <c r="Q7" s="34">
        <v>15.41</v>
      </c>
      <c r="R7" s="34">
        <v>15.42</v>
      </c>
      <c r="S7" s="34"/>
      <c r="T7" s="34">
        <v>30.83</v>
      </c>
      <c r="U7" s="9" t="s">
        <v>250</v>
      </c>
      <c r="V7" s="34">
        <v>10.42</v>
      </c>
      <c r="W7" s="34">
        <v>10.66</v>
      </c>
      <c r="X7" s="34"/>
      <c r="Y7" s="34">
        <v>21.08</v>
      </c>
      <c r="Z7" s="9" t="s">
        <v>250</v>
      </c>
      <c r="AA7" s="10">
        <v>15699</v>
      </c>
      <c r="AB7" s="10">
        <v>15843</v>
      </c>
      <c r="AC7" s="10"/>
      <c r="AD7" s="10">
        <v>31542</v>
      </c>
    </row>
    <row r="8" spans="1:30" x14ac:dyDescent="0.25">
      <c r="A8" s="9" t="s">
        <v>251</v>
      </c>
      <c r="B8" s="34">
        <v>83.05</v>
      </c>
      <c r="C8" s="34">
        <v>83.55</v>
      </c>
      <c r="D8" s="34"/>
      <c r="E8" s="34">
        <v>166.6</v>
      </c>
      <c r="F8" s="9" t="s">
        <v>251</v>
      </c>
      <c r="G8" s="34">
        <v>1</v>
      </c>
      <c r="H8" s="34">
        <v>1</v>
      </c>
      <c r="I8" s="34"/>
      <c r="J8" s="34">
        <v>2</v>
      </c>
      <c r="K8" s="9" t="s">
        <v>251</v>
      </c>
      <c r="L8" s="34">
        <v>77.34</v>
      </c>
      <c r="M8" s="34">
        <v>77.510000000000005</v>
      </c>
      <c r="N8" s="34"/>
      <c r="O8" s="34">
        <v>154.85000000000002</v>
      </c>
      <c r="P8" s="9" t="s">
        <v>251</v>
      </c>
      <c r="Q8" s="34">
        <v>15.52</v>
      </c>
      <c r="R8" s="34">
        <v>15.53</v>
      </c>
      <c r="S8" s="34"/>
      <c r="T8" s="34">
        <v>31.049999999999997</v>
      </c>
      <c r="U8" s="9" t="s">
        <v>251</v>
      </c>
      <c r="V8" s="34">
        <v>10.53</v>
      </c>
      <c r="W8" s="34">
        <v>10.78</v>
      </c>
      <c r="X8" s="34"/>
      <c r="Y8" s="34">
        <v>21.31</v>
      </c>
      <c r="Z8" s="9" t="s">
        <v>251</v>
      </c>
      <c r="AA8" s="10">
        <v>15243</v>
      </c>
      <c r="AB8" s="10">
        <v>15425</v>
      </c>
      <c r="AC8" s="10"/>
      <c r="AD8" s="10">
        <v>30668</v>
      </c>
    </row>
    <row r="9" spans="1:30" x14ac:dyDescent="0.25">
      <c r="A9" s="9" t="s">
        <v>737</v>
      </c>
      <c r="B9" s="34">
        <v>72.290000000000006</v>
      </c>
      <c r="C9" s="34">
        <v>72.5</v>
      </c>
      <c r="D9" s="34"/>
      <c r="E9" s="34">
        <v>144.79000000000002</v>
      </c>
      <c r="F9" s="9" t="s">
        <v>737</v>
      </c>
      <c r="G9" s="34">
        <v>1</v>
      </c>
      <c r="H9" s="34">
        <v>1</v>
      </c>
      <c r="I9" s="34"/>
      <c r="J9" s="34">
        <v>2</v>
      </c>
      <c r="K9" s="9" t="s">
        <v>737</v>
      </c>
      <c r="L9" s="34">
        <v>74.430000000000007</v>
      </c>
      <c r="M9" s="34">
        <v>74.48</v>
      </c>
      <c r="N9" s="34"/>
      <c r="O9" s="34">
        <v>148.91000000000003</v>
      </c>
      <c r="P9" s="9" t="s">
        <v>737</v>
      </c>
      <c r="Q9" s="34">
        <v>12.95</v>
      </c>
      <c r="R9" s="34">
        <v>12.96</v>
      </c>
      <c r="S9" s="34"/>
      <c r="T9" s="34">
        <v>25.91</v>
      </c>
      <c r="U9" s="9" t="s">
        <v>737</v>
      </c>
      <c r="V9" s="34">
        <v>7.45</v>
      </c>
      <c r="W9" s="34">
        <v>7.46</v>
      </c>
      <c r="X9" s="34"/>
      <c r="Y9" s="34">
        <v>14.91</v>
      </c>
      <c r="Z9" s="9" t="s">
        <v>737</v>
      </c>
      <c r="AA9" s="10">
        <v>11425</v>
      </c>
      <c r="AB9" s="10">
        <v>11608</v>
      </c>
      <c r="AC9" s="10"/>
      <c r="AD9" s="10">
        <v>23033</v>
      </c>
    </row>
    <row r="10" spans="1:30" x14ac:dyDescent="0.25">
      <c r="A10" s="9" t="s">
        <v>747</v>
      </c>
      <c r="B10" s="34">
        <v>74.099999999999994</v>
      </c>
      <c r="C10" s="34">
        <v>74.239999999999995</v>
      </c>
      <c r="D10" s="34"/>
      <c r="E10" s="34">
        <v>148.33999999999997</v>
      </c>
      <c r="F10" s="9" t="s">
        <v>747</v>
      </c>
      <c r="G10" s="34">
        <v>1</v>
      </c>
      <c r="H10" s="34">
        <v>1</v>
      </c>
      <c r="I10" s="34"/>
      <c r="J10" s="34">
        <v>2</v>
      </c>
      <c r="K10" s="9" t="s">
        <v>747</v>
      </c>
      <c r="L10" s="34">
        <v>75.73</v>
      </c>
      <c r="M10" s="34">
        <v>75.790000000000006</v>
      </c>
      <c r="N10" s="34"/>
      <c r="O10" s="34">
        <v>151.52000000000001</v>
      </c>
      <c r="P10" s="9" t="s">
        <v>747</v>
      </c>
      <c r="Q10" s="34">
        <v>12.97</v>
      </c>
      <c r="R10" s="34">
        <v>12.98</v>
      </c>
      <c r="S10" s="34"/>
      <c r="T10" s="34">
        <v>25.950000000000003</v>
      </c>
      <c r="U10" s="9" t="s">
        <v>747</v>
      </c>
      <c r="V10" s="34">
        <v>8.02</v>
      </c>
      <c r="W10" s="34">
        <v>8.0299999999999994</v>
      </c>
      <c r="X10" s="34"/>
      <c r="Y10" s="34">
        <v>16.049999999999997</v>
      </c>
      <c r="Z10" s="9" t="s">
        <v>747</v>
      </c>
      <c r="AA10" s="10">
        <v>11966</v>
      </c>
      <c r="AB10" s="10">
        <v>12070</v>
      </c>
      <c r="AC10" s="10"/>
      <c r="AD10" s="10">
        <v>24036</v>
      </c>
    </row>
    <row r="11" spans="1:30" x14ac:dyDescent="0.25">
      <c r="A11" s="9" t="s">
        <v>684</v>
      </c>
      <c r="B11" s="34">
        <v>312.58000000000004</v>
      </c>
      <c r="C11" s="34">
        <v>313.89</v>
      </c>
      <c r="D11" s="34"/>
      <c r="E11" s="34">
        <v>626.47</v>
      </c>
      <c r="F11" s="9" t="s">
        <v>684</v>
      </c>
      <c r="G11" s="34">
        <v>4</v>
      </c>
      <c r="H11" s="34">
        <v>4</v>
      </c>
      <c r="I11" s="34"/>
      <c r="J11" s="34">
        <v>8</v>
      </c>
      <c r="K11" s="9" t="s">
        <v>684</v>
      </c>
      <c r="L11" s="34">
        <v>304.90000000000003</v>
      </c>
      <c r="M11" s="34">
        <v>305.33000000000004</v>
      </c>
      <c r="N11" s="34"/>
      <c r="O11" s="34">
        <v>610.23</v>
      </c>
      <c r="P11" s="9" t="s">
        <v>684</v>
      </c>
      <c r="Q11" s="34">
        <v>56.849999999999994</v>
      </c>
      <c r="R11" s="34">
        <v>56.89</v>
      </c>
      <c r="S11" s="34"/>
      <c r="T11" s="34">
        <v>113.74</v>
      </c>
      <c r="U11" s="9" t="s">
        <v>684</v>
      </c>
      <c r="V11" s="34">
        <v>36.42</v>
      </c>
      <c r="W11" s="34">
        <v>36.93</v>
      </c>
      <c r="X11" s="34"/>
      <c r="Y11" s="34">
        <v>73.349999999999994</v>
      </c>
      <c r="Z11" s="9" t="s">
        <v>684</v>
      </c>
      <c r="AA11" s="10">
        <v>54333</v>
      </c>
      <c r="AB11" s="10">
        <v>54946</v>
      </c>
      <c r="AC11" s="10"/>
      <c r="AD11" s="10">
        <v>109279</v>
      </c>
    </row>
  </sheetData>
  <pageMargins left="0.7" right="0.7" top="0.75" bottom="0.75" header="0.3" footer="0.3"/>
  <pageSetup paperSize="9" orientation="portrait" r:id="rId7"/>
  <extLst>
    <ext xmlns:x14="http://schemas.microsoft.com/office/spreadsheetml/2009/9/main" uri="{05C60535-1F16-4fd2-B633-F4F36F0B64E0}">
      <x14:sparklineGroups xmlns:xm="http://schemas.microsoft.com/office/excel/2006/main">
        <x14:sparklineGroup displayEmptyCellsAs="gap" high="1" xr2:uid="{076712A3-DC36-4225-A36E-F1C72DAAF089}">
          <x14:colorSeries rgb="FF323232"/>
          <x14:colorNegative rgb="FFD00000"/>
          <x14:colorAxis rgb="FF000000"/>
          <x14:colorMarkers rgb="FFD00000"/>
          <x14:colorFirst rgb="FFD00000"/>
          <x14:colorLast rgb="FFD00000"/>
          <x14:colorHigh rgb="FFD00000"/>
          <x14:colorLow rgb="FFD00000"/>
          <x14:sparklines>
            <x14:sparkline>
              <xm:f>IPM!B2:C2</xm:f>
              <xm:sqref>E1</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8B69-5187-4BB5-8A69-57A5E06CD75E}">
  <dimension ref="A1:L9"/>
  <sheetViews>
    <sheetView topLeftCell="E1" workbookViewId="0">
      <selection activeCell="L1" sqref="L1"/>
    </sheetView>
  </sheetViews>
  <sheetFormatPr defaultRowHeight="15" x14ac:dyDescent="0.25"/>
  <cols>
    <col min="1" max="1" width="15.7109375" bestFit="1" customWidth="1"/>
    <col min="2" max="2" width="16.28515625" bestFit="1" customWidth="1"/>
    <col min="3" max="3" width="8" bestFit="1" customWidth="1"/>
    <col min="4" max="4" width="5" bestFit="1" customWidth="1"/>
    <col min="5" max="5" width="11.28515625" bestFit="1" customWidth="1"/>
    <col min="6" max="6" width="14.28515625" bestFit="1" customWidth="1"/>
    <col min="7" max="7" width="16.28515625" bestFit="1" customWidth="1"/>
    <col min="8" max="8" width="7" bestFit="1" customWidth="1"/>
    <col min="9" max="9" width="5" bestFit="1" customWidth="1"/>
    <col min="10" max="10" width="11.28515625" bestFit="1" customWidth="1"/>
    <col min="12" max="12" width="13.28515625" bestFit="1" customWidth="1"/>
    <col min="13" max="13" width="16.28515625" bestFit="1" customWidth="1"/>
    <col min="14" max="14" width="5" bestFit="1" customWidth="1"/>
    <col min="15" max="15" width="11.28515625" bestFit="1" customWidth="1"/>
  </cols>
  <sheetData>
    <row r="1" spans="1:12" x14ac:dyDescent="0.25">
      <c r="L1" t="str">
        <f>L4</f>
        <v>Jawa Tengah I</v>
      </c>
    </row>
    <row r="3" spans="1:12" x14ac:dyDescent="0.25">
      <c r="A3" s="8" t="s">
        <v>702</v>
      </c>
      <c r="B3" s="8" t="s">
        <v>699</v>
      </c>
      <c r="F3" s="8" t="s">
        <v>701</v>
      </c>
      <c r="G3" s="8" t="s">
        <v>699</v>
      </c>
      <c r="L3" s="8" t="s">
        <v>683</v>
      </c>
    </row>
    <row r="4" spans="1:12" x14ac:dyDescent="0.25">
      <c r="A4" s="8" t="s">
        <v>683</v>
      </c>
      <c r="B4">
        <v>2020</v>
      </c>
      <c r="C4">
        <v>2021</v>
      </c>
      <c r="D4">
        <v>2022</v>
      </c>
      <c r="E4" t="s">
        <v>684</v>
      </c>
      <c r="F4" s="8" t="s">
        <v>683</v>
      </c>
      <c r="G4">
        <v>2020</v>
      </c>
      <c r="H4">
        <v>2021</v>
      </c>
      <c r="I4">
        <v>2022</v>
      </c>
      <c r="J4" t="s">
        <v>684</v>
      </c>
      <c r="L4" s="9" t="s">
        <v>723</v>
      </c>
    </row>
    <row r="5" spans="1:12" x14ac:dyDescent="0.25">
      <c r="A5" s="9" t="s">
        <v>250</v>
      </c>
      <c r="B5" s="12">
        <v>70.23</v>
      </c>
      <c r="C5" s="12">
        <v>70.36</v>
      </c>
      <c r="D5" s="12"/>
      <c r="E5" s="12">
        <v>140.59</v>
      </c>
      <c r="F5" s="9" t="s">
        <v>250</v>
      </c>
      <c r="G5" s="12">
        <v>7.44</v>
      </c>
      <c r="H5" s="12">
        <v>7.26</v>
      </c>
      <c r="I5" s="12"/>
      <c r="J5" s="12">
        <v>14.7</v>
      </c>
    </row>
    <row r="6" spans="1:12" x14ac:dyDescent="0.25">
      <c r="A6" s="9" t="s">
        <v>251</v>
      </c>
      <c r="B6" s="12">
        <v>69.89</v>
      </c>
      <c r="C6" s="12">
        <v>69.41</v>
      </c>
      <c r="D6" s="12"/>
      <c r="E6" s="12">
        <v>139.30000000000001</v>
      </c>
      <c r="F6" s="9" t="s">
        <v>251</v>
      </c>
      <c r="G6" s="12">
        <v>9.57</v>
      </c>
      <c r="H6" s="12">
        <v>9.5399999999999991</v>
      </c>
      <c r="I6" s="12"/>
      <c r="J6" s="12">
        <v>19.11</v>
      </c>
    </row>
    <row r="7" spans="1:12" x14ac:dyDescent="0.25">
      <c r="A7" s="9" t="s">
        <v>737</v>
      </c>
      <c r="B7" s="12">
        <v>70.5</v>
      </c>
      <c r="C7" s="12">
        <v>69.930000000000007</v>
      </c>
      <c r="D7" s="12"/>
      <c r="E7" s="12">
        <v>140.43</v>
      </c>
      <c r="F7" s="9" t="s">
        <v>737</v>
      </c>
      <c r="G7" s="12">
        <v>7.56</v>
      </c>
      <c r="H7" s="12">
        <v>7.55</v>
      </c>
      <c r="I7" s="12"/>
      <c r="J7" s="12">
        <v>15.11</v>
      </c>
    </row>
    <row r="8" spans="1:12" x14ac:dyDescent="0.25">
      <c r="A8" s="9" t="s">
        <v>747</v>
      </c>
      <c r="B8" s="12">
        <v>75.069999999999993</v>
      </c>
      <c r="C8" s="12">
        <v>74.099999999999994</v>
      </c>
      <c r="D8" s="12"/>
      <c r="E8" s="12">
        <v>149.16999999999999</v>
      </c>
      <c r="F8" s="9" t="s">
        <v>747</v>
      </c>
      <c r="G8" s="12">
        <v>4.57</v>
      </c>
      <c r="H8" s="12">
        <v>5.0199999999999996</v>
      </c>
      <c r="I8" s="12"/>
      <c r="J8" s="12">
        <v>9.59</v>
      </c>
    </row>
    <row r="9" spans="1:12" x14ac:dyDescent="0.25">
      <c r="A9" s="9" t="s">
        <v>684</v>
      </c>
      <c r="B9" s="12">
        <v>285.69</v>
      </c>
      <c r="C9" s="12">
        <v>283.79999999999995</v>
      </c>
      <c r="D9" s="12"/>
      <c r="E9" s="12">
        <v>569.49</v>
      </c>
      <c r="F9" s="9" t="s">
        <v>684</v>
      </c>
      <c r="G9" s="12">
        <v>29.14</v>
      </c>
      <c r="H9" s="12">
        <v>29.369999999999997</v>
      </c>
      <c r="I9" s="12"/>
      <c r="J9" s="12">
        <v>58.510000000000005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D99A-3432-4EA5-85EA-AF80C69E5F74}">
  <dimension ref="A1:XFD16"/>
  <sheetViews>
    <sheetView workbookViewId="0">
      <selection activeCell="F1" sqref="F1:H2"/>
    </sheetView>
  </sheetViews>
  <sheetFormatPr defaultRowHeight="15" x14ac:dyDescent="0.25"/>
  <cols>
    <col min="1" max="1" width="33.28515625" bestFit="1" customWidth="1"/>
    <col min="2" max="2" width="16.28515625" bestFit="1" customWidth="1"/>
    <col min="3" max="3" width="6" bestFit="1" customWidth="1"/>
    <col min="4" max="4" width="5" bestFit="1" customWidth="1"/>
    <col min="5" max="5" width="11.28515625" bestFit="1" customWidth="1"/>
    <col min="6" max="6" width="25" bestFit="1" customWidth="1"/>
    <col min="7" max="7" width="16.28515625" bestFit="1" customWidth="1"/>
    <col min="8" max="8" width="6" bestFit="1" customWidth="1"/>
    <col min="9" max="9" width="5" bestFit="1" customWidth="1"/>
    <col min="10" max="10" width="11.28515625" bestFit="1" customWidth="1"/>
    <col min="11" max="11" width="34.85546875" bestFit="1" customWidth="1"/>
    <col min="12" max="12" width="16.28515625" bestFit="1" customWidth="1"/>
    <col min="13" max="14" width="5" bestFit="1" customWidth="1"/>
    <col min="15" max="15" width="11.28515625" bestFit="1" customWidth="1"/>
  </cols>
  <sheetData>
    <row r="1" spans="1:16384" customFormat="1" x14ac:dyDescent="0.25">
      <c r="B1" s="22">
        <v>2020</v>
      </c>
      <c r="C1" s="22">
        <v>2021</v>
      </c>
      <c r="G1" s="22">
        <v>2020</v>
      </c>
      <c r="H1" s="22">
        <v>2021</v>
      </c>
      <c r="J1" s="22">
        <v>2020</v>
      </c>
      <c r="K1" s="22">
        <v>2021</v>
      </c>
      <c r="O1" s="22">
        <v>2020</v>
      </c>
      <c r="P1" s="22">
        <v>2021</v>
      </c>
      <c r="R1" s="22">
        <v>2020</v>
      </c>
      <c r="S1" s="22">
        <v>2021</v>
      </c>
      <c r="W1" s="22">
        <v>2020</v>
      </c>
      <c r="X1" s="22">
        <v>2021</v>
      </c>
      <c r="Z1" s="22">
        <v>2020</v>
      </c>
      <c r="AA1" s="22">
        <v>2021</v>
      </c>
      <c r="AE1" s="22">
        <v>2020</v>
      </c>
      <c r="AF1" s="22">
        <v>2021</v>
      </c>
      <c r="AH1" s="22">
        <v>2020</v>
      </c>
      <c r="AI1" s="22">
        <v>2021</v>
      </c>
      <c r="AM1" s="22">
        <v>2020</v>
      </c>
      <c r="AN1" s="22">
        <v>2021</v>
      </c>
      <c r="AP1" s="22">
        <v>2020</v>
      </c>
      <c r="AQ1" s="22">
        <v>2021</v>
      </c>
      <c r="AU1" s="22">
        <v>2020</v>
      </c>
      <c r="AV1" s="22">
        <v>2021</v>
      </c>
      <c r="AX1" s="22">
        <v>2020</v>
      </c>
      <c r="AY1" s="22">
        <v>2021</v>
      </c>
      <c r="BC1" s="22">
        <v>2020</v>
      </c>
      <c r="BD1" s="22">
        <v>2021</v>
      </c>
      <c r="BF1" s="22">
        <v>2020</v>
      </c>
      <c r="BG1" s="22">
        <v>2021</v>
      </c>
      <c r="BK1" s="22">
        <v>2020</v>
      </c>
      <c r="BL1" s="22">
        <v>2021</v>
      </c>
      <c r="BN1" s="22">
        <v>2020</v>
      </c>
      <c r="BO1" s="22">
        <v>2021</v>
      </c>
      <c r="BS1" s="22">
        <v>2020</v>
      </c>
      <c r="BT1" s="22">
        <v>2021</v>
      </c>
      <c r="BV1" s="22">
        <v>2020</v>
      </c>
      <c r="BW1" s="22">
        <v>2021</v>
      </c>
      <c r="CA1" s="22">
        <v>2020</v>
      </c>
      <c r="CB1" s="22">
        <v>2021</v>
      </c>
      <c r="CD1" s="22">
        <v>2020</v>
      </c>
      <c r="CE1" s="22">
        <v>2021</v>
      </c>
      <c r="CI1" s="22">
        <v>2020</v>
      </c>
      <c r="CJ1" s="22">
        <v>2021</v>
      </c>
      <c r="CL1" s="22">
        <v>2020</v>
      </c>
      <c r="CM1" s="22">
        <v>2021</v>
      </c>
      <c r="CQ1" s="22">
        <v>2020</v>
      </c>
      <c r="CR1" s="22">
        <v>2021</v>
      </c>
      <c r="CT1" s="22">
        <v>2020</v>
      </c>
      <c r="CU1" s="22">
        <v>2021</v>
      </c>
      <c r="CY1" s="22">
        <v>2020</v>
      </c>
      <c r="CZ1" s="22">
        <v>2021</v>
      </c>
      <c r="DB1" s="22">
        <v>2020</v>
      </c>
      <c r="DC1" s="22">
        <v>2021</v>
      </c>
      <c r="DG1" s="22">
        <v>2020</v>
      </c>
      <c r="DH1" s="22">
        <v>2021</v>
      </c>
      <c r="DJ1" s="22">
        <v>2020</v>
      </c>
      <c r="DK1" s="22">
        <v>2021</v>
      </c>
      <c r="DO1" s="22">
        <v>2020</v>
      </c>
      <c r="DP1" s="22">
        <v>2021</v>
      </c>
      <c r="DR1" s="22">
        <v>2020</v>
      </c>
      <c r="DS1" s="22">
        <v>2021</v>
      </c>
      <c r="DW1" s="22">
        <v>2020</v>
      </c>
      <c r="DX1" s="22">
        <v>2021</v>
      </c>
      <c r="DZ1" s="22">
        <v>2020</v>
      </c>
      <c r="EA1" s="22">
        <v>2021</v>
      </c>
      <c r="EE1" s="22">
        <v>2020</v>
      </c>
      <c r="EF1" s="22">
        <v>2021</v>
      </c>
      <c r="EH1" s="22">
        <v>2020</v>
      </c>
      <c r="EI1" s="22">
        <v>2021</v>
      </c>
      <c r="EM1" s="22">
        <v>2020</v>
      </c>
      <c r="EN1" s="22">
        <v>2021</v>
      </c>
      <c r="EP1" s="22">
        <v>2020</v>
      </c>
      <c r="EQ1" s="22">
        <v>2021</v>
      </c>
      <c r="EU1" s="22">
        <v>2020</v>
      </c>
      <c r="EV1" s="22">
        <v>2021</v>
      </c>
      <c r="EX1" s="22">
        <v>2020</v>
      </c>
      <c r="EY1" s="22">
        <v>2021</v>
      </c>
      <c r="FC1" s="22">
        <v>2020</v>
      </c>
      <c r="FD1" s="22">
        <v>2021</v>
      </c>
      <c r="FF1" s="22">
        <v>2020</v>
      </c>
      <c r="FG1" s="22">
        <v>2021</v>
      </c>
      <c r="FK1" s="22">
        <v>2020</v>
      </c>
      <c r="FL1" s="22">
        <v>2021</v>
      </c>
      <c r="FN1" s="22">
        <v>2020</v>
      </c>
      <c r="FO1" s="22">
        <v>2021</v>
      </c>
      <c r="FS1" s="22">
        <v>2020</v>
      </c>
      <c r="FT1" s="22">
        <v>2021</v>
      </c>
      <c r="FV1" s="22">
        <v>2020</v>
      </c>
      <c r="FW1" s="22">
        <v>2021</v>
      </c>
      <c r="GA1" s="22">
        <v>2020</v>
      </c>
      <c r="GB1" s="22">
        <v>2021</v>
      </c>
      <c r="GD1" s="22">
        <v>2020</v>
      </c>
      <c r="GE1" s="22">
        <v>2021</v>
      </c>
      <c r="GI1" s="22">
        <v>2020</v>
      </c>
      <c r="GJ1" s="22">
        <v>2021</v>
      </c>
      <c r="GL1" s="22">
        <v>2020</v>
      </c>
      <c r="GM1" s="22">
        <v>2021</v>
      </c>
      <c r="GQ1" s="22">
        <v>2020</v>
      </c>
      <c r="GR1" s="22">
        <v>2021</v>
      </c>
      <c r="GT1" s="22">
        <v>2020</v>
      </c>
      <c r="GU1" s="22">
        <v>2021</v>
      </c>
      <c r="GY1" s="22">
        <v>2020</v>
      </c>
      <c r="GZ1" s="22">
        <v>2021</v>
      </c>
      <c r="HB1" s="22">
        <v>2020</v>
      </c>
      <c r="HC1" s="22">
        <v>2021</v>
      </c>
      <c r="HG1" s="22">
        <v>2020</v>
      </c>
      <c r="HH1" s="22">
        <v>2021</v>
      </c>
      <c r="HJ1" s="22">
        <v>2020</v>
      </c>
      <c r="HK1" s="22">
        <v>2021</v>
      </c>
      <c r="HO1" s="22">
        <v>2020</v>
      </c>
      <c r="HP1" s="22">
        <v>2021</v>
      </c>
      <c r="HR1" s="22">
        <v>2020</v>
      </c>
      <c r="HS1" s="22">
        <v>2021</v>
      </c>
      <c r="HW1" s="22">
        <v>2020</v>
      </c>
      <c r="HX1" s="22">
        <v>2021</v>
      </c>
      <c r="HZ1" s="22">
        <v>2020</v>
      </c>
      <c r="IA1" s="22">
        <v>2021</v>
      </c>
      <c r="IE1" s="22">
        <v>2020</v>
      </c>
      <c r="IF1" s="22">
        <v>2021</v>
      </c>
      <c r="IH1" s="22">
        <v>2020</v>
      </c>
      <c r="II1" s="22">
        <v>2021</v>
      </c>
      <c r="IM1" s="22">
        <v>2020</v>
      </c>
      <c r="IN1" s="22">
        <v>2021</v>
      </c>
      <c r="IP1" s="22">
        <v>2020</v>
      </c>
      <c r="IQ1" s="22">
        <v>2021</v>
      </c>
      <c r="IU1" s="22">
        <v>2020</v>
      </c>
      <c r="IV1" s="22">
        <v>2021</v>
      </c>
      <c r="IX1" s="22">
        <v>2020</v>
      </c>
      <c r="IY1" s="22">
        <v>2021</v>
      </c>
      <c r="JC1" s="22">
        <v>2020</v>
      </c>
      <c r="JD1" s="22">
        <v>2021</v>
      </c>
      <c r="JF1" s="22">
        <v>2020</v>
      </c>
      <c r="JG1" s="22">
        <v>2021</v>
      </c>
      <c r="JK1" s="22">
        <v>2020</v>
      </c>
      <c r="JL1" s="22">
        <v>2021</v>
      </c>
      <c r="JN1" s="22">
        <v>2020</v>
      </c>
      <c r="JO1" s="22">
        <v>2021</v>
      </c>
      <c r="JS1" s="22">
        <v>2020</v>
      </c>
      <c r="JT1" s="22">
        <v>2021</v>
      </c>
      <c r="JV1" s="22">
        <v>2020</v>
      </c>
      <c r="JW1" s="22">
        <v>2021</v>
      </c>
      <c r="KA1" s="22">
        <v>2020</v>
      </c>
      <c r="KB1" s="22">
        <v>2021</v>
      </c>
      <c r="KD1" s="22">
        <v>2020</v>
      </c>
      <c r="KE1" s="22">
        <v>2021</v>
      </c>
      <c r="KI1" s="22">
        <v>2020</v>
      </c>
      <c r="KJ1" s="22">
        <v>2021</v>
      </c>
      <c r="KL1" s="22">
        <v>2020</v>
      </c>
      <c r="KM1" s="22">
        <v>2021</v>
      </c>
      <c r="KQ1" s="22">
        <v>2020</v>
      </c>
      <c r="KR1" s="22">
        <v>2021</v>
      </c>
      <c r="KT1" s="22">
        <v>2020</v>
      </c>
      <c r="KU1" s="22">
        <v>2021</v>
      </c>
      <c r="KY1" s="22">
        <v>2020</v>
      </c>
      <c r="KZ1" s="22">
        <v>2021</v>
      </c>
      <c r="LB1" s="22">
        <v>2020</v>
      </c>
      <c r="LC1" s="22">
        <v>2021</v>
      </c>
      <c r="LG1" s="22">
        <v>2020</v>
      </c>
      <c r="LH1" s="22">
        <v>2021</v>
      </c>
      <c r="LJ1" s="22">
        <v>2020</v>
      </c>
      <c r="LK1" s="22">
        <v>2021</v>
      </c>
      <c r="LO1" s="22">
        <v>2020</v>
      </c>
      <c r="LP1" s="22">
        <v>2021</v>
      </c>
      <c r="LR1" s="22">
        <v>2020</v>
      </c>
      <c r="LS1" s="22">
        <v>2021</v>
      </c>
      <c r="LW1" s="22">
        <v>2020</v>
      </c>
      <c r="LX1" s="22">
        <v>2021</v>
      </c>
      <c r="LZ1" s="22">
        <v>2020</v>
      </c>
      <c r="MA1" s="22">
        <v>2021</v>
      </c>
      <c r="ME1" s="22">
        <v>2020</v>
      </c>
      <c r="MF1" s="22">
        <v>2021</v>
      </c>
      <c r="MH1" s="22">
        <v>2020</v>
      </c>
      <c r="MI1" s="22">
        <v>2021</v>
      </c>
      <c r="MM1" s="22">
        <v>2020</v>
      </c>
      <c r="MN1" s="22">
        <v>2021</v>
      </c>
      <c r="MP1" s="22">
        <v>2020</v>
      </c>
      <c r="MQ1" s="22">
        <v>2021</v>
      </c>
      <c r="MU1" s="22">
        <v>2020</v>
      </c>
      <c r="MV1" s="22">
        <v>2021</v>
      </c>
      <c r="MX1" s="22">
        <v>2020</v>
      </c>
      <c r="MY1" s="22">
        <v>2021</v>
      </c>
      <c r="NC1" s="22">
        <v>2020</v>
      </c>
      <c r="ND1" s="22">
        <v>2021</v>
      </c>
      <c r="NF1" s="22">
        <v>2020</v>
      </c>
      <c r="NG1" s="22">
        <v>2021</v>
      </c>
      <c r="NK1" s="22">
        <v>2020</v>
      </c>
      <c r="NL1" s="22">
        <v>2021</v>
      </c>
      <c r="NN1" s="22">
        <v>2020</v>
      </c>
      <c r="NO1" s="22">
        <v>2021</v>
      </c>
      <c r="NS1" s="22">
        <v>2020</v>
      </c>
      <c r="NT1" s="22">
        <v>2021</v>
      </c>
      <c r="NV1" s="22">
        <v>2020</v>
      </c>
      <c r="NW1" s="22">
        <v>2021</v>
      </c>
      <c r="OA1" s="22">
        <v>2020</v>
      </c>
      <c r="OB1" s="22">
        <v>2021</v>
      </c>
      <c r="OD1" s="22">
        <v>2020</v>
      </c>
      <c r="OE1" s="22">
        <v>2021</v>
      </c>
      <c r="OI1" s="22">
        <v>2020</v>
      </c>
      <c r="OJ1" s="22">
        <v>2021</v>
      </c>
      <c r="OL1" s="22">
        <v>2020</v>
      </c>
      <c r="OM1" s="22">
        <v>2021</v>
      </c>
      <c r="OQ1" s="22">
        <v>2020</v>
      </c>
      <c r="OR1" s="22">
        <v>2021</v>
      </c>
      <c r="OT1" s="22">
        <v>2020</v>
      </c>
      <c r="OU1" s="22">
        <v>2021</v>
      </c>
      <c r="OY1" s="22">
        <v>2020</v>
      </c>
      <c r="OZ1" s="22">
        <v>2021</v>
      </c>
      <c r="PB1" s="22">
        <v>2020</v>
      </c>
      <c r="PC1" s="22">
        <v>2021</v>
      </c>
      <c r="PG1" s="22">
        <v>2020</v>
      </c>
      <c r="PH1" s="22">
        <v>2021</v>
      </c>
      <c r="PJ1" s="22">
        <v>2020</v>
      </c>
      <c r="PK1" s="22">
        <v>2021</v>
      </c>
      <c r="PO1" s="22">
        <v>2020</v>
      </c>
      <c r="PP1" s="22">
        <v>2021</v>
      </c>
      <c r="PR1" s="22">
        <v>2020</v>
      </c>
      <c r="PS1" s="22">
        <v>2021</v>
      </c>
      <c r="PW1" s="22">
        <v>2020</v>
      </c>
      <c r="PX1" s="22">
        <v>2021</v>
      </c>
      <c r="PZ1" s="22">
        <v>2020</v>
      </c>
      <c r="QA1" s="22">
        <v>2021</v>
      </c>
      <c r="QE1" s="22">
        <v>2020</v>
      </c>
      <c r="QF1" s="22">
        <v>2021</v>
      </c>
      <c r="QH1" s="22">
        <v>2020</v>
      </c>
      <c r="QI1" s="22">
        <v>2021</v>
      </c>
      <c r="QM1" s="22">
        <v>2020</v>
      </c>
      <c r="QN1" s="22">
        <v>2021</v>
      </c>
      <c r="QP1" s="22">
        <v>2020</v>
      </c>
      <c r="QQ1" s="22">
        <v>2021</v>
      </c>
      <c r="QU1" s="22">
        <v>2020</v>
      </c>
      <c r="QV1" s="22">
        <v>2021</v>
      </c>
      <c r="QX1" s="22">
        <v>2020</v>
      </c>
      <c r="QY1" s="22">
        <v>2021</v>
      </c>
      <c r="RC1" s="22">
        <v>2020</v>
      </c>
      <c r="RD1" s="22">
        <v>2021</v>
      </c>
      <c r="RF1" s="22">
        <v>2020</v>
      </c>
      <c r="RG1" s="22">
        <v>2021</v>
      </c>
      <c r="RK1" s="22">
        <v>2020</v>
      </c>
      <c r="RL1" s="22">
        <v>2021</v>
      </c>
      <c r="RN1" s="22">
        <v>2020</v>
      </c>
      <c r="RO1" s="22">
        <v>2021</v>
      </c>
      <c r="RS1" s="22">
        <v>2020</v>
      </c>
      <c r="RT1" s="22">
        <v>2021</v>
      </c>
      <c r="RV1" s="22">
        <v>2020</v>
      </c>
      <c r="RW1" s="22">
        <v>2021</v>
      </c>
      <c r="SA1" s="22">
        <v>2020</v>
      </c>
      <c r="SB1" s="22">
        <v>2021</v>
      </c>
      <c r="SD1" s="22">
        <v>2020</v>
      </c>
      <c r="SE1" s="22">
        <v>2021</v>
      </c>
      <c r="SI1" s="22">
        <v>2020</v>
      </c>
      <c r="SJ1" s="22">
        <v>2021</v>
      </c>
      <c r="SL1" s="22">
        <v>2020</v>
      </c>
      <c r="SM1" s="22">
        <v>2021</v>
      </c>
      <c r="SQ1" s="22">
        <v>2020</v>
      </c>
      <c r="SR1" s="22">
        <v>2021</v>
      </c>
      <c r="ST1" s="22">
        <v>2020</v>
      </c>
      <c r="SU1" s="22">
        <v>2021</v>
      </c>
      <c r="SY1" s="22">
        <v>2020</v>
      </c>
      <c r="SZ1" s="22">
        <v>2021</v>
      </c>
      <c r="TB1" s="22">
        <v>2020</v>
      </c>
      <c r="TC1" s="22">
        <v>2021</v>
      </c>
      <c r="TG1" s="22">
        <v>2020</v>
      </c>
      <c r="TH1" s="22">
        <v>2021</v>
      </c>
      <c r="TJ1" s="22">
        <v>2020</v>
      </c>
      <c r="TK1" s="22">
        <v>2021</v>
      </c>
      <c r="TO1" s="22">
        <v>2020</v>
      </c>
      <c r="TP1" s="22">
        <v>2021</v>
      </c>
      <c r="TR1" s="22">
        <v>2020</v>
      </c>
      <c r="TS1" s="22">
        <v>2021</v>
      </c>
      <c r="TW1" s="22">
        <v>2020</v>
      </c>
      <c r="TX1" s="22">
        <v>2021</v>
      </c>
      <c r="TZ1" s="22">
        <v>2020</v>
      </c>
      <c r="UA1" s="22">
        <v>2021</v>
      </c>
      <c r="UE1" s="22">
        <v>2020</v>
      </c>
      <c r="UF1" s="22">
        <v>2021</v>
      </c>
      <c r="UH1" s="22">
        <v>2020</v>
      </c>
      <c r="UI1" s="22">
        <v>2021</v>
      </c>
      <c r="UM1" s="22">
        <v>2020</v>
      </c>
      <c r="UN1" s="22">
        <v>2021</v>
      </c>
      <c r="UP1" s="22">
        <v>2020</v>
      </c>
      <c r="UQ1" s="22">
        <v>2021</v>
      </c>
      <c r="UU1" s="22">
        <v>2020</v>
      </c>
      <c r="UV1" s="22">
        <v>2021</v>
      </c>
      <c r="UX1" s="22">
        <v>2020</v>
      </c>
      <c r="UY1" s="22">
        <v>2021</v>
      </c>
      <c r="VC1" s="22">
        <v>2020</v>
      </c>
      <c r="VD1" s="22">
        <v>2021</v>
      </c>
      <c r="VF1" s="22">
        <v>2020</v>
      </c>
      <c r="VG1" s="22">
        <v>2021</v>
      </c>
      <c r="VK1" s="22">
        <v>2020</v>
      </c>
      <c r="VL1" s="22">
        <v>2021</v>
      </c>
      <c r="VN1" s="22">
        <v>2020</v>
      </c>
      <c r="VO1" s="22">
        <v>2021</v>
      </c>
      <c r="VS1" s="22">
        <v>2020</v>
      </c>
      <c r="VT1" s="22">
        <v>2021</v>
      </c>
      <c r="VV1" s="22">
        <v>2020</v>
      </c>
      <c r="VW1" s="22">
        <v>2021</v>
      </c>
      <c r="WA1" s="22">
        <v>2020</v>
      </c>
      <c r="WB1" s="22">
        <v>2021</v>
      </c>
      <c r="WD1" s="22">
        <v>2020</v>
      </c>
      <c r="WE1" s="22">
        <v>2021</v>
      </c>
      <c r="WI1" s="22">
        <v>2020</v>
      </c>
      <c r="WJ1" s="22">
        <v>2021</v>
      </c>
      <c r="WL1" s="22">
        <v>2020</v>
      </c>
      <c r="WM1" s="22">
        <v>2021</v>
      </c>
      <c r="WQ1" s="22">
        <v>2020</v>
      </c>
      <c r="WR1" s="22">
        <v>2021</v>
      </c>
      <c r="WT1" s="22">
        <v>2020</v>
      </c>
      <c r="WU1" s="22">
        <v>2021</v>
      </c>
      <c r="WY1" s="22">
        <v>2020</v>
      </c>
      <c r="WZ1" s="22">
        <v>2021</v>
      </c>
      <c r="XB1" s="22">
        <v>2020</v>
      </c>
      <c r="XC1" s="22">
        <v>2021</v>
      </c>
      <c r="XG1" s="22">
        <v>2020</v>
      </c>
      <c r="XH1" s="22">
        <v>2021</v>
      </c>
      <c r="XJ1" s="22">
        <v>2020</v>
      </c>
      <c r="XK1" s="22">
        <v>2021</v>
      </c>
      <c r="XO1" s="22">
        <v>2020</v>
      </c>
      <c r="XP1" s="22">
        <v>2021</v>
      </c>
      <c r="XR1" s="22">
        <v>2020</v>
      </c>
      <c r="XS1" s="22">
        <v>2021</v>
      </c>
      <c r="XW1" s="22">
        <v>2020</v>
      </c>
      <c r="XX1" s="22">
        <v>2021</v>
      </c>
      <c r="XZ1" s="22">
        <v>2020</v>
      </c>
      <c r="YA1" s="22">
        <v>2021</v>
      </c>
      <c r="YE1" s="22">
        <v>2020</v>
      </c>
      <c r="YF1" s="22">
        <v>2021</v>
      </c>
      <c r="YH1" s="22">
        <v>2020</v>
      </c>
      <c r="YI1" s="22">
        <v>2021</v>
      </c>
      <c r="YM1" s="22">
        <v>2020</v>
      </c>
      <c r="YN1" s="22">
        <v>2021</v>
      </c>
      <c r="YP1" s="22">
        <v>2020</v>
      </c>
      <c r="YQ1" s="22">
        <v>2021</v>
      </c>
      <c r="YU1" s="22">
        <v>2020</v>
      </c>
      <c r="YV1" s="22">
        <v>2021</v>
      </c>
      <c r="YX1" s="22">
        <v>2020</v>
      </c>
      <c r="YY1" s="22">
        <v>2021</v>
      </c>
      <c r="ZC1" s="22">
        <v>2020</v>
      </c>
      <c r="ZD1" s="22">
        <v>2021</v>
      </c>
      <c r="ZF1" s="22">
        <v>2020</v>
      </c>
      <c r="ZG1" s="22">
        <v>2021</v>
      </c>
      <c r="ZK1" s="22">
        <v>2020</v>
      </c>
      <c r="ZL1" s="22">
        <v>2021</v>
      </c>
      <c r="ZN1" s="22">
        <v>2020</v>
      </c>
      <c r="ZO1" s="22">
        <v>2021</v>
      </c>
      <c r="ZS1" s="22">
        <v>2020</v>
      </c>
      <c r="ZT1" s="22">
        <v>2021</v>
      </c>
      <c r="ZV1" s="22">
        <v>2020</v>
      </c>
      <c r="ZW1" s="22">
        <v>2021</v>
      </c>
      <c r="AAA1" s="22">
        <v>2020</v>
      </c>
      <c r="AAB1" s="22">
        <v>2021</v>
      </c>
      <c r="AAD1" s="22">
        <v>2020</v>
      </c>
      <c r="AAE1" s="22">
        <v>2021</v>
      </c>
      <c r="AAI1" s="22">
        <v>2020</v>
      </c>
      <c r="AAJ1" s="22">
        <v>2021</v>
      </c>
      <c r="AAL1" s="22">
        <v>2020</v>
      </c>
      <c r="AAM1" s="22">
        <v>2021</v>
      </c>
      <c r="AAQ1" s="22">
        <v>2020</v>
      </c>
      <c r="AAR1" s="22">
        <v>2021</v>
      </c>
      <c r="AAT1" s="22">
        <v>2020</v>
      </c>
      <c r="AAU1" s="22">
        <v>2021</v>
      </c>
      <c r="AAY1" s="22">
        <v>2020</v>
      </c>
      <c r="AAZ1" s="22">
        <v>2021</v>
      </c>
      <c r="ABB1" s="22">
        <v>2020</v>
      </c>
      <c r="ABC1" s="22">
        <v>2021</v>
      </c>
      <c r="ABG1" s="22">
        <v>2020</v>
      </c>
      <c r="ABH1" s="22">
        <v>2021</v>
      </c>
      <c r="ABJ1" s="22">
        <v>2020</v>
      </c>
      <c r="ABK1" s="22">
        <v>2021</v>
      </c>
      <c r="ABO1" s="22">
        <v>2020</v>
      </c>
      <c r="ABP1" s="22">
        <v>2021</v>
      </c>
      <c r="ABR1" s="22">
        <v>2020</v>
      </c>
      <c r="ABS1" s="22">
        <v>2021</v>
      </c>
      <c r="ABW1" s="22">
        <v>2020</v>
      </c>
      <c r="ABX1" s="22">
        <v>2021</v>
      </c>
      <c r="ABZ1" s="22">
        <v>2020</v>
      </c>
      <c r="ACA1" s="22">
        <v>2021</v>
      </c>
      <c r="ACE1" s="22">
        <v>2020</v>
      </c>
      <c r="ACF1" s="22">
        <v>2021</v>
      </c>
      <c r="ACH1" s="22">
        <v>2020</v>
      </c>
      <c r="ACI1" s="22">
        <v>2021</v>
      </c>
      <c r="ACM1" s="22">
        <v>2020</v>
      </c>
      <c r="ACN1" s="22">
        <v>2021</v>
      </c>
      <c r="ACP1" s="22">
        <v>2020</v>
      </c>
      <c r="ACQ1" s="22">
        <v>2021</v>
      </c>
      <c r="ACU1" s="22">
        <v>2020</v>
      </c>
      <c r="ACV1" s="22">
        <v>2021</v>
      </c>
      <c r="ACX1" s="22">
        <v>2020</v>
      </c>
      <c r="ACY1" s="22">
        <v>2021</v>
      </c>
      <c r="ADC1" s="22">
        <v>2020</v>
      </c>
      <c r="ADD1" s="22">
        <v>2021</v>
      </c>
      <c r="ADF1" s="22">
        <v>2020</v>
      </c>
      <c r="ADG1" s="22">
        <v>2021</v>
      </c>
      <c r="ADK1" s="22">
        <v>2020</v>
      </c>
      <c r="ADL1" s="22">
        <v>2021</v>
      </c>
      <c r="ADN1" s="22">
        <v>2020</v>
      </c>
      <c r="ADO1" s="22">
        <v>2021</v>
      </c>
      <c r="ADS1" s="22">
        <v>2020</v>
      </c>
      <c r="ADT1" s="22">
        <v>2021</v>
      </c>
      <c r="ADV1" s="22">
        <v>2020</v>
      </c>
      <c r="ADW1" s="22">
        <v>2021</v>
      </c>
      <c r="AEA1" s="22">
        <v>2020</v>
      </c>
      <c r="AEB1" s="22">
        <v>2021</v>
      </c>
      <c r="AED1" s="22">
        <v>2020</v>
      </c>
      <c r="AEE1" s="22">
        <v>2021</v>
      </c>
      <c r="AEI1" s="22">
        <v>2020</v>
      </c>
      <c r="AEJ1" s="22">
        <v>2021</v>
      </c>
      <c r="AEL1" s="22">
        <v>2020</v>
      </c>
      <c r="AEM1" s="22">
        <v>2021</v>
      </c>
      <c r="AEQ1" s="22">
        <v>2020</v>
      </c>
      <c r="AER1" s="22">
        <v>2021</v>
      </c>
      <c r="AET1" s="22">
        <v>2020</v>
      </c>
      <c r="AEU1" s="22">
        <v>2021</v>
      </c>
      <c r="AEY1" s="22">
        <v>2020</v>
      </c>
      <c r="AEZ1" s="22">
        <v>2021</v>
      </c>
      <c r="AFB1" s="22">
        <v>2020</v>
      </c>
      <c r="AFC1" s="22">
        <v>2021</v>
      </c>
      <c r="AFG1" s="22">
        <v>2020</v>
      </c>
      <c r="AFH1" s="22">
        <v>2021</v>
      </c>
      <c r="AFJ1" s="22">
        <v>2020</v>
      </c>
      <c r="AFK1" s="22">
        <v>2021</v>
      </c>
      <c r="AFO1" s="22">
        <v>2020</v>
      </c>
      <c r="AFP1" s="22">
        <v>2021</v>
      </c>
      <c r="AFR1" s="22">
        <v>2020</v>
      </c>
      <c r="AFS1" s="22">
        <v>2021</v>
      </c>
      <c r="AFW1" s="22">
        <v>2020</v>
      </c>
      <c r="AFX1" s="22">
        <v>2021</v>
      </c>
      <c r="AFZ1" s="22">
        <v>2020</v>
      </c>
      <c r="AGA1" s="22">
        <v>2021</v>
      </c>
      <c r="AGE1" s="22">
        <v>2020</v>
      </c>
      <c r="AGF1" s="22">
        <v>2021</v>
      </c>
      <c r="AGH1" s="22">
        <v>2020</v>
      </c>
      <c r="AGI1" s="22">
        <v>2021</v>
      </c>
      <c r="AGM1" s="22">
        <v>2020</v>
      </c>
      <c r="AGN1" s="22">
        <v>2021</v>
      </c>
      <c r="AGP1" s="22">
        <v>2020</v>
      </c>
      <c r="AGQ1" s="22">
        <v>2021</v>
      </c>
      <c r="AGU1" s="22">
        <v>2020</v>
      </c>
      <c r="AGV1" s="22">
        <v>2021</v>
      </c>
      <c r="AGX1" s="22">
        <v>2020</v>
      </c>
      <c r="AGY1" s="22">
        <v>2021</v>
      </c>
      <c r="AHC1" s="22">
        <v>2020</v>
      </c>
      <c r="AHD1" s="22">
        <v>2021</v>
      </c>
      <c r="AHF1" s="22">
        <v>2020</v>
      </c>
      <c r="AHG1" s="22">
        <v>2021</v>
      </c>
      <c r="AHK1" s="22">
        <v>2020</v>
      </c>
      <c r="AHL1" s="22">
        <v>2021</v>
      </c>
      <c r="AHN1" s="22">
        <v>2020</v>
      </c>
      <c r="AHO1" s="22">
        <v>2021</v>
      </c>
      <c r="AHS1" s="22">
        <v>2020</v>
      </c>
      <c r="AHT1" s="22">
        <v>2021</v>
      </c>
      <c r="AHV1" s="22">
        <v>2020</v>
      </c>
      <c r="AHW1" s="22">
        <v>2021</v>
      </c>
      <c r="AIA1" s="22">
        <v>2020</v>
      </c>
      <c r="AIB1" s="22">
        <v>2021</v>
      </c>
      <c r="AID1" s="22">
        <v>2020</v>
      </c>
      <c r="AIE1" s="22">
        <v>2021</v>
      </c>
      <c r="AII1" s="22">
        <v>2020</v>
      </c>
      <c r="AIJ1" s="22">
        <v>2021</v>
      </c>
      <c r="AIL1" s="22">
        <v>2020</v>
      </c>
      <c r="AIM1" s="22">
        <v>2021</v>
      </c>
      <c r="AIQ1" s="22">
        <v>2020</v>
      </c>
      <c r="AIR1" s="22">
        <v>2021</v>
      </c>
      <c r="AIT1" s="22">
        <v>2020</v>
      </c>
      <c r="AIU1" s="22">
        <v>2021</v>
      </c>
      <c r="AIY1" s="22">
        <v>2020</v>
      </c>
      <c r="AIZ1" s="22">
        <v>2021</v>
      </c>
      <c r="AJB1" s="22">
        <v>2020</v>
      </c>
      <c r="AJC1" s="22">
        <v>2021</v>
      </c>
      <c r="AJG1" s="22">
        <v>2020</v>
      </c>
      <c r="AJH1" s="22">
        <v>2021</v>
      </c>
      <c r="AJJ1" s="22">
        <v>2020</v>
      </c>
      <c r="AJK1" s="22">
        <v>2021</v>
      </c>
      <c r="AJO1" s="22">
        <v>2020</v>
      </c>
      <c r="AJP1" s="22">
        <v>2021</v>
      </c>
      <c r="AJR1" s="22">
        <v>2020</v>
      </c>
      <c r="AJS1" s="22">
        <v>2021</v>
      </c>
      <c r="AJW1" s="22">
        <v>2020</v>
      </c>
      <c r="AJX1" s="22">
        <v>2021</v>
      </c>
      <c r="AJZ1" s="22">
        <v>2020</v>
      </c>
      <c r="AKA1" s="22">
        <v>2021</v>
      </c>
      <c r="AKE1" s="22">
        <v>2020</v>
      </c>
      <c r="AKF1" s="22">
        <v>2021</v>
      </c>
      <c r="AKH1" s="22">
        <v>2020</v>
      </c>
      <c r="AKI1" s="22">
        <v>2021</v>
      </c>
      <c r="AKM1" s="22">
        <v>2020</v>
      </c>
      <c r="AKN1" s="22">
        <v>2021</v>
      </c>
      <c r="AKP1" s="22">
        <v>2020</v>
      </c>
      <c r="AKQ1" s="22">
        <v>2021</v>
      </c>
      <c r="AKU1" s="22">
        <v>2020</v>
      </c>
      <c r="AKV1" s="22">
        <v>2021</v>
      </c>
      <c r="AKX1" s="22">
        <v>2020</v>
      </c>
      <c r="AKY1" s="22">
        <v>2021</v>
      </c>
      <c r="ALC1" s="22">
        <v>2020</v>
      </c>
      <c r="ALD1" s="22">
        <v>2021</v>
      </c>
      <c r="ALF1" s="22">
        <v>2020</v>
      </c>
      <c r="ALG1" s="22">
        <v>2021</v>
      </c>
      <c r="ALK1" s="22">
        <v>2020</v>
      </c>
      <c r="ALL1" s="22">
        <v>2021</v>
      </c>
      <c r="ALN1" s="22">
        <v>2020</v>
      </c>
      <c r="ALO1" s="22">
        <v>2021</v>
      </c>
      <c r="ALS1" s="22">
        <v>2020</v>
      </c>
      <c r="ALT1" s="22">
        <v>2021</v>
      </c>
      <c r="ALV1" s="22">
        <v>2020</v>
      </c>
      <c r="ALW1" s="22">
        <v>2021</v>
      </c>
      <c r="AMA1" s="22">
        <v>2020</v>
      </c>
      <c r="AMB1" s="22">
        <v>2021</v>
      </c>
      <c r="AMD1" s="22">
        <v>2020</v>
      </c>
      <c r="AME1" s="22">
        <v>2021</v>
      </c>
      <c r="AMI1" s="22">
        <v>2020</v>
      </c>
      <c r="AMJ1" s="22">
        <v>2021</v>
      </c>
      <c r="AML1" s="22">
        <v>2020</v>
      </c>
      <c r="AMM1" s="22">
        <v>2021</v>
      </c>
      <c r="AMQ1" s="22">
        <v>2020</v>
      </c>
      <c r="AMR1" s="22">
        <v>2021</v>
      </c>
      <c r="AMT1" s="22">
        <v>2020</v>
      </c>
      <c r="AMU1" s="22">
        <v>2021</v>
      </c>
      <c r="AMY1" s="22">
        <v>2020</v>
      </c>
      <c r="AMZ1" s="22">
        <v>2021</v>
      </c>
      <c r="ANB1" s="22">
        <v>2020</v>
      </c>
      <c r="ANC1" s="22">
        <v>2021</v>
      </c>
      <c r="ANG1" s="22">
        <v>2020</v>
      </c>
      <c r="ANH1" s="22">
        <v>2021</v>
      </c>
      <c r="ANJ1" s="22">
        <v>2020</v>
      </c>
      <c r="ANK1" s="22">
        <v>2021</v>
      </c>
      <c r="ANO1" s="22">
        <v>2020</v>
      </c>
      <c r="ANP1" s="22">
        <v>2021</v>
      </c>
      <c r="ANR1" s="22">
        <v>2020</v>
      </c>
      <c r="ANS1" s="22">
        <v>2021</v>
      </c>
      <c r="ANW1" s="22">
        <v>2020</v>
      </c>
      <c r="ANX1" s="22">
        <v>2021</v>
      </c>
      <c r="ANZ1" s="22">
        <v>2020</v>
      </c>
      <c r="AOA1" s="22">
        <v>2021</v>
      </c>
      <c r="AOE1" s="22">
        <v>2020</v>
      </c>
      <c r="AOF1" s="22">
        <v>2021</v>
      </c>
      <c r="AOH1" s="22">
        <v>2020</v>
      </c>
      <c r="AOI1" s="22">
        <v>2021</v>
      </c>
      <c r="AOM1" s="22">
        <v>2020</v>
      </c>
      <c r="AON1" s="22">
        <v>2021</v>
      </c>
      <c r="AOP1" s="22">
        <v>2020</v>
      </c>
      <c r="AOQ1" s="22">
        <v>2021</v>
      </c>
      <c r="AOU1" s="22">
        <v>2020</v>
      </c>
      <c r="AOV1" s="22">
        <v>2021</v>
      </c>
      <c r="AOX1" s="22">
        <v>2020</v>
      </c>
      <c r="AOY1" s="22">
        <v>2021</v>
      </c>
      <c r="APC1" s="22">
        <v>2020</v>
      </c>
      <c r="APD1" s="22">
        <v>2021</v>
      </c>
      <c r="APF1" s="22">
        <v>2020</v>
      </c>
      <c r="APG1" s="22">
        <v>2021</v>
      </c>
      <c r="APK1" s="22">
        <v>2020</v>
      </c>
      <c r="APL1" s="22">
        <v>2021</v>
      </c>
      <c r="APN1" s="22">
        <v>2020</v>
      </c>
      <c r="APO1" s="22">
        <v>2021</v>
      </c>
      <c r="APS1" s="22">
        <v>2020</v>
      </c>
      <c r="APT1" s="22">
        <v>2021</v>
      </c>
      <c r="APV1" s="22">
        <v>2020</v>
      </c>
      <c r="APW1" s="22">
        <v>2021</v>
      </c>
      <c r="AQA1" s="22">
        <v>2020</v>
      </c>
      <c r="AQB1" s="22">
        <v>2021</v>
      </c>
      <c r="AQD1" s="22">
        <v>2020</v>
      </c>
      <c r="AQE1" s="22">
        <v>2021</v>
      </c>
      <c r="AQI1" s="22">
        <v>2020</v>
      </c>
      <c r="AQJ1" s="22">
        <v>2021</v>
      </c>
      <c r="AQL1" s="22">
        <v>2020</v>
      </c>
      <c r="AQM1" s="22">
        <v>2021</v>
      </c>
      <c r="AQQ1" s="22">
        <v>2020</v>
      </c>
      <c r="AQR1" s="22">
        <v>2021</v>
      </c>
      <c r="AQT1" s="22">
        <v>2020</v>
      </c>
      <c r="AQU1" s="22">
        <v>2021</v>
      </c>
      <c r="AQY1" s="22">
        <v>2020</v>
      </c>
      <c r="AQZ1" s="22">
        <v>2021</v>
      </c>
      <c r="ARB1" s="22">
        <v>2020</v>
      </c>
      <c r="ARC1" s="22">
        <v>2021</v>
      </c>
      <c r="ARG1" s="22">
        <v>2020</v>
      </c>
      <c r="ARH1" s="22">
        <v>2021</v>
      </c>
      <c r="ARJ1" s="22">
        <v>2020</v>
      </c>
      <c r="ARK1" s="22">
        <v>2021</v>
      </c>
      <c r="ARO1" s="22">
        <v>2020</v>
      </c>
      <c r="ARP1" s="22">
        <v>2021</v>
      </c>
      <c r="ARR1" s="22">
        <v>2020</v>
      </c>
      <c r="ARS1" s="22">
        <v>2021</v>
      </c>
      <c r="ARW1" s="22">
        <v>2020</v>
      </c>
      <c r="ARX1" s="22">
        <v>2021</v>
      </c>
      <c r="ARZ1" s="22">
        <v>2020</v>
      </c>
      <c r="ASA1" s="22">
        <v>2021</v>
      </c>
      <c r="ASE1" s="22">
        <v>2020</v>
      </c>
      <c r="ASF1" s="22">
        <v>2021</v>
      </c>
      <c r="ASH1" s="22">
        <v>2020</v>
      </c>
      <c r="ASI1" s="22">
        <v>2021</v>
      </c>
      <c r="ASM1" s="22">
        <v>2020</v>
      </c>
      <c r="ASN1" s="22">
        <v>2021</v>
      </c>
      <c r="ASP1" s="22">
        <v>2020</v>
      </c>
      <c r="ASQ1" s="22">
        <v>2021</v>
      </c>
      <c r="ASU1" s="22">
        <v>2020</v>
      </c>
      <c r="ASV1" s="22">
        <v>2021</v>
      </c>
      <c r="ASX1" s="22">
        <v>2020</v>
      </c>
      <c r="ASY1" s="22">
        <v>2021</v>
      </c>
      <c r="ATC1" s="22">
        <v>2020</v>
      </c>
      <c r="ATD1" s="22">
        <v>2021</v>
      </c>
      <c r="ATF1" s="22">
        <v>2020</v>
      </c>
      <c r="ATG1" s="22">
        <v>2021</v>
      </c>
      <c r="ATK1" s="22">
        <v>2020</v>
      </c>
      <c r="ATL1" s="22">
        <v>2021</v>
      </c>
      <c r="ATN1" s="22">
        <v>2020</v>
      </c>
      <c r="ATO1" s="22">
        <v>2021</v>
      </c>
      <c r="ATS1" s="22">
        <v>2020</v>
      </c>
      <c r="ATT1" s="22">
        <v>2021</v>
      </c>
      <c r="ATV1" s="22">
        <v>2020</v>
      </c>
      <c r="ATW1" s="22">
        <v>2021</v>
      </c>
      <c r="AUA1" s="22">
        <v>2020</v>
      </c>
      <c r="AUB1" s="22">
        <v>2021</v>
      </c>
      <c r="AUD1" s="22">
        <v>2020</v>
      </c>
      <c r="AUE1" s="22">
        <v>2021</v>
      </c>
      <c r="AUI1" s="22">
        <v>2020</v>
      </c>
      <c r="AUJ1" s="22">
        <v>2021</v>
      </c>
      <c r="AUL1" s="22">
        <v>2020</v>
      </c>
      <c r="AUM1" s="22">
        <v>2021</v>
      </c>
      <c r="AUQ1" s="22">
        <v>2020</v>
      </c>
      <c r="AUR1" s="22">
        <v>2021</v>
      </c>
      <c r="AUT1" s="22">
        <v>2020</v>
      </c>
      <c r="AUU1" s="22">
        <v>2021</v>
      </c>
      <c r="AUY1" s="22">
        <v>2020</v>
      </c>
      <c r="AUZ1" s="22">
        <v>2021</v>
      </c>
      <c r="AVB1" s="22">
        <v>2020</v>
      </c>
      <c r="AVC1" s="22">
        <v>2021</v>
      </c>
      <c r="AVG1" s="22">
        <v>2020</v>
      </c>
      <c r="AVH1" s="22">
        <v>2021</v>
      </c>
      <c r="AVJ1" s="22">
        <v>2020</v>
      </c>
      <c r="AVK1" s="22">
        <v>2021</v>
      </c>
      <c r="AVO1" s="22">
        <v>2020</v>
      </c>
      <c r="AVP1" s="22">
        <v>2021</v>
      </c>
      <c r="AVR1" s="22">
        <v>2020</v>
      </c>
      <c r="AVS1" s="22">
        <v>2021</v>
      </c>
      <c r="AVW1" s="22">
        <v>2020</v>
      </c>
      <c r="AVX1" s="22">
        <v>2021</v>
      </c>
      <c r="AVZ1" s="22">
        <v>2020</v>
      </c>
      <c r="AWA1" s="22">
        <v>2021</v>
      </c>
      <c r="AWE1" s="22">
        <v>2020</v>
      </c>
      <c r="AWF1" s="22">
        <v>2021</v>
      </c>
      <c r="AWH1" s="22">
        <v>2020</v>
      </c>
      <c r="AWI1" s="22">
        <v>2021</v>
      </c>
      <c r="AWM1" s="22">
        <v>2020</v>
      </c>
      <c r="AWN1" s="22">
        <v>2021</v>
      </c>
      <c r="AWP1" s="22">
        <v>2020</v>
      </c>
      <c r="AWQ1" s="22">
        <v>2021</v>
      </c>
      <c r="AWU1" s="22">
        <v>2020</v>
      </c>
      <c r="AWV1" s="22">
        <v>2021</v>
      </c>
      <c r="AWX1" s="22">
        <v>2020</v>
      </c>
      <c r="AWY1" s="22">
        <v>2021</v>
      </c>
      <c r="AXC1" s="22">
        <v>2020</v>
      </c>
      <c r="AXD1" s="22">
        <v>2021</v>
      </c>
      <c r="AXF1" s="22">
        <v>2020</v>
      </c>
      <c r="AXG1" s="22">
        <v>2021</v>
      </c>
      <c r="AXK1" s="22">
        <v>2020</v>
      </c>
      <c r="AXL1" s="22">
        <v>2021</v>
      </c>
      <c r="AXN1" s="22">
        <v>2020</v>
      </c>
      <c r="AXO1" s="22">
        <v>2021</v>
      </c>
      <c r="AXS1" s="22">
        <v>2020</v>
      </c>
      <c r="AXT1" s="22">
        <v>2021</v>
      </c>
      <c r="AXV1" s="22">
        <v>2020</v>
      </c>
      <c r="AXW1" s="22">
        <v>2021</v>
      </c>
      <c r="AYA1" s="22">
        <v>2020</v>
      </c>
      <c r="AYB1" s="22">
        <v>2021</v>
      </c>
      <c r="AYD1" s="22">
        <v>2020</v>
      </c>
      <c r="AYE1" s="22">
        <v>2021</v>
      </c>
      <c r="AYI1" s="22">
        <v>2020</v>
      </c>
      <c r="AYJ1" s="22">
        <v>2021</v>
      </c>
      <c r="AYL1" s="22">
        <v>2020</v>
      </c>
      <c r="AYM1" s="22">
        <v>2021</v>
      </c>
      <c r="AYQ1" s="22">
        <v>2020</v>
      </c>
      <c r="AYR1" s="22">
        <v>2021</v>
      </c>
      <c r="AYT1" s="22">
        <v>2020</v>
      </c>
      <c r="AYU1" s="22">
        <v>2021</v>
      </c>
      <c r="AYY1" s="22">
        <v>2020</v>
      </c>
      <c r="AYZ1" s="22">
        <v>2021</v>
      </c>
      <c r="AZB1" s="22">
        <v>2020</v>
      </c>
      <c r="AZC1" s="22">
        <v>2021</v>
      </c>
      <c r="AZG1" s="22">
        <v>2020</v>
      </c>
      <c r="AZH1" s="22">
        <v>2021</v>
      </c>
      <c r="AZJ1" s="22">
        <v>2020</v>
      </c>
      <c r="AZK1" s="22">
        <v>2021</v>
      </c>
      <c r="AZO1" s="22">
        <v>2020</v>
      </c>
      <c r="AZP1" s="22">
        <v>2021</v>
      </c>
      <c r="AZR1" s="22">
        <v>2020</v>
      </c>
      <c r="AZS1" s="22">
        <v>2021</v>
      </c>
      <c r="AZW1" s="22">
        <v>2020</v>
      </c>
      <c r="AZX1" s="22">
        <v>2021</v>
      </c>
      <c r="AZZ1" s="22">
        <v>2020</v>
      </c>
      <c r="BAA1" s="22">
        <v>2021</v>
      </c>
      <c r="BAE1" s="22">
        <v>2020</v>
      </c>
      <c r="BAF1" s="22">
        <v>2021</v>
      </c>
      <c r="BAH1" s="22">
        <v>2020</v>
      </c>
      <c r="BAI1" s="22">
        <v>2021</v>
      </c>
      <c r="BAM1" s="22">
        <v>2020</v>
      </c>
      <c r="BAN1" s="22">
        <v>2021</v>
      </c>
      <c r="BAP1" s="22">
        <v>2020</v>
      </c>
      <c r="BAQ1" s="22">
        <v>2021</v>
      </c>
      <c r="BAU1" s="22">
        <v>2020</v>
      </c>
      <c r="BAV1" s="22">
        <v>2021</v>
      </c>
      <c r="BAX1" s="22">
        <v>2020</v>
      </c>
      <c r="BAY1" s="22">
        <v>2021</v>
      </c>
      <c r="BBC1" s="22">
        <v>2020</v>
      </c>
      <c r="BBD1" s="22">
        <v>2021</v>
      </c>
      <c r="BBF1" s="22">
        <v>2020</v>
      </c>
      <c r="BBG1" s="22">
        <v>2021</v>
      </c>
      <c r="BBK1" s="22">
        <v>2020</v>
      </c>
      <c r="BBL1" s="22">
        <v>2021</v>
      </c>
      <c r="BBN1" s="22">
        <v>2020</v>
      </c>
      <c r="BBO1" s="22">
        <v>2021</v>
      </c>
      <c r="BBS1" s="22">
        <v>2020</v>
      </c>
      <c r="BBT1" s="22">
        <v>2021</v>
      </c>
      <c r="BBV1" s="22">
        <v>2020</v>
      </c>
      <c r="BBW1" s="22">
        <v>2021</v>
      </c>
      <c r="BCA1" s="22">
        <v>2020</v>
      </c>
      <c r="BCB1" s="22">
        <v>2021</v>
      </c>
      <c r="BCD1" s="22">
        <v>2020</v>
      </c>
      <c r="BCE1" s="22">
        <v>2021</v>
      </c>
      <c r="BCI1" s="22">
        <v>2020</v>
      </c>
      <c r="BCJ1" s="22">
        <v>2021</v>
      </c>
      <c r="BCL1" s="22">
        <v>2020</v>
      </c>
      <c r="BCM1" s="22">
        <v>2021</v>
      </c>
      <c r="BCQ1" s="22">
        <v>2020</v>
      </c>
      <c r="BCR1" s="22">
        <v>2021</v>
      </c>
      <c r="BCT1" s="22">
        <v>2020</v>
      </c>
      <c r="BCU1" s="22">
        <v>2021</v>
      </c>
      <c r="BCY1" s="22">
        <v>2020</v>
      </c>
      <c r="BCZ1" s="22">
        <v>2021</v>
      </c>
      <c r="BDB1" s="22">
        <v>2020</v>
      </c>
      <c r="BDC1" s="22">
        <v>2021</v>
      </c>
      <c r="BDG1" s="22">
        <v>2020</v>
      </c>
      <c r="BDH1" s="22">
        <v>2021</v>
      </c>
      <c r="BDJ1" s="22">
        <v>2020</v>
      </c>
      <c r="BDK1" s="22">
        <v>2021</v>
      </c>
      <c r="BDO1" s="22">
        <v>2020</v>
      </c>
      <c r="BDP1" s="22">
        <v>2021</v>
      </c>
      <c r="BDR1" s="22">
        <v>2020</v>
      </c>
      <c r="BDS1" s="22">
        <v>2021</v>
      </c>
      <c r="BDW1" s="22">
        <v>2020</v>
      </c>
      <c r="BDX1" s="22">
        <v>2021</v>
      </c>
      <c r="BDZ1" s="22">
        <v>2020</v>
      </c>
      <c r="BEA1" s="22">
        <v>2021</v>
      </c>
      <c r="BEE1" s="22">
        <v>2020</v>
      </c>
      <c r="BEF1" s="22">
        <v>2021</v>
      </c>
      <c r="BEH1" s="22">
        <v>2020</v>
      </c>
      <c r="BEI1" s="22">
        <v>2021</v>
      </c>
      <c r="BEM1" s="22">
        <v>2020</v>
      </c>
      <c r="BEN1" s="22">
        <v>2021</v>
      </c>
      <c r="BEP1" s="22">
        <v>2020</v>
      </c>
      <c r="BEQ1" s="22">
        <v>2021</v>
      </c>
      <c r="BEU1" s="22">
        <v>2020</v>
      </c>
      <c r="BEV1" s="22">
        <v>2021</v>
      </c>
      <c r="BEX1" s="22">
        <v>2020</v>
      </c>
      <c r="BEY1" s="22">
        <v>2021</v>
      </c>
      <c r="BFC1" s="22">
        <v>2020</v>
      </c>
      <c r="BFD1" s="22">
        <v>2021</v>
      </c>
      <c r="BFF1" s="22">
        <v>2020</v>
      </c>
      <c r="BFG1" s="22">
        <v>2021</v>
      </c>
      <c r="BFK1" s="22">
        <v>2020</v>
      </c>
      <c r="BFL1" s="22">
        <v>2021</v>
      </c>
      <c r="BFN1" s="22">
        <v>2020</v>
      </c>
      <c r="BFO1" s="22">
        <v>2021</v>
      </c>
      <c r="BFS1" s="22">
        <v>2020</v>
      </c>
      <c r="BFT1" s="22">
        <v>2021</v>
      </c>
      <c r="BFV1" s="22">
        <v>2020</v>
      </c>
      <c r="BFW1" s="22">
        <v>2021</v>
      </c>
      <c r="BGA1" s="22">
        <v>2020</v>
      </c>
      <c r="BGB1" s="22">
        <v>2021</v>
      </c>
      <c r="BGD1" s="22">
        <v>2020</v>
      </c>
      <c r="BGE1" s="22">
        <v>2021</v>
      </c>
      <c r="BGI1" s="22">
        <v>2020</v>
      </c>
      <c r="BGJ1" s="22">
        <v>2021</v>
      </c>
      <c r="BGL1" s="22">
        <v>2020</v>
      </c>
      <c r="BGM1" s="22">
        <v>2021</v>
      </c>
      <c r="BGQ1" s="22">
        <v>2020</v>
      </c>
      <c r="BGR1" s="22">
        <v>2021</v>
      </c>
      <c r="BGT1" s="22">
        <v>2020</v>
      </c>
      <c r="BGU1" s="22">
        <v>2021</v>
      </c>
      <c r="BGY1" s="22">
        <v>2020</v>
      </c>
      <c r="BGZ1" s="22">
        <v>2021</v>
      </c>
      <c r="BHB1" s="22">
        <v>2020</v>
      </c>
      <c r="BHC1" s="22">
        <v>2021</v>
      </c>
      <c r="BHG1" s="22">
        <v>2020</v>
      </c>
      <c r="BHH1" s="22">
        <v>2021</v>
      </c>
      <c r="BHJ1" s="22">
        <v>2020</v>
      </c>
      <c r="BHK1" s="22">
        <v>2021</v>
      </c>
      <c r="BHO1" s="22">
        <v>2020</v>
      </c>
      <c r="BHP1" s="22">
        <v>2021</v>
      </c>
      <c r="BHR1" s="22">
        <v>2020</v>
      </c>
      <c r="BHS1" s="22">
        <v>2021</v>
      </c>
      <c r="BHW1" s="22">
        <v>2020</v>
      </c>
      <c r="BHX1" s="22">
        <v>2021</v>
      </c>
      <c r="BHZ1" s="22">
        <v>2020</v>
      </c>
      <c r="BIA1" s="22">
        <v>2021</v>
      </c>
      <c r="BIE1" s="22">
        <v>2020</v>
      </c>
      <c r="BIF1" s="22">
        <v>2021</v>
      </c>
      <c r="BIH1" s="22">
        <v>2020</v>
      </c>
      <c r="BII1" s="22">
        <v>2021</v>
      </c>
      <c r="BIM1" s="22">
        <v>2020</v>
      </c>
      <c r="BIN1" s="22">
        <v>2021</v>
      </c>
      <c r="BIP1" s="22">
        <v>2020</v>
      </c>
      <c r="BIQ1" s="22">
        <v>2021</v>
      </c>
      <c r="BIU1" s="22">
        <v>2020</v>
      </c>
      <c r="BIV1" s="22">
        <v>2021</v>
      </c>
      <c r="BIX1" s="22">
        <v>2020</v>
      </c>
      <c r="BIY1" s="22">
        <v>2021</v>
      </c>
      <c r="BJC1" s="22">
        <v>2020</v>
      </c>
      <c r="BJD1" s="22">
        <v>2021</v>
      </c>
      <c r="BJF1" s="22">
        <v>2020</v>
      </c>
      <c r="BJG1" s="22">
        <v>2021</v>
      </c>
      <c r="BJK1" s="22">
        <v>2020</v>
      </c>
      <c r="BJL1" s="22">
        <v>2021</v>
      </c>
      <c r="BJN1" s="22">
        <v>2020</v>
      </c>
      <c r="BJO1" s="22">
        <v>2021</v>
      </c>
      <c r="BJS1" s="22">
        <v>2020</v>
      </c>
      <c r="BJT1" s="22">
        <v>2021</v>
      </c>
      <c r="BJV1" s="22">
        <v>2020</v>
      </c>
      <c r="BJW1" s="22">
        <v>2021</v>
      </c>
      <c r="BKA1" s="22">
        <v>2020</v>
      </c>
      <c r="BKB1" s="22">
        <v>2021</v>
      </c>
      <c r="BKD1" s="22">
        <v>2020</v>
      </c>
      <c r="BKE1" s="22">
        <v>2021</v>
      </c>
      <c r="BKI1" s="22">
        <v>2020</v>
      </c>
      <c r="BKJ1" s="22">
        <v>2021</v>
      </c>
      <c r="BKL1" s="22">
        <v>2020</v>
      </c>
      <c r="BKM1" s="22">
        <v>2021</v>
      </c>
      <c r="BKQ1" s="22">
        <v>2020</v>
      </c>
      <c r="BKR1" s="22">
        <v>2021</v>
      </c>
      <c r="BKT1" s="22">
        <v>2020</v>
      </c>
      <c r="BKU1" s="22">
        <v>2021</v>
      </c>
      <c r="BKY1" s="22">
        <v>2020</v>
      </c>
      <c r="BKZ1" s="22">
        <v>2021</v>
      </c>
      <c r="BLB1" s="22">
        <v>2020</v>
      </c>
      <c r="BLC1" s="22">
        <v>2021</v>
      </c>
      <c r="BLG1" s="22">
        <v>2020</v>
      </c>
      <c r="BLH1" s="22">
        <v>2021</v>
      </c>
      <c r="BLJ1" s="22">
        <v>2020</v>
      </c>
      <c r="BLK1" s="22">
        <v>2021</v>
      </c>
      <c r="BLO1" s="22">
        <v>2020</v>
      </c>
      <c r="BLP1" s="22">
        <v>2021</v>
      </c>
      <c r="BLR1" s="22">
        <v>2020</v>
      </c>
      <c r="BLS1" s="22">
        <v>2021</v>
      </c>
      <c r="BLW1" s="22">
        <v>2020</v>
      </c>
      <c r="BLX1" s="22">
        <v>2021</v>
      </c>
      <c r="BLZ1" s="22">
        <v>2020</v>
      </c>
      <c r="BMA1" s="22">
        <v>2021</v>
      </c>
      <c r="BME1" s="22">
        <v>2020</v>
      </c>
      <c r="BMF1" s="22">
        <v>2021</v>
      </c>
      <c r="BMH1" s="22">
        <v>2020</v>
      </c>
      <c r="BMI1" s="22">
        <v>2021</v>
      </c>
      <c r="BMM1" s="22">
        <v>2020</v>
      </c>
      <c r="BMN1" s="22">
        <v>2021</v>
      </c>
      <c r="BMP1" s="22">
        <v>2020</v>
      </c>
      <c r="BMQ1" s="22">
        <v>2021</v>
      </c>
      <c r="BMU1" s="22">
        <v>2020</v>
      </c>
      <c r="BMV1" s="22">
        <v>2021</v>
      </c>
      <c r="BMX1" s="22">
        <v>2020</v>
      </c>
      <c r="BMY1" s="22">
        <v>2021</v>
      </c>
      <c r="BNC1" s="22">
        <v>2020</v>
      </c>
      <c r="BND1" s="22">
        <v>2021</v>
      </c>
      <c r="BNF1" s="22">
        <v>2020</v>
      </c>
      <c r="BNG1" s="22">
        <v>2021</v>
      </c>
      <c r="BNK1" s="22">
        <v>2020</v>
      </c>
      <c r="BNL1" s="22">
        <v>2021</v>
      </c>
      <c r="BNN1" s="22">
        <v>2020</v>
      </c>
      <c r="BNO1" s="22">
        <v>2021</v>
      </c>
      <c r="BNS1" s="22">
        <v>2020</v>
      </c>
      <c r="BNT1" s="22">
        <v>2021</v>
      </c>
      <c r="BNV1" s="22">
        <v>2020</v>
      </c>
      <c r="BNW1" s="22">
        <v>2021</v>
      </c>
      <c r="BOA1" s="22">
        <v>2020</v>
      </c>
      <c r="BOB1" s="22">
        <v>2021</v>
      </c>
      <c r="BOD1" s="22">
        <v>2020</v>
      </c>
      <c r="BOE1" s="22">
        <v>2021</v>
      </c>
      <c r="BOI1" s="22">
        <v>2020</v>
      </c>
      <c r="BOJ1" s="22">
        <v>2021</v>
      </c>
      <c r="BOL1" s="22">
        <v>2020</v>
      </c>
      <c r="BOM1" s="22">
        <v>2021</v>
      </c>
      <c r="BOQ1" s="22">
        <v>2020</v>
      </c>
      <c r="BOR1" s="22">
        <v>2021</v>
      </c>
      <c r="BOT1" s="22">
        <v>2020</v>
      </c>
      <c r="BOU1" s="22">
        <v>2021</v>
      </c>
      <c r="BOY1" s="22">
        <v>2020</v>
      </c>
      <c r="BOZ1" s="22">
        <v>2021</v>
      </c>
      <c r="BPB1" s="22">
        <v>2020</v>
      </c>
      <c r="BPC1" s="22">
        <v>2021</v>
      </c>
      <c r="BPG1" s="22">
        <v>2020</v>
      </c>
      <c r="BPH1" s="22">
        <v>2021</v>
      </c>
      <c r="BPJ1" s="22">
        <v>2020</v>
      </c>
      <c r="BPK1" s="22">
        <v>2021</v>
      </c>
      <c r="BPO1" s="22">
        <v>2020</v>
      </c>
      <c r="BPP1" s="22">
        <v>2021</v>
      </c>
      <c r="BPR1" s="22">
        <v>2020</v>
      </c>
      <c r="BPS1" s="22">
        <v>2021</v>
      </c>
      <c r="BPW1" s="22">
        <v>2020</v>
      </c>
      <c r="BPX1" s="22">
        <v>2021</v>
      </c>
      <c r="BPZ1" s="22">
        <v>2020</v>
      </c>
      <c r="BQA1" s="22">
        <v>2021</v>
      </c>
      <c r="BQE1" s="22">
        <v>2020</v>
      </c>
      <c r="BQF1" s="22">
        <v>2021</v>
      </c>
      <c r="BQH1" s="22">
        <v>2020</v>
      </c>
      <c r="BQI1" s="22">
        <v>2021</v>
      </c>
      <c r="BQM1" s="22">
        <v>2020</v>
      </c>
      <c r="BQN1" s="22">
        <v>2021</v>
      </c>
      <c r="BQP1" s="22">
        <v>2020</v>
      </c>
      <c r="BQQ1" s="22">
        <v>2021</v>
      </c>
      <c r="BQU1" s="22">
        <v>2020</v>
      </c>
      <c r="BQV1" s="22">
        <v>2021</v>
      </c>
      <c r="BQX1" s="22">
        <v>2020</v>
      </c>
      <c r="BQY1" s="22">
        <v>2021</v>
      </c>
      <c r="BRC1" s="22">
        <v>2020</v>
      </c>
      <c r="BRD1" s="22">
        <v>2021</v>
      </c>
      <c r="BRF1" s="22">
        <v>2020</v>
      </c>
      <c r="BRG1" s="22">
        <v>2021</v>
      </c>
      <c r="BRK1" s="22">
        <v>2020</v>
      </c>
      <c r="BRL1" s="22">
        <v>2021</v>
      </c>
      <c r="BRN1" s="22">
        <v>2020</v>
      </c>
      <c r="BRO1" s="22">
        <v>2021</v>
      </c>
      <c r="BRS1" s="22">
        <v>2020</v>
      </c>
      <c r="BRT1" s="22">
        <v>2021</v>
      </c>
      <c r="BRV1" s="22">
        <v>2020</v>
      </c>
      <c r="BRW1" s="22">
        <v>2021</v>
      </c>
      <c r="BSA1" s="22">
        <v>2020</v>
      </c>
      <c r="BSB1" s="22">
        <v>2021</v>
      </c>
      <c r="BSD1" s="22">
        <v>2020</v>
      </c>
      <c r="BSE1" s="22">
        <v>2021</v>
      </c>
      <c r="BSI1" s="22">
        <v>2020</v>
      </c>
      <c r="BSJ1" s="22">
        <v>2021</v>
      </c>
      <c r="BSL1" s="22">
        <v>2020</v>
      </c>
      <c r="BSM1" s="22">
        <v>2021</v>
      </c>
      <c r="BSQ1" s="22">
        <v>2020</v>
      </c>
      <c r="BSR1" s="22">
        <v>2021</v>
      </c>
      <c r="BST1" s="22">
        <v>2020</v>
      </c>
      <c r="BSU1" s="22">
        <v>2021</v>
      </c>
      <c r="BSY1" s="22">
        <v>2020</v>
      </c>
      <c r="BSZ1" s="22">
        <v>2021</v>
      </c>
      <c r="BTB1" s="22">
        <v>2020</v>
      </c>
      <c r="BTC1" s="22">
        <v>2021</v>
      </c>
      <c r="BTG1" s="22">
        <v>2020</v>
      </c>
      <c r="BTH1" s="22">
        <v>2021</v>
      </c>
      <c r="BTJ1" s="22">
        <v>2020</v>
      </c>
      <c r="BTK1" s="22">
        <v>2021</v>
      </c>
      <c r="BTO1" s="22">
        <v>2020</v>
      </c>
      <c r="BTP1" s="22">
        <v>2021</v>
      </c>
      <c r="BTR1" s="22">
        <v>2020</v>
      </c>
      <c r="BTS1" s="22">
        <v>2021</v>
      </c>
      <c r="BTW1" s="22">
        <v>2020</v>
      </c>
      <c r="BTX1" s="22">
        <v>2021</v>
      </c>
      <c r="BTZ1" s="22">
        <v>2020</v>
      </c>
      <c r="BUA1" s="22">
        <v>2021</v>
      </c>
      <c r="BUE1" s="22">
        <v>2020</v>
      </c>
      <c r="BUF1" s="22">
        <v>2021</v>
      </c>
      <c r="BUH1" s="22">
        <v>2020</v>
      </c>
      <c r="BUI1" s="22">
        <v>2021</v>
      </c>
      <c r="BUM1" s="22">
        <v>2020</v>
      </c>
      <c r="BUN1" s="22">
        <v>2021</v>
      </c>
      <c r="BUP1" s="22">
        <v>2020</v>
      </c>
      <c r="BUQ1" s="22">
        <v>2021</v>
      </c>
      <c r="BUU1" s="22">
        <v>2020</v>
      </c>
      <c r="BUV1" s="22">
        <v>2021</v>
      </c>
      <c r="BUX1" s="22">
        <v>2020</v>
      </c>
      <c r="BUY1" s="22">
        <v>2021</v>
      </c>
      <c r="BVC1" s="22">
        <v>2020</v>
      </c>
      <c r="BVD1" s="22">
        <v>2021</v>
      </c>
      <c r="BVF1" s="22">
        <v>2020</v>
      </c>
      <c r="BVG1" s="22">
        <v>2021</v>
      </c>
      <c r="BVK1" s="22">
        <v>2020</v>
      </c>
      <c r="BVL1" s="22">
        <v>2021</v>
      </c>
      <c r="BVN1" s="22">
        <v>2020</v>
      </c>
      <c r="BVO1" s="22">
        <v>2021</v>
      </c>
      <c r="BVS1" s="22">
        <v>2020</v>
      </c>
      <c r="BVT1" s="22">
        <v>2021</v>
      </c>
      <c r="BVV1" s="22">
        <v>2020</v>
      </c>
      <c r="BVW1" s="22">
        <v>2021</v>
      </c>
      <c r="BWA1" s="22">
        <v>2020</v>
      </c>
      <c r="BWB1" s="22">
        <v>2021</v>
      </c>
      <c r="BWD1" s="22">
        <v>2020</v>
      </c>
      <c r="BWE1" s="22">
        <v>2021</v>
      </c>
      <c r="BWI1" s="22">
        <v>2020</v>
      </c>
      <c r="BWJ1" s="22">
        <v>2021</v>
      </c>
      <c r="BWL1" s="22">
        <v>2020</v>
      </c>
      <c r="BWM1" s="22">
        <v>2021</v>
      </c>
      <c r="BWQ1" s="22">
        <v>2020</v>
      </c>
      <c r="BWR1" s="22">
        <v>2021</v>
      </c>
      <c r="BWT1" s="22">
        <v>2020</v>
      </c>
      <c r="BWU1" s="22">
        <v>2021</v>
      </c>
      <c r="BWY1" s="22">
        <v>2020</v>
      </c>
      <c r="BWZ1" s="22">
        <v>2021</v>
      </c>
      <c r="BXB1" s="22">
        <v>2020</v>
      </c>
      <c r="BXC1" s="22">
        <v>2021</v>
      </c>
      <c r="BXG1" s="22">
        <v>2020</v>
      </c>
      <c r="BXH1" s="22">
        <v>2021</v>
      </c>
      <c r="BXJ1" s="22">
        <v>2020</v>
      </c>
      <c r="BXK1" s="22">
        <v>2021</v>
      </c>
      <c r="BXO1" s="22">
        <v>2020</v>
      </c>
      <c r="BXP1" s="22">
        <v>2021</v>
      </c>
      <c r="BXR1" s="22">
        <v>2020</v>
      </c>
      <c r="BXS1" s="22">
        <v>2021</v>
      </c>
      <c r="BXW1" s="22">
        <v>2020</v>
      </c>
      <c r="BXX1" s="22">
        <v>2021</v>
      </c>
      <c r="BXZ1" s="22">
        <v>2020</v>
      </c>
      <c r="BYA1" s="22">
        <v>2021</v>
      </c>
      <c r="BYE1" s="22">
        <v>2020</v>
      </c>
      <c r="BYF1" s="22">
        <v>2021</v>
      </c>
      <c r="BYH1" s="22">
        <v>2020</v>
      </c>
      <c r="BYI1" s="22">
        <v>2021</v>
      </c>
      <c r="BYM1" s="22">
        <v>2020</v>
      </c>
      <c r="BYN1" s="22">
        <v>2021</v>
      </c>
      <c r="BYP1" s="22">
        <v>2020</v>
      </c>
      <c r="BYQ1" s="22">
        <v>2021</v>
      </c>
      <c r="BYU1" s="22">
        <v>2020</v>
      </c>
      <c r="BYV1" s="22">
        <v>2021</v>
      </c>
      <c r="BYX1" s="22">
        <v>2020</v>
      </c>
      <c r="BYY1" s="22">
        <v>2021</v>
      </c>
      <c r="BZC1" s="22">
        <v>2020</v>
      </c>
      <c r="BZD1" s="22">
        <v>2021</v>
      </c>
      <c r="BZF1" s="22">
        <v>2020</v>
      </c>
      <c r="BZG1" s="22">
        <v>2021</v>
      </c>
      <c r="BZK1" s="22">
        <v>2020</v>
      </c>
      <c r="BZL1" s="22">
        <v>2021</v>
      </c>
      <c r="BZN1" s="22">
        <v>2020</v>
      </c>
      <c r="BZO1" s="22">
        <v>2021</v>
      </c>
      <c r="BZS1" s="22">
        <v>2020</v>
      </c>
      <c r="BZT1" s="22">
        <v>2021</v>
      </c>
      <c r="BZV1" s="22">
        <v>2020</v>
      </c>
      <c r="BZW1" s="22">
        <v>2021</v>
      </c>
      <c r="CAA1" s="22">
        <v>2020</v>
      </c>
      <c r="CAB1" s="22">
        <v>2021</v>
      </c>
      <c r="CAD1" s="22">
        <v>2020</v>
      </c>
      <c r="CAE1" s="22">
        <v>2021</v>
      </c>
      <c r="CAI1" s="22">
        <v>2020</v>
      </c>
      <c r="CAJ1" s="22">
        <v>2021</v>
      </c>
      <c r="CAL1" s="22">
        <v>2020</v>
      </c>
      <c r="CAM1" s="22">
        <v>2021</v>
      </c>
      <c r="CAQ1" s="22">
        <v>2020</v>
      </c>
      <c r="CAR1" s="22">
        <v>2021</v>
      </c>
      <c r="CAT1" s="22">
        <v>2020</v>
      </c>
      <c r="CAU1" s="22">
        <v>2021</v>
      </c>
      <c r="CAY1" s="22">
        <v>2020</v>
      </c>
      <c r="CAZ1" s="22">
        <v>2021</v>
      </c>
      <c r="CBB1" s="22">
        <v>2020</v>
      </c>
      <c r="CBC1" s="22">
        <v>2021</v>
      </c>
      <c r="CBG1" s="22">
        <v>2020</v>
      </c>
      <c r="CBH1" s="22">
        <v>2021</v>
      </c>
      <c r="CBJ1" s="22">
        <v>2020</v>
      </c>
      <c r="CBK1" s="22">
        <v>2021</v>
      </c>
      <c r="CBO1" s="22">
        <v>2020</v>
      </c>
      <c r="CBP1" s="22">
        <v>2021</v>
      </c>
      <c r="CBR1" s="22">
        <v>2020</v>
      </c>
      <c r="CBS1" s="22">
        <v>2021</v>
      </c>
      <c r="CBW1" s="22">
        <v>2020</v>
      </c>
      <c r="CBX1" s="22">
        <v>2021</v>
      </c>
      <c r="CBZ1" s="22">
        <v>2020</v>
      </c>
      <c r="CCA1" s="22">
        <v>2021</v>
      </c>
      <c r="CCE1" s="22">
        <v>2020</v>
      </c>
      <c r="CCF1" s="22">
        <v>2021</v>
      </c>
      <c r="CCH1" s="22">
        <v>2020</v>
      </c>
      <c r="CCI1" s="22">
        <v>2021</v>
      </c>
      <c r="CCM1" s="22">
        <v>2020</v>
      </c>
      <c r="CCN1" s="22">
        <v>2021</v>
      </c>
      <c r="CCP1" s="22">
        <v>2020</v>
      </c>
      <c r="CCQ1" s="22">
        <v>2021</v>
      </c>
      <c r="CCU1" s="22">
        <v>2020</v>
      </c>
      <c r="CCV1" s="22">
        <v>2021</v>
      </c>
      <c r="CCX1" s="22">
        <v>2020</v>
      </c>
      <c r="CCY1" s="22">
        <v>2021</v>
      </c>
      <c r="CDC1" s="22">
        <v>2020</v>
      </c>
      <c r="CDD1" s="22">
        <v>2021</v>
      </c>
      <c r="CDF1" s="22">
        <v>2020</v>
      </c>
      <c r="CDG1" s="22">
        <v>2021</v>
      </c>
      <c r="CDK1" s="22">
        <v>2020</v>
      </c>
      <c r="CDL1" s="22">
        <v>2021</v>
      </c>
      <c r="CDN1" s="22">
        <v>2020</v>
      </c>
      <c r="CDO1" s="22">
        <v>2021</v>
      </c>
      <c r="CDS1" s="22">
        <v>2020</v>
      </c>
      <c r="CDT1" s="22">
        <v>2021</v>
      </c>
      <c r="CDV1" s="22">
        <v>2020</v>
      </c>
      <c r="CDW1" s="22">
        <v>2021</v>
      </c>
      <c r="CEA1" s="22">
        <v>2020</v>
      </c>
      <c r="CEB1" s="22">
        <v>2021</v>
      </c>
      <c r="CED1" s="22">
        <v>2020</v>
      </c>
      <c r="CEE1" s="22">
        <v>2021</v>
      </c>
      <c r="CEI1" s="22">
        <v>2020</v>
      </c>
      <c r="CEJ1" s="22">
        <v>2021</v>
      </c>
      <c r="CEL1" s="22">
        <v>2020</v>
      </c>
      <c r="CEM1" s="22">
        <v>2021</v>
      </c>
      <c r="CEQ1" s="22">
        <v>2020</v>
      </c>
      <c r="CER1" s="22">
        <v>2021</v>
      </c>
      <c r="CET1" s="22">
        <v>2020</v>
      </c>
      <c r="CEU1" s="22">
        <v>2021</v>
      </c>
      <c r="CEY1" s="22">
        <v>2020</v>
      </c>
      <c r="CEZ1" s="22">
        <v>2021</v>
      </c>
      <c r="CFB1" s="22">
        <v>2020</v>
      </c>
      <c r="CFC1" s="22">
        <v>2021</v>
      </c>
      <c r="CFG1" s="22">
        <v>2020</v>
      </c>
      <c r="CFH1" s="22">
        <v>2021</v>
      </c>
      <c r="CFJ1" s="22">
        <v>2020</v>
      </c>
      <c r="CFK1" s="22">
        <v>2021</v>
      </c>
      <c r="CFO1" s="22">
        <v>2020</v>
      </c>
      <c r="CFP1" s="22">
        <v>2021</v>
      </c>
      <c r="CFR1" s="22">
        <v>2020</v>
      </c>
      <c r="CFS1" s="22">
        <v>2021</v>
      </c>
      <c r="CFW1" s="22">
        <v>2020</v>
      </c>
      <c r="CFX1" s="22">
        <v>2021</v>
      </c>
      <c r="CFZ1" s="22">
        <v>2020</v>
      </c>
      <c r="CGA1" s="22">
        <v>2021</v>
      </c>
      <c r="CGE1" s="22">
        <v>2020</v>
      </c>
      <c r="CGF1" s="22">
        <v>2021</v>
      </c>
      <c r="CGH1" s="22">
        <v>2020</v>
      </c>
      <c r="CGI1" s="22">
        <v>2021</v>
      </c>
      <c r="CGM1" s="22">
        <v>2020</v>
      </c>
      <c r="CGN1" s="22">
        <v>2021</v>
      </c>
      <c r="CGP1" s="22">
        <v>2020</v>
      </c>
      <c r="CGQ1" s="22">
        <v>2021</v>
      </c>
      <c r="CGU1" s="22">
        <v>2020</v>
      </c>
      <c r="CGV1" s="22">
        <v>2021</v>
      </c>
      <c r="CGX1" s="22">
        <v>2020</v>
      </c>
      <c r="CGY1" s="22">
        <v>2021</v>
      </c>
      <c r="CHC1" s="22">
        <v>2020</v>
      </c>
      <c r="CHD1" s="22">
        <v>2021</v>
      </c>
      <c r="CHF1" s="22">
        <v>2020</v>
      </c>
      <c r="CHG1" s="22">
        <v>2021</v>
      </c>
      <c r="CHK1" s="22">
        <v>2020</v>
      </c>
      <c r="CHL1" s="22">
        <v>2021</v>
      </c>
      <c r="CHN1" s="22">
        <v>2020</v>
      </c>
      <c r="CHO1" s="22">
        <v>2021</v>
      </c>
      <c r="CHS1" s="22">
        <v>2020</v>
      </c>
      <c r="CHT1" s="22">
        <v>2021</v>
      </c>
      <c r="CHV1" s="22">
        <v>2020</v>
      </c>
      <c r="CHW1" s="22">
        <v>2021</v>
      </c>
      <c r="CIA1" s="22">
        <v>2020</v>
      </c>
      <c r="CIB1" s="22">
        <v>2021</v>
      </c>
      <c r="CID1" s="22">
        <v>2020</v>
      </c>
      <c r="CIE1" s="22">
        <v>2021</v>
      </c>
      <c r="CII1" s="22">
        <v>2020</v>
      </c>
      <c r="CIJ1" s="22">
        <v>2021</v>
      </c>
      <c r="CIL1" s="22">
        <v>2020</v>
      </c>
      <c r="CIM1" s="22">
        <v>2021</v>
      </c>
      <c r="CIQ1" s="22">
        <v>2020</v>
      </c>
      <c r="CIR1" s="22">
        <v>2021</v>
      </c>
      <c r="CIT1" s="22">
        <v>2020</v>
      </c>
      <c r="CIU1" s="22">
        <v>2021</v>
      </c>
      <c r="CIY1" s="22">
        <v>2020</v>
      </c>
      <c r="CIZ1" s="22">
        <v>2021</v>
      </c>
      <c r="CJB1" s="22">
        <v>2020</v>
      </c>
      <c r="CJC1" s="22">
        <v>2021</v>
      </c>
      <c r="CJG1" s="22">
        <v>2020</v>
      </c>
      <c r="CJH1" s="22">
        <v>2021</v>
      </c>
      <c r="CJJ1" s="22">
        <v>2020</v>
      </c>
      <c r="CJK1" s="22">
        <v>2021</v>
      </c>
      <c r="CJO1" s="22">
        <v>2020</v>
      </c>
      <c r="CJP1" s="22">
        <v>2021</v>
      </c>
      <c r="CJR1" s="22">
        <v>2020</v>
      </c>
      <c r="CJS1" s="22">
        <v>2021</v>
      </c>
      <c r="CJW1" s="22">
        <v>2020</v>
      </c>
      <c r="CJX1" s="22">
        <v>2021</v>
      </c>
      <c r="CJZ1" s="22">
        <v>2020</v>
      </c>
      <c r="CKA1" s="22">
        <v>2021</v>
      </c>
      <c r="CKE1" s="22">
        <v>2020</v>
      </c>
      <c r="CKF1" s="22">
        <v>2021</v>
      </c>
      <c r="CKH1" s="22">
        <v>2020</v>
      </c>
      <c r="CKI1" s="22">
        <v>2021</v>
      </c>
      <c r="CKM1" s="22">
        <v>2020</v>
      </c>
      <c r="CKN1" s="22">
        <v>2021</v>
      </c>
      <c r="CKP1" s="22">
        <v>2020</v>
      </c>
      <c r="CKQ1" s="22">
        <v>2021</v>
      </c>
      <c r="CKU1" s="22">
        <v>2020</v>
      </c>
      <c r="CKV1" s="22">
        <v>2021</v>
      </c>
      <c r="CKX1" s="22">
        <v>2020</v>
      </c>
      <c r="CKY1" s="22">
        <v>2021</v>
      </c>
      <c r="CLC1" s="22">
        <v>2020</v>
      </c>
      <c r="CLD1" s="22">
        <v>2021</v>
      </c>
      <c r="CLF1" s="22">
        <v>2020</v>
      </c>
      <c r="CLG1" s="22">
        <v>2021</v>
      </c>
      <c r="CLK1" s="22">
        <v>2020</v>
      </c>
      <c r="CLL1" s="22">
        <v>2021</v>
      </c>
      <c r="CLN1" s="22">
        <v>2020</v>
      </c>
      <c r="CLO1" s="22">
        <v>2021</v>
      </c>
      <c r="CLS1" s="22">
        <v>2020</v>
      </c>
      <c r="CLT1" s="22">
        <v>2021</v>
      </c>
      <c r="CLV1" s="22">
        <v>2020</v>
      </c>
      <c r="CLW1" s="22">
        <v>2021</v>
      </c>
      <c r="CMA1" s="22">
        <v>2020</v>
      </c>
      <c r="CMB1" s="22">
        <v>2021</v>
      </c>
      <c r="CMD1" s="22">
        <v>2020</v>
      </c>
      <c r="CME1" s="22">
        <v>2021</v>
      </c>
      <c r="CMI1" s="22">
        <v>2020</v>
      </c>
      <c r="CMJ1" s="22">
        <v>2021</v>
      </c>
      <c r="CML1" s="22">
        <v>2020</v>
      </c>
      <c r="CMM1" s="22">
        <v>2021</v>
      </c>
      <c r="CMQ1" s="22">
        <v>2020</v>
      </c>
      <c r="CMR1" s="22">
        <v>2021</v>
      </c>
      <c r="CMT1" s="22">
        <v>2020</v>
      </c>
      <c r="CMU1" s="22">
        <v>2021</v>
      </c>
      <c r="CMY1" s="22">
        <v>2020</v>
      </c>
      <c r="CMZ1" s="22">
        <v>2021</v>
      </c>
      <c r="CNB1" s="22">
        <v>2020</v>
      </c>
      <c r="CNC1" s="22">
        <v>2021</v>
      </c>
      <c r="CNG1" s="22">
        <v>2020</v>
      </c>
      <c r="CNH1" s="22">
        <v>2021</v>
      </c>
      <c r="CNJ1" s="22">
        <v>2020</v>
      </c>
      <c r="CNK1" s="22">
        <v>2021</v>
      </c>
      <c r="CNO1" s="22">
        <v>2020</v>
      </c>
      <c r="CNP1" s="22">
        <v>2021</v>
      </c>
      <c r="CNR1" s="22">
        <v>2020</v>
      </c>
      <c r="CNS1" s="22">
        <v>2021</v>
      </c>
      <c r="CNW1" s="22">
        <v>2020</v>
      </c>
      <c r="CNX1" s="22">
        <v>2021</v>
      </c>
      <c r="CNZ1" s="22">
        <v>2020</v>
      </c>
      <c r="COA1" s="22">
        <v>2021</v>
      </c>
      <c r="COE1" s="22">
        <v>2020</v>
      </c>
      <c r="COF1" s="22">
        <v>2021</v>
      </c>
      <c r="COH1" s="22">
        <v>2020</v>
      </c>
      <c r="COI1" s="22">
        <v>2021</v>
      </c>
      <c r="COM1" s="22">
        <v>2020</v>
      </c>
      <c r="CON1" s="22">
        <v>2021</v>
      </c>
      <c r="COP1" s="22">
        <v>2020</v>
      </c>
      <c r="COQ1" s="22">
        <v>2021</v>
      </c>
      <c r="COU1" s="22">
        <v>2020</v>
      </c>
      <c r="COV1" s="22">
        <v>2021</v>
      </c>
      <c r="COX1" s="22">
        <v>2020</v>
      </c>
      <c r="COY1" s="22">
        <v>2021</v>
      </c>
      <c r="CPC1" s="22">
        <v>2020</v>
      </c>
      <c r="CPD1" s="22">
        <v>2021</v>
      </c>
      <c r="CPF1" s="22">
        <v>2020</v>
      </c>
      <c r="CPG1" s="22">
        <v>2021</v>
      </c>
      <c r="CPK1" s="22">
        <v>2020</v>
      </c>
      <c r="CPL1" s="22">
        <v>2021</v>
      </c>
      <c r="CPN1" s="22">
        <v>2020</v>
      </c>
      <c r="CPO1" s="22">
        <v>2021</v>
      </c>
      <c r="CPS1" s="22">
        <v>2020</v>
      </c>
      <c r="CPT1" s="22">
        <v>2021</v>
      </c>
      <c r="CPV1" s="22">
        <v>2020</v>
      </c>
      <c r="CPW1" s="22">
        <v>2021</v>
      </c>
      <c r="CQA1" s="22">
        <v>2020</v>
      </c>
      <c r="CQB1" s="22">
        <v>2021</v>
      </c>
      <c r="CQD1" s="22">
        <v>2020</v>
      </c>
      <c r="CQE1" s="22">
        <v>2021</v>
      </c>
      <c r="CQI1" s="22">
        <v>2020</v>
      </c>
      <c r="CQJ1" s="22">
        <v>2021</v>
      </c>
      <c r="CQL1" s="22">
        <v>2020</v>
      </c>
      <c r="CQM1" s="22">
        <v>2021</v>
      </c>
      <c r="CQQ1" s="22">
        <v>2020</v>
      </c>
      <c r="CQR1" s="22">
        <v>2021</v>
      </c>
      <c r="CQT1" s="22">
        <v>2020</v>
      </c>
      <c r="CQU1" s="22">
        <v>2021</v>
      </c>
      <c r="CQY1" s="22">
        <v>2020</v>
      </c>
      <c r="CQZ1" s="22">
        <v>2021</v>
      </c>
      <c r="CRB1" s="22">
        <v>2020</v>
      </c>
      <c r="CRC1" s="22">
        <v>2021</v>
      </c>
      <c r="CRG1" s="22">
        <v>2020</v>
      </c>
      <c r="CRH1" s="22">
        <v>2021</v>
      </c>
      <c r="CRJ1" s="22">
        <v>2020</v>
      </c>
      <c r="CRK1" s="22">
        <v>2021</v>
      </c>
      <c r="CRO1" s="22">
        <v>2020</v>
      </c>
      <c r="CRP1" s="22">
        <v>2021</v>
      </c>
      <c r="CRR1" s="22">
        <v>2020</v>
      </c>
      <c r="CRS1" s="22">
        <v>2021</v>
      </c>
      <c r="CRW1" s="22">
        <v>2020</v>
      </c>
      <c r="CRX1" s="22">
        <v>2021</v>
      </c>
      <c r="CRZ1" s="22">
        <v>2020</v>
      </c>
      <c r="CSA1" s="22">
        <v>2021</v>
      </c>
      <c r="CSE1" s="22">
        <v>2020</v>
      </c>
      <c r="CSF1" s="22">
        <v>2021</v>
      </c>
      <c r="CSH1" s="22">
        <v>2020</v>
      </c>
      <c r="CSI1" s="22">
        <v>2021</v>
      </c>
      <c r="CSM1" s="22">
        <v>2020</v>
      </c>
      <c r="CSN1" s="22">
        <v>2021</v>
      </c>
      <c r="CSP1" s="22">
        <v>2020</v>
      </c>
      <c r="CSQ1" s="22">
        <v>2021</v>
      </c>
      <c r="CSU1" s="22">
        <v>2020</v>
      </c>
      <c r="CSV1" s="22">
        <v>2021</v>
      </c>
      <c r="CSX1" s="22">
        <v>2020</v>
      </c>
      <c r="CSY1" s="22">
        <v>2021</v>
      </c>
      <c r="CTC1" s="22">
        <v>2020</v>
      </c>
      <c r="CTD1" s="22">
        <v>2021</v>
      </c>
      <c r="CTF1" s="22">
        <v>2020</v>
      </c>
      <c r="CTG1" s="22">
        <v>2021</v>
      </c>
      <c r="CTK1" s="22">
        <v>2020</v>
      </c>
      <c r="CTL1" s="22">
        <v>2021</v>
      </c>
      <c r="CTN1" s="22">
        <v>2020</v>
      </c>
      <c r="CTO1" s="22">
        <v>2021</v>
      </c>
      <c r="CTS1" s="22">
        <v>2020</v>
      </c>
      <c r="CTT1" s="22">
        <v>2021</v>
      </c>
      <c r="CTV1" s="22">
        <v>2020</v>
      </c>
      <c r="CTW1" s="22">
        <v>2021</v>
      </c>
      <c r="CUA1" s="22">
        <v>2020</v>
      </c>
      <c r="CUB1" s="22">
        <v>2021</v>
      </c>
      <c r="CUD1" s="22">
        <v>2020</v>
      </c>
      <c r="CUE1" s="22">
        <v>2021</v>
      </c>
      <c r="CUI1" s="22">
        <v>2020</v>
      </c>
      <c r="CUJ1" s="22">
        <v>2021</v>
      </c>
      <c r="CUL1" s="22">
        <v>2020</v>
      </c>
      <c r="CUM1" s="22">
        <v>2021</v>
      </c>
      <c r="CUQ1" s="22">
        <v>2020</v>
      </c>
      <c r="CUR1" s="22">
        <v>2021</v>
      </c>
      <c r="CUT1" s="22">
        <v>2020</v>
      </c>
      <c r="CUU1" s="22">
        <v>2021</v>
      </c>
      <c r="CUY1" s="22">
        <v>2020</v>
      </c>
      <c r="CUZ1" s="22">
        <v>2021</v>
      </c>
      <c r="CVB1" s="22">
        <v>2020</v>
      </c>
      <c r="CVC1" s="22">
        <v>2021</v>
      </c>
      <c r="CVG1" s="22">
        <v>2020</v>
      </c>
      <c r="CVH1" s="22">
        <v>2021</v>
      </c>
      <c r="CVJ1" s="22">
        <v>2020</v>
      </c>
      <c r="CVK1" s="22">
        <v>2021</v>
      </c>
      <c r="CVO1" s="22">
        <v>2020</v>
      </c>
      <c r="CVP1" s="22">
        <v>2021</v>
      </c>
      <c r="CVR1" s="22">
        <v>2020</v>
      </c>
      <c r="CVS1" s="22">
        <v>2021</v>
      </c>
      <c r="CVW1" s="22">
        <v>2020</v>
      </c>
      <c r="CVX1" s="22">
        <v>2021</v>
      </c>
      <c r="CVZ1" s="22">
        <v>2020</v>
      </c>
      <c r="CWA1" s="22">
        <v>2021</v>
      </c>
      <c r="CWE1" s="22">
        <v>2020</v>
      </c>
      <c r="CWF1" s="22">
        <v>2021</v>
      </c>
      <c r="CWH1" s="22">
        <v>2020</v>
      </c>
      <c r="CWI1" s="22">
        <v>2021</v>
      </c>
      <c r="CWM1" s="22">
        <v>2020</v>
      </c>
      <c r="CWN1" s="22">
        <v>2021</v>
      </c>
      <c r="CWP1" s="22">
        <v>2020</v>
      </c>
      <c r="CWQ1" s="22">
        <v>2021</v>
      </c>
      <c r="CWU1" s="22">
        <v>2020</v>
      </c>
      <c r="CWV1" s="22">
        <v>2021</v>
      </c>
      <c r="CWX1" s="22">
        <v>2020</v>
      </c>
      <c r="CWY1" s="22">
        <v>2021</v>
      </c>
      <c r="CXC1" s="22">
        <v>2020</v>
      </c>
      <c r="CXD1" s="22">
        <v>2021</v>
      </c>
      <c r="CXF1" s="22">
        <v>2020</v>
      </c>
      <c r="CXG1" s="22">
        <v>2021</v>
      </c>
      <c r="CXK1" s="22">
        <v>2020</v>
      </c>
      <c r="CXL1" s="22">
        <v>2021</v>
      </c>
      <c r="CXN1" s="22">
        <v>2020</v>
      </c>
      <c r="CXO1" s="22">
        <v>2021</v>
      </c>
      <c r="CXS1" s="22">
        <v>2020</v>
      </c>
      <c r="CXT1" s="22">
        <v>2021</v>
      </c>
      <c r="CXV1" s="22">
        <v>2020</v>
      </c>
      <c r="CXW1" s="22">
        <v>2021</v>
      </c>
      <c r="CYA1" s="22">
        <v>2020</v>
      </c>
      <c r="CYB1" s="22">
        <v>2021</v>
      </c>
      <c r="CYD1" s="22">
        <v>2020</v>
      </c>
      <c r="CYE1" s="22">
        <v>2021</v>
      </c>
      <c r="CYI1" s="22">
        <v>2020</v>
      </c>
      <c r="CYJ1" s="22">
        <v>2021</v>
      </c>
      <c r="CYL1" s="22">
        <v>2020</v>
      </c>
      <c r="CYM1" s="22">
        <v>2021</v>
      </c>
      <c r="CYQ1" s="22">
        <v>2020</v>
      </c>
      <c r="CYR1" s="22">
        <v>2021</v>
      </c>
      <c r="CYT1" s="22">
        <v>2020</v>
      </c>
      <c r="CYU1" s="22">
        <v>2021</v>
      </c>
      <c r="CYY1" s="22">
        <v>2020</v>
      </c>
      <c r="CYZ1" s="22">
        <v>2021</v>
      </c>
      <c r="CZB1" s="22">
        <v>2020</v>
      </c>
      <c r="CZC1" s="22">
        <v>2021</v>
      </c>
      <c r="CZG1" s="22">
        <v>2020</v>
      </c>
      <c r="CZH1" s="22">
        <v>2021</v>
      </c>
      <c r="CZJ1" s="22">
        <v>2020</v>
      </c>
      <c r="CZK1" s="22">
        <v>2021</v>
      </c>
      <c r="CZO1" s="22">
        <v>2020</v>
      </c>
      <c r="CZP1" s="22">
        <v>2021</v>
      </c>
      <c r="CZR1" s="22">
        <v>2020</v>
      </c>
      <c r="CZS1" s="22">
        <v>2021</v>
      </c>
      <c r="CZW1" s="22">
        <v>2020</v>
      </c>
      <c r="CZX1" s="22">
        <v>2021</v>
      </c>
      <c r="CZZ1" s="22">
        <v>2020</v>
      </c>
      <c r="DAA1" s="22">
        <v>2021</v>
      </c>
      <c r="DAE1" s="22">
        <v>2020</v>
      </c>
      <c r="DAF1" s="22">
        <v>2021</v>
      </c>
      <c r="DAH1" s="22">
        <v>2020</v>
      </c>
      <c r="DAI1" s="22">
        <v>2021</v>
      </c>
      <c r="DAM1" s="22">
        <v>2020</v>
      </c>
      <c r="DAN1" s="22">
        <v>2021</v>
      </c>
      <c r="DAP1" s="22">
        <v>2020</v>
      </c>
      <c r="DAQ1" s="22">
        <v>2021</v>
      </c>
      <c r="DAU1" s="22">
        <v>2020</v>
      </c>
      <c r="DAV1" s="22">
        <v>2021</v>
      </c>
      <c r="DAX1" s="22">
        <v>2020</v>
      </c>
      <c r="DAY1" s="22">
        <v>2021</v>
      </c>
      <c r="DBC1" s="22">
        <v>2020</v>
      </c>
      <c r="DBD1" s="22">
        <v>2021</v>
      </c>
      <c r="DBF1" s="22">
        <v>2020</v>
      </c>
      <c r="DBG1" s="22">
        <v>2021</v>
      </c>
      <c r="DBK1" s="22">
        <v>2020</v>
      </c>
      <c r="DBL1" s="22">
        <v>2021</v>
      </c>
      <c r="DBN1" s="22">
        <v>2020</v>
      </c>
      <c r="DBO1" s="22">
        <v>2021</v>
      </c>
      <c r="DBS1" s="22">
        <v>2020</v>
      </c>
      <c r="DBT1" s="22">
        <v>2021</v>
      </c>
      <c r="DBV1" s="22">
        <v>2020</v>
      </c>
      <c r="DBW1" s="22">
        <v>2021</v>
      </c>
      <c r="DCA1" s="22">
        <v>2020</v>
      </c>
      <c r="DCB1" s="22">
        <v>2021</v>
      </c>
      <c r="DCD1" s="22">
        <v>2020</v>
      </c>
      <c r="DCE1" s="22">
        <v>2021</v>
      </c>
      <c r="DCI1" s="22">
        <v>2020</v>
      </c>
      <c r="DCJ1" s="22">
        <v>2021</v>
      </c>
      <c r="DCL1" s="22">
        <v>2020</v>
      </c>
      <c r="DCM1" s="22">
        <v>2021</v>
      </c>
      <c r="DCQ1" s="22">
        <v>2020</v>
      </c>
      <c r="DCR1" s="22">
        <v>2021</v>
      </c>
      <c r="DCT1" s="22">
        <v>2020</v>
      </c>
      <c r="DCU1" s="22">
        <v>2021</v>
      </c>
      <c r="DCY1" s="22">
        <v>2020</v>
      </c>
      <c r="DCZ1" s="22">
        <v>2021</v>
      </c>
      <c r="DDB1" s="22">
        <v>2020</v>
      </c>
      <c r="DDC1" s="22">
        <v>2021</v>
      </c>
      <c r="DDG1" s="22">
        <v>2020</v>
      </c>
      <c r="DDH1" s="22">
        <v>2021</v>
      </c>
      <c r="DDJ1" s="22">
        <v>2020</v>
      </c>
      <c r="DDK1" s="22">
        <v>2021</v>
      </c>
      <c r="DDO1" s="22">
        <v>2020</v>
      </c>
      <c r="DDP1" s="22">
        <v>2021</v>
      </c>
      <c r="DDR1" s="22">
        <v>2020</v>
      </c>
      <c r="DDS1" s="22">
        <v>2021</v>
      </c>
      <c r="DDW1" s="22">
        <v>2020</v>
      </c>
      <c r="DDX1" s="22">
        <v>2021</v>
      </c>
      <c r="DDZ1" s="22">
        <v>2020</v>
      </c>
      <c r="DEA1" s="22">
        <v>2021</v>
      </c>
      <c r="DEE1" s="22">
        <v>2020</v>
      </c>
      <c r="DEF1" s="22">
        <v>2021</v>
      </c>
      <c r="DEH1" s="22">
        <v>2020</v>
      </c>
      <c r="DEI1" s="22">
        <v>2021</v>
      </c>
      <c r="DEM1" s="22">
        <v>2020</v>
      </c>
      <c r="DEN1" s="22">
        <v>2021</v>
      </c>
      <c r="DEP1" s="22">
        <v>2020</v>
      </c>
      <c r="DEQ1" s="22">
        <v>2021</v>
      </c>
      <c r="DEU1" s="22">
        <v>2020</v>
      </c>
      <c r="DEV1" s="22">
        <v>2021</v>
      </c>
      <c r="DEX1" s="22">
        <v>2020</v>
      </c>
      <c r="DEY1" s="22">
        <v>2021</v>
      </c>
      <c r="DFC1" s="22">
        <v>2020</v>
      </c>
      <c r="DFD1" s="22">
        <v>2021</v>
      </c>
      <c r="DFF1" s="22">
        <v>2020</v>
      </c>
      <c r="DFG1" s="22">
        <v>2021</v>
      </c>
      <c r="DFK1" s="22">
        <v>2020</v>
      </c>
      <c r="DFL1" s="22">
        <v>2021</v>
      </c>
      <c r="DFN1" s="22">
        <v>2020</v>
      </c>
      <c r="DFO1" s="22">
        <v>2021</v>
      </c>
      <c r="DFS1" s="22">
        <v>2020</v>
      </c>
      <c r="DFT1" s="22">
        <v>2021</v>
      </c>
      <c r="DFV1" s="22">
        <v>2020</v>
      </c>
      <c r="DFW1" s="22">
        <v>2021</v>
      </c>
      <c r="DGA1" s="22">
        <v>2020</v>
      </c>
      <c r="DGB1" s="22">
        <v>2021</v>
      </c>
      <c r="DGD1" s="22">
        <v>2020</v>
      </c>
      <c r="DGE1" s="22">
        <v>2021</v>
      </c>
      <c r="DGI1" s="22">
        <v>2020</v>
      </c>
      <c r="DGJ1" s="22">
        <v>2021</v>
      </c>
      <c r="DGL1" s="22">
        <v>2020</v>
      </c>
      <c r="DGM1" s="22">
        <v>2021</v>
      </c>
      <c r="DGQ1" s="22">
        <v>2020</v>
      </c>
      <c r="DGR1" s="22">
        <v>2021</v>
      </c>
      <c r="DGT1" s="22">
        <v>2020</v>
      </c>
      <c r="DGU1" s="22">
        <v>2021</v>
      </c>
      <c r="DGY1" s="22">
        <v>2020</v>
      </c>
      <c r="DGZ1" s="22">
        <v>2021</v>
      </c>
      <c r="DHB1" s="22">
        <v>2020</v>
      </c>
      <c r="DHC1" s="22">
        <v>2021</v>
      </c>
      <c r="DHG1" s="22">
        <v>2020</v>
      </c>
      <c r="DHH1" s="22">
        <v>2021</v>
      </c>
      <c r="DHJ1" s="22">
        <v>2020</v>
      </c>
      <c r="DHK1" s="22">
        <v>2021</v>
      </c>
      <c r="DHO1" s="22">
        <v>2020</v>
      </c>
      <c r="DHP1" s="22">
        <v>2021</v>
      </c>
      <c r="DHR1" s="22">
        <v>2020</v>
      </c>
      <c r="DHS1" s="22">
        <v>2021</v>
      </c>
      <c r="DHW1" s="22">
        <v>2020</v>
      </c>
      <c r="DHX1" s="22">
        <v>2021</v>
      </c>
      <c r="DHZ1" s="22">
        <v>2020</v>
      </c>
      <c r="DIA1" s="22">
        <v>2021</v>
      </c>
      <c r="DIE1" s="22">
        <v>2020</v>
      </c>
      <c r="DIF1" s="22">
        <v>2021</v>
      </c>
      <c r="DIH1" s="22">
        <v>2020</v>
      </c>
      <c r="DII1" s="22">
        <v>2021</v>
      </c>
      <c r="DIM1" s="22">
        <v>2020</v>
      </c>
      <c r="DIN1" s="22">
        <v>2021</v>
      </c>
      <c r="DIP1" s="22">
        <v>2020</v>
      </c>
      <c r="DIQ1" s="22">
        <v>2021</v>
      </c>
      <c r="DIU1" s="22">
        <v>2020</v>
      </c>
      <c r="DIV1" s="22">
        <v>2021</v>
      </c>
      <c r="DIX1" s="22">
        <v>2020</v>
      </c>
      <c r="DIY1" s="22">
        <v>2021</v>
      </c>
      <c r="DJC1" s="22">
        <v>2020</v>
      </c>
      <c r="DJD1" s="22">
        <v>2021</v>
      </c>
      <c r="DJF1" s="22">
        <v>2020</v>
      </c>
      <c r="DJG1" s="22">
        <v>2021</v>
      </c>
      <c r="DJK1" s="22">
        <v>2020</v>
      </c>
      <c r="DJL1" s="22">
        <v>2021</v>
      </c>
      <c r="DJN1" s="22">
        <v>2020</v>
      </c>
      <c r="DJO1" s="22">
        <v>2021</v>
      </c>
      <c r="DJS1" s="22">
        <v>2020</v>
      </c>
      <c r="DJT1" s="22">
        <v>2021</v>
      </c>
      <c r="DJV1" s="22">
        <v>2020</v>
      </c>
      <c r="DJW1" s="22">
        <v>2021</v>
      </c>
      <c r="DKA1" s="22">
        <v>2020</v>
      </c>
      <c r="DKB1" s="22">
        <v>2021</v>
      </c>
      <c r="DKD1" s="22">
        <v>2020</v>
      </c>
      <c r="DKE1" s="22">
        <v>2021</v>
      </c>
      <c r="DKI1" s="22">
        <v>2020</v>
      </c>
      <c r="DKJ1" s="22">
        <v>2021</v>
      </c>
      <c r="DKL1" s="22">
        <v>2020</v>
      </c>
      <c r="DKM1" s="22">
        <v>2021</v>
      </c>
      <c r="DKQ1" s="22">
        <v>2020</v>
      </c>
      <c r="DKR1" s="22">
        <v>2021</v>
      </c>
      <c r="DKT1" s="22">
        <v>2020</v>
      </c>
      <c r="DKU1" s="22">
        <v>2021</v>
      </c>
      <c r="DKY1" s="22">
        <v>2020</v>
      </c>
      <c r="DKZ1" s="22">
        <v>2021</v>
      </c>
      <c r="DLB1" s="22">
        <v>2020</v>
      </c>
      <c r="DLC1" s="22">
        <v>2021</v>
      </c>
      <c r="DLG1" s="22">
        <v>2020</v>
      </c>
      <c r="DLH1" s="22">
        <v>2021</v>
      </c>
      <c r="DLJ1" s="22">
        <v>2020</v>
      </c>
      <c r="DLK1" s="22">
        <v>2021</v>
      </c>
      <c r="DLO1" s="22">
        <v>2020</v>
      </c>
      <c r="DLP1" s="22">
        <v>2021</v>
      </c>
      <c r="DLR1" s="22">
        <v>2020</v>
      </c>
      <c r="DLS1" s="22">
        <v>2021</v>
      </c>
      <c r="DLW1" s="22">
        <v>2020</v>
      </c>
      <c r="DLX1" s="22">
        <v>2021</v>
      </c>
      <c r="DLZ1" s="22">
        <v>2020</v>
      </c>
      <c r="DMA1" s="22">
        <v>2021</v>
      </c>
      <c r="DME1" s="22">
        <v>2020</v>
      </c>
      <c r="DMF1" s="22">
        <v>2021</v>
      </c>
      <c r="DMH1" s="22">
        <v>2020</v>
      </c>
      <c r="DMI1" s="22">
        <v>2021</v>
      </c>
      <c r="DMM1" s="22">
        <v>2020</v>
      </c>
      <c r="DMN1" s="22">
        <v>2021</v>
      </c>
      <c r="DMP1" s="22">
        <v>2020</v>
      </c>
      <c r="DMQ1" s="22">
        <v>2021</v>
      </c>
      <c r="DMU1" s="22">
        <v>2020</v>
      </c>
      <c r="DMV1" s="22">
        <v>2021</v>
      </c>
      <c r="DMX1" s="22">
        <v>2020</v>
      </c>
      <c r="DMY1" s="22">
        <v>2021</v>
      </c>
      <c r="DNC1" s="22">
        <v>2020</v>
      </c>
      <c r="DND1" s="22">
        <v>2021</v>
      </c>
      <c r="DNF1" s="22">
        <v>2020</v>
      </c>
      <c r="DNG1" s="22">
        <v>2021</v>
      </c>
      <c r="DNK1" s="22">
        <v>2020</v>
      </c>
      <c r="DNL1" s="22">
        <v>2021</v>
      </c>
      <c r="DNN1" s="22">
        <v>2020</v>
      </c>
      <c r="DNO1" s="22">
        <v>2021</v>
      </c>
      <c r="DNS1" s="22">
        <v>2020</v>
      </c>
      <c r="DNT1" s="22">
        <v>2021</v>
      </c>
      <c r="DNV1" s="22">
        <v>2020</v>
      </c>
      <c r="DNW1" s="22">
        <v>2021</v>
      </c>
      <c r="DOA1" s="22">
        <v>2020</v>
      </c>
      <c r="DOB1" s="22">
        <v>2021</v>
      </c>
      <c r="DOD1" s="22">
        <v>2020</v>
      </c>
      <c r="DOE1" s="22">
        <v>2021</v>
      </c>
      <c r="DOI1" s="22">
        <v>2020</v>
      </c>
      <c r="DOJ1" s="22">
        <v>2021</v>
      </c>
      <c r="DOL1" s="22">
        <v>2020</v>
      </c>
      <c r="DOM1" s="22">
        <v>2021</v>
      </c>
      <c r="DOQ1" s="22">
        <v>2020</v>
      </c>
      <c r="DOR1" s="22">
        <v>2021</v>
      </c>
      <c r="DOT1" s="22">
        <v>2020</v>
      </c>
      <c r="DOU1" s="22">
        <v>2021</v>
      </c>
      <c r="DOY1" s="22">
        <v>2020</v>
      </c>
      <c r="DOZ1" s="22">
        <v>2021</v>
      </c>
      <c r="DPB1" s="22">
        <v>2020</v>
      </c>
      <c r="DPC1" s="22">
        <v>2021</v>
      </c>
      <c r="DPG1" s="22">
        <v>2020</v>
      </c>
      <c r="DPH1" s="22">
        <v>2021</v>
      </c>
      <c r="DPJ1" s="22">
        <v>2020</v>
      </c>
      <c r="DPK1" s="22">
        <v>2021</v>
      </c>
      <c r="DPO1" s="22">
        <v>2020</v>
      </c>
      <c r="DPP1" s="22">
        <v>2021</v>
      </c>
      <c r="DPR1" s="22">
        <v>2020</v>
      </c>
      <c r="DPS1" s="22">
        <v>2021</v>
      </c>
      <c r="DPW1" s="22">
        <v>2020</v>
      </c>
      <c r="DPX1" s="22">
        <v>2021</v>
      </c>
      <c r="DPZ1" s="22">
        <v>2020</v>
      </c>
      <c r="DQA1" s="22">
        <v>2021</v>
      </c>
      <c r="DQE1" s="22">
        <v>2020</v>
      </c>
      <c r="DQF1" s="22">
        <v>2021</v>
      </c>
      <c r="DQH1" s="22">
        <v>2020</v>
      </c>
      <c r="DQI1" s="22">
        <v>2021</v>
      </c>
      <c r="DQM1" s="22">
        <v>2020</v>
      </c>
      <c r="DQN1" s="22">
        <v>2021</v>
      </c>
      <c r="DQP1" s="22">
        <v>2020</v>
      </c>
      <c r="DQQ1" s="22">
        <v>2021</v>
      </c>
      <c r="DQU1" s="22">
        <v>2020</v>
      </c>
      <c r="DQV1" s="22">
        <v>2021</v>
      </c>
      <c r="DQX1" s="22">
        <v>2020</v>
      </c>
      <c r="DQY1" s="22">
        <v>2021</v>
      </c>
      <c r="DRC1" s="22">
        <v>2020</v>
      </c>
      <c r="DRD1" s="22">
        <v>2021</v>
      </c>
      <c r="DRF1" s="22">
        <v>2020</v>
      </c>
      <c r="DRG1" s="22">
        <v>2021</v>
      </c>
      <c r="DRK1" s="22">
        <v>2020</v>
      </c>
      <c r="DRL1" s="22">
        <v>2021</v>
      </c>
      <c r="DRN1" s="22">
        <v>2020</v>
      </c>
      <c r="DRO1" s="22">
        <v>2021</v>
      </c>
      <c r="DRS1" s="22">
        <v>2020</v>
      </c>
      <c r="DRT1" s="22">
        <v>2021</v>
      </c>
      <c r="DRV1" s="22">
        <v>2020</v>
      </c>
      <c r="DRW1" s="22">
        <v>2021</v>
      </c>
      <c r="DSA1" s="22">
        <v>2020</v>
      </c>
      <c r="DSB1" s="22">
        <v>2021</v>
      </c>
      <c r="DSD1" s="22">
        <v>2020</v>
      </c>
      <c r="DSE1" s="22">
        <v>2021</v>
      </c>
      <c r="DSI1" s="22">
        <v>2020</v>
      </c>
      <c r="DSJ1" s="22">
        <v>2021</v>
      </c>
      <c r="DSL1" s="22">
        <v>2020</v>
      </c>
      <c r="DSM1" s="22">
        <v>2021</v>
      </c>
      <c r="DSQ1" s="22">
        <v>2020</v>
      </c>
      <c r="DSR1" s="22">
        <v>2021</v>
      </c>
      <c r="DST1" s="22">
        <v>2020</v>
      </c>
      <c r="DSU1" s="22">
        <v>2021</v>
      </c>
      <c r="DSY1" s="22">
        <v>2020</v>
      </c>
      <c r="DSZ1" s="22">
        <v>2021</v>
      </c>
      <c r="DTB1" s="22">
        <v>2020</v>
      </c>
      <c r="DTC1" s="22">
        <v>2021</v>
      </c>
      <c r="DTG1" s="22">
        <v>2020</v>
      </c>
      <c r="DTH1" s="22">
        <v>2021</v>
      </c>
      <c r="DTJ1" s="22">
        <v>2020</v>
      </c>
      <c r="DTK1" s="22">
        <v>2021</v>
      </c>
      <c r="DTO1" s="22">
        <v>2020</v>
      </c>
      <c r="DTP1" s="22">
        <v>2021</v>
      </c>
      <c r="DTR1" s="22">
        <v>2020</v>
      </c>
      <c r="DTS1" s="22">
        <v>2021</v>
      </c>
      <c r="DTW1" s="22">
        <v>2020</v>
      </c>
      <c r="DTX1" s="22">
        <v>2021</v>
      </c>
      <c r="DTZ1" s="22">
        <v>2020</v>
      </c>
      <c r="DUA1" s="22">
        <v>2021</v>
      </c>
      <c r="DUE1" s="22">
        <v>2020</v>
      </c>
      <c r="DUF1" s="22">
        <v>2021</v>
      </c>
      <c r="DUH1" s="22">
        <v>2020</v>
      </c>
      <c r="DUI1" s="22">
        <v>2021</v>
      </c>
      <c r="DUM1" s="22">
        <v>2020</v>
      </c>
      <c r="DUN1" s="22">
        <v>2021</v>
      </c>
      <c r="DUP1" s="22">
        <v>2020</v>
      </c>
      <c r="DUQ1" s="22">
        <v>2021</v>
      </c>
      <c r="DUU1" s="22">
        <v>2020</v>
      </c>
      <c r="DUV1" s="22">
        <v>2021</v>
      </c>
      <c r="DUX1" s="22">
        <v>2020</v>
      </c>
      <c r="DUY1" s="22">
        <v>2021</v>
      </c>
      <c r="DVC1" s="22">
        <v>2020</v>
      </c>
      <c r="DVD1" s="22">
        <v>2021</v>
      </c>
      <c r="DVF1" s="22">
        <v>2020</v>
      </c>
      <c r="DVG1" s="22">
        <v>2021</v>
      </c>
      <c r="DVK1" s="22">
        <v>2020</v>
      </c>
      <c r="DVL1" s="22">
        <v>2021</v>
      </c>
      <c r="DVN1" s="22">
        <v>2020</v>
      </c>
      <c r="DVO1" s="22">
        <v>2021</v>
      </c>
      <c r="DVS1" s="22">
        <v>2020</v>
      </c>
      <c r="DVT1" s="22">
        <v>2021</v>
      </c>
      <c r="DVV1" s="22">
        <v>2020</v>
      </c>
      <c r="DVW1" s="22">
        <v>2021</v>
      </c>
      <c r="DWA1" s="22">
        <v>2020</v>
      </c>
      <c r="DWB1" s="22">
        <v>2021</v>
      </c>
      <c r="DWD1" s="22">
        <v>2020</v>
      </c>
      <c r="DWE1" s="22">
        <v>2021</v>
      </c>
      <c r="DWI1" s="22">
        <v>2020</v>
      </c>
      <c r="DWJ1" s="22">
        <v>2021</v>
      </c>
      <c r="DWL1" s="22">
        <v>2020</v>
      </c>
      <c r="DWM1" s="22">
        <v>2021</v>
      </c>
      <c r="DWQ1" s="22">
        <v>2020</v>
      </c>
      <c r="DWR1" s="22">
        <v>2021</v>
      </c>
      <c r="DWT1" s="22">
        <v>2020</v>
      </c>
      <c r="DWU1" s="22">
        <v>2021</v>
      </c>
      <c r="DWY1" s="22">
        <v>2020</v>
      </c>
      <c r="DWZ1" s="22">
        <v>2021</v>
      </c>
      <c r="DXB1" s="22">
        <v>2020</v>
      </c>
      <c r="DXC1" s="22">
        <v>2021</v>
      </c>
      <c r="DXG1" s="22">
        <v>2020</v>
      </c>
      <c r="DXH1" s="22">
        <v>2021</v>
      </c>
      <c r="DXJ1" s="22">
        <v>2020</v>
      </c>
      <c r="DXK1" s="22">
        <v>2021</v>
      </c>
      <c r="DXO1" s="22">
        <v>2020</v>
      </c>
      <c r="DXP1" s="22">
        <v>2021</v>
      </c>
      <c r="DXR1" s="22">
        <v>2020</v>
      </c>
      <c r="DXS1" s="22">
        <v>2021</v>
      </c>
      <c r="DXW1" s="22">
        <v>2020</v>
      </c>
      <c r="DXX1" s="22">
        <v>2021</v>
      </c>
      <c r="DXZ1" s="22">
        <v>2020</v>
      </c>
      <c r="DYA1" s="22">
        <v>2021</v>
      </c>
      <c r="DYE1" s="22">
        <v>2020</v>
      </c>
      <c r="DYF1" s="22">
        <v>2021</v>
      </c>
      <c r="DYH1" s="22">
        <v>2020</v>
      </c>
      <c r="DYI1" s="22">
        <v>2021</v>
      </c>
      <c r="DYM1" s="22">
        <v>2020</v>
      </c>
      <c r="DYN1" s="22">
        <v>2021</v>
      </c>
      <c r="DYP1" s="22">
        <v>2020</v>
      </c>
      <c r="DYQ1" s="22">
        <v>2021</v>
      </c>
      <c r="DYU1" s="22">
        <v>2020</v>
      </c>
      <c r="DYV1" s="22">
        <v>2021</v>
      </c>
      <c r="DYX1" s="22">
        <v>2020</v>
      </c>
      <c r="DYY1" s="22">
        <v>2021</v>
      </c>
      <c r="DZC1" s="22">
        <v>2020</v>
      </c>
      <c r="DZD1" s="22">
        <v>2021</v>
      </c>
      <c r="DZF1" s="22">
        <v>2020</v>
      </c>
      <c r="DZG1" s="22">
        <v>2021</v>
      </c>
      <c r="DZK1" s="22">
        <v>2020</v>
      </c>
      <c r="DZL1" s="22">
        <v>2021</v>
      </c>
      <c r="DZN1" s="22">
        <v>2020</v>
      </c>
      <c r="DZO1" s="22">
        <v>2021</v>
      </c>
      <c r="DZS1" s="22">
        <v>2020</v>
      </c>
      <c r="DZT1" s="22">
        <v>2021</v>
      </c>
      <c r="DZV1" s="22">
        <v>2020</v>
      </c>
      <c r="DZW1" s="22">
        <v>2021</v>
      </c>
      <c r="EAA1" s="22">
        <v>2020</v>
      </c>
      <c r="EAB1" s="22">
        <v>2021</v>
      </c>
      <c r="EAD1" s="22">
        <v>2020</v>
      </c>
      <c r="EAE1" s="22">
        <v>2021</v>
      </c>
      <c r="EAI1" s="22">
        <v>2020</v>
      </c>
      <c r="EAJ1" s="22">
        <v>2021</v>
      </c>
      <c r="EAL1" s="22">
        <v>2020</v>
      </c>
      <c r="EAM1" s="22">
        <v>2021</v>
      </c>
      <c r="EAQ1" s="22">
        <v>2020</v>
      </c>
      <c r="EAR1" s="22">
        <v>2021</v>
      </c>
      <c r="EAT1" s="22">
        <v>2020</v>
      </c>
      <c r="EAU1" s="22">
        <v>2021</v>
      </c>
      <c r="EAY1" s="22">
        <v>2020</v>
      </c>
      <c r="EAZ1" s="22">
        <v>2021</v>
      </c>
      <c r="EBB1" s="22">
        <v>2020</v>
      </c>
      <c r="EBC1" s="22">
        <v>2021</v>
      </c>
      <c r="EBG1" s="22">
        <v>2020</v>
      </c>
      <c r="EBH1" s="22">
        <v>2021</v>
      </c>
      <c r="EBJ1" s="22">
        <v>2020</v>
      </c>
      <c r="EBK1" s="22">
        <v>2021</v>
      </c>
      <c r="EBO1" s="22">
        <v>2020</v>
      </c>
      <c r="EBP1" s="22">
        <v>2021</v>
      </c>
      <c r="EBR1" s="22">
        <v>2020</v>
      </c>
      <c r="EBS1" s="22">
        <v>2021</v>
      </c>
      <c r="EBW1" s="22">
        <v>2020</v>
      </c>
      <c r="EBX1" s="22">
        <v>2021</v>
      </c>
      <c r="EBZ1" s="22">
        <v>2020</v>
      </c>
      <c r="ECA1" s="22">
        <v>2021</v>
      </c>
      <c r="ECE1" s="22">
        <v>2020</v>
      </c>
      <c r="ECF1" s="22">
        <v>2021</v>
      </c>
      <c r="ECH1" s="22">
        <v>2020</v>
      </c>
      <c r="ECI1" s="22">
        <v>2021</v>
      </c>
      <c r="ECM1" s="22">
        <v>2020</v>
      </c>
      <c r="ECN1" s="22">
        <v>2021</v>
      </c>
      <c r="ECP1" s="22">
        <v>2020</v>
      </c>
      <c r="ECQ1" s="22">
        <v>2021</v>
      </c>
      <c r="ECU1" s="22">
        <v>2020</v>
      </c>
      <c r="ECV1" s="22">
        <v>2021</v>
      </c>
      <c r="ECX1" s="22">
        <v>2020</v>
      </c>
      <c r="ECY1" s="22">
        <v>2021</v>
      </c>
      <c r="EDC1" s="22">
        <v>2020</v>
      </c>
      <c r="EDD1" s="22">
        <v>2021</v>
      </c>
      <c r="EDF1" s="22">
        <v>2020</v>
      </c>
      <c r="EDG1" s="22">
        <v>2021</v>
      </c>
      <c r="EDK1" s="22">
        <v>2020</v>
      </c>
      <c r="EDL1" s="22">
        <v>2021</v>
      </c>
      <c r="EDN1" s="22">
        <v>2020</v>
      </c>
      <c r="EDO1" s="22">
        <v>2021</v>
      </c>
      <c r="EDS1" s="22">
        <v>2020</v>
      </c>
      <c r="EDT1" s="22">
        <v>2021</v>
      </c>
      <c r="EDV1" s="22">
        <v>2020</v>
      </c>
      <c r="EDW1" s="22">
        <v>2021</v>
      </c>
      <c r="EEA1" s="22">
        <v>2020</v>
      </c>
      <c r="EEB1" s="22">
        <v>2021</v>
      </c>
      <c r="EED1" s="22">
        <v>2020</v>
      </c>
      <c r="EEE1" s="22">
        <v>2021</v>
      </c>
      <c r="EEI1" s="22">
        <v>2020</v>
      </c>
      <c r="EEJ1" s="22">
        <v>2021</v>
      </c>
      <c r="EEL1" s="22">
        <v>2020</v>
      </c>
      <c r="EEM1" s="22">
        <v>2021</v>
      </c>
      <c r="EEQ1" s="22">
        <v>2020</v>
      </c>
      <c r="EER1" s="22">
        <v>2021</v>
      </c>
      <c r="EET1" s="22">
        <v>2020</v>
      </c>
      <c r="EEU1" s="22">
        <v>2021</v>
      </c>
      <c r="EEY1" s="22">
        <v>2020</v>
      </c>
      <c r="EEZ1" s="22">
        <v>2021</v>
      </c>
      <c r="EFB1" s="22">
        <v>2020</v>
      </c>
      <c r="EFC1" s="22">
        <v>2021</v>
      </c>
      <c r="EFG1" s="22">
        <v>2020</v>
      </c>
      <c r="EFH1" s="22">
        <v>2021</v>
      </c>
      <c r="EFJ1" s="22">
        <v>2020</v>
      </c>
      <c r="EFK1" s="22">
        <v>2021</v>
      </c>
      <c r="EFO1" s="22">
        <v>2020</v>
      </c>
      <c r="EFP1" s="22">
        <v>2021</v>
      </c>
      <c r="EFR1" s="22">
        <v>2020</v>
      </c>
      <c r="EFS1" s="22">
        <v>2021</v>
      </c>
      <c r="EFW1" s="22">
        <v>2020</v>
      </c>
      <c r="EFX1" s="22">
        <v>2021</v>
      </c>
      <c r="EFZ1" s="22">
        <v>2020</v>
      </c>
      <c r="EGA1" s="22">
        <v>2021</v>
      </c>
      <c r="EGE1" s="22">
        <v>2020</v>
      </c>
      <c r="EGF1" s="22">
        <v>2021</v>
      </c>
      <c r="EGH1" s="22">
        <v>2020</v>
      </c>
      <c r="EGI1" s="22">
        <v>2021</v>
      </c>
      <c r="EGM1" s="22">
        <v>2020</v>
      </c>
      <c r="EGN1" s="22">
        <v>2021</v>
      </c>
      <c r="EGP1" s="22">
        <v>2020</v>
      </c>
      <c r="EGQ1" s="22">
        <v>2021</v>
      </c>
      <c r="EGU1" s="22">
        <v>2020</v>
      </c>
      <c r="EGV1" s="22">
        <v>2021</v>
      </c>
      <c r="EGX1" s="22">
        <v>2020</v>
      </c>
      <c r="EGY1" s="22">
        <v>2021</v>
      </c>
      <c r="EHC1" s="22">
        <v>2020</v>
      </c>
      <c r="EHD1" s="22">
        <v>2021</v>
      </c>
      <c r="EHF1" s="22">
        <v>2020</v>
      </c>
      <c r="EHG1" s="22">
        <v>2021</v>
      </c>
      <c r="EHK1" s="22">
        <v>2020</v>
      </c>
      <c r="EHL1" s="22">
        <v>2021</v>
      </c>
      <c r="EHN1" s="22">
        <v>2020</v>
      </c>
      <c r="EHO1" s="22">
        <v>2021</v>
      </c>
      <c r="EHS1" s="22">
        <v>2020</v>
      </c>
      <c r="EHT1" s="22">
        <v>2021</v>
      </c>
      <c r="EHV1" s="22">
        <v>2020</v>
      </c>
      <c r="EHW1" s="22">
        <v>2021</v>
      </c>
      <c r="EIA1" s="22">
        <v>2020</v>
      </c>
      <c r="EIB1" s="22">
        <v>2021</v>
      </c>
      <c r="EID1" s="22">
        <v>2020</v>
      </c>
      <c r="EIE1" s="22">
        <v>2021</v>
      </c>
      <c r="EII1" s="22">
        <v>2020</v>
      </c>
      <c r="EIJ1" s="22">
        <v>2021</v>
      </c>
      <c r="EIL1" s="22">
        <v>2020</v>
      </c>
      <c r="EIM1" s="22">
        <v>2021</v>
      </c>
      <c r="EIQ1" s="22">
        <v>2020</v>
      </c>
      <c r="EIR1" s="22">
        <v>2021</v>
      </c>
      <c r="EIT1" s="22">
        <v>2020</v>
      </c>
      <c r="EIU1" s="22">
        <v>2021</v>
      </c>
      <c r="EIY1" s="22">
        <v>2020</v>
      </c>
      <c r="EIZ1" s="22">
        <v>2021</v>
      </c>
      <c r="EJB1" s="22">
        <v>2020</v>
      </c>
      <c r="EJC1" s="22">
        <v>2021</v>
      </c>
      <c r="EJG1" s="22">
        <v>2020</v>
      </c>
      <c r="EJH1" s="22">
        <v>2021</v>
      </c>
      <c r="EJJ1" s="22">
        <v>2020</v>
      </c>
      <c r="EJK1" s="22">
        <v>2021</v>
      </c>
      <c r="EJO1" s="22">
        <v>2020</v>
      </c>
      <c r="EJP1" s="22">
        <v>2021</v>
      </c>
      <c r="EJR1" s="22">
        <v>2020</v>
      </c>
      <c r="EJS1" s="22">
        <v>2021</v>
      </c>
      <c r="EJW1" s="22">
        <v>2020</v>
      </c>
      <c r="EJX1" s="22">
        <v>2021</v>
      </c>
      <c r="EJZ1" s="22">
        <v>2020</v>
      </c>
      <c r="EKA1" s="22">
        <v>2021</v>
      </c>
      <c r="EKE1" s="22">
        <v>2020</v>
      </c>
      <c r="EKF1" s="22">
        <v>2021</v>
      </c>
      <c r="EKH1" s="22">
        <v>2020</v>
      </c>
      <c r="EKI1" s="22">
        <v>2021</v>
      </c>
      <c r="EKM1" s="22">
        <v>2020</v>
      </c>
      <c r="EKN1" s="22">
        <v>2021</v>
      </c>
      <c r="EKP1" s="22">
        <v>2020</v>
      </c>
      <c r="EKQ1" s="22">
        <v>2021</v>
      </c>
      <c r="EKU1" s="22">
        <v>2020</v>
      </c>
      <c r="EKV1" s="22">
        <v>2021</v>
      </c>
      <c r="EKX1" s="22">
        <v>2020</v>
      </c>
      <c r="EKY1" s="22">
        <v>2021</v>
      </c>
      <c r="ELC1" s="22">
        <v>2020</v>
      </c>
      <c r="ELD1" s="22">
        <v>2021</v>
      </c>
      <c r="ELF1" s="22">
        <v>2020</v>
      </c>
      <c r="ELG1" s="22">
        <v>2021</v>
      </c>
      <c r="ELK1" s="22">
        <v>2020</v>
      </c>
      <c r="ELL1" s="22">
        <v>2021</v>
      </c>
      <c r="ELN1" s="22">
        <v>2020</v>
      </c>
      <c r="ELO1" s="22">
        <v>2021</v>
      </c>
      <c r="ELS1" s="22">
        <v>2020</v>
      </c>
      <c r="ELT1" s="22">
        <v>2021</v>
      </c>
      <c r="ELV1" s="22">
        <v>2020</v>
      </c>
      <c r="ELW1" s="22">
        <v>2021</v>
      </c>
      <c r="EMA1" s="22">
        <v>2020</v>
      </c>
      <c r="EMB1" s="22">
        <v>2021</v>
      </c>
      <c r="EMD1" s="22">
        <v>2020</v>
      </c>
      <c r="EME1" s="22">
        <v>2021</v>
      </c>
      <c r="EMI1" s="22">
        <v>2020</v>
      </c>
      <c r="EMJ1" s="22">
        <v>2021</v>
      </c>
      <c r="EML1" s="22">
        <v>2020</v>
      </c>
      <c r="EMM1" s="22">
        <v>2021</v>
      </c>
      <c r="EMQ1" s="22">
        <v>2020</v>
      </c>
      <c r="EMR1" s="22">
        <v>2021</v>
      </c>
      <c r="EMT1" s="22">
        <v>2020</v>
      </c>
      <c r="EMU1" s="22">
        <v>2021</v>
      </c>
      <c r="EMY1" s="22">
        <v>2020</v>
      </c>
      <c r="EMZ1" s="22">
        <v>2021</v>
      </c>
      <c r="ENB1" s="22">
        <v>2020</v>
      </c>
      <c r="ENC1" s="22">
        <v>2021</v>
      </c>
      <c r="ENG1" s="22">
        <v>2020</v>
      </c>
      <c r="ENH1" s="22">
        <v>2021</v>
      </c>
      <c r="ENJ1" s="22">
        <v>2020</v>
      </c>
      <c r="ENK1" s="22">
        <v>2021</v>
      </c>
      <c r="ENO1" s="22">
        <v>2020</v>
      </c>
      <c r="ENP1" s="22">
        <v>2021</v>
      </c>
      <c r="ENR1" s="22">
        <v>2020</v>
      </c>
      <c r="ENS1" s="22">
        <v>2021</v>
      </c>
      <c r="ENW1" s="22">
        <v>2020</v>
      </c>
      <c r="ENX1" s="22">
        <v>2021</v>
      </c>
      <c r="ENZ1" s="22">
        <v>2020</v>
      </c>
      <c r="EOA1" s="22">
        <v>2021</v>
      </c>
      <c r="EOE1" s="22">
        <v>2020</v>
      </c>
      <c r="EOF1" s="22">
        <v>2021</v>
      </c>
      <c r="EOH1" s="22">
        <v>2020</v>
      </c>
      <c r="EOI1" s="22">
        <v>2021</v>
      </c>
      <c r="EOM1" s="22">
        <v>2020</v>
      </c>
      <c r="EON1" s="22">
        <v>2021</v>
      </c>
      <c r="EOP1" s="22">
        <v>2020</v>
      </c>
      <c r="EOQ1" s="22">
        <v>2021</v>
      </c>
      <c r="EOU1" s="22">
        <v>2020</v>
      </c>
      <c r="EOV1" s="22">
        <v>2021</v>
      </c>
      <c r="EOX1" s="22">
        <v>2020</v>
      </c>
      <c r="EOY1" s="22">
        <v>2021</v>
      </c>
      <c r="EPC1" s="22">
        <v>2020</v>
      </c>
      <c r="EPD1" s="22">
        <v>2021</v>
      </c>
      <c r="EPF1" s="22">
        <v>2020</v>
      </c>
      <c r="EPG1" s="22">
        <v>2021</v>
      </c>
      <c r="EPK1" s="22">
        <v>2020</v>
      </c>
      <c r="EPL1" s="22">
        <v>2021</v>
      </c>
      <c r="EPN1" s="22">
        <v>2020</v>
      </c>
      <c r="EPO1" s="22">
        <v>2021</v>
      </c>
      <c r="EPS1" s="22">
        <v>2020</v>
      </c>
      <c r="EPT1" s="22">
        <v>2021</v>
      </c>
      <c r="EPV1" s="22">
        <v>2020</v>
      </c>
      <c r="EPW1" s="22">
        <v>2021</v>
      </c>
      <c r="EQA1" s="22">
        <v>2020</v>
      </c>
      <c r="EQB1" s="22">
        <v>2021</v>
      </c>
      <c r="EQD1" s="22">
        <v>2020</v>
      </c>
      <c r="EQE1" s="22">
        <v>2021</v>
      </c>
      <c r="EQI1" s="22">
        <v>2020</v>
      </c>
      <c r="EQJ1" s="22">
        <v>2021</v>
      </c>
      <c r="EQL1" s="22">
        <v>2020</v>
      </c>
      <c r="EQM1" s="22">
        <v>2021</v>
      </c>
      <c r="EQQ1" s="22">
        <v>2020</v>
      </c>
      <c r="EQR1" s="22">
        <v>2021</v>
      </c>
      <c r="EQT1" s="22">
        <v>2020</v>
      </c>
      <c r="EQU1" s="22">
        <v>2021</v>
      </c>
      <c r="EQY1" s="22">
        <v>2020</v>
      </c>
      <c r="EQZ1" s="22">
        <v>2021</v>
      </c>
      <c r="ERB1" s="22">
        <v>2020</v>
      </c>
      <c r="ERC1" s="22">
        <v>2021</v>
      </c>
      <c r="ERG1" s="22">
        <v>2020</v>
      </c>
      <c r="ERH1" s="22">
        <v>2021</v>
      </c>
      <c r="ERJ1" s="22">
        <v>2020</v>
      </c>
      <c r="ERK1" s="22">
        <v>2021</v>
      </c>
      <c r="ERO1" s="22">
        <v>2020</v>
      </c>
      <c r="ERP1" s="22">
        <v>2021</v>
      </c>
      <c r="ERR1" s="22">
        <v>2020</v>
      </c>
      <c r="ERS1" s="22">
        <v>2021</v>
      </c>
      <c r="ERW1" s="22">
        <v>2020</v>
      </c>
      <c r="ERX1" s="22">
        <v>2021</v>
      </c>
      <c r="ERZ1" s="22">
        <v>2020</v>
      </c>
      <c r="ESA1" s="22">
        <v>2021</v>
      </c>
      <c r="ESE1" s="22">
        <v>2020</v>
      </c>
      <c r="ESF1" s="22">
        <v>2021</v>
      </c>
      <c r="ESH1" s="22">
        <v>2020</v>
      </c>
      <c r="ESI1" s="22">
        <v>2021</v>
      </c>
      <c r="ESM1" s="22">
        <v>2020</v>
      </c>
      <c r="ESN1" s="22">
        <v>2021</v>
      </c>
      <c r="ESP1" s="22">
        <v>2020</v>
      </c>
      <c r="ESQ1" s="22">
        <v>2021</v>
      </c>
      <c r="ESU1" s="22">
        <v>2020</v>
      </c>
      <c r="ESV1" s="22">
        <v>2021</v>
      </c>
      <c r="ESX1" s="22">
        <v>2020</v>
      </c>
      <c r="ESY1" s="22">
        <v>2021</v>
      </c>
      <c r="ETC1" s="22">
        <v>2020</v>
      </c>
      <c r="ETD1" s="22">
        <v>2021</v>
      </c>
      <c r="ETF1" s="22">
        <v>2020</v>
      </c>
      <c r="ETG1" s="22">
        <v>2021</v>
      </c>
      <c r="ETK1" s="22">
        <v>2020</v>
      </c>
      <c r="ETL1" s="22">
        <v>2021</v>
      </c>
      <c r="ETN1" s="22">
        <v>2020</v>
      </c>
      <c r="ETO1" s="22">
        <v>2021</v>
      </c>
      <c r="ETS1" s="22">
        <v>2020</v>
      </c>
      <c r="ETT1" s="22">
        <v>2021</v>
      </c>
      <c r="ETV1" s="22">
        <v>2020</v>
      </c>
      <c r="ETW1" s="22">
        <v>2021</v>
      </c>
      <c r="EUA1" s="22">
        <v>2020</v>
      </c>
      <c r="EUB1" s="22">
        <v>2021</v>
      </c>
      <c r="EUD1" s="22">
        <v>2020</v>
      </c>
      <c r="EUE1" s="22">
        <v>2021</v>
      </c>
      <c r="EUI1" s="22">
        <v>2020</v>
      </c>
      <c r="EUJ1" s="22">
        <v>2021</v>
      </c>
      <c r="EUL1" s="22">
        <v>2020</v>
      </c>
      <c r="EUM1" s="22">
        <v>2021</v>
      </c>
      <c r="EUQ1" s="22">
        <v>2020</v>
      </c>
      <c r="EUR1" s="22">
        <v>2021</v>
      </c>
      <c r="EUT1" s="22">
        <v>2020</v>
      </c>
      <c r="EUU1" s="22">
        <v>2021</v>
      </c>
      <c r="EUY1" s="22">
        <v>2020</v>
      </c>
      <c r="EUZ1" s="22">
        <v>2021</v>
      </c>
      <c r="EVB1" s="22">
        <v>2020</v>
      </c>
      <c r="EVC1" s="22">
        <v>2021</v>
      </c>
      <c r="EVG1" s="22">
        <v>2020</v>
      </c>
      <c r="EVH1" s="22">
        <v>2021</v>
      </c>
      <c r="EVJ1" s="22">
        <v>2020</v>
      </c>
      <c r="EVK1" s="22">
        <v>2021</v>
      </c>
      <c r="EVO1" s="22">
        <v>2020</v>
      </c>
      <c r="EVP1" s="22">
        <v>2021</v>
      </c>
      <c r="EVR1" s="22">
        <v>2020</v>
      </c>
      <c r="EVS1" s="22">
        <v>2021</v>
      </c>
      <c r="EVW1" s="22">
        <v>2020</v>
      </c>
      <c r="EVX1" s="22">
        <v>2021</v>
      </c>
      <c r="EVZ1" s="22">
        <v>2020</v>
      </c>
      <c r="EWA1" s="22">
        <v>2021</v>
      </c>
      <c r="EWE1" s="22">
        <v>2020</v>
      </c>
      <c r="EWF1" s="22">
        <v>2021</v>
      </c>
      <c r="EWH1" s="22">
        <v>2020</v>
      </c>
      <c r="EWI1" s="22">
        <v>2021</v>
      </c>
      <c r="EWM1" s="22">
        <v>2020</v>
      </c>
      <c r="EWN1" s="22">
        <v>2021</v>
      </c>
      <c r="EWP1" s="22">
        <v>2020</v>
      </c>
      <c r="EWQ1" s="22">
        <v>2021</v>
      </c>
      <c r="EWU1" s="22">
        <v>2020</v>
      </c>
      <c r="EWV1" s="22">
        <v>2021</v>
      </c>
      <c r="EWX1" s="22">
        <v>2020</v>
      </c>
      <c r="EWY1" s="22">
        <v>2021</v>
      </c>
      <c r="EXC1" s="22">
        <v>2020</v>
      </c>
      <c r="EXD1" s="22">
        <v>2021</v>
      </c>
      <c r="EXF1" s="22">
        <v>2020</v>
      </c>
      <c r="EXG1" s="22">
        <v>2021</v>
      </c>
      <c r="EXK1" s="22">
        <v>2020</v>
      </c>
      <c r="EXL1" s="22">
        <v>2021</v>
      </c>
      <c r="EXN1" s="22">
        <v>2020</v>
      </c>
      <c r="EXO1" s="22">
        <v>2021</v>
      </c>
      <c r="EXS1" s="22">
        <v>2020</v>
      </c>
      <c r="EXT1" s="22">
        <v>2021</v>
      </c>
      <c r="EXV1" s="22">
        <v>2020</v>
      </c>
      <c r="EXW1" s="22">
        <v>2021</v>
      </c>
      <c r="EYA1" s="22">
        <v>2020</v>
      </c>
      <c r="EYB1" s="22">
        <v>2021</v>
      </c>
      <c r="EYD1" s="22">
        <v>2020</v>
      </c>
      <c r="EYE1" s="22">
        <v>2021</v>
      </c>
      <c r="EYI1" s="22">
        <v>2020</v>
      </c>
      <c r="EYJ1" s="22">
        <v>2021</v>
      </c>
      <c r="EYL1" s="22">
        <v>2020</v>
      </c>
      <c r="EYM1" s="22">
        <v>2021</v>
      </c>
      <c r="EYQ1" s="22">
        <v>2020</v>
      </c>
      <c r="EYR1" s="22">
        <v>2021</v>
      </c>
      <c r="EYT1" s="22">
        <v>2020</v>
      </c>
      <c r="EYU1" s="22">
        <v>2021</v>
      </c>
      <c r="EYY1" s="22">
        <v>2020</v>
      </c>
      <c r="EYZ1" s="22">
        <v>2021</v>
      </c>
      <c r="EZB1" s="22">
        <v>2020</v>
      </c>
      <c r="EZC1" s="22">
        <v>2021</v>
      </c>
      <c r="EZG1" s="22">
        <v>2020</v>
      </c>
      <c r="EZH1" s="22">
        <v>2021</v>
      </c>
      <c r="EZJ1" s="22">
        <v>2020</v>
      </c>
      <c r="EZK1" s="22">
        <v>2021</v>
      </c>
      <c r="EZO1" s="22">
        <v>2020</v>
      </c>
      <c r="EZP1" s="22">
        <v>2021</v>
      </c>
      <c r="EZR1" s="22">
        <v>2020</v>
      </c>
      <c r="EZS1" s="22">
        <v>2021</v>
      </c>
      <c r="EZW1" s="22">
        <v>2020</v>
      </c>
      <c r="EZX1" s="22">
        <v>2021</v>
      </c>
      <c r="EZZ1" s="22">
        <v>2020</v>
      </c>
      <c r="FAA1" s="22">
        <v>2021</v>
      </c>
      <c r="FAE1" s="22">
        <v>2020</v>
      </c>
      <c r="FAF1" s="22">
        <v>2021</v>
      </c>
      <c r="FAH1" s="22">
        <v>2020</v>
      </c>
      <c r="FAI1" s="22">
        <v>2021</v>
      </c>
      <c r="FAM1" s="22">
        <v>2020</v>
      </c>
      <c r="FAN1" s="22">
        <v>2021</v>
      </c>
      <c r="FAP1" s="22">
        <v>2020</v>
      </c>
      <c r="FAQ1" s="22">
        <v>2021</v>
      </c>
      <c r="FAU1" s="22">
        <v>2020</v>
      </c>
      <c r="FAV1" s="22">
        <v>2021</v>
      </c>
      <c r="FAX1" s="22">
        <v>2020</v>
      </c>
      <c r="FAY1" s="22">
        <v>2021</v>
      </c>
      <c r="FBC1" s="22">
        <v>2020</v>
      </c>
      <c r="FBD1" s="22">
        <v>2021</v>
      </c>
      <c r="FBF1" s="22">
        <v>2020</v>
      </c>
      <c r="FBG1" s="22">
        <v>2021</v>
      </c>
      <c r="FBK1" s="22">
        <v>2020</v>
      </c>
      <c r="FBL1" s="22">
        <v>2021</v>
      </c>
      <c r="FBN1" s="22">
        <v>2020</v>
      </c>
      <c r="FBO1" s="22">
        <v>2021</v>
      </c>
      <c r="FBS1" s="22">
        <v>2020</v>
      </c>
      <c r="FBT1" s="22">
        <v>2021</v>
      </c>
      <c r="FBV1" s="22">
        <v>2020</v>
      </c>
      <c r="FBW1" s="22">
        <v>2021</v>
      </c>
      <c r="FCA1" s="22">
        <v>2020</v>
      </c>
      <c r="FCB1" s="22">
        <v>2021</v>
      </c>
      <c r="FCD1" s="22">
        <v>2020</v>
      </c>
      <c r="FCE1" s="22">
        <v>2021</v>
      </c>
      <c r="FCI1" s="22">
        <v>2020</v>
      </c>
      <c r="FCJ1" s="22">
        <v>2021</v>
      </c>
      <c r="FCL1" s="22">
        <v>2020</v>
      </c>
      <c r="FCM1" s="22">
        <v>2021</v>
      </c>
      <c r="FCQ1" s="22">
        <v>2020</v>
      </c>
      <c r="FCR1" s="22">
        <v>2021</v>
      </c>
      <c r="FCT1" s="22">
        <v>2020</v>
      </c>
      <c r="FCU1" s="22">
        <v>2021</v>
      </c>
      <c r="FCY1" s="22">
        <v>2020</v>
      </c>
      <c r="FCZ1" s="22">
        <v>2021</v>
      </c>
      <c r="FDB1" s="22">
        <v>2020</v>
      </c>
      <c r="FDC1" s="22">
        <v>2021</v>
      </c>
      <c r="FDG1" s="22">
        <v>2020</v>
      </c>
      <c r="FDH1" s="22">
        <v>2021</v>
      </c>
      <c r="FDJ1" s="22">
        <v>2020</v>
      </c>
      <c r="FDK1" s="22">
        <v>2021</v>
      </c>
      <c r="FDO1" s="22">
        <v>2020</v>
      </c>
      <c r="FDP1" s="22">
        <v>2021</v>
      </c>
      <c r="FDR1" s="22">
        <v>2020</v>
      </c>
      <c r="FDS1" s="22">
        <v>2021</v>
      </c>
      <c r="FDW1" s="22">
        <v>2020</v>
      </c>
      <c r="FDX1" s="22">
        <v>2021</v>
      </c>
      <c r="FDZ1" s="22">
        <v>2020</v>
      </c>
      <c r="FEA1" s="22">
        <v>2021</v>
      </c>
      <c r="FEE1" s="22">
        <v>2020</v>
      </c>
      <c r="FEF1" s="22">
        <v>2021</v>
      </c>
      <c r="FEH1" s="22">
        <v>2020</v>
      </c>
      <c r="FEI1" s="22">
        <v>2021</v>
      </c>
      <c r="FEM1" s="22">
        <v>2020</v>
      </c>
      <c r="FEN1" s="22">
        <v>2021</v>
      </c>
      <c r="FEP1" s="22">
        <v>2020</v>
      </c>
      <c r="FEQ1" s="22">
        <v>2021</v>
      </c>
      <c r="FEU1" s="22">
        <v>2020</v>
      </c>
      <c r="FEV1" s="22">
        <v>2021</v>
      </c>
      <c r="FEX1" s="22">
        <v>2020</v>
      </c>
      <c r="FEY1" s="22">
        <v>2021</v>
      </c>
      <c r="FFC1" s="22">
        <v>2020</v>
      </c>
      <c r="FFD1" s="22">
        <v>2021</v>
      </c>
      <c r="FFF1" s="22">
        <v>2020</v>
      </c>
      <c r="FFG1" s="22">
        <v>2021</v>
      </c>
      <c r="FFK1" s="22">
        <v>2020</v>
      </c>
      <c r="FFL1" s="22">
        <v>2021</v>
      </c>
      <c r="FFN1" s="22">
        <v>2020</v>
      </c>
      <c r="FFO1" s="22">
        <v>2021</v>
      </c>
      <c r="FFS1" s="22">
        <v>2020</v>
      </c>
      <c r="FFT1" s="22">
        <v>2021</v>
      </c>
      <c r="FFV1" s="22">
        <v>2020</v>
      </c>
      <c r="FFW1" s="22">
        <v>2021</v>
      </c>
      <c r="FGA1" s="22">
        <v>2020</v>
      </c>
      <c r="FGB1" s="22">
        <v>2021</v>
      </c>
      <c r="FGD1" s="22">
        <v>2020</v>
      </c>
      <c r="FGE1" s="22">
        <v>2021</v>
      </c>
      <c r="FGI1" s="22">
        <v>2020</v>
      </c>
      <c r="FGJ1" s="22">
        <v>2021</v>
      </c>
      <c r="FGL1" s="22">
        <v>2020</v>
      </c>
      <c r="FGM1" s="22">
        <v>2021</v>
      </c>
      <c r="FGQ1" s="22">
        <v>2020</v>
      </c>
      <c r="FGR1" s="22">
        <v>2021</v>
      </c>
      <c r="FGT1" s="22">
        <v>2020</v>
      </c>
      <c r="FGU1" s="22">
        <v>2021</v>
      </c>
      <c r="FGY1" s="22">
        <v>2020</v>
      </c>
      <c r="FGZ1" s="22">
        <v>2021</v>
      </c>
      <c r="FHB1" s="22">
        <v>2020</v>
      </c>
      <c r="FHC1" s="22">
        <v>2021</v>
      </c>
      <c r="FHG1" s="22">
        <v>2020</v>
      </c>
      <c r="FHH1" s="22">
        <v>2021</v>
      </c>
      <c r="FHJ1" s="22">
        <v>2020</v>
      </c>
      <c r="FHK1" s="22">
        <v>2021</v>
      </c>
      <c r="FHO1" s="22">
        <v>2020</v>
      </c>
      <c r="FHP1" s="22">
        <v>2021</v>
      </c>
      <c r="FHR1" s="22">
        <v>2020</v>
      </c>
      <c r="FHS1" s="22">
        <v>2021</v>
      </c>
      <c r="FHW1" s="22">
        <v>2020</v>
      </c>
      <c r="FHX1" s="22">
        <v>2021</v>
      </c>
      <c r="FHZ1" s="22">
        <v>2020</v>
      </c>
      <c r="FIA1" s="22">
        <v>2021</v>
      </c>
      <c r="FIE1" s="22">
        <v>2020</v>
      </c>
      <c r="FIF1" s="22">
        <v>2021</v>
      </c>
      <c r="FIH1" s="22">
        <v>2020</v>
      </c>
      <c r="FII1" s="22">
        <v>2021</v>
      </c>
      <c r="FIM1" s="22">
        <v>2020</v>
      </c>
      <c r="FIN1" s="22">
        <v>2021</v>
      </c>
      <c r="FIP1" s="22">
        <v>2020</v>
      </c>
      <c r="FIQ1" s="22">
        <v>2021</v>
      </c>
      <c r="FIU1" s="22">
        <v>2020</v>
      </c>
      <c r="FIV1" s="22">
        <v>2021</v>
      </c>
      <c r="FIX1" s="22">
        <v>2020</v>
      </c>
      <c r="FIY1" s="22">
        <v>2021</v>
      </c>
      <c r="FJC1" s="22">
        <v>2020</v>
      </c>
      <c r="FJD1" s="22">
        <v>2021</v>
      </c>
      <c r="FJF1" s="22">
        <v>2020</v>
      </c>
      <c r="FJG1" s="22">
        <v>2021</v>
      </c>
      <c r="FJK1" s="22">
        <v>2020</v>
      </c>
      <c r="FJL1" s="22">
        <v>2021</v>
      </c>
      <c r="FJN1" s="22">
        <v>2020</v>
      </c>
      <c r="FJO1" s="22">
        <v>2021</v>
      </c>
      <c r="FJS1" s="22">
        <v>2020</v>
      </c>
      <c r="FJT1" s="22">
        <v>2021</v>
      </c>
      <c r="FJV1" s="22">
        <v>2020</v>
      </c>
      <c r="FJW1" s="22">
        <v>2021</v>
      </c>
      <c r="FKA1" s="22">
        <v>2020</v>
      </c>
      <c r="FKB1" s="22">
        <v>2021</v>
      </c>
      <c r="FKD1" s="22">
        <v>2020</v>
      </c>
      <c r="FKE1" s="22">
        <v>2021</v>
      </c>
      <c r="FKI1" s="22">
        <v>2020</v>
      </c>
      <c r="FKJ1" s="22">
        <v>2021</v>
      </c>
      <c r="FKL1" s="22">
        <v>2020</v>
      </c>
      <c r="FKM1" s="22">
        <v>2021</v>
      </c>
      <c r="FKQ1" s="22">
        <v>2020</v>
      </c>
      <c r="FKR1" s="22">
        <v>2021</v>
      </c>
      <c r="FKT1" s="22">
        <v>2020</v>
      </c>
      <c r="FKU1" s="22">
        <v>2021</v>
      </c>
      <c r="FKY1" s="22">
        <v>2020</v>
      </c>
      <c r="FKZ1" s="22">
        <v>2021</v>
      </c>
      <c r="FLB1" s="22">
        <v>2020</v>
      </c>
      <c r="FLC1" s="22">
        <v>2021</v>
      </c>
      <c r="FLG1" s="22">
        <v>2020</v>
      </c>
      <c r="FLH1" s="22">
        <v>2021</v>
      </c>
      <c r="FLJ1" s="22">
        <v>2020</v>
      </c>
      <c r="FLK1" s="22">
        <v>2021</v>
      </c>
      <c r="FLO1" s="22">
        <v>2020</v>
      </c>
      <c r="FLP1" s="22">
        <v>2021</v>
      </c>
      <c r="FLR1" s="22">
        <v>2020</v>
      </c>
      <c r="FLS1" s="22">
        <v>2021</v>
      </c>
      <c r="FLW1" s="22">
        <v>2020</v>
      </c>
      <c r="FLX1" s="22">
        <v>2021</v>
      </c>
      <c r="FLZ1" s="22">
        <v>2020</v>
      </c>
      <c r="FMA1" s="22">
        <v>2021</v>
      </c>
      <c r="FME1" s="22">
        <v>2020</v>
      </c>
      <c r="FMF1" s="22">
        <v>2021</v>
      </c>
      <c r="FMH1" s="22">
        <v>2020</v>
      </c>
      <c r="FMI1" s="22">
        <v>2021</v>
      </c>
      <c r="FMM1" s="22">
        <v>2020</v>
      </c>
      <c r="FMN1" s="22">
        <v>2021</v>
      </c>
      <c r="FMP1" s="22">
        <v>2020</v>
      </c>
      <c r="FMQ1" s="22">
        <v>2021</v>
      </c>
      <c r="FMU1" s="22">
        <v>2020</v>
      </c>
      <c r="FMV1" s="22">
        <v>2021</v>
      </c>
      <c r="FMX1" s="22">
        <v>2020</v>
      </c>
      <c r="FMY1" s="22">
        <v>2021</v>
      </c>
      <c r="FNC1" s="22">
        <v>2020</v>
      </c>
      <c r="FND1" s="22">
        <v>2021</v>
      </c>
      <c r="FNF1" s="22">
        <v>2020</v>
      </c>
      <c r="FNG1" s="22">
        <v>2021</v>
      </c>
      <c r="FNK1" s="22">
        <v>2020</v>
      </c>
      <c r="FNL1" s="22">
        <v>2021</v>
      </c>
      <c r="FNN1" s="22">
        <v>2020</v>
      </c>
      <c r="FNO1" s="22">
        <v>2021</v>
      </c>
      <c r="FNS1" s="22">
        <v>2020</v>
      </c>
      <c r="FNT1" s="22">
        <v>2021</v>
      </c>
      <c r="FNV1" s="22">
        <v>2020</v>
      </c>
      <c r="FNW1" s="22">
        <v>2021</v>
      </c>
      <c r="FOA1" s="22">
        <v>2020</v>
      </c>
      <c r="FOB1" s="22">
        <v>2021</v>
      </c>
      <c r="FOD1" s="22">
        <v>2020</v>
      </c>
      <c r="FOE1" s="22">
        <v>2021</v>
      </c>
      <c r="FOI1" s="22">
        <v>2020</v>
      </c>
      <c r="FOJ1" s="22">
        <v>2021</v>
      </c>
      <c r="FOL1" s="22">
        <v>2020</v>
      </c>
      <c r="FOM1" s="22">
        <v>2021</v>
      </c>
      <c r="FOQ1" s="22">
        <v>2020</v>
      </c>
      <c r="FOR1" s="22">
        <v>2021</v>
      </c>
      <c r="FOT1" s="22">
        <v>2020</v>
      </c>
      <c r="FOU1" s="22">
        <v>2021</v>
      </c>
      <c r="FOY1" s="22">
        <v>2020</v>
      </c>
      <c r="FOZ1" s="22">
        <v>2021</v>
      </c>
      <c r="FPB1" s="22">
        <v>2020</v>
      </c>
      <c r="FPC1" s="22">
        <v>2021</v>
      </c>
      <c r="FPG1" s="22">
        <v>2020</v>
      </c>
      <c r="FPH1" s="22">
        <v>2021</v>
      </c>
      <c r="FPJ1" s="22">
        <v>2020</v>
      </c>
      <c r="FPK1" s="22">
        <v>2021</v>
      </c>
      <c r="FPO1" s="22">
        <v>2020</v>
      </c>
      <c r="FPP1" s="22">
        <v>2021</v>
      </c>
      <c r="FPR1" s="22">
        <v>2020</v>
      </c>
      <c r="FPS1" s="22">
        <v>2021</v>
      </c>
      <c r="FPW1" s="22">
        <v>2020</v>
      </c>
      <c r="FPX1" s="22">
        <v>2021</v>
      </c>
      <c r="FPZ1" s="22">
        <v>2020</v>
      </c>
      <c r="FQA1" s="22">
        <v>2021</v>
      </c>
      <c r="FQE1" s="22">
        <v>2020</v>
      </c>
      <c r="FQF1" s="22">
        <v>2021</v>
      </c>
      <c r="FQH1" s="22">
        <v>2020</v>
      </c>
      <c r="FQI1" s="22">
        <v>2021</v>
      </c>
      <c r="FQM1" s="22">
        <v>2020</v>
      </c>
      <c r="FQN1" s="22">
        <v>2021</v>
      </c>
      <c r="FQP1" s="22">
        <v>2020</v>
      </c>
      <c r="FQQ1" s="22">
        <v>2021</v>
      </c>
      <c r="FQU1" s="22">
        <v>2020</v>
      </c>
      <c r="FQV1" s="22">
        <v>2021</v>
      </c>
      <c r="FQX1" s="22">
        <v>2020</v>
      </c>
      <c r="FQY1" s="22">
        <v>2021</v>
      </c>
      <c r="FRC1" s="22">
        <v>2020</v>
      </c>
      <c r="FRD1" s="22">
        <v>2021</v>
      </c>
      <c r="FRF1" s="22">
        <v>2020</v>
      </c>
      <c r="FRG1" s="22">
        <v>2021</v>
      </c>
      <c r="FRK1" s="22">
        <v>2020</v>
      </c>
      <c r="FRL1" s="22">
        <v>2021</v>
      </c>
      <c r="FRN1" s="22">
        <v>2020</v>
      </c>
      <c r="FRO1" s="22">
        <v>2021</v>
      </c>
      <c r="FRS1" s="22">
        <v>2020</v>
      </c>
      <c r="FRT1" s="22">
        <v>2021</v>
      </c>
      <c r="FRV1" s="22">
        <v>2020</v>
      </c>
      <c r="FRW1" s="22">
        <v>2021</v>
      </c>
      <c r="FSA1" s="22">
        <v>2020</v>
      </c>
      <c r="FSB1" s="22">
        <v>2021</v>
      </c>
      <c r="FSD1" s="22">
        <v>2020</v>
      </c>
      <c r="FSE1" s="22">
        <v>2021</v>
      </c>
      <c r="FSI1" s="22">
        <v>2020</v>
      </c>
      <c r="FSJ1" s="22">
        <v>2021</v>
      </c>
      <c r="FSL1" s="22">
        <v>2020</v>
      </c>
      <c r="FSM1" s="22">
        <v>2021</v>
      </c>
      <c r="FSQ1" s="22">
        <v>2020</v>
      </c>
      <c r="FSR1" s="22">
        <v>2021</v>
      </c>
      <c r="FST1" s="22">
        <v>2020</v>
      </c>
      <c r="FSU1" s="22">
        <v>2021</v>
      </c>
      <c r="FSY1" s="22">
        <v>2020</v>
      </c>
      <c r="FSZ1" s="22">
        <v>2021</v>
      </c>
      <c r="FTB1" s="22">
        <v>2020</v>
      </c>
      <c r="FTC1" s="22">
        <v>2021</v>
      </c>
      <c r="FTG1" s="22">
        <v>2020</v>
      </c>
      <c r="FTH1" s="22">
        <v>2021</v>
      </c>
      <c r="FTJ1" s="22">
        <v>2020</v>
      </c>
      <c r="FTK1" s="22">
        <v>2021</v>
      </c>
      <c r="FTO1" s="22">
        <v>2020</v>
      </c>
      <c r="FTP1" s="22">
        <v>2021</v>
      </c>
      <c r="FTR1" s="22">
        <v>2020</v>
      </c>
      <c r="FTS1" s="22">
        <v>2021</v>
      </c>
      <c r="FTW1" s="22">
        <v>2020</v>
      </c>
      <c r="FTX1" s="22">
        <v>2021</v>
      </c>
      <c r="FTZ1" s="22">
        <v>2020</v>
      </c>
      <c r="FUA1" s="22">
        <v>2021</v>
      </c>
      <c r="FUE1" s="22">
        <v>2020</v>
      </c>
      <c r="FUF1" s="22">
        <v>2021</v>
      </c>
      <c r="FUH1" s="22">
        <v>2020</v>
      </c>
      <c r="FUI1" s="22">
        <v>2021</v>
      </c>
      <c r="FUM1" s="22">
        <v>2020</v>
      </c>
      <c r="FUN1" s="22">
        <v>2021</v>
      </c>
      <c r="FUP1" s="22">
        <v>2020</v>
      </c>
      <c r="FUQ1" s="22">
        <v>2021</v>
      </c>
      <c r="FUU1" s="22">
        <v>2020</v>
      </c>
      <c r="FUV1" s="22">
        <v>2021</v>
      </c>
      <c r="FUX1" s="22">
        <v>2020</v>
      </c>
      <c r="FUY1" s="22">
        <v>2021</v>
      </c>
      <c r="FVC1" s="22">
        <v>2020</v>
      </c>
      <c r="FVD1" s="22">
        <v>2021</v>
      </c>
      <c r="FVF1" s="22">
        <v>2020</v>
      </c>
      <c r="FVG1" s="22">
        <v>2021</v>
      </c>
      <c r="FVK1" s="22">
        <v>2020</v>
      </c>
      <c r="FVL1" s="22">
        <v>2021</v>
      </c>
      <c r="FVN1" s="22">
        <v>2020</v>
      </c>
      <c r="FVO1" s="22">
        <v>2021</v>
      </c>
      <c r="FVS1" s="22">
        <v>2020</v>
      </c>
      <c r="FVT1" s="22">
        <v>2021</v>
      </c>
      <c r="FVV1" s="22">
        <v>2020</v>
      </c>
      <c r="FVW1" s="22">
        <v>2021</v>
      </c>
      <c r="FWA1" s="22">
        <v>2020</v>
      </c>
      <c r="FWB1" s="22">
        <v>2021</v>
      </c>
      <c r="FWD1" s="22">
        <v>2020</v>
      </c>
      <c r="FWE1" s="22">
        <v>2021</v>
      </c>
      <c r="FWI1" s="22">
        <v>2020</v>
      </c>
      <c r="FWJ1" s="22">
        <v>2021</v>
      </c>
      <c r="FWL1" s="22">
        <v>2020</v>
      </c>
      <c r="FWM1" s="22">
        <v>2021</v>
      </c>
      <c r="FWQ1" s="22">
        <v>2020</v>
      </c>
      <c r="FWR1" s="22">
        <v>2021</v>
      </c>
      <c r="FWT1" s="22">
        <v>2020</v>
      </c>
      <c r="FWU1" s="22">
        <v>2021</v>
      </c>
      <c r="FWY1" s="22">
        <v>2020</v>
      </c>
      <c r="FWZ1" s="22">
        <v>2021</v>
      </c>
      <c r="FXB1" s="22">
        <v>2020</v>
      </c>
      <c r="FXC1" s="22">
        <v>2021</v>
      </c>
      <c r="FXG1" s="22">
        <v>2020</v>
      </c>
      <c r="FXH1" s="22">
        <v>2021</v>
      </c>
      <c r="FXJ1" s="22">
        <v>2020</v>
      </c>
      <c r="FXK1" s="22">
        <v>2021</v>
      </c>
      <c r="FXO1" s="22">
        <v>2020</v>
      </c>
      <c r="FXP1" s="22">
        <v>2021</v>
      </c>
      <c r="FXR1" s="22">
        <v>2020</v>
      </c>
      <c r="FXS1" s="22">
        <v>2021</v>
      </c>
      <c r="FXW1" s="22">
        <v>2020</v>
      </c>
      <c r="FXX1" s="22">
        <v>2021</v>
      </c>
      <c r="FXZ1" s="22">
        <v>2020</v>
      </c>
      <c r="FYA1" s="22">
        <v>2021</v>
      </c>
      <c r="FYE1" s="22">
        <v>2020</v>
      </c>
      <c r="FYF1" s="22">
        <v>2021</v>
      </c>
      <c r="FYH1" s="22">
        <v>2020</v>
      </c>
      <c r="FYI1" s="22">
        <v>2021</v>
      </c>
      <c r="FYM1" s="22">
        <v>2020</v>
      </c>
      <c r="FYN1" s="22">
        <v>2021</v>
      </c>
      <c r="FYP1" s="22">
        <v>2020</v>
      </c>
      <c r="FYQ1" s="22">
        <v>2021</v>
      </c>
      <c r="FYU1" s="22">
        <v>2020</v>
      </c>
      <c r="FYV1" s="22">
        <v>2021</v>
      </c>
      <c r="FYX1" s="22">
        <v>2020</v>
      </c>
      <c r="FYY1" s="22">
        <v>2021</v>
      </c>
      <c r="FZC1" s="22">
        <v>2020</v>
      </c>
      <c r="FZD1" s="22">
        <v>2021</v>
      </c>
      <c r="FZF1" s="22">
        <v>2020</v>
      </c>
      <c r="FZG1" s="22">
        <v>2021</v>
      </c>
      <c r="FZK1" s="22">
        <v>2020</v>
      </c>
      <c r="FZL1" s="22">
        <v>2021</v>
      </c>
      <c r="FZN1" s="22">
        <v>2020</v>
      </c>
      <c r="FZO1" s="22">
        <v>2021</v>
      </c>
      <c r="FZS1" s="22">
        <v>2020</v>
      </c>
      <c r="FZT1" s="22">
        <v>2021</v>
      </c>
      <c r="FZV1" s="22">
        <v>2020</v>
      </c>
      <c r="FZW1" s="22">
        <v>2021</v>
      </c>
      <c r="GAA1" s="22">
        <v>2020</v>
      </c>
      <c r="GAB1" s="22">
        <v>2021</v>
      </c>
      <c r="GAD1" s="22">
        <v>2020</v>
      </c>
      <c r="GAE1" s="22">
        <v>2021</v>
      </c>
      <c r="GAI1" s="22">
        <v>2020</v>
      </c>
      <c r="GAJ1" s="22">
        <v>2021</v>
      </c>
      <c r="GAL1" s="22">
        <v>2020</v>
      </c>
      <c r="GAM1" s="22">
        <v>2021</v>
      </c>
      <c r="GAQ1" s="22">
        <v>2020</v>
      </c>
      <c r="GAR1" s="22">
        <v>2021</v>
      </c>
      <c r="GAT1" s="22">
        <v>2020</v>
      </c>
      <c r="GAU1" s="22">
        <v>2021</v>
      </c>
      <c r="GAY1" s="22">
        <v>2020</v>
      </c>
      <c r="GAZ1" s="22">
        <v>2021</v>
      </c>
      <c r="GBB1" s="22">
        <v>2020</v>
      </c>
      <c r="GBC1" s="22">
        <v>2021</v>
      </c>
      <c r="GBG1" s="22">
        <v>2020</v>
      </c>
      <c r="GBH1" s="22">
        <v>2021</v>
      </c>
      <c r="GBJ1" s="22">
        <v>2020</v>
      </c>
      <c r="GBK1" s="22">
        <v>2021</v>
      </c>
      <c r="GBO1" s="22">
        <v>2020</v>
      </c>
      <c r="GBP1" s="22">
        <v>2021</v>
      </c>
      <c r="GBR1" s="22">
        <v>2020</v>
      </c>
      <c r="GBS1" s="22">
        <v>2021</v>
      </c>
      <c r="GBW1" s="22">
        <v>2020</v>
      </c>
      <c r="GBX1" s="22">
        <v>2021</v>
      </c>
      <c r="GBZ1" s="22">
        <v>2020</v>
      </c>
      <c r="GCA1" s="22">
        <v>2021</v>
      </c>
      <c r="GCE1" s="22">
        <v>2020</v>
      </c>
      <c r="GCF1" s="22">
        <v>2021</v>
      </c>
      <c r="GCH1" s="22">
        <v>2020</v>
      </c>
      <c r="GCI1" s="22">
        <v>2021</v>
      </c>
      <c r="GCM1" s="22">
        <v>2020</v>
      </c>
      <c r="GCN1" s="22">
        <v>2021</v>
      </c>
      <c r="GCP1" s="22">
        <v>2020</v>
      </c>
      <c r="GCQ1" s="22">
        <v>2021</v>
      </c>
      <c r="GCU1" s="22">
        <v>2020</v>
      </c>
      <c r="GCV1" s="22">
        <v>2021</v>
      </c>
      <c r="GCX1" s="22">
        <v>2020</v>
      </c>
      <c r="GCY1" s="22">
        <v>2021</v>
      </c>
      <c r="GDC1" s="22">
        <v>2020</v>
      </c>
      <c r="GDD1" s="22">
        <v>2021</v>
      </c>
      <c r="GDF1" s="22">
        <v>2020</v>
      </c>
      <c r="GDG1" s="22">
        <v>2021</v>
      </c>
      <c r="GDK1" s="22">
        <v>2020</v>
      </c>
      <c r="GDL1" s="22">
        <v>2021</v>
      </c>
      <c r="GDN1" s="22">
        <v>2020</v>
      </c>
      <c r="GDO1" s="22">
        <v>2021</v>
      </c>
      <c r="GDS1" s="22">
        <v>2020</v>
      </c>
      <c r="GDT1" s="22">
        <v>2021</v>
      </c>
      <c r="GDV1" s="22">
        <v>2020</v>
      </c>
      <c r="GDW1" s="22">
        <v>2021</v>
      </c>
      <c r="GEA1" s="22">
        <v>2020</v>
      </c>
      <c r="GEB1" s="22">
        <v>2021</v>
      </c>
      <c r="GED1" s="22">
        <v>2020</v>
      </c>
      <c r="GEE1" s="22">
        <v>2021</v>
      </c>
      <c r="GEI1" s="22">
        <v>2020</v>
      </c>
      <c r="GEJ1" s="22">
        <v>2021</v>
      </c>
      <c r="GEL1" s="22">
        <v>2020</v>
      </c>
      <c r="GEM1" s="22">
        <v>2021</v>
      </c>
      <c r="GEQ1" s="22">
        <v>2020</v>
      </c>
      <c r="GER1" s="22">
        <v>2021</v>
      </c>
      <c r="GET1" s="22">
        <v>2020</v>
      </c>
      <c r="GEU1" s="22">
        <v>2021</v>
      </c>
      <c r="GEY1" s="22">
        <v>2020</v>
      </c>
      <c r="GEZ1" s="22">
        <v>2021</v>
      </c>
      <c r="GFB1" s="22">
        <v>2020</v>
      </c>
      <c r="GFC1" s="22">
        <v>2021</v>
      </c>
      <c r="GFG1" s="22">
        <v>2020</v>
      </c>
      <c r="GFH1" s="22">
        <v>2021</v>
      </c>
      <c r="GFJ1" s="22">
        <v>2020</v>
      </c>
      <c r="GFK1" s="22">
        <v>2021</v>
      </c>
      <c r="GFO1" s="22">
        <v>2020</v>
      </c>
      <c r="GFP1" s="22">
        <v>2021</v>
      </c>
      <c r="GFR1" s="22">
        <v>2020</v>
      </c>
      <c r="GFS1" s="22">
        <v>2021</v>
      </c>
      <c r="GFW1" s="22">
        <v>2020</v>
      </c>
      <c r="GFX1" s="22">
        <v>2021</v>
      </c>
      <c r="GFZ1" s="22">
        <v>2020</v>
      </c>
      <c r="GGA1" s="22">
        <v>2021</v>
      </c>
      <c r="GGE1" s="22">
        <v>2020</v>
      </c>
      <c r="GGF1" s="22">
        <v>2021</v>
      </c>
      <c r="GGH1" s="22">
        <v>2020</v>
      </c>
      <c r="GGI1" s="22">
        <v>2021</v>
      </c>
      <c r="GGM1" s="22">
        <v>2020</v>
      </c>
      <c r="GGN1" s="22">
        <v>2021</v>
      </c>
      <c r="GGP1" s="22">
        <v>2020</v>
      </c>
      <c r="GGQ1" s="22">
        <v>2021</v>
      </c>
      <c r="GGU1" s="22">
        <v>2020</v>
      </c>
      <c r="GGV1" s="22">
        <v>2021</v>
      </c>
      <c r="GGX1" s="22">
        <v>2020</v>
      </c>
      <c r="GGY1" s="22">
        <v>2021</v>
      </c>
      <c r="GHC1" s="22">
        <v>2020</v>
      </c>
      <c r="GHD1" s="22">
        <v>2021</v>
      </c>
      <c r="GHF1" s="22">
        <v>2020</v>
      </c>
      <c r="GHG1" s="22">
        <v>2021</v>
      </c>
      <c r="GHK1" s="22">
        <v>2020</v>
      </c>
      <c r="GHL1" s="22">
        <v>2021</v>
      </c>
      <c r="GHN1" s="22">
        <v>2020</v>
      </c>
      <c r="GHO1" s="22">
        <v>2021</v>
      </c>
      <c r="GHS1" s="22">
        <v>2020</v>
      </c>
      <c r="GHT1" s="22">
        <v>2021</v>
      </c>
      <c r="GHV1" s="22">
        <v>2020</v>
      </c>
      <c r="GHW1" s="22">
        <v>2021</v>
      </c>
      <c r="GIA1" s="22">
        <v>2020</v>
      </c>
      <c r="GIB1" s="22">
        <v>2021</v>
      </c>
      <c r="GID1" s="22">
        <v>2020</v>
      </c>
      <c r="GIE1" s="22">
        <v>2021</v>
      </c>
      <c r="GII1" s="22">
        <v>2020</v>
      </c>
      <c r="GIJ1" s="22">
        <v>2021</v>
      </c>
      <c r="GIL1" s="22">
        <v>2020</v>
      </c>
      <c r="GIM1" s="22">
        <v>2021</v>
      </c>
      <c r="GIQ1" s="22">
        <v>2020</v>
      </c>
      <c r="GIR1" s="22">
        <v>2021</v>
      </c>
      <c r="GIT1" s="22">
        <v>2020</v>
      </c>
      <c r="GIU1" s="22">
        <v>2021</v>
      </c>
      <c r="GIY1" s="22">
        <v>2020</v>
      </c>
      <c r="GIZ1" s="22">
        <v>2021</v>
      </c>
      <c r="GJB1" s="22">
        <v>2020</v>
      </c>
      <c r="GJC1" s="22">
        <v>2021</v>
      </c>
      <c r="GJG1" s="22">
        <v>2020</v>
      </c>
      <c r="GJH1" s="22">
        <v>2021</v>
      </c>
      <c r="GJJ1" s="22">
        <v>2020</v>
      </c>
      <c r="GJK1" s="22">
        <v>2021</v>
      </c>
      <c r="GJO1" s="22">
        <v>2020</v>
      </c>
      <c r="GJP1" s="22">
        <v>2021</v>
      </c>
      <c r="GJR1" s="22">
        <v>2020</v>
      </c>
      <c r="GJS1" s="22">
        <v>2021</v>
      </c>
      <c r="GJW1" s="22">
        <v>2020</v>
      </c>
      <c r="GJX1" s="22">
        <v>2021</v>
      </c>
      <c r="GJZ1" s="22">
        <v>2020</v>
      </c>
      <c r="GKA1" s="22">
        <v>2021</v>
      </c>
      <c r="GKE1" s="22">
        <v>2020</v>
      </c>
      <c r="GKF1" s="22">
        <v>2021</v>
      </c>
      <c r="GKH1" s="22">
        <v>2020</v>
      </c>
      <c r="GKI1" s="22">
        <v>2021</v>
      </c>
      <c r="GKM1" s="22">
        <v>2020</v>
      </c>
      <c r="GKN1" s="22">
        <v>2021</v>
      </c>
      <c r="GKP1" s="22">
        <v>2020</v>
      </c>
      <c r="GKQ1" s="22">
        <v>2021</v>
      </c>
      <c r="GKU1" s="22">
        <v>2020</v>
      </c>
      <c r="GKV1" s="22">
        <v>2021</v>
      </c>
      <c r="GKX1" s="22">
        <v>2020</v>
      </c>
      <c r="GKY1" s="22">
        <v>2021</v>
      </c>
      <c r="GLC1" s="22">
        <v>2020</v>
      </c>
      <c r="GLD1" s="22">
        <v>2021</v>
      </c>
      <c r="GLF1" s="22">
        <v>2020</v>
      </c>
      <c r="GLG1" s="22">
        <v>2021</v>
      </c>
      <c r="GLK1" s="22">
        <v>2020</v>
      </c>
      <c r="GLL1" s="22">
        <v>2021</v>
      </c>
      <c r="GLN1" s="22">
        <v>2020</v>
      </c>
      <c r="GLO1" s="22">
        <v>2021</v>
      </c>
      <c r="GLS1" s="22">
        <v>2020</v>
      </c>
      <c r="GLT1" s="22">
        <v>2021</v>
      </c>
      <c r="GLV1" s="22">
        <v>2020</v>
      </c>
      <c r="GLW1" s="22">
        <v>2021</v>
      </c>
      <c r="GMA1" s="22">
        <v>2020</v>
      </c>
      <c r="GMB1" s="22">
        <v>2021</v>
      </c>
      <c r="GMD1" s="22">
        <v>2020</v>
      </c>
      <c r="GME1" s="22">
        <v>2021</v>
      </c>
      <c r="GMI1" s="22">
        <v>2020</v>
      </c>
      <c r="GMJ1" s="22">
        <v>2021</v>
      </c>
      <c r="GML1" s="22">
        <v>2020</v>
      </c>
      <c r="GMM1" s="22">
        <v>2021</v>
      </c>
      <c r="GMQ1" s="22">
        <v>2020</v>
      </c>
      <c r="GMR1" s="22">
        <v>2021</v>
      </c>
      <c r="GMT1" s="22">
        <v>2020</v>
      </c>
      <c r="GMU1" s="22">
        <v>2021</v>
      </c>
      <c r="GMY1" s="22">
        <v>2020</v>
      </c>
      <c r="GMZ1" s="22">
        <v>2021</v>
      </c>
      <c r="GNB1" s="22">
        <v>2020</v>
      </c>
      <c r="GNC1" s="22">
        <v>2021</v>
      </c>
      <c r="GNG1" s="22">
        <v>2020</v>
      </c>
      <c r="GNH1" s="22">
        <v>2021</v>
      </c>
      <c r="GNJ1" s="22">
        <v>2020</v>
      </c>
      <c r="GNK1" s="22">
        <v>2021</v>
      </c>
      <c r="GNO1" s="22">
        <v>2020</v>
      </c>
      <c r="GNP1" s="22">
        <v>2021</v>
      </c>
      <c r="GNR1" s="22">
        <v>2020</v>
      </c>
      <c r="GNS1" s="22">
        <v>2021</v>
      </c>
      <c r="GNW1" s="22">
        <v>2020</v>
      </c>
      <c r="GNX1" s="22">
        <v>2021</v>
      </c>
      <c r="GNZ1" s="22">
        <v>2020</v>
      </c>
      <c r="GOA1" s="22">
        <v>2021</v>
      </c>
      <c r="GOE1" s="22">
        <v>2020</v>
      </c>
      <c r="GOF1" s="22">
        <v>2021</v>
      </c>
      <c r="GOH1" s="22">
        <v>2020</v>
      </c>
      <c r="GOI1" s="22">
        <v>2021</v>
      </c>
      <c r="GOM1" s="22">
        <v>2020</v>
      </c>
      <c r="GON1" s="22">
        <v>2021</v>
      </c>
      <c r="GOP1" s="22">
        <v>2020</v>
      </c>
      <c r="GOQ1" s="22">
        <v>2021</v>
      </c>
      <c r="GOU1" s="22">
        <v>2020</v>
      </c>
      <c r="GOV1" s="22">
        <v>2021</v>
      </c>
      <c r="GOX1" s="22">
        <v>2020</v>
      </c>
      <c r="GOY1" s="22">
        <v>2021</v>
      </c>
      <c r="GPC1" s="22">
        <v>2020</v>
      </c>
      <c r="GPD1" s="22">
        <v>2021</v>
      </c>
      <c r="GPF1" s="22">
        <v>2020</v>
      </c>
      <c r="GPG1" s="22">
        <v>2021</v>
      </c>
      <c r="GPK1" s="22">
        <v>2020</v>
      </c>
      <c r="GPL1" s="22">
        <v>2021</v>
      </c>
      <c r="GPN1" s="22">
        <v>2020</v>
      </c>
      <c r="GPO1" s="22">
        <v>2021</v>
      </c>
      <c r="GPS1" s="22">
        <v>2020</v>
      </c>
      <c r="GPT1" s="22">
        <v>2021</v>
      </c>
      <c r="GPV1" s="22">
        <v>2020</v>
      </c>
      <c r="GPW1" s="22">
        <v>2021</v>
      </c>
      <c r="GQA1" s="22">
        <v>2020</v>
      </c>
      <c r="GQB1" s="22">
        <v>2021</v>
      </c>
      <c r="GQD1" s="22">
        <v>2020</v>
      </c>
      <c r="GQE1" s="22">
        <v>2021</v>
      </c>
      <c r="GQI1" s="22">
        <v>2020</v>
      </c>
      <c r="GQJ1" s="22">
        <v>2021</v>
      </c>
      <c r="GQL1" s="22">
        <v>2020</v>
      </c>
      <c r="GQM1" s="22">
        <v>2021</v>
      </c>
      <c r="GQQ1" s="22">
        <v>2020</v>
      </c>
      <c r="GQR1" s="22">
        <v>2021</v>
      </c>
      <c r="GQT1" s="22">
        <v>2020</v>
      </c>
      <c r="GQU1" s="22">
        <v>2021</v>
      </c>
      <c r="GQY1" s="22">
        <v>2020</v>
      </c>
      <c r="GQZ1" s="22">
        <v>2021</v>
      </c>
      <c r="GRB1" s="22">
        <v>2020</v>
      </c>
      <c r="GRC1" s="22">
        <v>2021</v>
      </c>
      <c r="GRG1" s="22">
        <v>2020</v>
      </c>
      <c r="GRH1" s="22">
        <v>2021</v>
      </c>
      <c r="GRJ1" s="22">
        <v>2020</v>
      </c>
      <c r="GRK1" s="22">
        <v>2021</v>
      </c>
      <c r="GRO1" s="22">
        <v>2020</v>
      </c>
      <c r="GRP1" s="22">
        <v>2021</v>
      </c>
      <c r="GRR1" s="22">
        <v>2020</v>
      </c>
      <c r="GRS1" s="22">
        <v>2021</v>
      </c>
      <c r="GRW1" s="22">
        <v>2020</v>
      </c>
      <c r="GRX1" s="22">
        <v>2021</v>
      </c>
      <c r="GRZ1" s="22">
        <v>2020</v>
      </c>
      <c r="GSA1" s="22">
        <v>2021</v>
      </c>
      <c r="GSE1" s="22">
        <v>2020</v>
      </c>
      <c r="GSF1" s="22">
        <v>2021</v>
      </c>
      <c r="GSH1" s="22">
        <v>2020</v>
      </c>
      <c r="GSI1" s="22">
        <v>2021</v>
      </c>
      <c r="GSM1" s="22">
        <v>2020</v>
      </c>
      <c r="GSN1" s="22">
        <v>2021</v>
      </c>
      <c r="GSP1" s="22">
        <v>2020</v>
      </c>
      <c r="GSQ1" s="22">
        <v>2021</v>
      </c>
      <c r="GSU1" s="22">
        <v>2020</v>
      </c>
      <c r="GSV1" s="22">
        <v>2021</v>
      </c>
      <c r="GSX1" s="22">
        <v>2020</v>
      </c>
      <c r="GSY1" s="22">
        <v>2021</v>
      </c>
      <c r="GTC1" s="22">
        <v>2020</v>
      </c>
      <c r="GTD1" s="22">
        <v>2021</v>
      </c>
      <c r="GTF1" s="22">
        <v>2020</v>
      </c>
      <c r="GTG1" s="22">
        <v>2021</v>
      </c>
      <c r="GTK1" s="22">
        <v>2020</v>
      </c>
      <c r="GTL1" s="22">
        <v>2021</v>
      </c>
      <c r="GTN1" s="22">
        <v>2020</v>
      </c>
      <c r="GTO1" s="22">
        <v>2021</v>
      </c>
      <c r="GTS1" s="22">
        <v>2020</v>
      </c>
      <c r="GTT1" s="22">
        <v>2021</v>
      </c>
      <c r="GTV1" s="22">
        <v>2020</v>
      </c>
      <c r="GTW1" s="22">
        <v>2021</v>
      </c>
      <c r="GUA1" s="22">
        <v>2020</v>
      </c>
      <c r="GUB1" s="22">
        <v>2021</v>
      </c>
      <c r="GUD1" s="22">
        <v>2020</v>
      </c>
      <c r="GUE1" s="22">
        <v>2021</v>
      </c>
      <c r="GUI1" s="22">
        <v>2020</v>
      </c>
      <c r="GUJ1" s="22">
        <v>2021</v>
      </c>
      <c r="GUL1" s="22">
        <v>2020</v>
      </c>
      <c r="GUM1" s="22">
        <v>2021</v>
      </c>
      <c r="GUQ1" s="22">
        <v>2020</v>
      </c>
      <c r="GUR1" s="22">
        <v>2021</v>
      </c>
      <c r="GUT1" s="22">
        <v>2020</v>
      </c>
      <c r="GUU1" s="22">
        <v>2021</v>
      </c>
      <c r="GUY1" s="22">
        <v>2020</v>
      </c>
      <c r="GUZ1" s="22">
        <v>2021</v>
      </c>
      <c r="GVB1" s="22">
        <v>2020</v>
      </c>
      <c r="GVC1" s="22">
        <v>2021</v>
      </c>
      <c r="GVG1" s="22">
        <v>2020</v>
      </c>
      <c r="GVH1" s="22">
        <v>2021</v>
      </c>
      <c r="GVJ1" s="22">
        <v>2020</v>
      </c>
      <c r="GVK1" s="22">
        <v>2021</v>
      </c>
      <c r="GVO1" s="22">
        <v>2020</v>
      </c>
      <c r="GVP1" s="22">
        <v>2021</v>
      </c>
      <c r="GVR1" s="22">
        <v>2020</v>
      </c>
      <c r="GVS1" s="22">
        <v>2021</v>
      </c>
      <c r="GVW1" s="22">
        <v>2020</v>
      </c>
      <c r="GVX1" s="22">
        <v>2021</v>
      </c>
      <c r="GVZ1" s="22">
        <v>2020</v>
      </c>
      <c r="GWA1" s="22">
        <v>2021</v>
      </c>
      <c r="GWE1" s="22">
        <v>2020</v>
      </c>
      <c r="GWF1" s="22">
        <v>2021</v>
      </c>
      <c r="GWH1" s="22">
        <v>2020</v>
      </c>
      <c r="GWI1" s="22">
        <v>2021</v>
      </c>
      <c r="GWM1" s="22">
        <v>2020</v>
      </c>
      <c r="GWN1" s="22">
        <v>2021</v>
      </c>
      <c r="GWP1" s="22">
        <v>2020</v>
      </c>
      <c r="GWQ1" s="22">
        <v>2021</v>
      </c>
      <c r="GWU1" s="22">
        <v>2020</v>
      </c>
      <c r="GWV1" s="22">
        <v>2021</v>
      </c>
      <c r="GWX1" s="22">
        <v>2020</v>
      </c>
      <c r="GWY1" s="22">
        <v>2021</v>
      </c>
      <c r="GXC1" s="22">
        <v>2020</v>
      </c>
      <c r="GXD1" s="22">
        <v>2021</v>
      </c>
      <c r="GXF1" s="22">
        <v>2020</v>
      </c>
      <c r="GXG1" s="22">
        <v>2021</v>
      </c>
      <c r="GXK1" s="22">
        <v>2020</v>
      </c>
      <c r="GXL1" s="22">
        <v>2021</v>
      </c>
      <c r="GXN1" s="22">
        <v>2020</v>
      </c>
      <c r="GXO1" s="22">
        <v>2021</v>
      </c>
      <c r="GXS1" s="22">
        <v>2020</v>
      </c>
      <c r="GXT1" s="22">
        <v>2021</v>
      </c>
      <c r="GXV1" s="22">
        <v>2020</v>
      </c>
      <c r="GXW1" s="22">
        <v>2021</v>
      </c>
      <c r="GYA1" s="22">
        <v>2020</v>
      </c>
      <c r="GYB1" s="22">
        <v>2021</v>
      </c>
      <c r="GYD1" s="22">
        <v>2020</v>
      </c>
      <c r="GYE1" s="22">
        <v>2021</v>
      </c>
      <c r="GYI1" s="22">
        <v>2020</v>
      </c>
      <c r="GYJ1" s="22">
        <v>2021</v>
      </c>
      <c r="GYL1" s="22">
        <v>2020</v>
      </c>
      <c r="GYM1" s="22">
        <v>2021</v>
      </c>
      <c r="GYQ1" s="22">
        <v>2020</v>
      </c>
      <c r="GYR1" s="22">
        <v>2021</v>
      </c>
      <c r="GYT1" s="22">
        <v>2020</v>
      </c>
      <c r="GYU1" s="22">
        <v>2021</v>
      </c>
      <c r="GYY1" s="22">
        <v>2020</v>
      </c>
      <c r="GYZ1" s="22">
        <v>2021</v>
      </c>
      <c r="GZB1" s="22">
        <v>2020</v>
      </c>
      <c r="GZC1" s="22">
        <v>2021</v>
      </c>
      <c r="GZG1" s="22">
        <v>2020</v>
      </c>
      <c r="GZH1" s="22">
        <v>2021</v>
      </c>
      <c r="GZJ1" s="22">
        <v>2020</v>
      </c>
      <c r="GZK1" s="22">
        <v>2021</v>
      </c>
      <c r="GZO1" s="22">
        <v>2020</v>
      </c>
      <c r="GZP1" s="22">
        <v>2021</v>
      </c>
      <c r="GZR1" s="22">
        <v>2020</v>
      </c>
      <c r="GZS1" s="22">
        <v>2021</v>
      </c>
      <c r="GZW1" s="22">
        <v>2020</v>
      </c>
      <c r="GZX1" s="22">
        <v>2021</v>
      </c>
      <c r="GZZ1" s="22">
        <v>2020</v>
      </c>
      <c r="HAA1" s="22">
        <v>2021</v>
      </c>
      <c r="HAE1" s="22">
        <v>2020</v>
      </c>
      <c r="HAF1" s="22">
        <v>2021</v>
      </c>
      <c r="HAH1" s="22">
        <v>2020</v>
      </c>
      <c r="HAI1" s="22">
        <v>2021</v>
      </c>
      <c r="HAM1" s="22">
        <v>2020</v>
      </c>
      <c r="HAN1" s="22">
        <v>2021</v>
      </c>
      <c r="HAP1" s="22">
        <v>2020</v>
      </c>
      <c r="HAQ1" s="22">
        <v>2021</v>
      </c>
      <c r="HAU1" s="22">
        <v>2020</v>
      </c>
      <c r="HAV1" s="22">
        <v>2021</v>
      </c>
      <c r="HAX1" s="22">
        <v>2020</v>
      </c>
      <c r="HAY1" s="22">
        <v>2021</v>
      </c>
      <c r="HBC1" s="22">
        <v>2020</v>
      </c>
      <c r="HBD1" s="22">
        <v>2021</v>
      </c>
      <c r="HBF1" s="22">
        <v>2020</v>
      </c>
      <c r="HBG1" s="22">
        <v>2021</v>
      </c>
      <c r="HBK1" s="22">
        <v>2020</v>
      </c>
      <c r="HBL1" s="22">
        <v>2021</v>
      </c>
      <c r="HBN1" s="22">
        <v>2020</v>
      </c>
      <c r="HBO1" s="22">
        <v>2021</v>
      </c>
      <c r="HBS1" s="22">
        <v>2020</v>
      </c>
      <c r="HBT1" s="22">
        <v>2021</v>
      </c>
      <c r="HBV1" s="22">
        <v>2020</v>
      </c>
      <c r="HBW1" s="22">
        <v>2021</v>
      </c>
      <c r="HCA1" s="22">
        <v>2020</v>
      </c>
      <c r="HCB1" s="22">
        <v>2021</v>
      </c>
      <c r="HCD1" s="22">
        <v>2020</v>
      </c>
      <c r="HCE1" s="22">
        <v>2021</v>
      </c>
      <c r="HCI1" s="22">
        <v>2020</v>
      </c>
      <c r="HCJ1" s="22">
        <v>2021</v>
      </c>
      <c r="HCL1" s="22">
        <v>2020</v>
      </c>
      <c r="HCM1" s="22">
        <v>2021</v>
      </c>
      <c r="HCQ1" s="22">
        <v>2020</v>
      </c>
      <c r="HCR1" s="22">
        <v>2021</v>
      </c>
      <c r="HCT1" s="22">
        <v>2020</v>
      </c>
      <c r="HCU1" s="22">
        <v>2021</v>
      </c>
      <c r="HCY1" s="22">
        <v>2020</v>
      </c>
      <c r="HCZ1" s="22">
        <v>2021</v>
      </c>
      <c r="HDB1" s="22">
        <v>2020</v>
      </c>
      <c r="HDC1" s="22">
        <v>2021</v>
      </c>
      <c r="HDG1" s="22">
        <v>2020</v>
      </c>
      <c r="HDH1" s="22">
        <v>2021</v>
      </c>
      <c r="HDJ1" s="22">
        <v>2020</v>
      </c>
      <c r="HDK1" s="22">
        <v>2021</v>
      </c>
      <c r="HDO1" s="22">
        <v>2020</v>
      </c>
      <c r="HDP1" s="22">
        <v>2021</v>
      </c>
      <c r="HDR1" s="22">
        <v>2020</v>
      </c>
      <c r="HDS1" s="22">
        <v>2021</v>
      </c>
      <c r="HDW1" s="22">
        <v>2020</v>
      </c>
      <c r="HDX1" s="22">
        <v>2021</v>
      </c>
      <c r="HDZ1" s="22">
        <v>2020</v>
      </c>
      <c r="HEA1" s="22">
        <v>2021</v>
      </c>
      <c r="HEE1" s="22">
        <v>2020</v>
      </c>
      <c r="HEF1" s="22">
        <v>2021</v>
      </c>
      <c r="HEH1" s="22">
        <v>2020</v>
      </c>
      <c r="HEI1" s="22">
        <v>2021</v>
      </c>
      <c r="HEM1" s="22">
        <v>2020</v>
      </c>
      <c r="HEN1" s="22">
        <v>2021</v>
      </c>
      <c r="HEP1" s="22">
        <v>2020</v>
      </c>
      <c r="HEQ1" s="22">
        <v>2021</v>
      </c>
      <c r="HEU1" s="22">
        <v>2020</v>
      </c>
      <c r="HEV1" s="22">
        <v>2021</v>
      </c>
      <c r="HEX1" s="22">
        <v>2020</v>
      </c>
      <c r="HEY1" s="22">
        <v>2021</v>
      </c>
      <c r="HFC1" s="22">
        <v>2020</v>
      </c>
      <c r="HFD1" s="22">
        <v>2021</v>
      </c>
      <c r="HFF1" s="22">
        <v>2020</v>
      </c>
      <c r="HFG1" s="22">
        <v>2021</v>
      </c>
      <c r="HFK1" s="22">
        <v>2020</v>
      </c>
      <c r="HFL1" s="22">
        <v>2021</v>
      </c>
      <c r="HFN1" s="22">
        <v>2020</v>
      </c>
      <c r="HFO1" s="22">
        <v>2021</v>
      </c>
      <c r="HFS1" s="22">
        <v>2020</v>
      </c>
      <c r="HFT1" s="22">
        <v>2021</v>
      </c>
      <c r="HFV1" s="22">
        <v>2020</v>
      </c>
      <c r="HFW1" s="22">
        <v>2021</v>
      </c>
      <c r="HGA1" s="22">
        <v>2020</v>
      </c>
      <c r="HGB1" s="22">
        <v>2021</v>
      </c>
      <c r="HGD1" s="22">
        <v>2020</v>
      </c>
      <c r="HGE1" s="22">
        <v>2021</v>
      </c>
      <c r="HGI1" s="22">
        <v>2020</v>
      </c>
      <c r="HGJ1" s="22">
        <v>2021</v>
      </c>
      <c r="HGL1" s="22">
        <v>2020</v>
      </c>
      <c r="HGM1" s="22">
        <v>2021</v>
      </c>
      <c r="HGQ1" s="22">
        <v>2020</v>
      </c>
      <c r="HGR1" s="22">
        <v>2021</v>
      </c>
      <c r="HGT1" s="22">
        <v>2020</v>
      </c>
      <c r="HGU1" s="22">
        <v>2021</v>
      </c>
      <c r="HGY1" s="22">
        <v>2020</v>
      </c>
      <c r="HGZ1" s="22">
        <v>2021</v>
      </c>
      <c r="HHB1" s="22">
        <v>2020</v>
      </c>
      <c r="HHC1" s="22">
        <v>2021</v>
      </c>
      <c r="HHG1" s="22">
        <v>2020</v>
      </c>
      <c r="HHH1" s="22">
        <v>2021</v>
      </c>
      <c r="HHJ1" s="22">
        <v>2020</v>
      </c>
      <c r="HHK1" s="22">
        <v>2021</v>
      </c>
      <c r="HHO1" s="22">
        <v>2020</v>
      </c>
      <c r="HHP1" s="22">
        <v>2021</v>
      </c>
      <c r="HHR1" s="22">
        <v>2020</v>
      </c>
      <c r="HHS1" s="22">
        <v>2021</v>
      </c>
      <c r="HHW1" s="22">
        <v>2020</v>
      </c>
      <c r="HHX1" s="22">
        <v>2021</v>
      </c>
      <c r="HHZ1" s="22">
        <v>2020</v>
      </c>
      <c r="HIA1" s="22">
        <v>2021</v>
      </c>
      <c r="HIE1" s="22">
        <v>2020</v>
      </c>
      <c r="HIF1" s="22">
        <v>2021</v>
      </c>
      <c r="HIH1" s="22">
        <v>2020</v>
      </c>
      <c r="HII1" s="22">
        <v>2021</v>
      </c>
      <c r="HIM1" s="22">
        <v>2020</v>
      </c>
      <c r="HIN1" s="22">
        <v>2021</v>
      </c>
      <c r="HIP1" s="22">
        <v>2020</v>
      </c>
      <c r="HIQ1" s="22">
        <v>2021</v>
      </c>
      <c r="HIU1" s="22">
        <v>2020</v>
      </c>
      <c r="HIV1" s="22">
        <v>2021</v>
      </c>
      <c r="HIX1" s="22">
        <v>2020</v>
      </c>
      <c r="HIY1" s="22">
        <v>2021</v>
      </c>
      <c r="HJC1" s="22">
        <v>2020</v>
      </c>
      <c r="HJD1" s="22">
        <v>2021</v>
      </c>
      <c r="HJF1" s="22">
        <v>2020</v>
      </c>
      <c r="HJG1" s="22">
        <v>2021</v>
      </c>
      <c r="HJK1" s="22">
        <v>2020</v>
      </c>
      <c r="HJL1" s="22">
        <v>2021</v>
      </c>
      <c r="HJN1" s="22">
        <v>2020</v>
      </c>
      <c r="HJO1" s="22">
        <v>2021</v>
      </c>
      <c r="HJS1" s="22">
        <v>2020</v>
      </c>
      <c r="HJT1" s="22">
        <v>2021</v>
      </c>
      <c r="HJV1" s="22">
        <v>2020</v>
      </c>
      <c r="HJW1" s="22">
        <v>2021</v>
      </c>
      <c r="HKA1" s="22">
        <v>2020</v>
      </c>
      <c r="HKB1" s="22">
        <v>2021</v>
      </c>
      <c r="HKD1" s="22">
        <v>2020</v>
      </c>
      <c r="HKE1" s="22">
        <v>2021</v>
      </c>
      <c r="HKI1" s="22">
        <v>2020</v>
      </c>
      <c r="HKJ1" s="22">
        <v>2021</v>
      </c>
      <c r="HKL1" s="22">
        <v>2020</v>
      </c>
      <c r="HKM1" s="22">
        <v>2021</v>
      </c>
      <c r="HKQ1" s="22">
        <v>2020</v>
      </c>
      <c r="HKR1" s="22">
        <v>2021</v>
      </c>
      <c r="HKT1" s="22">
        <v>2020</v>
      </c>
      <c r="HKU1" s="22">
        <v>2021</v>
      </c>
      <c r="HKY1" s="22">
        <v>2020</v>
      </c>
      <c r="HKZ1" s="22">
        <v>2021</v>
      </c>
      <c r="HLB1" s="22">
        <v>2020</v>
      </c>
      <c r="HLC1" s="22">
        <v>2021</v>
      </c>
      <c r="HLG1" s="22">
        <v>2020</v>
      </c>
      <c r="HLH1" s="22">
        <v>2021</v>
      </c>
      <c r="HLJ1" s="22">
        <v>2020</v>
      </c>
      <c r="HLK1" s="22">
        <v>2021</v>
      </c>
      <c r="HLO1" s="22">
        <v>2020</v>
      </c>
      <c r="HLP1" s="22">
        <v>2021</v>
      </c>
      <c r="HLR1" s="22">
        <v>2020</v>
      </c>
      <c r="HLS1" s="22">
        <v>2021</v>
      </c>
      <c r="HLW1" s="22">
        <v>2020</v>
      </c>
      <c r="HLX1" s="22">
        <v>2021</v>
      </c>
      <c r="HLZ1" s="22">
        <v>2020</v>
      </c>
      <c r="HMA1" s="22">
        <v>2021</v>
      </c>
      <c r="HME1" s="22">
        <v>2020</v>
      </c>
      <c r="HMF1" s="22">
        <v>2021</v>
      </c>
      <c r="HMH1" s="22">
        <v>2020</v>
      </c>
      <c r="HMI1" s="22">
        <v>2021</v>
      </c>
      <c r="HMM1" s="22">
        <v>2020</v>
      </c>
      <c r="HMN1" s="22">
        <v>2021</v>
      </c>
      <c r="HMP1" s="22">
        <v>2020</v>
      </c>
      <c r="HMQ1" s="22">
        <v>2021</v>
      </c>
      <c r="HMU1" s="22">
        <v>2020</v>
      </c>
      <c r="HMV1" s="22">
        <v>2021</v>
      </c>
      <c r="HMX1" s="22">
        <v>2020</v>
      </c>
      <c r="HMY1" s="22">
        <v>2021</v>
      </c>
      <c r="HNC1" s="22">
        <v>2020</v>
      </c>
      <c r="HND1" s="22">
        <v>2021</v>
      </c>
      <c r="HNF1" s="22">
        <v>2020</v>
      </c>
      <c r="HNG1" s="22">
        <v>2021</v>
      </c>
      <c r="HNK1" s="22">
        <v>2020</v>
      </c>
      <c r="HNL1" s="22">
        <v>2021</v>
      </c>
      <c r="HNN1" s="22">
        <v>2020</v>
      </c>
      <c r="HNO1" s="22">
        <v>2021</v>
      </c>
      <c r="HNS1" s="22">
        <v>2020</v>
      </c>
      <c r="HNT1" s="22">
        <v>2021</v>
      </c>
      <c r="HNV1" s="22">
        <v>2020</v>
      </c>
      <c r="HNW1" s="22">
        <v>2021</v>
      </c>
      <c r="HOA1" s="22">
        <v>2020</v>
      </c>
      <c r="HOB1" s="22">
        <v>2021</v>
      </c>
      <c r="HOD1" s="22">
        <v>2020</v>
      </c>
      <c r="HOE1" s="22">
        <v>2021</v>
      </c>
      <c r="HOI1" s="22">
        <v>2020</v>
      </c>
      <c r="HOJ1" s="22">
        <v>2021</v>
      </c>
      <c r="HOL1" s="22">
        <v>2020</v>
      </c>
      <c r="HOM1" s="22">
        <v>2021</v>
      </c>
      <c r="HOQ1" s="22">
        <v>2020</v>
      </c>
      <c r="HOR1" s="22">
        <v>2021</v>
      </c>
      <c r="HOT1" s="22">
        <v>2020</v>
      </c>
      <c r="HOU1" s="22">
        <v>2021</v>
      </c>
      <c r="HOY1" s="22">
        <v>2020</v>
      </c>
      <c r="HOZ1" s="22">
        <v>2021</v>
      </c>
      <c r="HPB1" s="22">
        <v>2020</v>
      </c>
      <c r="HPC1" s="22">
        <v>2021</v>
      </c>
      <c r="HPG1" s="22">
        <v>2020</v>
      </c>
      <c r="HPH1" s="22">
        <v>2021</v>
      </c>
      <c r="HPJ1" s="22">
        <v>2020</v>
      </c>
      <c r="HPK1" s="22">
        <v>2021</v>
      </c>
      <c r="HPO1" s="22">
        <v>2020</v>
      </c>
      <c r="HPP1" s="22">
        <v>2021</v>
      </c>
      <c r="HPR1" s="22">
        <v>2020</v>
      </c>
      <c r="HPS1" s="22">
        <v>2021</v>
      </c>
      <c r="HPW1" s="22">
        <v>2020</v>
      </c>
      <c r="HPX1" s="22">
        <v>2021</v>
      </c>
      <c r="HPZ1" s="22">
        <v>2020</v>
      </c>
      <c r="HQA1" s="22">
        <v>2021</v>
      </c>
      <c r="HQE1" s="22">
        <v>2020</v>
      </c>
      <c r="HQF1" s="22">
        <v>2021</v>
      </c>
      <c r="HQH1" s="22">
        <v>2020</v>
      </c>
      <c r="HQI1" s="22">
        <v>2021</v>
      </c>
      <c r="HQM1" s="22">
        <v>2020</v>
      </c>
      <c r="HQN1" s="22">
        <v>2021</v>
      </c>
      <c r="HQP1" s="22">
        <v>2020</v>
      </c>
      <c r="HQQ1" s="22">
        <v>2021</v>
      </c>
      <c r="HQU1" s="22">
        <v>2020</v>
      </c>
      <c r="HQV1" s="22">
        <v>2021</v>
      </c>
      <c r="HQX1" s="22">
        <v>2020</v>
      </c>
      <c r="HQY1" s="22">
        <v>2021</v>
      </c>
      <c r="HRC1" s="22">
        <v>2020</v>
      </c>
      <c r="HRD1" s="22">
        <v>2021</v>
      </c>
      <c r="HRF1" s="22">
        <v>2020</v>
      </c>
      <c r="HRG1" s="22">
        <v>2021</v>
      </c>
      <c r="HRK1" s="22">
        <v>2020</v>
      </c>
      <c r="HRL1" s="22">
        <v>2021</v>
      </c>
      <c r="HRN1" s="22">
        <v>2020</v>
      </c>
      <c r="HRO1" s="22">
        <v>2021</v>
      </c>
      <c r="HRS1" s="22">
        <v>2020</v>
      </c>
      <c r="HRT1" s="22">
        <v>2021</v>
      </c>
      <c r="HRV1" s="22">
        <v>2020</v>
      </c>
      <c r="HRW1" s="22">
        <v>2021</v>
      </c>
      <c r="HSA1" s="22">
        <v>2020</v>
      </c>
      <c r="HSB1" s="22">
        <v>2021</v>
      </c>
      <c r="HSD1" s="22">
        <v>2020</v>
      </c>
      <c r="HSE1" s="22">
        <v>2021</v>
      </c>
      <c r="HSI1" s="22">
        <v>2020</v>
      </c>
      <c r="HSJ1" s="22">
        <v>2021</v>
      </c>
      <c r="HSL1" s="22">
        <v>2020</v>
      </c>
      <c r="HSM1" s="22">
        <v>2021</v>
      </c>
      <c r="HSQ1" s="22">
        <v>2020</v>
      </c>
      <c r="HSR1" s="22">
        <v>2021</v>
      </c>
      <c r="HST1" s="22">
        <v>2020</v>
      </c>
      <c r="HSU1" s="22">
        <v>2021</v>
      </c>
      <c r="HSY1" s="22">
        <v>2020</v>
      </c>
      <c r="HSZ1" s="22">
        <v>2021</v>
      </c>
      <c r="HTB1" s="22">
        <v>2020</v>
      </c>
      <c r="HTC1" s="22">
        <v>2021</v>
      </c>
      <c r="HTG1" s="22">
        <v>2020</v>
      </c>
      <c r="HTH1" s="22">
        <v>2021</v>
      </c>
      <c r="HTJ1" s="22">
        <v>2020</v>
      </c>
      <c r="HTK1" s="22">
        <v>2021</v>
      </c>
      <c r="HTO1" s="22">
        <v>2020</v>
      </c>
      <c r="HTP1" s="22">
        <v>2021</v>
      </c>
      <c r="HTR1" s="22">
        <v>2020</v>
      </c>
      <c r="HTS1" s="22">
        <v>2021</v>
      </c>
      <c r="HTW1" s="22">
        <v>2020</v>
      </c>
      <c r="HTX1" s="22">
        <v>2021</v>
      </c>
      <c r="HTZ1" s="22">
        <v>2020</v>
      </c>
      <c r="HUA1" s="22">
        <v>2021</v>
      </c>
      <c r="HUE1" s="22">
        <v>2020</v>
      </c>
      <c r="HUF1" s="22">
        <v>2021</v>
      </c>
      <c r="HUH1" s="22">
        <v>2020</v>
      </c>
      <c r="HUI1" s="22">
        <v>2021</v>
      </c>
      <c r="HUM1" s="22">
        <v>2020</v>
      </c>
      <c r="HUN1" s="22">
        <v>2021</v>
      </c>
      <c r="HUP1" s="22">
        <v>2020</v>
      </c>
      <c r="HUQ1" s="22">
        <v>2021</v>
      </c>
      <c r="HUU1" s="22">
        <v>2020</v>
      </c>
      <c r="HUV1" s="22">
        <v>2021</v>
      </c>
      <c r="HUX1" s="22">
        <v>2020</v>
      </c>
      <c r="HUY1" s="22">
        <v>2021</v>
      </c>
      <c r="HVC1" s="22">
        <v>2020</v>
      </c>
      <c r="HVD1" s="22">
        <v>2021</v>
      </c>
      <c r="HVF1" s="22">
        <v>2020</v>
      </c>
      <c r="HVG1" s="22">
        <v>2021</v>
      </c>
      <c r="HVK1" s="22">
        <v>2020</v>
      </c>
      <c r="HVL1" s="22">
        <v>2021</v>
      </c>
      <c r="HVN1" s="22">
        <v>2020</v>
      </c>
      <c r="HVO1" s="22">
        <v>2021</v>
      </c>
      <c r="HVS1" s="22">
        <v>2020</v>
      </c>
      <c r="HVT1" s="22">
        <v>2021</v>
      </c>
      <c r="HVV1" s="22">
        <v>2020</v>
      </c>
      <c r="HVW1" s="22">
        <v>2021</v>
      </c>
      <c r="HWA1" s="22">
        <v>2020</v>
      </c>
      <c r="HWB1" s="22">
        <v>2021</v>
      </c>
      <c r="HWD1" s="22">
        <v>2020</v>
      </c>
      <c r="HWE1" s="22">
        <v>2021</v>
      </c>
      <c r="HWI1" s="22">
        <v>2020</v>
      </c>
      <c r="HWJ1" s="22">
        <v>2021</v>
      </c>
      <c r="HWL1" s="22">
        <v>2020</v>
      </c>
      <c r="HWM1" s="22">
        <v>2021</v>
      </c>
      <c r="HWQ1" s="22">
        <v>2020</v>
      </c>
      <c r="HWR1" s="22">
        <v>2021</v>
      </c>
      <c r="HWT1" s="22">
        <v>2020</v>
      </c>
      <c r="HWU1" s="22">
        <v>2021</v>
      </c>
      <c r="HWY1" s="22">
        <v>2020</v>
      </c>
      <c r="HWZ1" s="22">
        <v>2021</v>
      </c>
      <c r="HXB1" s="22">
        <v>2020</v>
      </c>
      <c r="HXC1" s="22">
        <v>2021</v>
      </c>
      <c r="HXG1" s="22">
        <v>2020</v>
      </c>
      <c r="HXH1" s="22">
        <v>2021</v>
      </c>
      <c r="HXJ1" s="22">
        <v>2020</v>
      </c>
      <c r="HXK1" s="22">
        <v>2021</v>
      </c>
      <c r="HXO1" s="22">
        <v>2020</v>
      </c>
      <c r="HXP1" s="22">
        <v>2021</v>
      </c>
      <c r="HXR1" s="22">
        <v>2020</v>
      </c>
      <c r="HXS1" s="22">
        <v>2021</v>
      </c>
      <c r="HXW1" s="22">
        <v>2020</v>
      </c>
      <c r="HXX1" s="22">
        <v>2021</v>
      </c>
      <c r="HXZ1" s="22">
        <v>2020</v>
      </c>
      <c r="HYA1" s="22">
        <v>2021</v>
      </c>
      <c r="HYE1" s="22">
        <v>2020</v>
      </c>
      <c r="HYF1" s="22">
        <v>2021</v>
      </c>
      <c r="HYH1" s="22">
        <v>2020</v>
      </c>
      <c r="HYI1" s="22">
        <v>2021</v>
      </c>
      <c r="HYM1" s="22">
        <v>2020</v>
      </c>
      <c r="HYN1" s="22">
        <v>2021</v>
      </c>
      <c r="HYP1" s="22">
        <v>2020</v>
      </c>
      <c r="HYQ1" s="22">
        <v>2021</v>
      </c>
      <c r="HYU1" s="22">
        <v>2020</v>
      </c>
      <c r="HYV1" s="22">
        <v>2021</v>
      </c>
      <c r="HYX1" s="22">
        <v>2020</v>
      </c>
      <c r="HYY1" s="22">
        <v>2021</v>
      </c>
      <c r="HZC1" s="22">
        <v>2020</v>
      </c>
      <c r="HZD1" s="22">
        <v>2021</v>
      </c>
      <c r="HZF1" s="22">
        <v>2020</v>
      </c>
      <c r="HZG1" s="22">
        <v>2021</v>
      </c>
      <c r="HZK1" s="22">
        <v>2020</v>
      </c>
      <c r="HZL1" s="22">
        <v>2021</v>
      </c>
      <c r="HZN1" s="22">
        <v>2020</v>
      </c>
      <c r="HZO1" s="22">
        <v>2021</v>
      </c>
      <c r="HZS1" s="22">
        <v>2020</v>
      </c>
      <c r="HZT1" s="22">
        <v>2021</v>
      </c>
      <c r="HZV1" s="22">
        <v>2020</v>
      </c>
      <c r="HZW1" s="22">
        <v>2021</v>
      </c>
      <c r="IAA1" s="22">
        <v>2020</v>
      </c>
      <c r="IAB1" s="22">
        <v>2021</v>
      </c>
      <c r="IAD1" s="22">
        <v>2020</v>
      </c>
      <c r="IAE1" s="22">
        <v>2021</v>
      </c>
      <c r="IAI1" s="22">
        <v>2020</v>
      </c>
      <c r="IAJ1" s="22">
        <v>2021</v>
      </c>
      <c r="IAL1" s="22">
        <v>2020</v>
      </c>
      <c r="IAM1" s="22">
        <v>2021</v>
      </c>
      <c r="IAQ1" s="22">
        <v>2020</v>
      </c>
      <c r="IAR1" s="22">
        <v>2021</v>
      </c>
      <c r="IAT1" s="22">
        <v>2020</v>
      </c>
      <c r="IAU1" s="22">
        <v>2021</v>
      </c>
      <c r="IAY1" s="22">
        <v>2020</v>
      </c>
      <c r="IAZ1" s="22">
        <v>2021</v>
      </c>
      <c r="IBB1" s="22">
        <v>2020</v>
      </c>
      <c r="IBC1" s="22">
        <v>2021</v>
      </c>
      <c r="IBG1" s="22">
        <v>2020</v>
      </c>
      <c r="IBH1" s="22">
        <v>2021</v>
      </c>
      <c r="IBJ1" s="22">
        <v>2020</v>
      </c>
      <c r="IBK1" s="22">
        <v>2021</v>
      </c>
      <c r="IBO1" s="22">
        <v>2020</v>
      </c>
      <c r="IBP1" s="22">
        <v>2021</v>
      </c>
      <c r="IBR1" s="22">
        <v>2020</v>
      </c>
      <c r="IBS1" s="22">
        <v>2021</v>
      </c>
      <c r="IBW1" s="22">
        <v>2020</v>
      </c>
      <c r="IBX1" s="22">
        <v>2021</v>
      </c>
      <c r="IBZ1" s="22">
        <v>2020</v>
      </c>
      <c r="ICA1" s="22">
        <v>2021</v>
      </c>
      <c r="ICE1" s="22">
        <v>2020</v>
      </c>
      <c r="ICF1" s="22">
        <v>2021</v>
      </c>
      <c r="ICH1" s="22">
        <v>2020</v>
      </c>
      <c r="ICI1" s="22">
        <v>2021</v>
      </c>
      <c r="ICM1" s="22">
        <v>2020</v>
      </c>
      <c r="ICN1" s="22">
        <v>2021</v>
      </c>
      <c r="ICP1" s="22">
        <v>2020</v>
      </c>
      <c r="ICQ1" s="22">
        <v>2021</v>
      </c>
      <c r="ICU1" s="22">
        <v>2020</v>
      </c>
      <c r="ICV1" s="22">
        <v>2021</v>
      </c>
      <c r="ICX1" s="22">
        <v>2020</v>
      </c>
      <c r="ICY1" s="22">
        <v>2021</v>
      </c>
      <c r="IDC1" s="22">
        <v>2020</v>
      </c>
      <c r="IDD1" s="22">
        <v>2021</v>
      </c>
      <c r="IDF1" s="22">
        <v>2020</v>
      </c>
      <c r="IDG1" s="22">
        <v>2021</v>
      </c>
      <c r="IDK1" s="22">
        <v>2020</v>
      </c>
      <c r="IDL1" s="22">
        <v>2021</v>
      </c>
      <c r="IDN1" s="22">
        <v>2020</v>
      </c>
      <c r="IDO1" s="22">
        <v>2021</v>
      </c>
      <c r="IDS1" s="22">
        <v>2020</v>
      </c>
      <c r="IDT1" s="22">
        <v>2021</v>
      </c>
      <c r="IDV1" s="22">
        <v>2020</v>
      </c>
      <c r="IDW1" s="22">
        <v>2021</v>
      </c>
      <c r="IEA1" s="22">
        <v>2020</v>
      </c>
      <c r="IEB1" s="22">
        <v>2021</v>
      </c>
      <c r="IED1" s="22">
        <v>2020</v>
      </c>
      <c r="IEE1" s="22">
        <v>2021</v>
      </c>
      <c r="IEI1" s="22">
        <v>2020</v>
      </c>
      <c r="IEJ1" s="22">
        <v>2021</v>
      </c>
      <c r="IEL1" s="22">
        <v>2020</v>
      </c>
      <c r="IEM1" s="22">
        <v>2021</v>
      </c>
      <c r="IEQ1" s="22">
        <v>2020</v>
      </c>
      <c r="IER1" s="22">
        <v>2021</v>
      </c>
      <c r="IET1" s="22">
        <v>2020</v>
      </c>
      <c r="IEU1" s="22">
        <v>2021</v>
      </c>
      <c r="IEY1" s="22">
        <v>2020</v>
      </c>
      <c r="IEZ1" s="22">
        <v>2021</v>
      </c>
      <c r="IFB1" s="22">
        <v>2020</v>
      </c>
      <c r="IFC1" s="22">
        <v>2021</v>
      </c>
      <c r="IFG1" s="22">
        <v>2020</v>
      </c>
      <c r="IFH1" s="22">
        <v>2021</v>
      </c>
      <c r="IFJ1" s="22">
        <v>2020</v>
      </c>
      <c r="IFK1" s="22">
        <v>2021</v>
      </c>
      <c r="IFO1" s="22">
        <v>2020</v>
      </c>
      <c r="IFP1" s="22">
        <v>2021</v>
      </c>
      <c r="IFR1" s="22">
        <v>2020</v>
      </c>
      <c r="IFS1" s="22">
        <v>2021</v>
      </c>
      <c r="IFW1" s="22">
        <v>2020</v>
      </c>
      <c r="IFX1" s="22">
        <v>2021</v>
      </c>
      <c r="IFZ1" s="22">
        <v>2020</v>
      </c>
      <c r="IGA1" s="22">
        <v>2021</v>
      </c>
      <c r="IGE1" s="22">
        <v>2020</v>
      </c>
      <c r="IGF1" s="22">
        <v>2021</v>
      </c>
      <c r="IGH1" s="22">
        <v>2020</v>
      </c>
      <c r="IGI1" s="22">
        <v>2021</v>
      </c>
      <c r="IGM1" s="22">
        <v>2020</v>
      </c>
      <c r="IGN1" s="22">
        <v>2021</v>
      </c>
      <c r="IGP1" s="22">
        <v>2020</v>
      </c>
      <c r="IGQ1" s="22">
        <v>2021</v>
      </c>
      <c r="IGU1" s="22">
        <v>2020</v>
      </c>
      <c r="IGV1" s="22">
        <v>2021</v>
      </c>
      <c r="IGX1" s="22">
        <v>2020</v>
      </c>
      <c r="IGY1" s="22">
        <v>2021</v>
      </c>
      <c r="IHC1" s="22">
        <v>2020</v>
      </c>
      <c r="IHD1" s="22">
        <v>2021</v>
      </c>
      <c r="IHF1" s="22">
        <v>2020</v>
      </c>
      <c r="IHG1" s="22">
        <v>2021</v>
      </c>
      <c r="IHK1" s="22">
        <v>2020</v>
      </c>
      <c r="IHL1" s="22">
        <v>2021</v>
      </c>
      <c r="IHN1" s="22">
        <v>2020</v>
      </c>
      <c r="IHO1" s="22">
        <v>2021</v>
      </c>
      <c r="IHS1" s="22">
        <v>2020</v>
      </c>
      <c r="IHT1" s="22">
        <v>2021</v>
      </c>
      <c r="IHV1" s="22">
        <v>2020</v>
      </c>
      <c r="IHW1" s="22">
        <v>2021</v>
      </c>
      <c r="IIA1" s="22">
        <v>2020</v>
      </c>
      <c r="IIB1" s="22">
        <v>2021</v>
      </c>
      <c r="IID1" s="22">
        <v>2020</v>
      </c>
      <c r="IIE1" s="22">
        <v>2021</v>
      </c>
      <c r="III1" s="22">
        <v>2020</v>
      </c>
      <c r="IIJ1" s="22">
        <v>2021</v>
      </c>
      <c r="IIL1" s="22">
        <v>2020</v>
      </c>
      <c r="IIM1" s="22">
        <v>2021</v>
      </c>
      <c r="IIQ1" s="22">
        <v>2020</v>
      </c>
      <c r="IIR1" s="22">
        <v>2021</v>
      </c>
      <c r="IIT1" s="22">
        <v>2020</v>
      </c>
      <c r="IIU1" s="22">
        <v>2021</v>
      </c>
      <c r="IIY1" s="22">
        <v>2020</v>
      </c>
      <c r="IIZ1" s="22">
        <v>2021</v>
      </c>
      <c r="IJB1" s="22">
        <v>2020</v>
      </c>
      <c r="IJC1" s="22">
        <v>2021</v>
      </c>
      <c r="IJG1" s="22">
        <v>2020</v>
      </c>
      <c r="IJH1" s="22">
        <v>2021</v>
      </c>
      <c r="IJJ1" s="22">
        <v>2020</v>
      </c>
      <c r="IJK1" s="22">
        <v>2021</v>
      </c>
      <c r="IJO1" s="22">
        <v>2020</v>
      </c>
      <c r="IJP1" s="22">
        <v>2021</v>
      </c>
      <c r="IJR1" s="22">
        <v>2020</v>
      </c>
      <c r="IJS1" s="22">
        <v>2021</v>
      </c>
      <c r="IJW1" s="22">
        <v>2020</v>
      </c>
      <c r="IJX1" s="22">
        <v>2021</v>
      </c>
      <c r="IJZ1" s="22">
        <v>2020</v>
      </c>
      <c r="IKA1" s="22">
        <v>2021</v>
      </c>
      <c r="IKE1" s="22">
        <v>2020</v>
      </c>
      <c r="IKF1" s="22">
        <v>2021</v>
      </c>
      <c r="IKH1" s="22">
        <v>2020</v>
      </c>
      <c r="IKI1" s="22">
        <v>2021</v>
      </c>
      <c r="IKM1" s="22">
        <v>2020</v>
      </c>
      <c r="IKN1" s="22">
        <v>2021</v>
      </c>
      <c r="IKP1" s="22">
        <v>2020</v>
      </c>
      <c r="IKQ1" s="22">
        <v>2021</v>
      </c>
      <c r="IKU1" s="22">
        <v>2020</v>
      </c>
      <c r="IKV1" s="22">
        <v>2021</v>
      </c>
      <c r="IKX1" s="22">
        <v>2020</v>
      </c>
      <c r="IKY1" s="22">
        <v>2021</v>
      </c>
      <c r="ILC1" s="22">
        <v>2020</v>
      </c>
      <c r="ILD1" s="22">
        <v>2021</v>
      </c>
      <c r="ILF1" s="22">
        <v>2020</v>
      </c>
      <c r="ILG1" s="22">
        <v>2021</v>
      </c>
      <c r="ILK1" s="22">
        <v>2020</v>
      </c>
      <c r="ILL1" s="22">
        <v>2021</v>
      </c>
      <c r="ILN1" s="22">
        <v>2020</v>
      </c>
      <c r="ILO1" s="22">
        <v>2021</v>
      </c>
      <c r="ILS1" s="22">
        <v>2020</v>
      </c>
      <c r="ILT1" s="22">
        <v>2021</v>
      </c>
      <c r="ILV1" s="22">
        <v>2020</v>
      </c>
      <c r="ILW1" s="22">
        <v>2021</v>
      </c>
      <c r="IMA1" s="22">
        <v>2020</v>
      </c>
      <c r="IMB1" s="22">
        <v>2021</v>
      </c>
      <c r="IMD1" s="22">
        <v>2020</v>
      </c>
      <c r="IME1" s="22">
        <v>2021</v>
      </c>
      <c r="IMI1" s="22">
        <v>2020</v>
      </c>
      <c r="IMJ1" s="22">
        <v>2021</v>
      </c>
      <c r="IML1" s="22">
        <v>2020</v>
      </c>
      <c r="IMM1" s="22">
        <v>2021</v>
      </c>
      <c r="IMQ1" s="22">
        <v>2020</v>
      </c>
      <c r="IMR1" s="22">
        <v>2021</v>
      </c>
      <c r="IMT1" s="22">
        <v>2020</v>
      </c>
      <c r="IMU1" s="22">
        <v>2021</v>
      </c>
      <c r="IMY1" s="22">
        <v>2020</v>
      </c>
      <c r="IMZ1" s="22">
        <v>2021</v>
      </c>
      <c r="INB1" s="22">
        <v>2020</v>
      </c>
      <c r="INC1" s="22">
        <v>2021</v>
      </c>
      <c r="ING1" s="22">
        <v>2020</v>
      </c>
      <c r="INH1" s="22">
        <v>2021</v>
      </c>
      <c r="INJ1" s="22">
        <v>2020</v>
      </c>
      <c r="INK1" s="22">
        <v>2021</v>
      </c>
      <c r="INO1" s="22">
        <v>2020</v>
      </c>
      <c r="INP1" s="22">
        <v>2021</v>
      </c>
      <c r="INR1" s="22">
        <v>2020</v>
      </c>
      <c r="INS1" s="22">
        <v>2021</v>
      </c>
      <c r="INW1" s="22">
        <v>2020</v>
      </c>
      <c r="INX1" s="22">
        <v>2021</v>
      </c>
      <c r="INZ1" s="22">
        <v>2020</v>
      </c>
      <c r="IOA1" s="22">
        <v>2021</v>
      </c>
      <c r="IOE1" s="22">
        <v>2020</v>
      </c>
      <c r="IOF1" s="22">
        <v>2021</v>
      </c>
      <c r="IOH1" s="22">
        <v>2020</v>
      </c>
      <c r="IOI1" s="22">
        <v>2021</v>
      </c>
      <c r="IOM1" s="22">
        <v>2020</v>
      </c>
      <c r="ION1" s="22">
        <v>2021</v>
      </c>
      <c r="IOP1" s="22">
        <v>2020</v>
      </c>
      <c r="IOQ1" s="22">
        <v>2021</v>
      </c>
      <c r="IOU1" s="22">
        <v>2020</v>
      </c>
      <c r="IOV1" s="22">
        <v>2021</v>
      </c>
      <c r="IOX1" s="22">
        <v>2020</v>
      </c>
      <c r="IOY1" s="22">
        <v>2021</v>
      </c>
      <c r="IPC1" s="22">
        <v>2020</v>
      </c>
      <c r="IPD1" s="22">
        <v>2021</v>
      </c>
      <c r="IPF1" s="22">
        <v>2020</v>
      </c>
      <c r="IPG1" s="22">
        <v>2021</v>
      </c>
      <c r="IPK1" s="22">
        <v>2020</v>
      </c>
      <c r="IPL1" s="22">
        <v>2021</v>
      </c>
      <c r="IPN1" s="22">
        <v>2020</v>
      </c>
      <c r="IPO1" s="22">
        <v>2021</v>
      </c>
      <c r="IPS1" s="22">
        <v>2020</v>
      </c>
      <c r="IPT1" s="22">
        <v>2021</v>
      </c>
      <c r="IPV1" s="22">
        <v>2020</v>
      </c>
      <c r="IPW1" s="22">
        <v>2021</v>
      </c>
      <c r="IQA1" s="22">
        <v>2020</v>
      </c>
      <c r="IQB1" s="22">
        <v>2021</v>
      </c>
      <c r="IQD1" s="22">
        <v>2020</v>
      </c>
      <c r="IQE1" s="22">
        <v>2021</v>
      </c>
      <c r="IQI1" s="22">
        <v>2020</v>
      </c>
      <c r="IQJ1" s="22">
        <v>2021</v>
      </c>
      <c r="IQL1" s="22">
        <v>2020</v>
      </c>
      <c r="IQM1" s="22">
        <v>2021</v>
      </c>
      <c r="IQQ1" s="22">
        <v>2020</v>
      </c>
      <c r="IQR1" s="22">
        <v>2021</v>
      </c>
      <c r="IQT1" s="22">
        <v>2020</v>
      </c>
      <c r="IQU1" s="22">
        <v>2021</v>
      </c>
      <c r="IQY1" s="22">
        <v>2020</v>
      </c>
      <c r="IQZ1" s="22">
        <v>2021</v>
      </c>
      <c r="IRB1" s="22">
        <v>2020</v>
      </c>
      <c r="IRC1" s="22">
        <v>2021</v>
      </c>
      <c r="IRG1" s="22">
        <v>2020</v>
      </c>
      <c r="IRH1" s="22">
        <v>2021</v>
      </c>
      <c r="IRJ1" s="22">
        <v>2020</v>
      </c>
      <c r="IRK1" s="22">
        <v>2021</v>
      </c>
      <c r="IRO1" s="22">
        <v>2020</v>
      </c>
      <c r="IRP1" s="22">
        <v>2021</v>
      </c>
      <c r="IRR1" s="22">
        <v>2020</v>
      </c>
      <c r="IRS1" s="22">
        <v>2021</v>
      </c>
      <c r="IRW1" s="22">
        <v>2020</v>
      </c>
      <c r="IRX1" s="22">
        <v>2021</v>
      </c>
      <c r="IRZ1" s="22">
        <v>2020</v>
      </c>
      <c r="ISA1" s="22">
        <v>2021</v>
      </c>
      <c r="ISE1" s="22">
        <v>2020</v>
      </c>
      <c r="ISF1" s="22">
        <v>2021</v>
      </c>
      <c r="ISH1" s="22">
        <v>2020</v>
      </c>
      <c r="ISI1" s="22">
        <v>2021</v>
      </c>
      <c r="ISM1" s="22">
        <v>2020</v>
      </c>
      <c r="ISN1" s="22">
        <v>2021</v>
      </c>
      <c r="ISP1" s="22">
        <v>2020</v>
      </c>
      <c r="ISQ1" s="22">
        <v>2021</v>
      </c>
      <c r="ISU1" s="22">
        <v>2020</v>
      </c>
      <c r="ISV1" s="22">
        <v>2021</v>
      </c>
      <c r="ISX1" s="22">
        <v>2020</v>
      </c>
      <c r="ISY1" s="22">
        <v>2021</v>
      </c>
      <c r="ITC1" s="22">
        <v>2020</v>
      </c>
      <c r="ITD1" s="22">
        <v>2021</v>
      </c>
      <c r="ITF1" s="22">
        <v>2020</v>
      </c>
      <c r="ITG1" s="22">
        <v>2021</v>
      </c>
      <c r="ITK1" s="22">
        <v>2020</v>
      </c>
      <c r="ITL1" s="22">
        <v>2021</v>
      </c>
      <c r="ITN1" s="22">
        <v>2020</v>
      </c>
      <c r="ITO1" s="22">
        <v>2021</v>
      </c>
      <c r="ITS1" s="22">
        <v>2020</v>
      </c>
      <c r="ITT1" s="22">
        <v>2021</v>
      </c>
      <c r="ITV1" s="22">
        <v>2020</v>
      </c>
      <c r="ITW1" s="22">
        <v>2021</v>
      </c>
      <c r="IUA1" s="22">
        <v>2020</v>
      </c>
      <c r="IUB1" s="22">
        <v>2021</v>
      </c>
      <c r="IUD1" s="22">
        <v>2020</v>
      </c>
      <c r="IUE1" s="22">
        <v>2021</v>
      </c>
      <c r="IUI1" s="22">
        <v>2020</v>
      </c>
      <c r="IUJ1" s="22">
        <v>2021</v>
      </c>
      <c r="IUL1" s="22">
        <v>2020</v>
      </c>
      <c r="IUM1" s="22">
        <v>2021</v>
      </c>
      <c r="IUQ1" s="22">
        <v>2020</v>
      </c>
      <c r="IUR1" s="22">
        <v>2021</v>
      </c>
      <c r="IUT1" s="22">
        <v>2020</v>
      </c>
      <c r="IUU1" s="22">
        <v>2021</v>
      </c>
      <c r="IUY1" s="22">
        <v>2020</v>
      </c>
      <c r="IUZ1" s="22">
        <v>2021</v>
      </c>
      <c r="IVB1" s="22">
        <v>2020</v>
      </c>
      <c r="IVC1" s="22">
        <v>2021</v>
      </c>
      <c r="IVG1" s="22">
        <v>2020</v>
      </c>
      <c r="IVH1" s="22">
        <v>2021</v>
      </c>
      <c r="IVJ1" s="22">
        <v>2020</v>
      </c>
      <c r="IVK1" s="22">
        <v>2021</v>
      </c>
      <c r="IVO1" s="22">
        <v>2020</v>
      </c>
      <c r="IVP1" s="22">
        <v>2021</v>
      </c>
      <c r="IVR1" s="22">
        <v>2020</v>
      </c>
      <c r="IVS1" s="22">
        <v>2021</v>
      </c>
      <c r="IVW1" s="22">
        <v>2020</v>
      </c>
      <c r="IVX1" s="22">
        <v>2021</v>
      </c>
      <c r="IVZ1" s="22">
        <v>2020</v>
      </c>
      <c r="IWA1" s="22">
        <v>2021</v>
      </c>
      <c r="IWE1" s="22">
        <v>2020</v>
      </c>
      <c r="IWF1" s="22">
        <v>2021</v>
      </c>
      <c r="IWH1" s="22">
        <v>2020</v>
      </c>
      <c r="IWI1" s="22">
        <v>2021</v>
      </c>
      <c r="IWM1" s="22">
        <v>2020</v>
      </c>
      <c r="IWN1" s="22">
        <v>2021</v>
      </c>
      <c r="IWP1" s="22">
        <v>2020</v>
      </c>
      <c r="IWQ1" s="22">
        <v>2021</v>
      </c>
      <c r="IWU1" s="22">
        <v>2020</v>
      </c>
      <c r="IWV1" s="22">
        <v>2021</v>
      </c>
      <c r="IWX1" s="22">
        <v>2020</v>
      </c>
      <c r="IWY1" s="22">
        <v>2021</v>
      </c>
      <c r="IXC1" s="22">
        <v>2020</v>
      </c>
      <c r="IXD1" s="22">
        <v>2021</v>
      </c>
      <c r="IXF1" s="22">
        <v>2020</v>
      </c>
      <c r="IXG1" s="22">
        <v>2021</v>
      </c>
      <c r="IXK1" s="22">
        <v>2020</v>
      </c>
      <c r="IXL1" s="22">
        <v>2021</v>
      </c>
      <c r="IXN1" s="22">
        <v>2020</v>
      </c>
      <c r="IXO1" s="22">
        <v>2021</v>
      </c>
      <c r="IXS1" s="22">
        <v>2020</v>
      </c>
      <c r="IXT1" s="22">
        <v>2021</v>
      </c>
      <c r="IXV1" s="22">
        <v>2020</v>
      </c>
      <c r="IXW1" s="22">
        <v>2021</v>
      </c>
      <c r="IYA1" s="22">
        <v>2020</v>
      </c>
      <c r="IYB1" s="22">
        <v>2021</v>
      </c>
      <c r="IYD1" s="22">
        <v>2020</v>
      </c>
      <c r="IYE1" s="22">
        <v>2021</v>
      </c>
      <c r="IYI1" s="22">
        <v>2020</v>
      </c>
      <c r="IYJ1" s="22">
        <v>2021</v>
      </c>
      <c r="IYL1" s="22">
        <v>2020</v>
      </c>
      <c r="IYM1" s="22">
        <v>2021</v>
      </c>
      <c r="IYQ1" s="22">
        <v>2020</v>
      </c>
      <c r="IYR1" s="22">
        <v>2021</v>
      </c>
      <c r="IYT1" s="22">
        <v>2020</v>
      </c>
      <c r="IYU1" s="22">
        <v>2021</v>
      </c>
      <c r="IYY1" s="22">
        <v>2020</v>
      </c>
      <c r="IYZ1" s="22">
        <v>2021</v>
      </c>
      <c r="IZB1" s="22">
        <v>2020</v>
      </c>
      <c r="IZC1" s="22">
        <v>2021</v>
      </c>
      <c r="IZG1" s="22">
        <v>2020</v>
      </c>
      <c r="IZH1" s="22">
        <v>2021</v>
      </c>
      <c r="IZJ1" s="22">
        <v>2020</v>
      </c>
      <c r="IZK1" s="22">
        <v>2021</v>
      </c>
      <c r="IZO1" s="22">
        <v>2020</v>
      </c>
      <c r="IZP1" s="22">
        <v>2021</v>
      </c>
      <c r="IZR1" s="22">
        <v>2020</v>
      </c>
      <c r="IZS1" s="22">
        <v>2021</v>
      </c>
      <c r="IZW1" s="22">
        <v>2020</v>
      </c>
      <c r="IZX1" s="22">
        <v>2021</v>
      </c>
      <c r="IZZ1" s="22">
        <v>2020</v>
      </c>
      <c r="JAA1" s="22">
        <v>2021</v>
      </c>
      <c r="JAE1" s="22">
        <v>2020</v>
      </c>
      <c r="JAF1" s="22">
        <v>2021</v>
      </c>
      <c r="JAH1" s="22">
        <v>2020</v>
      </c>
      <c r="JAI1" s="22">
        <v>2021</v>
      </c>
      <c r="JAM1" s="22">
        <v>2020</v>
      </c>
      <c r="JAN1" s="22">
        <v>2021</v>
      </c>
      <c r="JAP1" s="22">
        <v>2020</v>
      </c>
      <c r="JAQ1" s="22">
        <v>2021</v>
      </c>
      <c r="JAU1" s="22">
        <v>2020</v>
      </c>
      <c r="JAV1" s="22">
        <v>2021</v>
      </c>
      <c r="JAX1" s="22">
        <v>2020</v>
      </c>
      <c r="JAY1" s="22">
        <v>2021</v>
      </c>
      <c r="JBC1" s="22">
        <v>2020</v>
      </c>
      <c r="JBD1" s="22">
        <v>2021</v>
      </c>
      <c r="JBF1" s="22">
        <v>2020</v>
      </c>
      <c r="JBG1" s="22">
        <v>2021</v>
      </c>
      <c r="JBK1" s="22">
        <v>2020</v>
      </c>
      <c r="JBL1" s="22">
        <v>2021</v>
      </c>
      <c r="JBN1" s="22">
        <v>2020</v>
      </c>
      <c r="JBO1" s="22">
        <v>2021</v>
      </c>
      <c r="JBS1" s="22">
        <v>2020</v>
      </c>
      <c r="JBT1" s="22">
        <v>2021</v>
      </c>
      <c r="JBV1" s="22">
        <v>2020</v>
      </c>
      <c r="JBW1" s="22">
        <v>2021</v>
      </c>
      <c r="JCA1" s="22">
        <v>2020</v>
      </c>
      <c r="JCB1" s="22">
        <v>2021</v>
      </c>
      <c r="JCD1" s="22">
        <v>2020</v>
      </c>
      <c r="JCE1" s="22">
        <v>2021</v>
      </c>
      <c r="JCI1" s="22">
        <v>2020</v>
      </c>
      <c r="JCJ1" s="22">
        <v>2021</v>
      </c>
      <c r="JCL1" s="22">
        <v>2020</v>
      </c>
      <c r="JCM1" s="22">
        <v>2021</v>
      </c>
      <c r="JCQ1" s="22">
        <v>2020</v>
      </c>
      <c r="JCR1" s="22">
        <v>2021</v>
      </c>
      <c r="JCT1" s="22">
        <v>2020</v>
      </c>
      <c r="JCU1" s="22">
        <v>2021</v>
      </c>
      <c r="JCY1" s="22">
        <v>2020</v>
      </c>
      <c r="JCZ1" s="22">
        <v>2021</v>
      </c>
      <c r="JDB1" s="22">
        <v>2020</v>
      </c>
      <c r="JDC1" s="22">
        <v>2021</v>
      </c>
      <c r="JDG1" s="22">
        <v>2020</v>
      </c>
      <c r="JDH1" s="22">
        <v>2021</v>
      </c>
      <c r="JDJ1" s="22">
        <v>2020</v>
      </c>
      <c r="JDK1" s="22">
        <v>2021</v>
      </c>
      <c r="JDO1" s="22">
        <v>2020</v>
      </c>
      <c r="JDP1" s="22">
        <v>2021</v>
      </c>
      <c r="JDR1" s="22">
        <v>2020</v>
      </c>
      <c r="JDS1" s="22">
        <v>2021</v>
      </c>
      <c r="JDW1" s="22">
        <v>2020</v>
      </c>
      <c r="JDX1" s="22">
        <v>2021</v>
      </c>
      <c r="JDZ1" s="22">
        <v>2020</v>
      </c>
      <c r="JEA1" s="22">
        <v>2021</v>
      </c>
      <c r="JEE1" s="22">
        <v>2020</v>
      </c>
      <c r="JEF1" s="22">
        <v>2021</v>
      </c>
      <c r="JEH1" s="22">
        <v>2020</v>
      </c>
      <c r="JEI1" s="22">
        <v>2021</v>
      </c>
      <c r="JEM1" s="22">
        <v>2020</v>
      </c>
      <c r="JEN1" s="22">
        <v>2021</v>
      </c>
      <c r="JEP1" s="22">
        <v>2020</v>
      </c>
      <c r="JEQ1" s="22">
        <v>2021</v>
      </c>
      <c r="JEU1" s="22">
        <v>2020</v>
      </c>
      <c r="JEV1" s="22">
        <v>2021</v>
      </c>
      <c r="JEX1" s="22">
        <v>2020</v>
      </c>
      <c r="JEY1" s="22">
        <v>2021</v>
      </c>
      <c r="JFC1" s="22">
        <v>2020</v>
      </c>
      <c r="JFD1" s="22">
        <v>2021</v>
      </c>
      <c r="JFF1" s="22">
        <v>2020</v>
      </c>
      <c r="JFG1" s="22">
        <v>2021</v>
      </c>
      <c r="JFK1" s="22">
        <v>2020</v>
      </c>
      <c r="JFL1" s="22">
        <v>2021</v>
      </c>
      <c r="JFN1" s="22">
        <v>2020</v>
      </c>
      <c r="JFO1" s="22">
        <v>2021</v>
      </c>
      <c r="JFS1" s="22">
        <v>2020</v>
      </c>
      <c r="JFT1" s="22">
        <v>2021</v>
      </c>
      <c r="JFV1" s="22">
        <v>2020</v>
      </c>
      <c r="JFW1" s="22">
        <v>2021</v>
      </c>
      <c r="JGA1" s="22">
        <v>2020</v>
      </c>
      <c r="JGB1" s="22">
        <v>2021</v>
      </c>
      <c r="JGD1" s="22">
        <v>2020</v>
      </c>
      <c r="JGE1" s="22">
        <v>2021</v>
      </c>
      <c r="JGI1" s="22">
        <v>2020</v>
      </c>
      <c r="JGJ1" s="22">
        <v>2021</v>
      </c>
      <c r="JGL1" s="22">
        <v>2020</v>
      </c>
      <c r="JGM1" s="22">
        <v>2021</v>
      </c>
      <c r="JGQ1" s="22">
        <v>2020</v>
      </c>
      <c r="JGR1" s="22">
        <v>2021</v>
      </c>
      <c r="JGT1" s="22">
        <v>2020</v>
      </c>
      <c r="JGU1" s="22">
        <v>2021</v>
      </c>
      <c r="JGY1" s="22">
        <v>2020</v>
      </c>
      <c r="JGZ1" s="22">
        <v>2021</v>
      </c>
      <c r="JHB1" s="22">
        <v>2020</v>
      </c>
      <c r="JHC1" s="22">
        <v>2021</v>
      </c>
      <c r="JHG1" s="22">
        <v>2020</v>
      </c>
      <c r="JHH1" s="22">
        <v>2021</v>
      </c>
      <c r="JHJ1" s="22">
        <v>2020</v>
      </c>
      <c r="JHK1" s="22">
        <v>2021</v>
      </c>
      <c r="JHO1" s="22">
        <v>2020</v>
      </c>
      <c r="JHP1" s="22">
        <v>2021</v>
      </c>
      <c r="JHR1" s="22">
        <v>2020</v>
      </c>
      <c r="JHS1" s="22">
        <v>2021</v>
      </c>
      <c r="JHW1" s="22">
        <v>2020</v>
      </c>
      <c r="JHX1" s="22">
        <v>2021</v>
      </c>
      <c r="JHZ1" s="22">
        <v>2020</v>
      </c>
      <c r="JIA1" s="22">
        <v>2021</v>
      </c>
      <c r="JIE1" s="22">
        <v>2020</v>
      </c>
      <c r="JIF1" s="22">
        <v>2021</v>
      </c>
      <c r="JIH1" s="22">
        <v>2020</v>
      </c>
      <c r="JII1" s="22">
        <v>2021</v>
      </c>
      <c r="JIM1" s="22">
        <v>2020</v>
      </c>
      <c r="JIN1" s="22">
        <v>2021</v>
      </c>
      <c r="JIP1" s="22">
        <v>2020</v>
      </c>
      <c r="JIQ1" s="22">
        <v>2021</v>
      </c>
      <c r="JIU1" s="22">
        <v>2020</v>
      </c>
      <c r="JIV1" s="22">
        <v>2021</v>
      </c>
      <c r="JIX1" s="22">
        <v>2020</v>
      </c>
      <c r="JIY1" s="22">
        <v>2021</v>
      </c>
      <c r="JJC1" s="22">
        <v>2020</v>
      </c>
      <c r="JJD1" s="22">
        <v>2021</v>
      </c>
      <c r="JJF1" s="22">
        <v>2020</v>
      </c>
      <c r="JJG1" s="22">
        <v>2021</v>
      </c>
      <c r="JJK1" s="22">
        <v>2020</v>
      </c>
      <c r="JJL1" s="22">
        <v>2021</v>
      </c>
      <c r="JJN1" s="22">
        <v>2020</v>
      </c>
      <c r="JJO1" s="22">
        <v>2021</v>
      </c>
      <c r="JJS1" s="22">
        <v>2020</v>
      </c>
      <c r="JJT1" s="22">
        <v>2021</v>
      </c>
      <c r="JJV1" s="22">
        <v>2020</v>
      </c>
      <c r="JJW1" s="22">
        <v>2021</v>
      </c>
      <c r="JKA1" s="22">
        <v>2020</v>
      </c>
      <c r="JKB1" s="22">
        <v>2021</v>
      </c>
      <c r="JKD1" s="22">
        <v>2020</v>
      </c>
      <c r="JKE1" s="22">
        <v>2021</v>
      </c>
      <c r="JKI1" s="22">
        <v>2020</v>
      </c>
      <c r="JKJ1" s="22">
        <v>2021</v>
      </c>
      <c r="JKL1" s="22">
        <v>2020</v>
      </c>
      <c r="JKM1" s="22">
        <v>2021</v>
      </c>
      <c r="JKQ1" s="22">
        <v>2020</v>
      </c>
      <c r="JKR1" s="22">
        <v>2021</v>
      </c>
      <c r="JKT1" s="22">
        <v>2020</v>
      </c>
      <c r="JKU1" s="22">
        <v>2021</v>
      </c>
      <c r="JKY1" s="22">
        <v>2020</v>
      </c>
      <c r="JKZ1" s="22">
        <v>2021</v>
      </c>
      <c r="JLB1" s="22">
        <v>2020</v>
      </c>
      <c r="JLC1" s="22">
        <v>2021</v>
      </c>
      <c r="JLG1" s="22">
        <v>2020</v>
      </c>
      <c r="JLH1" s="22">
        <v>2021</v>
      </c>
      <c r="JLJ1" s="22">
        <v>2020</v>
      </c>
      <c r="JLK1" s="22">
        <v>2021</v>
      </c>
      <c r="JLO1" s="22">
        <v>2020</v>
      </c>
      <c r="JLP1" s="22">
        <v>2021</v>
      </c>
      <c r="JLR1" s="22">
        <v>2020</v>
      </c>
      <c r="JLS1" s="22">
        <v>2021</v>
      </c>
      <c r="JLW1" s="22">
        <v>2020</v>
      </c>
      <c r="JLX1" s="22">
        <v>2021</v>
      </c>
      <c r="JLZ1" s="22">
        <v>2020</v>
      </c>
      <c r="JMA1" s="22">
        <v>2021</v>
      </c>
      <c r="JME1" s="22">
        <v>2020</v>
      </c>
      <c r="JMF1" s="22">
        <v>2021</v>
      </c>
      <c r="JMH1" s="22">
        <v>2020</v>
      </c>
      <c r="JMI1" s="22">
        <v>2021</v>
      </c>
      <c r="JMM1" s="22">
        <v>2020</v>
      </c>
      <c r="JMN1" s="22">
        <v>2021</v>
      </c>
      <c r="JMP1" s="22">
        <v>2020</v>
      </c>
      <c r="JMQ1" s="22">
        <v>2021</v>
      </c>
      <c r="JMU1" s="22">
        <v>2020</v>
      </c>
      <c r="JMV1" s="22">
        <v>2021</v>
      </c>
      <c r="JMX1" s="22">
        <v>2020</v>
      </c>
      <c r="JMY1" s="22">
        <v>2021</v>
      </c>
      <c r="JNC1" s="22">
        <v>2020</v>
      </c>
      <c r="JND1" s="22">
        <v>2021</v>
      </c>
      <c r="JNF1" s="22">
        <v>2020</v>
      </c>
      <c r="JNG1" s="22">
        <v>2021</v>
      </c>
      <c r="JNK1" s="22">
        <v>2020</v>
      </c>
      <c r="JNL1" s="22">
        <v>2021</v>
      </c>
      <c r="JNN1" s="22">
        <v>2020</v>
      </c>
      <c r="JNO1" s="22">
        <v>2021</v>
      </c>
      <c r="JNS1" s="22">
        <v>2020</v>
      </c>
      <c r="JNT1" s="22">
        <v>2021</v>
      </c>
      <c r="JNV1" s="22">
        <v>2020</v>
      </c>
      <c r="JNW1" s="22">
        <v>2021</v>
      </c>
      <c r="JOA1" s="22">
        <v>2020</v>
      </c>
      <c r="JOB1" s="22">
        <v>2021</v>
      </c>
      <c r="JOD1" s="22">
        <v>2020</v>
      </c>
      <c r="JOE1" s="22">
        <v>2021</v>
      </c>
      <c r="JOI1" s="22">
        <v>2020</v>
      </c>
      <c r="JOJ1" s="22">
        <v>2021</v>
      </c>
      <c r="JOL1" s="22">
        <v>2020</v>
      </c>
      <c r="JOM1" s="22">
        <v>2021</v>
      </c>
      <c r="JOQ1" s="22">
        <v>2020</v>
      </c>
      <c r="JOR1" s="22">
        <v>2021</v>
      </c>
      <c r="JOT1" s="22">
        <v>2020</v>
      </c>
      <c r="JOU1" s="22">
        <v>2021</v>
      </c>
      <c r="JOY1" s="22">
        <v>2020</v>
      </c>
      <c r="JOZ1" s="22">
        <v>2021</v>
      </c>
      <c r="JPB1" s="22">
        <v>2020</v>
      </c>
      <c r="JPC1" s="22">
        <v>2021</v>
      </c>
      <c r="JPG1" s="22">
        <v>2020</v>
      </c>
      <c r="JPH1" s="22">
        <v>2021</v>
      </c>
      <c r="JPJ1" s="22">
        <v>2020</v>
      </c>
      <c r="JPK1" s="22">
        <v>2021</v>
      </c>
      <c r="JPO1" s="22">
        <v>2020</v>
      </c>
      <c r="JPP1" s="22">
        <v>2021</v>
      </c>
      <c r="JPR1" s="22">
        <v>2020</v>
      </c>
      <c r="JPS1" s="22">
        <v>2021</v>
      </c>
      <c r="JPW1" s="22">
        <v>2020</v>
      </c>
      <c r="JPX1" s="22">
        <v>2021</v>
      </c>
      <c r="JPZ1" s="22">
        <v>2020</v>
      </c>
      <c r="JQA1" s="22">
        <v>2021</v>
      </c>
      <c r="JQE1" s="22">
        <v>2020</v>
      </c>
      <c r="JQF1" s="22">
        <v>2021</v>
      </c>
      <c r="JQH1" s="22">
        <v>2020</v>
      </c>
      <c r="JQI1" s="22">
        <v>2021</v>
      </c>
      <c r="JQM1" s="22">
        <v>2020</v>
      </c>
      <c r="JQN1" s="22">
        <v>2021</v>
      </c>
      <c r="JQP1" s="22">
        <v>2020</v>
      </c>
      <c r="JQQ1" s="22">
        <v>2021</v>
      </c>
      <c r="JQU1" s="22">
        <v>2020</v>
      </c>
      <c r="JQV1" s="22">
        <v>2021</v>
      </c>
      <c r="JQX1" s="22">
        <v>2020</v>
      </c>
      <c r="JQY1" s="22">
        <v>2021</v>
      </c>
      <c r="JRC1" s="22">
        <v>2020</v>
      </c>
      <c r="JRD1" s="22">
        <v>2021</v>
      </c>
      <c r="JRF1" s="22">
        <v>2020</v>
      </c>
      <c r="JRG1" s="22">
        <v>2021</v>
      </c>
      <c r="JRK1" s="22">
        <v>2020</v>
      </c>
      <c r="JRL1" s="22">
        <v>2021</v>
      </c>
      <c r="JRN1" s="22">
        <v>2020</v>
      </c>
      <c r="JRO1" s="22">
        <v>2021</v>
      </c>
      <c r="JRS1" s="22">
        <v>2020</v>
      </c>
      <c r="JRT1" s="22">
        <v>2021</v>
      </c>
      <c r="JRV1" s="22">
        <v>2020</v>
      </c>
      <c r="JRW1" s="22">
        <v>2021</v>
      </c>
      <c r="JSA1" s="22">
        <v>2020</v>
      </c>
      <c r="JSB1" s="22">
        <v>2021</v>
      </c>
      <c r="JSD1" s="22">
        <v>2020</v>
      </c>
      <c r="JSE1" s="22">
        <v>2021</v>
      </c>
      <c r="JSI1" s="22">
        <v>2020</v>
      </c>
      <c r="JSJ1" s="22">
        <v>2021</v>
      </c>
      <c r="JSL1" s="22">
        <v>2020</v>
      </c>
      <c r="JSM1" s="22">
        <v>2021</v>
      </c>
      <c r="JSQ1" s="22">
        <v>2020</v>
      </c>
      <c r="JSR1" s="22">
        <v>2021</v>
      </c>
      <c r="JST1" s="22">
        <v>2020</v>
      </c>
      <c r="JSU1" s="22">
        <v>2021</v>
      </c>
      <c r="JSY1" s="22">
        <v>2020</v>
      </c>
      <c r="JSZ1" s="22">
        <v>2021</v>
      </c>
      <c r="JTB1" s="22">
        <v>2020</v>
      </c>
      <c r="JTC1" s="22">
        <v>2021</v>
      </c>
      <c r="JTG1" s="22">
        <v>2020</v>
      </c>
      <c r="JTH1" s="22">
        <v>2021</v>
      </c>
      <c r="JTJ1" s="22">
        <v>2020</v>
      </c>
      <c r="JTK1" s="22">
        <v>2021</v>
      </c>
      <c r="JTO1" s="22">
        <v>2020</v>
      </c>
      <c r="JTP1" s="22">
        <v>2021</v>
      </c>
      <c r="JTR1" s="22">
        <v>2020</v>
      </c>
      <c r="JTS1" s="22">
        <v>2021</v>
      </c>
      <c r="JTW1" s="22">
        <v>2020</v>
      </c>
      <c r="JTX1" s="22">
        <v>2021</v>
      </c>
      <c r="JTZ1" s="22">
        <v>2020</v>
      </c>
      <c r="JUA1" s="22">
        <v>2021</v>
      </c>
      <c r="JUE1" s="22">
        <v>2020</v>
      </c>
      <c r="JUF1" s="22">
        <v>2021</v>
      </c>
      <c r="JUH1" s="22">
        <v>2020</v>
      </c>
      <c r="JUI1" s="22">
        <v>2021</v>
      </c>
      <c r="JUM1" s="22">
        <v>2020</v>
      </c>
      <c r="JUN1" s="22">
        <v>2021</v>
      </c>
      <c r="JUP1" s="22">
        <v>2020</v>
      </c>
      <c r="JUQ1" s="22">
        <v>2021</v>
      </c>
      <c r="JUU1" s="22">
        <v>2020</v>
      </c>
      <c r="JUV1" s="22">
        <v>2021</v>
      </c>
      <c r="JUX1" s="22">
        <v>2020</v>
      </c>
      <c r="JUY1" s="22">
        <v>2021</v>
      </c>
      <c r="JVC1" s="22">
        <v>2020</v>
      </c>
      <c r="JVD1" s="22">
        <v>2021</v>
      </c>
      <c r="JVF1" s="22">
        <v>2020</v>
      </c>
      <c r="JVG1" s="22">
        <v>2021</v>
      </c>
      <c r="JVK1" s="22">
        <v>2020</v>
      </c>
      <c r="JVL1" s="22">
        <v>2021</v>
      </c>
      <c r="JVN1" s="22">
        <v>2020</v>
      </c>
      <c r="JVO1" s="22">
        <v>2021</v>
      </c>
      <c r="JVS1" s="22">
        <v>2020</v>
      </c>
      <c r="JVT1" s="22">
        <v>2021</v>
      </c>
      <c r="JVV1" s="22">
        <v>2020</v>
      </c>
      <c r="JVW1" s="22">
        <v>2021</v>
      </c>
      <c r="JWA1" s="22">
        <v>2020</v>
      </c>
      <c r="JWB1" s="22">
        <v>2021</v>
      </c>
      <c r="JWD1" s="22">
        <v>2020</v>
      </c>
      <c r="JWE1" s="22">
        <v>2021</v>
      </c>
      <c r="JWI1" s="22">
        <v>2020</v>
      </c>
      <c r="JWJ1" s="22">
        <v>2021</v>
      </c>
      <c r="JWL1" s="22">
        <v>2020</v>
      </c>
      <c r="JWM1" s="22">
        <v>2021</v>
      </c>
      <c r="JWQ1" s="22">
        <v>2020</v>
      </c>
      <c r="JWR1" s="22">
        <v>2021</v>
      </c>
      <c r="JWT1" s="22">
        <v>2020</v>
      </c>
      <c r="JWU1" s="22">
        <v>2021</v>
      </c>
      <c r="JWY1" s="22">
        <v>2020</v>
      </c>
      <c r="JWZ1" s="22">
        <v>2021</v>
      </c>
      <c r="JXB1" s="22">
        <v>2020</v>
      </c>
      <c r="JXC1" s="22">
        <v>2021</v>
      </c>
      <c r="JXG1" s="22">
        <v>2020</v>
      </c>
      <c r="JXH1" s="22">
        <v>2021</v>
      </c>
      <c r="JXJ1" s="22">
        <v>2020</v>
      </c>
      <c r="JXK1" s="22">
        <v>2021</v>
      </c>
      <c r="JXO1" s="22">
        <v>2020</v>
      </c>
      <c r="JXP1" s="22">
        <v>2021</v>
      </c>
      <c r="JXR1" s="22">
        <v>2020</v>
      </c>
      <c r="JXS1" s="22">
        <v>2021</v>
      </c>
      <c r="JXW1" s="22">
        <v>2020</v>
      </c>
      <c r="JXX1" s="22">
        <v>2021</v>
      </c>
      <c r="JXZ1" s="22">
        <v>2020</v>
      </c>
      <c r="JYA1" s="22">
        <v>2021</v>
      </c>
      <c r="JYE1" s="22">
        <v>2020</v>
      </c>
      <c r="JYF1" s="22">
        <v>2021</v>
      </c>
      <c r="JYH1" s="22">
        <v>2020</v>
      </c>
      <c r="JYI1" s="22">
        <v>2021</v>
      </c>
      <c r="JYM1" s="22">
        <v>2020</v>
      </c>
      <c r="JYN1" s="22">
        <v>2021</v>
      </c>
      <c r="JYP1" s="22">
        <v>2020</v>
      </c>
      <c r="JYQ1" s="22">
        <v>2021</v>
      </c>
      <c r="JYU1" s="22">
        <v>2020</v>
      </c>
      <c r="JYV1" s="22">
        <v>2021</v>
      </c>
      <c r="JYX1" s="22">
        <v>2020</v>
      </c>
      <c r="JYY1" s="22">
        <v>2021</v>
      </c>
      <c r="JZC1" s="22">
        <v>2020</v>
      </c>
      <c r="JZD1" s="22">
        <v>2021</v>
      </c>
      <c r="JZF1" s="22">
        <v>2020</v>
      </c>
      <c r="JZG1" s="22">
        <v>2021</v>
      </c>
      <c r="JZK1" s="22">
        <v>2020</v>
      </c>
      <c r="JZL1" s="22">
        <v>2021</v>
      </c>
      <c r="JZN1" s="22">
        <v>2020</v>
      </c>
      <c r="JZO1" s="22">
        <v>2021</v>
      </c>
      <c r="JZS1" s="22">
        <v>2020</v>
      </c>
      <c r="JZT1" s="22">
        <v>2021</v>
      </c>
      <c r="JZV1" s="22">
        <v>2020</v>
      </c>
      <c r="JZW1" s="22">
        <v>2021</v>
      </c>
      <c r="KAA1" s="22">
        <v>2020</v>
      </c>
      <c r="KAB1" s="22">
        <v>2021</v>
      </c>
      <c r="KAD1" s="22">
        <v>2020</v>
      </c>
      <c r="KAE1" s="22">
        <v>2021</v>
      </c>
      <c r="KAI1" s="22">
        <v>2020</v>
      </c>
      <c r="KAJ1" s="22">
        <v>2021</v>
      </c>
      <c r="KAL1" s="22">
        <v>2020</v>
      </c>
      <c r="KAM1" s="22">
        <v>2021</v>
      </c>
      <c r="KAQ1" s="22">
        <v>2020</v>
      </c>
      <c r="KAR1" s="22">
        <v>2021</v>
      </c>
      <c r="KAT1" s="22">
        <v>2020</v>
      </c>
      <c r="KAU1" s="22">
        <v>2021</v>
      </c>
      <c r="KAY1" s="22">
        <v>2020</v>
      </c>
      <c r="KAZ1" s="22">
        <v>2021</v>
      </c>
      <c r="KBB1" s="22">
        <v>2020</v>
      </c>
      <c r="KBC1" s="22">
        <v>2021</v>
      </c>
      <c r="KBG1" s="22">
        <v>2020</v>
      </c>
      <c r="KBH1" s="22">
        <v>2021</v>
      </c>
      <c r="KBJ1" s="22">
        <v>2020</v>
      </c>
      <c r="KBK1" s="22">
        <v>2021</v>
      </c>
      <c r="KBO1" s="22">
        <v>2020</v>
      </c>
      <c r="KBP1" s="22">
        <v>2021</v>
      </c>
      <c r="KBR1" s="22">
        <v>2020</v>
      </c>
      <c r="KBS1" s="22">
        <v>2021</v>
      </c>
      <c r="KBW1" s="22">
        <v>2020</v>
      </c>
      <c r="KBX1" s="22">
        <v>2021</v>
      </c>
      <c r="KBZ1" s="22">
        <v>2020</v>
      </c>
      <c r="KCA1" s="22">
        <v>2021</v>
      </c>
      <c r="KCE1" s="22">
        <v>2020</v>
      </c>
      <c r="KCF1" s="22">
        <v>2021</v>
      </c>
      <c r="KCH1" s="22">
        <v>2020</v>
      </c>
      <c r="KCI1" s="22">
        <v>2021</v>
      </c>
      <c r="KCM1" s="22">
        <v>2020</v>
      </c>
      <c r="KCN1" s="22">
        <v>2021</v>
      </c>
      <c r="KCP1" s="22">
        <v>2020</v>
      </c>
      <c r="KCQ1" s="22">
        <v>2021</v>
      </c>
      <c r="KCU1" s="22">
        <v>2020</v>
      </c>
      <c r="KCV1" s="22">
        <v>2021</v>
      </c>
      <c r="KCX1" s="22">
        <v>2020</v>
      </c>
      <c r="KCY1" s="22">
        <v>2021</v>
      </c>
      <c r="KDC1" s="22">
        <v>2020</v>
      </c>
      <c r="KDD1" s="22">
        <v>2021</v>
      </c>
      <c r="KDF1" s="22">
        <v>2020</v>
      </c>
      <c r="KDG1" s="22">
        <v>2021</v>
      </c>
      <c r="KDK1" s="22">
        <v>2020</v>
      </c>
      <c r="KDL1" s="22">
        <v>2021</v>
      </c>
      <c r="KDN1" s="22">
        <v>2020</v>
      </c>
      <c r="KDO1" s="22">
        <v>2021</v>
      </c>
      <c r="KDS1" s="22">
        <v>2020</v>
      </c>
      <c r="KDT1" s="22">
        <v>2021</v>
      </c>
      <c r="KDV1" s="22">
        <v>2020</v>
      </c>
      <c r="KDW1" s="22">
        <v>2021</v>
      </c>
      <c r="KEA1" s="22">
        <v>2020</v>
      </c>
      <c r="KEB1" s="22">
        <v>2021</v>
      </c>
      <c r="KED1" s="22">
        <v>2020</v>
      </c>
      <c r="KEE1" s="22">
        <v>2021</v>
      </c>
      <c r="KEI1" s="22">
        <v>2020</v>
      </c>
      <c r="KEJ1" s="22">
        <v>2021</v>
      </c>
      <c r="KEL1" s="22">
        <v>2020</v>
      </c>
      <c r="KEM1" s="22">
        <v>2021</v>
      </c>
      <c r="KEQ1" s="22">
        <v>2020</v>
      </c>
      <c r="KER1" s="22">
        <v>2021</v>
      </c>
      <c r="KET1" s="22">
        <v>2020</v>
      </c>
      <c r="KEU1" s="22">
        <v>2021</v>
      </c>
      <c r="KEY1" s="22">
        <v>2020</v>
      </c>
      <c r="KEZ1" s="22">
        <v>2021</v>
      </c>
      <c r="KFB1" s="22">
        <v>2020</v>
      </c>
      <c r="KFC1" s="22">
        <v>2021</v>
      </c>
      <c r="KFG1" s="22">
        <v>2020</v>
      </c>
      <c r="KFH1" s="22">
        <v>2021</v>
      </c>
      <c r="KFJ1" s="22">
        <v>2020</v>
      </c>
      <c r="KFK1" s="22">
        <v>2021</v>
      </c>
      <c r="KFO1" s="22">
        <v>2020</v>
      </c>
      <c r="KFP1" s="22">
        <v>2021</v>
      </c>
      <c r="KFR1" s="22">
        <v>2020</v>
      </c>
      <c r="KFS1" s="22">
        <v>2021</v>
      </c>
      <c r="KFW1" s="22">
        <v>2020</v>
      </c>
      <c r="KFX1" s="22">
        <v>2021</v>
      </c>
      <c r="KFZ1" s="22">
        <v>2020</v>
      </c>
      <c r="KGA1" s="22">
        <v>2021</v>
      </c>
      <c r="KGE1" s="22">
        <v>2020</v>
      </c>
      <c r="KGF1" s="22">
        <v>2021</v>
      </c>
      <c r="KGH1" s="22">
        <v>2020</v>
      </c>
      <c r="KGI1" s="22">
        <v>2021</v>
      </c>
      <c r="KGM1" s="22">
        <v>2020</v>
      </c>
      <c r="KGN1" s="22">
        <v>2021</v>
      </c>
      <c r="KGP1" s="22">
        <v>2020</v>
      </c>
      <c r="KGQ1" s="22">
        <v>2021</v>
      </c>
      <c r="KGU1" s="22">
        <v>2020</v>
      </c>
      <c r="KGV1" s="22">
        <v>2021</v>
      </c>
      <c r="KGX1" s="22">
        <v>2020</v>
      </c>
      <c r="KGY1" s="22">
        <v>2021</v>
      </c>
      <c r="KHC1" s="22">
        <v>2020</v>
      </c>
      <c r="KHD1" s="22">
        <v>2021</v>
      </c>
      <c r="KHF1" s="22">
        <v>2020</v>
      </c>
      <c r="KHG1" s="22">
        <v>2021</v>
      </c>
      <c r="KHK1" s="22">
        <v>2020</v>
      </c>
      <c r="KHL1" s="22">
        <v>2021</v>
      </c>
      <c r="KHN1" s="22">
        <v>2020</v>
      </c>
      <c r="KHO1" s="22">
        <v>2021</v>
      </c>
      <c r="KHS1" s="22">
        <v>2020</v>
      </c>
      <c r="KHT1" s="22">
        <v>2021</v>
      </c>
      <c r="KHV1" s="22">
        <v>2020</v>
      </c>
      <c r="KHW1" s="22">
        <v>2021</v>
      </c>
      <c r="KIA1" s="22">
        <v>2020</v>
      </c>
      <c r="KIB1" s="22">
        <v>2021</v>
      </c>
      <c r="KID1" s="22">
        <v>2020</v>
      </c>
      <c r="KIE1" s="22">
        <v>2021</v>
      </c>
      <c r="KII1" s="22">
        <v>2020</v>
      </c>
      <c r="KIJ1" s="22">
        <v>2021</v>
      </c>
      <c r="KIL1" s="22">
        <v>2020</v>
      </c>
      <c r="KIM1" s="22">
        <v>2021</v>
      </c>
      <c r="KIQ1" s="22">
        <v>2020</v>
      </c>
      <c r="KIR1" s="22">
        <v>2021</v>
      </c>
      <c r="KIT1" s="22">
        <v>2020</v>
      </c>
      <c r="KIU1" s="22">
        <v>2021</v>
      </c>
      <c r="KIY1" s="22">
        <v>2020</v>
      </c>
      <c r="KIZ1" s="22">
        <v>2021</v>
      </c>
      <c r="KJB1" s="22">
        <v>2020</v>
      </c>
      <c r="KJC1" s="22">
        <v>2021</v>
      </c>
      <c r="KJG1" s="22">
        <v>2020</v>
      </c>
      <c r="KJH1" s="22">
        <v>2021</v>
      </c>
      <c r="KJJ1" s="22">
        <v>2020</v>
      </c>
      <c r="KJK1" s="22">
        <v>2021</v>
      </c>
      <c r="KJO1" s="22">
        <v>2020</v>
      </c>
      <c r="KJP1" s="22">
        <v>2021</v>
      </c>
      <c r="KJR1" s="22">
        <v>2020</v>
      </c>
      <c r="KJS1" s="22">
        <v>2021</v>
      </c>
      <c r="KJW1" s="22">
        <v>2020</v>
      </c>
      <c r="KJX1" s="22">
        <v>2021</v>
      </c>
      <c r="KJZ1" s="22">
        <v>2020</v>
      </c>
      <c r="KKA1" s="22">
        <v>2021</v>
      </c>
      <c r="KKE1" s="22">
        <v>2020</v>
      </c>
      <c r="KKF1" s="22">
        <v>2021</v>
      </c>
      <c r="KKH1" s="22">
        <v>2020</v>
      </c>
      <c r="KKI1" s="22">
        <v>2021</v>
      </c>
      <c r="KKM1" s="22">
        <v>2020</v>
      </c>
      <c r="KKN1" s="22">
        <v>2021</v>
      </c>
      <c r="KKP1" s="22">
        <v>2020</v>
      </c>
      <c r="KKQ1" s="22">
        <v>2021</v>
      </c>
      <c r="KKU1" s="22">
        <v>2020</v>
      </c>
      <c r="KKV1" s="22">
        <v>2021</v>
      </c>
      <c r="KKX1" s="22">
        <v>2020</v>
      </c>
      <c r="KKY1" s="22">
        <v>2021</v>
      </c>
      <c r="KLC1" s="22">
        <v>2020</v>
      </c>
      <c r="KLD1" s="22">
        <v>2021</v>
      </c>
      <c r="KLF1" s="22">
        <v>2020</v>
      </c>
      <c r="KLG1" s="22">
        <v>2021</v>
      </c>
      <c r="KLK1" s="22">
        <v>2020</v>
      </c>
      <c r="KLL1" s="22">
        <v>2021</v>
      </c>
      <c r="KLN1" s="22">
        <v>2020</v>
      </c>
      <c r="KLO1" s="22">
        <v>2021</v>
      </c>
      <c r="KLS1" s="22">
        <v>2020</v>
      </c>
      <c r="KLT1" s="22">
        <v>2021</v>
      </c>
      <c r="KLV1" s="22">
        <v>2020</v>
      </c>
      <c r="KLW1" s="22">
        <v>2021</v>
      </c>
      <c r="KMA1" s="22">
        <v>2020</v>
      </c>
      <c r="KMB1" s="22">
        <v>2021</v>
      </c>
      <c r="KMD1" s="22">
        <v>2020</v>
      </c>
      <c r="KME1" s="22">
        <v>2021</v>
      </c>
      <c r="KMI1" s="22">
        <v>2020</v>
      </c>
      <c r="KMJ1" s="22">
        <v>2021</v>
      </c>
      <c r="KML1" s="22">
        <v>2020</v>
      </c>
      <c r="KMM1" s="22">
        <v>2021</v>
      </c>
      <c r="KMQ1" s="22">
        <v>2020</v>
      </c>
      <c r="KMR1" s="22">
        <v>2021</v>
      </c>
      <c r="KMT1" s="22">
        <v>2020</v>
      </c>
      <c r="KMU1" s="22">
        <v>2021</v>
      </c>
      <c r="KMY1" s="22">
        <v>2020</v>
      </c>
      <c r="KMZ1" s="22">
        <v>2021</v>
      </c>
      <c r="KNB1" s="22">
        <v>2020</v>
      </c>
      <c r="KNC1" s="22">
        <v>2021</v>
      </c>
      <c r="KNG1" s="22">
        <v>2020</v>
      </c>
      <c r="KNH1" s="22">
        <v>2021</v>
      </c>
      <c r="KNJ1" s="22">
        <v>2020</v>
      </c>
      <c r="KNK1" s="22">
        <v>2021</v>
      </c>
      <c r="KNO1" s="22">
        <v>2020</v>
      </c>
      <c r="KNP1" s="22">
        <v>2021</v>
      </c>
      <c r="KNR1" s="22">
        <v>2020</v>
      </c>
      <c r="KNS1" s="22">
        <v>2021</v>
      </c>
      <c r="KNW1" s="22">
        <v>2020</v>
      </c>
      <c r="KNX1" s="22">
        <v>2021</v>
      </c>
      <c r="KNZ1" s="22">
        <v>2020</v>
      </c>
      <c r="KOA1" s="22">
        <v>2021</v>
      </c>
      <c r="KOE1" s="22">
        <v>2020</v>
      </c>
      <c r="KOF1" s="22">
        <v>2021</v>
      </c>
      <c r="KOH1" s="22">
        <v>2020</v>
      </c>
      <c r="KOI1" s="22">
        <v>2021</v>
      </c>
      <c r="KOM1" s="22">
        <v>2020</v>
      </c>
      <c r="KON1" s="22">
        <v>2021</v>
      </c>
      <c r="KOP1" s="22">
        <v>2020</v>
      </c>
      <c r="KOQ1" s="22">
        <v>2021</v>
      </c>
      <c r="KOU1" s="22">
        <v>2020</v>
      </c>
      <c r="KOV1" s="22">
        <v>2021</v>
      </c>
      <c r="KOX1" s="22">
        <v>2020</v>
      </c>
      <c r="KOY1" s="22">
        <v>2021</v>
      </c>
      <c r="KPC1" s="22">
        <v>2020</v>
      </c>
      <c r="KPD1" s="22">
        <v>2021</v>
      </c>
      <c r="KPF1" s="22">
        <v>2020</v>
      </c>
      <c r="KPG1" s="22">
        <v>2021</v>
      </c>
      <c r="KPK1" s="22">
        <v>2020</v>
      </c>
      <c r="KPL1" s="22">
        <v>2021</v>
      </c>
      <c r="KPN1" s="22">
        <v>2020</v>
      </c>
      <c r="KPO1" s="22">
        <v>2021</v>
      </c>
      <c r="KPS1" s="22">
        <v>2020</v>
      </c>
      <c r="KPT1" s="22">
        <v>2021</v>
      </c>
      <c r="KPV1" s="22">
        <v>2020</v>
      </c>
      <c r="KPW1" s="22">
        <v>2021</v>
      </c>
      <c r="KQA1" s="22">
        <v>2020</v>
      </c>
      <c r="KQB1" s="22">
        <v>2021</v>
      </c>
      <c r="KQD1" s="22">
        <v>2020</v>
      </c>
      <c r="KQE1" s="22">
        <v>2021</v>
      </c>
      <c r="KQI1" s="22">
        <v>2020</v>
      </c>
      <c r="KQJ1" s="22">
        <v>2021</v>
      </c>
      <c r="KQL1" s="22">
        <v>2020</v>
      </c>
      <c r="KQM1" s="22">
        <v>2021</v>
      </c>
      <c r="KQQ1" s="22">
        <v>2020</v>
      </c>
      <c r="KQR1" s="22">
        <v>2021</v>
      </c>
      <c r="KQT1" s="22">
        <v>2020</v>
      </c>
      <c r="KQU1" s="22">
        <v>2021</v>
      </c>
      <c r="KQY1" s="22">
        <v>2020</v>
      </c>
      <c r="KQZ1" s="22">
        <v>2021</v>
      </c>
      <c r="KRB1" s="22">
        <v>2020</v>
      </c>
      <c r="KRC1" s="22">
        <v>2021</v>
      </c>
      <c r="KRG1" s="22">
        <v>2020</v>
      </c>
      <c r="KRH1" s="22">
        <v>2021</v>
      </c>
      <c r="KRJ1" s="22">
        <v>2020</v>
      </c>
      <c r="KRK1" s="22">
        <v>2021</v>
      </c>
      <c r="KRO1" s="22">
        <v>2020</v>
      </c>
      <c r="KRP1" s="22">
        <v>2021</v>
      </c>
      <c r="KRR1" s="22">
        <v>2020</v>
      </c>
      <c r="KRS1" s="22">
        <v>2021</v>
      </c>
      <c r="KRW1" s="22">
        <v>2020</v>
      </c>
      <c r="KRX1" s="22">
        <v>2021</v>
      </c>
      <c r="KRZ1" s="22">
        <v>2020</v>
      </c>
      <c r="KSA1" s="22">
        <v>2021</v>
      </c>
      <c r="KSE1" s="22">
        <v>2020</v>
      </c>
      <c r="KSF1" s="22">
        <v>2021</v>
      </c>
      <c r="KSH1" s="22">
        <v>2020</v>
      </c>
      <c r="KSI1" s="22">
        <v>2021</v>
      </c>
      <c r="KSM1" s="22">
        <v>2020</v>
      </c>
      <c r="KSN1" s="22">
        <v>2021</v>
      </c>
      <c r="KSP1" s="22">
        <v>2020</v>
      </c>
      <c r="KSQ1" s="22">
        <v>2021</v>
      </c>
      <c r="KSU1" s="22">
        <v>2020</v>
      </c>
      <c r="KSV1" s="22">
        <v>2021</v>
      </c>
      <c r="KSX1" s="22">
        <v>2020</v>
      </c>
      <c r="KSY1" s="22">
        <v>2021</v>
      </c>
      <c r="KTC1" s="22">
        <v>2020</v>
      </c>
      <c r="KTD1" s="22">
        <v>2021</v>
      </c>
      <c r="KTF1" s="22">
        <v>2020</v>
      </c>
      <c r="KTG1" s="22">
        <v>2021</v>
      </c>
      <c r="KTK1" s="22">
        <v>2020</v>
      </c>
      <c r="KTL1" s="22">
        <v>2021</v>
      </c>
      <c r="KTN1" s="22">
        <v>2020</v>
      </c>
      <c r="KTO1" s="22">
        <v>2021</v>
      </c>
      <c r="KTS1" s="22">
        <v>2020</v>
      </c>
      <c r="KTT1" s="22">
        <v>2021</v>
      </c>
      <c r="KTV1" s="22">
        <v>2020</v>
      </c>
      <c r="KTW1" s="22">
        <v>2021</v>
      </c>
      <c r="KUA1" s="22">
        <v>2020</v>
      </c>
      <c r="KUB1" s="22">
        <v>2021</v>
      </c>
      <c r="KUD1" s="22">
        <v>2020</v>
      </c>
      <c r="KUE1" s="22">
        <v>2021</v>
      </c>
      <c r="KUI1" s="22">
        <v>2020</v>
      </c>
      <c r="KUJ1" s="22">
        <v>2021</v>
      </c>
      <c r="KUL1" s="22">
        <v>2020</v>
      </c>
      <c r="KUM1" s="22">
        <v>2021</v>
      </c>
      <c r="KUQ1" s="22">
        <v>2020</v>
      </c>
      <c r="KUR1" s="22">
        <v>2021</v>
      </c>
      <c r="KUT1" s="22">
        <v>2020</v>
      </c>
      <c r="KUU1" s="22">
        <v>2021</v>
      </c>
      <c r="KUY1" s="22">
        <v>2020</v>
      </c>
      <c r="KUZ1" s="22">
        <v>2021</v>
      </c>
      <c r="KVB1" s="22">
        <v>2020</v>
      </c>
      <c r="KVC1" s="22">
        <v>2021</v>
      </c>
      <c r="KVG1" s="22">
        <v>2020</v>
      </c>
      <c r="KVH1" s="22">
        <v>2021</v>
      </c>
      <c r="KVJ1" s="22">
        <v>2020</v>
      </c>
      <c r="KVK1" s="22">
        <v>2021</v>
      </c>
      <c r="KVO1" s="22">
        <v>2020</v>
      </c>
      <c r="KVP1" s="22">
        <v>2021</v>
      </c>
      <c r="KVR1" s="22">
        <v>2020</v>
      </c>
      <c r="KVS1" s="22">
        <v>2021</v>
      </c>
      <c r="KVW1" s="22">
        <v>2020</v>
      </c>
      <c r="KVX1" s="22">
        <v>2021</v>
      </c>
      <c r="KVZ1" s="22">
        <v>2020</v>
      </c>
      <c r="KWA1" s="22">
        <v>2021</v>
      </c>
      <c r="KWE1" s="22">
        <v>2020</v>
      </c>
      <c r="KWF1" s="22">
        <v>2021</v>
      </c>
      <c r="KWH1" s="22">
        <v>2020</v>
      </c>
      <c r="KWI1" s="22">
        <v>2021</v>
      </c>
      <c r="KWM1" s="22">
        <v>2020</v>
      </c>
      <c r="KWN1" s="22">
        <v>2021</v>
      </c>
      <c r="KWP1" s="22">
        <v>2020</v>
      </c>
      <c r="KWQ1" s="22">
        <v>2021</v>
      </c>
      <c r="KWU1" s="22">
        <v>2020</v>
      </c>
      <c r="KWV1" s="22">
        <v>2021</v>
      </c>
      <c r="KWX1" s="22">
        <v>2020</v>
      </c>
      <c r="KWY1" s="22">
        <v>2021</v>
      </c>
      <c r="KXC1" s="22">
        <v>2020</v>
      </c>
      <c r="KXD1" s="22">
        <v>2021</v>
      </c>
      <c r="KXF1" s="22">
        <v>2020</v>
      </c>
      <c r="KXG1" s="22">
        <v>2021</v>
      </c>
      <c r="KXK1" s="22">
        <v>2020</v>
      </c>
      <c r="KXL1" s="22">
        <v>2021</v>
      </c>
      <c r="KXN1" s="22">
        <v>2020</v>
      </c>
      <c r="KXO1" s="22">
        <v>2021</v>
      </c>
      <c r="KXS1" s="22">
        <v>2020</v>
      </c>
      <c r="KXT1" s="22">
        <v>2021</v>
      </c>
      <c r="KXV1" s="22">
        <v>2020</v>
      </c>
      <c r="KXW1" s="22">
        <v>2021</v>
      </c>
      <c r="KYA1" s="22">
        <v>2020</v>
      </c>
      <c r="KYB1" s="22">
        <v>2021</v>
      </c>
      <c r="KYD1" s="22">
        <v>2020</v>
      </c>
      <c r="KYE1" s="22">
        <v>2021</v>
      </c>
      <c r="KYI1" s="22">
        <v>2020</v>
      </c>
      <c r="KYJ1" s="22">
        <v>2021</v>
      </c>
      <c r="KYL1" s="22">
        <v>2020</v>
      </c>
      <c r="KYM1" s="22">
        <v>2021</v>
      </c>
      <c r="KYQ1" s="22">
        <v>2020</v>
      </c>
      <c r="KYR1" s="22">
        <v>2021</v>
      </c>
      <c r="KYT1" s="22">
        <v>2020</v>
      </c>
      <c r="KYU1" s="22">
        <v>2021</v>
      </c>
      <c r="KYY1" s="22">
        <v>2020</v>
      </c>
      <c r="KYZ1" s="22">
        <v>2021</v>
      </c>
      <c r="KZB1" s="22">
        <v>2020</v>
      </c>
      <c r="KZC1" s="22">
        <v>2021</v>
      </c>
      <c r="KZG1" s="22">
        <v>2020</v>
      </c>
      <c r="KZH1" s="22">
        <v>2021</v>
      </c>
      <c r="KZJ1" s="22">
        <v>2020</v>
      </c>
      <c r="KZK1" s="22">
        <v>2021</v>
      </c>
      <c r="KZO1" s="22">
        <v>2020</v>
      </c>
      <c r="KZP1" s="22">
        <v>2021</v>
      </c>
      <c r="KZR1" s="22">
        <v>2020</v>
      </c>
      <c r="KZS1" s="22">
        <v>2021</v>
      </c>
      <c r="KZW1" s="22">
        <v>2020</v>
      </c>
      <c r="KZX1" s="22">
        <v>2021</v>
      </c>
      <c r="KZZ1" s="22">
        <v>2020</v>
      </c>
      <c r="LAA1" s="22">
        <v>2021</v>
      </c>
      <c r="LAE1" s="22">
        <v>2020</v>
      </c>
      <c r="LAF1" s="22">
        <v>2021</v>
      </c>
      <c r="LAH1" s="22">
        <v>2020</v>
      </c>
      <c r="LAI1" s="22">
        <v>2021</v>
      </c>
      <c r="LAM1" s="22">
        <v>2020</v>
      </c>
      <c r="LAN1" s="22">
        <v>2021</v>
      </c>
      <c r="LAP1" s="22">
        <v>2020</v>
      </c>
      <c r="LAQ1" s="22">
        <v>2021</v>
      </c>
      <c r="LAU1" s="22">
        <v>2020</v>
      </c>
      <c r="LAV1" s="22">
        <v>2021</v>
      </c>
      <c r="LAX1" s="22">
        <v>2020</v>
      </c>
      <c r="LAY1" s="22">
        <v>2021</v>
      </c>
      <c r="LBC1" s="22">
        <v>2020</v>
      </c>
      <c r="LBD1" s="22">
        <v>2021</v>
      </c>
      <c r="LBF1" s="22">
        <v>2020</v>
      </c>
      <c r="LBG1" s="22">
        <v>2021</v>
      </c>
      <c r="LBK1" s="22">
        <v>2020</v>
      </c>
      <c r="LBL1" s="22">
        <v>2021</v>
      </c>
      <c r="LBN1" s="22">
        <v>2020</v>
      </c>
      <c r="LBO1" s="22">
        <v>2021</v>
      </c>
      <c r="LBS1" s="22">
        <v>2020</v>
      </c>
      <c r="LBT1" s="22">
        <v>2021</v>
      </c>
      <c r="LBV1" s="22">
        <v>2020</v>
      </c>
      <c r="LBW1" s="22">
        <v>2021</v>
      </c>
      <c r="LCA1" s="22">
        <v>2020</v>
      </c>
      <c r="LCB1" s="22">
        <v>2021</v>
      </c>
      <c r="LCD1" s="22">
        <v>2020</v>
      </c>
      <c r="LCE1" s="22">
        <v>2021</v>
      </c>
      <c r="LCI1" s="22">
        <v>2020</v>
      </c>
      <c r="LCJ1" s="22">
        <v>2021</v>
      </c>
      <c r="LCL1" s="22">
        <v>2020</v>
      </c>
      <c r="LCM1" s="22">
        <v>2021</v>
      </c>
      <c r="LCQ1" s="22">
        <v>2020</v>
      </c>
      <c r="LCR1" s="22">
        <v>2021</v>
      </c>
      <c r="LCT1" s="22">
        <v>2020</v>
      </c>
      <c r="LCU1" s="22">
        <v>2021</v>
      </c>
      <c r="LCY1" s="22">
        <v>2020</v>
      </c>
      <c r="LCZ1" s="22">
        <v>2021</v>
      </c>
      <c r="LDB1" s="22">
        <v>2020</v>
      </c>
      <c r="LDC1" s="22">
        <v>2021</v>
      </c>
      <c r="LDG1" s="22">
        <v>2020</v>
      </c>
      <c r="LDH1" s="22">
        <v>2021</v>
      </c>
      <c r="LDJ1" s="22">
        <v>2020</v>
      </c>
      <c r="LDK1" s="22">
        <v>2021</v>
      </c>
      <c r="LDO1" s="22">
        <v>2020</v>
      </c>
      <c r="LDP1" s="22">
        <v>2021</v>
      </c>
      <c r="LDR1" s="22">
        <v>2020</v>
      </c>
      <c r="LDS1" s="22">
        <v>2021</v>
      </c>
      <c r="LDW1" s="22">
        <v>2020</v>
      </c>
      <c r="LDX1" s="22">
        <v>2021</v>
      </c>
      <c r="LDZ1" s="22">
        <v>2020</v>
      </c>
      <c r="LEA1" s="22">
        <v>2021</v>
      </c>
      <c r="LEE1" s="22">
        <v>2020</v>
      </c>
      <c r="LEF1" s="22">
        <v>2021</v>
      </c>
      <c r="LEH1" s="22">
        <v>2020</v>
      </c>
      <c r="LEI1" s="22">
        <v>2021</v>
      </c>
      <c r="LEM1" s="22">
        <v>2020</v>
      </c>
      <c r="LEN1" s="22">
        <v>2021</v>
      </c>
      <c r="LEP1" s="22">
        <v>2020</v>
      </c>
      <c r="LEQ1" s="22">
        <v>2021</v>
      </c>
      <c r="LEU1" s="22">
        <v>2020</v>
      </c>
      <c r="LEV1" s="22">
        <v>2021</v>
      </c>
      <c r="LEX1" s="22">
        <v>2020</v>
      </c>
      <c r="LEY1" s="22">
        <v>2021</v>
      </c>
      <c r="LFC1" s="22">
        <v>2020</v>
      </c>
      <c r="LFD1" s="22">
        <v>2021</v>
      </c>
      <c r="LFF1" s="22">
        <v>2020</v>
      </c>
      <c r="LFG1" s="22">
        <v>2021</v>
      </c>
      <c r="LFK1" s="22">
        <v>2020</v>
      </c>
      <c r="LFL1" s="22">
        <v>2021</v>
      </c>
      <c r="LFN1" s="22">
        <v>2020</v>
      </c>
      <c r="LFO1" s="22">
        <v>2021</v>
      </c>
      <c r="LFS1" s="22">
        <v>2020</v>
      </c>
      <c r="LFT1" s="22">
        <v>2021</v>
      </c>
      <c r="LFV1" s="22">
        <v>2020</v>
      </c>
      <c r="LFW1" s="22">
        <v>2021</v>
      </c>
      <c r="LGA1" s="22">
        <v>2020</v>
      </c>
      <c r="LGB1" s="22">
        <v>2021</v>
      </c>
      <c r="LGD1" s="22">
        <v>2020</v>
      </c>
      <c r="LGE1" s="22">
        <v>2021</v>
      </c>
      <c r="LGI1" s="22">
        <v>2020</v>
      </c>
      <c r="LGJ1" s="22">
        <v>2021</v>
      </c>
      <c r="LGL1" s="22">
        <v>2020</v>
      </c>
      <c r="LGM1" s="22">
        <v>2021</v>
      </c>
      <c r="LGQ1" s="22">
        <v>2020</v>
      </c>
      <c r="LGR1" s="22">
        <v>2021</v>
      </c>
      <c r="LGT1" s="22">
        <v>2020</v>
      </c>
      <c r="LGU1" s="22">
        <v>2021</v>
      </c>
      <c r="LGY1" s="22">
        <v>2020</v>
      </c>
      <c r="LGZ1" s="22">
        <v>2021</v>
      </c>
      <c r="LHB1" s="22">
        <v>2020</v>
      </c>
      <c r="LHC1" s="22">
        <v>2021</v>
      </c>
      <c r="LHG1" s="22">
        <v>2020</v>
      </c>
      <c r="LHH1" s="22">
        <v>2021</v>
      </c>
      <c r="LHJ1" s="22">
        <v>2020</v>
      </c>
      <c r="LHK1" s="22">
        <v>2021</v>
      </c>
      <c r="LHO1" s="22">
        <v>2020</v>
      </c>
      <c r="LHP1" s="22">
        <v>2021</v>
      </c>
      <c r="LHR1" s="22">
        <v>2020</v>
      </c>
      <c r="LHS1" s="22">
        <v>2021</v>
      </c>
      <c r="LHW1" s="22">
        <v>2020</v>
      </c>
      <c r="LHX1" s="22">
        <v>2021</v>
      </c>
      <c r="LHZ1" s="22">
        <v>2020</v>
      </c>
      <c r="LIA1" s="22">
        <v>2021</v>
      </c>
      <c r="LIE1" s="22">
        <v>2020</v>
      </c>
      <c r="LIF1" s="22">
        <v>2021</v>
      </c>
      <c r="LIH1" s="22">
        <v>2020</v>
      </c>
      <c r="LII1" s="22">
        <v>2021</v>
      </c>
      <c r="LIM1" s="22">
        <v>2020</v>
      </c>
      <c r="LIN1" s="22">
        <v>2021</v>
      </c>
      <c r="LIP1" s="22">
        <v>2020</v>
      </c>
      <c r="LIQ1" s="22">
        <v>2021</v>
      </c>
      <c r="LIU1" s="22">
        <v>2020</v>
      </c>
      <c r="LIV1" s="22">
        <v>2021</v>
      </c>
      <c r="LIX1" s="22">
        <v>2020</v>
      </c>
      <c r="LIY1" s="22">
        <v>2021</v>
      </c>
      <c r="LJC1" s="22">
        <v>2020</v>
      </c>
      <c r="LJD1" s="22">
        <v>2021</v>
      </c>
      <c r="LJF1" s="22">
        <v>2020</v>
      </c>
      <c r="LJG1" s="22">
        <v>2021</v>
      </c>
      <c r="LJK1" s="22">
        <v>2020</v>
      </c>
      <c r="LJL1" s="22">
        <v>2021</v>
      </c>
      <c r="LJN1" s="22">
        <v>2020</v>
      </c>
      <c r="LJO1" s="22">
        <v>2021</v>
      </c>
      <c r="LJS1" s="22">
        <v>2020</v>
      </c>
      <c r="LJT1" s="22">
        <v>2021</v>
      </c>
      <c r="LJV1" s="22">
        <v>2020</v>
      </c>
      <c r="LJW1" s="22">
        <v>2021</v>
      </c>
      <c r="LKA1" s="22">
        <v>2020</v>
      </c>
      <c r="LKB1" s="22">
        <v>2021</v>
      </c>
      <c r="LKD1" s="22">
        <v>2020</v>
      </c>
      <c r="LKE1" s="22">
        <v>2021</v>
      </c>
      <c r="LKI1" s="22">
        <v>2020</v>
      </c>
      <c r="LKJ1" s="22">
        <v>2021</v>
      </c>
      <c r="LKL1" s="22">
        <v>2020</v>
      </c>
      <c r="LKM1" s="22">
        <v>2021</v>
      </c>
      <c r="LKQ1" s="22">
        <v>2020</v>
      </c>
      <c r="LKR1" s="22">
        <v>2021</v>
      </c>
      <c r="LKT1" s="22">
        <v>2020</v>
      </c>
      <c r="LKU1" s="22">
        <v>2021</v>
      </c>
      <c r="LKY1" s="22">
        <v>2020</v>
      </c>
      <c r="LKZ1" s="22">
        <v>2021</v>
      </c>
      <c r="LLB1" s="22">
        <v>2020</v>
      </c>
      <c r="LLC1" s="22">
        <v>2021</v>
      </c>
      <c r="LLG1" s="22">
        <v>2020</v>
      </c>
      <c r="LLH1" s="22">
        <v>2021</v>
      </c>
      <c r="LLJ1" s="22">
        <v>2020</v>
      </c>
      <c r="LLK1" s="22">
        <v>2021</v>
      </c>
      <c r="LLO1" s="22">
        <v>2020</v>
      </c>
      <c r="LLP1" s="22">
        <v>2021</v>
      </c>
      <c r="LLR1" s="22">
        <v>2020</v>
      </c>
      <c r="LLS1" s="22">
        <v>2021</v>
      </c>
      <c r="LLW1" s="22">
        <v>2020</v>
      </c>
      <c r="LLX1" s="22">
        <v>2021</v>
      </c>
      <c r="LLZ1" s="22">
        <v>2020</v>
      </c>
      <c r="LMA1" s="22">
        <v>2021</v>
      </c>
      <c r="LME1" s="22">
        <v>2020</v>
      </c>
      <c r="LMF1" s="22">
        <v>2021</v>
      </c>
      <c r="LMH1" s="22">
        <v>2020</v>
      </c>
      <c r="LMI1" s="22">
        <v>2021</v>
      </c>
      <c r="LMM1" s="22">
        <v>2020</v>
      </c>
      <c r="LMN1" s="22">
        <v>2021</v>
      </c>
      <c r="LMP1" s="22">
        <v>2020</v>
      </c>
      <c r="LMQ1" s="22">
        <v>2021</v>
      </c>
      <c r="LMU1" s="22">
        <v>2020</v>
      </c>
      <c r="LMV1" s="22">
        <v>2021</v>
      </c>
      <c r="LMX1" s="22">
        <v>2020</v>
      </c>
      <c r="LMY1" s="22">
        <v>2021</v>
      </c>
      <c r="LNC1" s="22">
        <v>2020</v>
      </c>
      <c r="LND1" s="22">
        <v>2021</v>
      </c>
      <c r="LNF1" s="22">
        <v>2020</v>
      </c>
      <c r="LNG1" s="22">
        <v>2021</v>
      </c>
      <c r="LNK1" s="22">
        <v>2020</v>
      </c>
      <c r="LNL1" s="22">
        <v>2021</v>
      </c>
      <c r="LNN1" s="22">
        <v>2020</v>
      </c>
      <c r="LNO1" s="22">
        <v>2021</v>
      </c>
      <c r="LNS1" s="22">
        <v>2020</v>
      </c>
      <c r="LNT1" s="22">
        <v>2021</v>
      </c>
      <c r="LNV1" s="22">
        <v>2020</v>
      </c>
      <c r="LNW1" s="22">
        <v>2021</v>
      </c>
      <c r="LOA1" s="22">
        <v>2020</v>
      </c>
      <c r="LOB1" s="22">
        <v>2021</v>
      </c>
      <c r="LOD1" s="22">
        <v>2020</v>
      </c>
      <c r="LOE1" s="22">
        <v>2021</v>
      </c>
      <c r="LOI1" s="22">
        <v>2020</v>
      </c>
      <c r="LOJ1" s="22">
        <v>2021</v>
      </c>
      <c r="LOL1" s="22">
        <v>2020</v>
      </c>
      <c r="LOM1" s="22">
        <v>2021</v>
      </c>
      <c r="LOQ1" s="22">
        <v>2020</v>
      </c>
      <c r="LOR1" s="22">
        <v>2021</v>
      </c>
      <c r="LOT1" s="22">
        <v>2020</v>
      </c>
      <c r="LOU1" s="22">
        <v>2021</v>
      </c>
      <c r="LOY1" s="22">
        <v>2020</v>
      </c>
      <c r="LOZ1" s="22">
        <v>2021</v>
      </c>
      <c r="LPB1" s="22">
        <v>2020</v>
      </c>
      <c r="LPC1" s="22">
        <v>2021</v>
      </c>
      <c r="LPG1" s="22">
        <v>2020</v>
      </c>
      <c r="LPH1" s="22">
        <v>2021</v>
      </c>
      <c r="LPJ1" s="22">
        <v>2020</v>
      </c>
      <c r="LPK1" s="22">
        <v>2021</v>
      </c>
      <c r="LPO1" s="22">
        <v>2020</v>
      </c>
      <c r="LPP1" s="22">
        <v>2021</v>
      </c>
      <c r="LPR1" s="22">
        <v>2020</v>
      </c>
      <c r="LPS1" s="22">
        <v>2021</v>
      </c>
      <c r="LPW1" s="22">
        <v>2020</v>
      </c>
      <c r="LPX1" s="22">
        <v>2021</v>
      </c>
      <c r="LPZ1" s="22">
        <v>2020</v>
      </c>
      <c r="LQA1" s="22">
        <v>2021</v>
      </c>
      <c r="LQE1" s="22">
        <v>2020</v>
      </c>
      <c r="LQF1" s="22">
        <v>2021</v>
      </c>
      <c r="LQH1" s="22">
        <v>2020</v>
      </c>
      <c r="LQI1" s="22">
        <v>2021</v>
      </c>
      <c r="LQM1" s="22">
        <v>2020</v>
      </c>
      <c r="LQN1" s="22">
        <v>2021</v>
      </c>
      <c r="LQP1" s="22">
        <v>2020</v>
      </c>
      <c r="LQQ1" s="22">
        <v>2021</v>
      </c>
      <c r="LQU1" s="22">
        <v>2020</v>
      </c>
      <c r="LQV1" s="22">
        <v>2021</v>
      </c>
      <c r="LQX1" s="22">
        <v>2020</v>
      </c>
      <c r="LQY1" s="22">
        <v>2021</v>
      </c>
      <c r="LRC1" s="22">
        <v>2020</v>
      </c>
      <c r="LRD1" s="22">
        <v>2021</v>
      </c>
      <c r="LRF1" s="22">
        <v>2020</v>
      </c>
      <c r="LRG1" s="22">
        <v>2021</v>
      </c>
      <c r="LRK1" s="22">
        <v>2020</v>
      </c>
      <c r="LRL1" s="22">
        <v>2021</v>
      </c>
      <c r="LRN1" s="22">
        <v>2020</v>
      </c>
      <c r="LRO1" s="22">
        <v>2021</v>
      </c>
      <c r="LRS1" s="22">
        <v>2020</v>
      </c>
      <c r="LRT1" s="22">
        <v>2021</v>
      </c>
      <c r="LRV1" s="22">
        <v>2020</v>
      </c>
      <c r="LRW1" s="22">
        <v>2021</v>
      </c>
      <c r="LSA1" s="22">
        <v>2020</v>
      </c>
      <c r="LSB1" s="22">
        <v>2021</v>
      </c>
      <c r="LSD1" s="22">
        <v>2020</v>
      </c>
      <c r="LSE1" s="22">
        <v>2021</v>
      </c>
      <c r="LSI1" s="22">
        <v>2020</v>
      </c>
      <c r="LSJ1" s="22">
        <v>2021</v>
      </c>
      <c r="LSL1" s="22">
        <v>2020</v>
      </c>
      <c r="LSM1" s="22">
        <v>2021</v>
      </c>
      <c r="LSQ1" s="22">
        <v>2020</v>
      </c>
      <c r="LSR1" s="22">
        <v>2021</v>
      </c>
      <c r="LST1" s="22">
        <v>2020</v>
      </c>
      <c r="LSU1" s="22">
        <v>2021</v>
      </c>
      <c r="LSY1" s="22">
        <v>2020</v>
      </c>
      <c r="LSZ1" s="22">
        <v>2021</v>
      </c>
      <c r="LTB1" s="22">
        <v>2020</v>
      </c>
      <c r="LTC1" s="22">
        <v>2021</v>
      </c>
      <c r="LTG1" s="22">
        <v>2020</v>
      </c>
      <c r="LTH1" s="22">
        <v>2021</v>
      </c>
      <c r="LTJ1" s="22">
        <v>2020</v>
      </c>
      <c r="LTK1" s="22">
        <v>2021</v>
      </c>
      <c r="LTO1" s="22">
        <v>2020</v>
      </c>
      <c r="LTP1" s="22">
        <v>2021</v>
      </c>
      <c r="LTR1" s="22">
        <v>2020</v>
      </c>
      <c r="LTS1" s="22">
        <v>2021</v>
      </c>
      <c r="LTW1" s="22">
        <v>2020</v>
      </c>
      <c r="LTX1" s="22">
        <v>2021</v>
      </c>
      <c r="LTZ1" s="22">
        <v>2020</v>
      </c>
      <c r="LUA1" s="22">
        <v>2021</v>
      </c>
      <c r="LUE1" s="22">
        <v>2020</v>
      </c>
      <c r="LUF1" s="22">
        <v>2021</v>
      </c>
      <c r="LUH1" s="22">
        <v>2020</v>
      </c>
      <c r="LUI1" s="22">
        <v>2021</v>
      </c>
      <c r="LUM1" s="22">
        <v>2020</v>
      </c>
      <c r="LUN1" s="22">
        <v>2021</v>
      </c>
      <c r="LUP1" s="22">
        <v>2020</v>
      </c>
      <c r="LUQ1" s="22">
        <v>2021</v>
      </c>
      <c r="LUU1" s="22">
        <v>2020</v>
      </c>
      <c r="LUV1" s="22">
        <v>2021</v>
      </c>
      <c r="LUX1" s="22">
        <v>2020</v>
      </c>
      <c r="LUY1" s="22">
        <v>2021</v>
      </c>
      <c r="LVC1" s="22">
        <v>2020</v>
      </c>
      <c r="LVD1" s="22">
        <v>2021</v>
      </c>
      <c r="LVF1" s="22">
        <v>2020</v>
      </c>
      <c r="LVG1" s="22">
        <v>2021</v>
      </c>
      <c r="LVK1" s="22">
        <v>2020</v>
      </c>
      <c r="LVL1" s="22">
        <v>2021</v>
      </c>
      <c r="LVN1" s="22">
        <v>2020</v>
      </c>
      <c r="LVO1" s="22">
        <v>2021</v>
      </c>
      <c r="LVS1" s="22">
        <v>2020</v>
      </c>
      <c r="LVT1" s="22">
        <v>2021</v>
      </c>
      <c r="LVV1" s="22">
        <v>2020</v>
      </c>
      <c r="LVW1" s="22">
        <v>2021</v>
      </c>
      <c r="LWA1" s="22">
        <v>2020</v>
      </c>
      <c r="LWB1" s="22">
        <v>2021</v>
      </c>
      <c r="LWD1" s="22">
        <v>2020</v>
      </c>
      <c r="LWE1" s="22">
        <v>2021</v>
      </c>
      <c r="LWI1" s="22">
        <v>2020</v>
      </c>
      <c r="LWJ1" s="22">
        <v>2021</v>
      </c>
      <c r="LWL1" s="22">
        <v>2020</v>
      </c>
      <c r="LWM1" s="22">
        <v>2021</v>
      </c>
      <c r="LWQ1" s="22">
        <v>2020</v>
      </c>
      <c r="LWR1" s="22">
        <v>2021</v>
      </c>
      <c r="LWT1" s="22">
        <v>2020</v>
      </c>
      <c r="LWU1" s="22">
        <v>2021</v>
      </c>
      <c r="LWY1" s="22">
        <v>2020</v>
      </c>
      <c r="LWZ1" s="22">
        <v>2021</v>
      </c>
      <c r="LXB1" s="22">
        <v>2020</v>
      </c>
      <c r="LXC1" s="22">
        <v>2021</v>
      </c>
      <c r="LXG1" s="22">
        <v>2020</v>
      </c>
      <c r="LXH1" s="22">
        <v>2021</v>
      </c>
      <c r="LXJ1" s="22">
        <v>2020</v>
      </c>
      <c r="LXK1" s="22">
        <v>2021</v>
      </c>
      <c r="LXO1" s="22">
        <v>2020</v>
      </c>
      <c r="LXP1" s="22">
        <v>2021</v>
      </c>
      <c r="LXR1" s="22">
        <v>2020</v>
      </c>
      <c r="LXS1" s="22">
        <v>2021</v>
      </c>
      <c r="LXW1" s="22">
        <v>2020</v>
      </c>
      <c r="LXX1" s="22">
        <v>2021</v>
      </c>
      <c r="LXZ1" s="22">
        <v>2020</v>
      </c>
      <c r="LYA1" s="22">
        <v>2021</v>
      </c>
      <c r="LYE1" s="22">
        <v>2020</v>
      </c>
      <c r="LYF1" s="22">
        <v>2021</v>
      </c>
      <c r="LYH1" s="22">
        <v>2020</v>
      </c>
      <c r="LYI1" s="22">
        <v>2021</v>
      </c>
      <c r="LYM1" s="22">
        <v>2020</v>
      </c>
      <c r="LYN1" s="22">
        <v>2021</v>
      </c>
      <c r="LYP1" s="22">
        <v>2020</v>
      </c>
      <c r="LYQ1" s="22">
        <v>2021</v>
      </c>
      <c r="LYU1" s="22">
        <v>2020</v>
      </c>
      <c r="LYV1" s="22">
        <v>2021</v>
      </c>
      <c r="LYX1" s="22">
        <v>2020</v>
      </c>
      <c r="LYY1" s="22">
        <v>2021</v>
      </c>
      <c r="LZC1" s="22">
        <v>2020</v>
      </c>
      <c r="LZD1" s="22">
        <v>2021</v>
      </c>
      <c r="LZF1" s="22">
        <v>2020</v>
      </c>
      <c r="LZG1" s="22">
        <v>2021</v>
      </c>
      <c r="LZK1" s="22">
        <v>2020</v>
      </c>
      <c r="LZL1" s="22">
        <v>2021</v>
      </c>
      <c r="LZN1" s="22">
        <v>2020</v>
      </c>
      <c r="LZO1" s="22">
        <v>2021</v>
      </c>
      <c r="LZS1" s="22">
        <v>2020</v>
      </c>
      <c r="LZT1" s="22">
        <v>2021</v>
      </c>
      <c r="LZV1" s="22">
        <v>2020</v>
      </c>
      <c r="LZW1" s="22">
        <v>2021</v>
      </c>
      <c r="MAA1" s="22">
        <v>2020</v>
      </c>
      <c r="MAB1" s="22">
        <v>2021</v>
      </c>
      <c r="MAD1" s="22">
        <v>2020</v>
      </c>
      <c r="MAE1" s="22">
        <v>2021</v>
      </c>
      <c r="MAI1" s="22">
        <v>2020</v>
      </c>
      <c r="MAJ1" s="22">
        <v>2021</v>
      </c>
      <c r="MAL1" s="22">
        <v>2020</v>
      </c>
      <c r="MAM1" s="22">
        <v>2021</v>
      </c>
      <c r="MAQ1" s="22">
        <v>2020</v>
      </c>
      <c r="MAR1" s="22">
        <v>2021</v>
      </c>
      <c r="MAT1" s="22">
        <v>2020</v>
      </c>
      <c r="MAU1" s="22">
        <v>2021</v>
      </c>
      <c r="MAY1" s="22">
        <v>2020</v>
      </c>
      <c r="MAZ1" s="22">
        <v>2021</v>
      </c>
      <c r="MBB1" s="22">
        <v>2020</v>
      </c>
      <c r="MBC1" s="22">
        <v>2021</v>
      </c>
      <c r="MBG1" s="22">
        <v>2020</v>
      </c>
      <c r="MBH1" s="22">
        <v>2021</v>
      </c>
      <c r="MBJ1" s="22">
        <v>2020</v>
      </c>
      <c r="MBK1" s="22">
        <v>2021</v>
      </c>
      <c r="MBO1" s="22">
        <v>2020</v>
      </c>
      <c r="MBP1" s="22">
        <v>2021</v>
      </c>
      <c r="MBR1" s="22">
        <v>2020</v>
      </c>
      <c r="MBS1" s="22">
        <v>2021</v>
      </c>
      <c r="MBW1" s="22">
        <v>2020</v>
      </c>
      <c r="MBX1" s="22">
        <v>2021</v>
      </c>
      <c r="MBZ1" s="22">
        <v>2020</v>
      </c>
      <c r="MCA1" s="22">
        <v>2021</v>
      </c>
      <c r="MCE1" s="22">
        <v>2020</v>
      </c>
      <c r="MCF1" s="22">
        <v>2021</v>
      </c>
      <c r="MCH1" s="22">
        <v>2020</v>
      </c>
      <c r="MCI1" s="22">
        <v>2021</v>
      </c>
      <c r="MCM1" s="22">
        <v>2020</v>
      </c>
      <c r="MCN1" s="22">
        <v>2021</v>
      </c>
      <c r="MCP1" s="22">
        <v>2020</v>
      </c>
      <c r="MCQ1" s="22">
        <v>2021</v>
      </c>
      <c r="MCU1" s="22">
        <v>2020</v>
      </c>
      <c r="MCV1" s="22">
        <v>2021</v>
      </c>
      <c r="MCX1" s="22">
        <v>2020</v>
      </c>
      <c r="MCY1" s="22">
        <v>2021</v>
      </c>
      <c r="MDC1" s="22">
        <v>2020</v>
      </c>
      <c r="MDD1" s="22">
        <v>2021</v>
      </c>
      <c r="MDF1" s="22">
        <v>2020</v>
      </c>
      <c r="MDG1" s="22">
        <v>2021</v>
      </c>
      <c r="MDK1" s="22">
        <v>2020</v>
      </c>
      <c r="MDL1" s="22">
        <v>2021</v>
      </c>
      <c r="MDN1" s="22">
        <v>2020</v>
      </c>
      <c r="MDO1" s="22">
        <v>2021</v>
      </c>
      <c r="MDS1" s="22">
        <v>2020</v>
      </c>
      <c r="MDT1" s="22">
        <v>2021</v>
      </c>
      <c r="MDV1" s="22">
        <v>2020</v>
      </c>
      <c r="MDW1" s="22">
        <v>2021</v>
      </c>
      <c r="MEA1" s="22">
        <v>2020</v>
      </c>
      <c r="MEB1" s="22">
        <v>2021</v>
      </c>
      <c r="MED1" s="22">
        <v>2020</v>
      </c>
      <c r="MEE1" s="22">
        <v>2021</v>
      </c>
      <c r="MEI1" s="22">
        <v>2020</v>
      </c>
      <c r="MEJ1" s="22">
        <v>2021</v>
      </c>
      <c r="MEL1" s="22">
        <v>2020</v>
      </c>
      <c r="MEM1" s="22">
        <v>2021</v>
      </c>
      <c r="MEQ1" s="22">
        <v>2020</v>
      </c>
      <c r="MER1" s="22">
        <v>2021</v>
      </c>
      <c r="MET1" s="22">
        <v>2020</v>
      </c>
      <c r="MEU1" s="22">
        <v>2021</v>
      </c>
      <c r="MEY1" s="22">
        <v>2020</v>
      </c>
      <c r="MEZ1" s="22">
        <v>2021</v>
      </c>
      <c r="MFB1" s="22">
        <v>2020</v>
      </c>
      <c r="MFC1" s="22">
        <v>2021</v>
      </c>
      <c r="MFG1" s="22">
        <v>2020</v>
      </c>
      <c r="MFH1" s="22">
        <v>2021</v>
      </c>
      <c r="MFJ1" s="22">
        <v>2020</v>
      </c>
      <c r="MFK1" s="22">
        <v>2021</v>
      </c>
      <c r="MFO1" s="22">
        <v>2020</v>
      </c>
      <c r="MFP1" s="22">
        <v>2021</v>
      </c>
      <c r="MFR1" s="22">
        <v>2020</v>
      </c>
      <c r="MFS1" s="22">
        <v>2021</v>
      </c>
      <c r="MFW1" s="22">
        <v>2020</v>
      </c>
      <c r="MFX1" s="22">
        <v>2021</v>
      </c>
      <c r="MFZ1" s="22">
        <v>2020</v>
      </c>
      <c r="MGA1" s="22">
        <v>2021</v>
      </c>
      <c r="MGE1" s="22">
        <v>2020</v>
      </c>
      <c r="MGF1" s="22">
        <v>2021</v>
      </c>
      <c r="MGH1" s="22">
        <v>2020</v>
      </c>
      <c r="MGI1" s="22">
        <v>2021</v>
      </c>
      <c r="MGM1" s="22">
        <v>2020</v>
      </c>
      <c r="MGN1" s="22">
        <v>2021</v>
      </c>
      <c r="MGP1" s="22">
        <v>2020</v>
      </c>
      <c r="MGQ1" s="22">
        <v>2021</v>
      </c>
      <c r="MGU1" s="22">
        <v>2020</v>
      </c>
      <c r="MGV1" s="22">
        <v>2021</v>
      </c>
      <c r="MGX1" s="22">
        <v>2020</v>
      </c>
      <c r="MGY1" s="22">
        <v>2021</v>
      </c>
      <c r="MHC1" s="22">
        <v>2020</v>
      </c>
      <c r="MHD1" s="22">
        <v>2021</v>
      </c>
      <c r="MHF1" s="22">
        <v>2020</v>
      </c>
      <c r="MHG1" s="22">
        <v>2021</v>
      </c>
      <c r="MHK1" s="22">
        <v>2020</v>
      </c>
      <c r="MHL1" s="22">
        <v>2021</v>
      </c>
      <c r="MHN1" s="22">
        <v>2020</v>
      </c>
      <c r="MHO1" s="22">
        <v>2021</v>
      </c>
      <c r="MHS1" s="22">
        <v>2020</v>
      </c>
      <c r="MHT1" s="22">
        <v>2021</v>
      </c>
      <c r="MHV1" s="22">
        <v>2020</v>
      </c>
      <c r="MHW1" s="22">
        <v>2021</v>
      </c>
      <c r="MIA1" s="22">
        <v>2020</v>
      </c>
      <c r="MIB1" s="22">
        <v>2021</v>
      </c>
      <c r="MID1" s="22">
        <v>2020</v>
      </c>
      <c r="MIE1" s="22">
        <v>2021</v>
      </c>
      <c r="MII1" s="22">
        <v>2020</v>
      </c>
      <c r="MIJ1" s="22">
        <v>2021</v>
      </c>
      <c r="MIL1" s="22">
        <v>2020</v>
      </c>
      <c r="MIM1" s="22">
        <v>2021</v>
      </c>
      <c r="MIQ1" s="22">
        <v>2020</v>
      </c>
      <c r="MIR1" s="22">
        <v>2021</v>
      </c>
      <c r="MIT1" s="22">
        <v>2020</v>
      </c>
      <c r="MIU1" s="22">
        <v>2021</v>
      </c>
      <c r="MIY1" s="22">
        <v>2020</v>
      </c>
      <c r="MIZ1" s="22">
        <v>2021</v>
      </c>
      <c r="MJB1" s="22">
        <v>2020</v>
      </c>
      <c r="MJC1" s="22">
        <v>2021</v>
      </c>
      <c r="MJG1" s="22">
        <v>2020</v>
      </c>
      <c r="MJH1" s="22">
        <v>2021</v>
      </c>
      <c r="MJJ1" s="22">
        <v>2020</v>
      </c>
      <c r="MJK1" s="22">
        <v>2021</v>
      </c>
      <c r="MJO1" s="22">
        <v>2020</v>
      </c>
      <c r="MJP1" s="22">
        <v>2021</v>
      </c>
      <c r="MJR1" s="22">
        <v>2020</v>
      </c>
      <c r="MJS1" s="22">
        <v>2021</v>
      </c>
      <c r="MJW1" s="22">
        <v>2020</v>
      </c>
      <c r="MJX1" s="22">
        <v>2021</v>
      </c>
      <c r="MJZ1" s="22">
        <v>2020</v>
      </c>
      <c r="MKA1" s="22">
        <v>2021</v>
      </c>
      <c r="MKE1" s="22">
        <v>2020</v>
      </c>
      <c r="MKF1" s="22">
        <v>2021</v>
      </c>
      <c r="MKH1" s="22">
        <v>2020</v>
      </c>
      <c r="MKI1" s="22">
        <v>2021</v>
      </c>
      <c r="MKM1" s="22">
        <v>2020</v>
      </c>
      <c r="MKN1" s="22">
        <v>2021</v>
      </c>
      <c r="MKP1" s="22">
        <v>2020</v>
      </c>
      <c r="MKQ1" s="22">
        <v>2021</v>
      </c>
      <c r="MKU1" s="22">
        <v>2020</v>
      </c>
      <c r="MKV1" s="22">
        <v>2021</v>
      </c>
      <c r="MKX1" s="22">
        <v>2020</v>
      </c>
      <c r="MKY1" s="22">
        <v>2021</v>
      </c>
      <c r="MLC1" s="22">
        <v>2020</v>
      </c>
      <c r="MLD1" s="22">
        <v>2021</v>
      </c>
      <c r="MLF1" s="22">
        <v>2020</v>
      </c>
      <c r="MLG1" s="22">
        <v>2021</v>
      </c>
      <c r="MLK1" s="22">
        <v>2020</v>
      </c>
      <c r="MLL1" s="22">
        <v>2021</v>
      </c>
      <c r="MLN1" s="22">
        <v>2020</v>
      </c>
      <c r="MLO1" s="22">
        <v>2021</v>
      </c>
      <c r="MLS1" s="22">
        <v>2020</v>
      </c>
      <c r="MLT1" s="22">
        <v>2021</v>
      </c>
      <c r="MLV1" s="22">
        <v>2020</v>
      </c>
      <c r="MLW1" s="22">
        <v>2021</v>
      </c>
      <c r="MMA1" s="22">
        <v>2020</v>
      </c>
      <c r="MMB1" s="22">
        <v>2021</v>
      </c>
      <c r="MMD1" s="22">
        <v>2020</v>
      </c>
      <c r="MME1" s="22">
        <v>2021</v>
      </c>
      <c r="MMI1" s="22">
        <v>2020</v>
      </c>
      <c r="MMJ1" s="22">
        <v>2021</v>
      </c>
      <c r="MML1" s="22">
        <v>2020</v>
      </c>
      <c r="MMM1" s="22">
        <v>2021</v>
      </c>
      <c r="MMQ1" s="22">
        <v>2020</v>
      </c>
      <c r="MMR1" s="22">
        <v>2021</v>
      </c>
      <c r="MMT1" s="22">
        <v>2020</v>
      </c>
      <c r="MMU1" s="22">
        <v>2021</v>
      </c>
      <c r="MMY1" s="22">
        <v>2020</v>
      </c>
      <c r="MMZ1" s="22">
        <v>2021</v>
      </c>
      <c r="MNB1" s="22">
        <v>2020</v>
      </c>
      <c r="MNC1" s="22">
        <v>2021</v>
      </c>
      <c r="MNG1" s="22">
        <v>2020</v>
      </c>
      <c r="MNH1" s="22">
        <v>2021</v>
      </c>
      <c r="MNJ1" s="22">
        <v>2020</v>
      </c>
      <c r="MNK1" s="22">
        <v>2021</v>
      </c>
      <c r="MNO1" s="22">
        <v>2020</v>
      </c>
      <c r="MNP1" s="22">
        <v>2021</v>
      </c>
      <c r="MNR1" s="22">
        <v>2020</v>
      </c>
      <c r="MNS1" s="22">
        <v>2021</v>
      </c>
      <c r="MNW1" s="22">
        <v>2020</v>
      </c>
      <c r="MNX1" s="22">
        <v>2021</v>
      </c>
      <c r="MNZ1" s="22">
        <v>2020</v>
      </c>
      <c r="MOA1" s="22">
        <v>2021</v>
      </c>
      <c r="MOE1" s="22">
        <v>2020</v>
      </c>
      <c r="MOF1" s="22">
        <v>2021</v>
      </c>
      <c r="MOH1" s="22">
        <v>2020</v>
      </c>
      <c r="MOI1" s="22">
        <v>2021</v>
      </c>
      <c r="MOM1" s="22">
        <v>2020</v>
      </c>
      <c r="MON1" s="22">
        <v>2021</v>
      </c>
      <c r="MOP1" s="22">
        <v>2020</v>
      </c>
      <c r="MOQ1" s="22">
        <v>2021</v>
      </c>
      <c r="MOU1" s="22">
        <v>2020</v>
      </c>
      <c r="MOV1" s="22">
        <v>2021</v>
      </c>
      <c r="MOX1" s="22">
        <v>2020</v>
      </c>
      <c r="MOY1" s="22">
        <v>2021</v>
      </c>
      <c r="MPC1" s="22">
        <v>2020</v>
      </c>
      <c r="MPD1" s="22">
        <v>2021</v>
      </c>
      <c r="MPF1" s="22">
        <v>2020</v>
      </c>
      <c r="MPG1" s="22">
        <v>2021</v>
      </c>
      <c r="MPK1" s="22">
        <v>2020</v>
      </c>
      <c r="MPL1" s="22">
        <v>2021</v>
      </c>
      <c r="MPN1" s="22">
        <v>2020</v>
      </c>
      <c r="MPO1" s="22">
        <v>2021</v>
      </c>
      <c r="MPS1" s="22">
        <v>2020</v>
      </c>
      <c r="MPT1" s="22">
        <v>2021</v>
      </c>
      <c r="MPV1" s="22">
        <v>2020</v>
      </c>
      <c r="MPW1" s="22">
        <v>2021</v>
      </c>
      <c r="MQA1" s="22">
        <v>2020</v>
      </c>
      <c r="MQB1" s="22">
        <v>2021</v>
      </c>
      <c r="MQD1" s="22">
        <v>2020</v>
      </c>
      <c r="MQE1" s="22">
        <v>2021</v>
      </c>
      <c r="MQI1" s="22">
        <v>2020</v>
      </c>
      <c r="MQJ1" s="22">
        <v>2021</v>
      </c>
      <c r="MQL1" s="22">
        <v>2020</v>
      </c>
      <c r="MQM1" s="22">
        <v>2021</v>
      </c>
      <c r="MQQ1" s="22">
        <v>2020</v>
      </c>
      <c r="MQR1" s="22">
        <v>2021</v>
      </c>
      <c r="MQT1" s="22">
        <v>2020</v>
      </c>
      <c r="MQU1" s="22">
        <v>2021</v>
      </c>
      <c r="MQY1" s="22">
        <v>2020</v>
      </c>
      <c r="MQZ1" s="22">
        <v>2021</v>
      </c>
      <c r="MRB1" s="22">
        <v>2020</v>
      </c>
      <c r="MRC1" s="22">
        <v>2021</v>
      </c>
      <c r="MRG1" s="22">
        <v>2020</v>
      </c>
      <c r="MRH1" s="22">
        <v>2021</v>
      </c>
      <c r="MRJ1" s="22">
        <v>2020</v>
      </c>
      <c r="MRK1" s="22">
        <v>2021</v>
      </c>
      <c r="MRO1" s="22">
        <v>2020</v>
      </c>
      <c r="MRP1" s="22">
        <v>2021</v>
      </c>
      <c r="MRR1" s="22">
        <v>2020</v>
      </c>
      <c r="MRS1" s="22">
        <v>2021</v>
      </c>
      <c r="MRW1" s="22">
        <v>2020</v>
      </c>
      <c r="MRX1" s="22">
        <v>2021</v>
      </c>
      <c r="MRZ1" s="22">
        <v>2020</v>
      </c>
      <c r="MSA1" s="22">
        <v>2021</v>
      </c>
      <c r="MSE1" s="22">
        <v>2020</v>
      </c>
      <c r="MSF1" s="22">
        <v>2021</v>
      </c>
      <c r="MSH1" s="22">
        <v>2020</v>
      </c>
      <c r="MSI1" s="22">
        <v>2021</v>
      </c>
      <c r="MSM1" s="22">
        <v>2020</v>
      </c>
      <c r="MSN1" s="22">
        <v>2021</v>
      </c>
      <c r="MSP1" s="22">
        <v>2020</v>
      </c>
      <c r="MSQ1" s="22">
        <v>2021</v>
      </c>
      <c r="MSU1" s="22">
        <v>2020</v>
      </c>
      <c r="MSV1" s="22">
        <v>2021</v>
      </c>
      <c r="MSX1" s="22">
        <v>2020</v>
      </c>
      <c r="MSY1" s="22">
        <v>2021</v>
      </c>
      <c r="MTC1" s="22">
        <v>2020</v>
      </c>
      <c r="MTD1" s="22">
        <v>2021</v>
      </c>
      <c r="MTF1" s="22">
        <v>2020</v>
      </c>
      <c r="MTG1" s="22">
        <v>2021</v>
      </c>
      <c r="MTK1" s="22">
        <v>2020</v>
      </c>
      <c r="MTL1" s="22">
        <v>2021</v>
      </c>
      <c r="MTN1" s="22">
        <v>2020</v>
      </c>
      <c r="MTO1" s="22">
        <v>2021</v>
      </c>
      <c r="MTS1" s="22">
        <v>2020</v>
      </c>
      <c r="MTT1" s="22">
        <v>2021</v>
      </c>
      <c r="MTV1" s="22">
        <v>2020</v>
      </c>
      <c r="MTW1" s="22">
        <v>2021</v>
      </c>
      <c r="MUA1" s="22">
        <v>2020</v>
      </c>
      <c r="MUB1" s="22">
        <v>2021</v>
      </c>
      <c r="MUD1" s="22">
        <v>2020</v>
      </c>
      <c r="MUE1" s="22">
        <v>2021</v>
      </c>
      <c r="MUI1" s="22">
        <v>2020</v>
      </c>
      <c r="MUJ1" s="22">
        <v>2021</v>
      </c>
      <c r="MUL1" s="22">
        <v>2020</v>
      </c>
      <c r="MUM1" s="22">
        <v>2021</v>
      </c>
      <c r="MUQ1" s="22">
        <v>2020</v>
      </c>
      <c r="MUR1" s="22">
        <v>2021</v>
      </c>
      <c r="MUT1" s="22">
        <v>2020</v>
      </c>
      <c r="MUU1" s="22">
        <v>2021</v>
      </c>
      <c r="MUY1" s="22">
        <v>2020</v>
      </c>
      <c r="MUZ1" s="22">
        <v>2021</v>
      </c>
      <c r="MVB1" s="22">
        <v>2020</v>
      </c>
      <c r="MVC1" s="22">
        <v>2021</v>
      </c>
      <c r="MVG1" s="22">
        <v>2020</v>
      </c>
      <c r="MVH1" s="22">
        <v>2021</v>
      </c>
      <c r="MVJ1" s="22">
        <v>2020</v>
      </c>
      <c r="MVK1" s="22">
        <v>2021</v>
      </c>
      <c r="MVO1" s="22">
        <v>2020</v>
      </c>
      <c r="MVP1" s="22">
        <v>2021</v>
      </c>
      <c r="MVR1" s="22">
        <v>2020</v>
      </c>
      <c r="MVS1" s="22">
        <v>2021</v>
      </c>
      <c r="MVW1" s="22">
        <v>2020</v>
      </c>
      <c r="MVX1" s="22">
        <v>2021</v>
      </c>
      <c r="MVZ1" s="22">
        <v>2020</v>
      </c>
      <c r="MWA1" s="22">
        <v>2021</v>
      </c>
      <c r="MWE1" s="22">
        <v>2020</v>
      </c>
      <c r="MWF1" s="22">
        <v>2021</v>
      </c>
      <c r="MWH1" s="22">
        <v>2020</v>
      </c>
      <c r="MWI1" s="22">
        <v>2021</v>
      </c>
      <c r="MWM1" s="22">
        <v>2020</v>
      </c>
      <c r="MWN1" s="22">
        <v>2021</v>
      </c>
      <c r="MWP1" s="22">
        <v>2020</v>
      </c>
      <c r="MWQ1" s="22">
        <v>2021</v>
      </c>
      <c r="MWU1" s="22">
        <v>2020</v>
      </c>
      <c r="MWV1" s="22">
        <v>2021</v>
      </c>
      <c r="MWX1" s="22">
        <v>2020</v>
      </c>
      <c r="MWY1" s="22">
        <v>2021</v>
      </c>
      <c r="MXC1" s="22">
        <v>2020</v>
      </c>
      <c r="MXD1" s="22">
        <v>2021</v>
      </c>
      <c r="MXF1" s="22">
        <v>2020</v>
      </c>
      <c r="MXG1" s="22">
        <v>2021</v>
      </c>
      <c r="MXK1" s="22">
        <v>2020</v>
      </c>
      <c r="MXL1" s="22">
        <v>2021</v>
      </c>
      <c r="MXN1" s="22">
        <v>2020</v>
      </c>
      <c r="MXO1" s="22">
        <v>2021</v>
      </c>
      <c r="MXS1" s="22">
        <v>2020</v>
      </c>
      <c r="MXT1" s="22">
        <v>2021</v>
      </c>
      <c r="MXV1" s="22">
        <v>2020</v>
      </c>
      <c r="MXW1" s="22">
        <v>2021</v>
      </c>
      <c r="MYA1" s="22">
        <v>2020</v>
      </c>
      <c r="MYB1" s="22">
        <v>2021</v>
      </c>
      <c r="MYD1" s="22">
        <v>2020</v>
      </c>
      <c r="MYE1" s="22">
        <v>2021</v>
      </c>
      <c r="MYI1" s="22">
        <v>2020</v>
      </c>
      <c r="MYJ1" s="22">
        <v>2021</v>
      </c>
      <c r="MYL1" s="22">
        <v>2020</v>
      </c>
      <c r="MYM1" s="22">
        <v>2021</v>
      </c>
      <c r="MYQ1" s="22">
        <v>2020</v>
      </c>
      <c r="MYR1" s="22">
        <v>2021</v>
      </c>
      <c r="MYT1" s="22">
        <v>2020</v>
      </c>
      <c r="MYU1" s="22">
        <v>2021</v>
      </c>
      <c r="MYY1" s="22">
        <v>2020</v>
      </c>
      <c r="MYZ1" s="22">
        <v>2021</v>
      </c>
      <c r="MZB1" s="22">
        <v>2020</v>
      </c>
      <c r="MZC1" s="22">
        <v>2021</v>
      </c>
      <c r="MZG1" s="22">
        <v>2020</v>
      </c>
      <c r="MZH1" s="22">
        <v>2021</v>
      </c>
      <c r="MZJ1" s="22">
        <v>2020</v>
      </c>
      <c r="MZK1" s="22">
        <v>2021</v>
      </c>
      <c r="MZO1" s="22">
        <v>2020</v>
      </c>
      <c r="MZP1" s="22">
        <v>2021</v>
      </c>
      <c r="MZR1" s="22">
        <v>2020</v>
      </c>
      <c r="MZS1" s="22">
        <v>2021</v>
      </c>
      <c r="MZW1" s="22">
        <v>2020</v>
      </c>
      <c r="MZX1" s="22">
        <v>2021</v>
      </c>
      <c r="MZZ1" s="22">
        <v>2020</v>
      </c>
      <c r="NAA1" s="22">
        <v>2021</v>
      </c>
      <c r="NAE1" s="22">
        <v>2020</v>
      </c>
      <c r="NAF1" s="22">
        <v>2021</v>
      </c>
      <c r="NAH1" s="22">
        <v>2020</v>
      </c>
      <c r="NAI1" s="22">
        <v>2021</v>
      </c>
      <c r="NAM1" s="22">
        <v>2020</v>
      </c>
      <c r="NAN1" s="22">
        <v>2021</v>
      </c>
      <c r="NAP1" s="22">
        <v>2020</v>
      </c>
      <c r="NAQ1" s="22">
        <v>2021</v>
      </c>
      <c r="NAU1" s="22">
        <v>2020</v>
      </c>
      <c r="NAV1" s="22">
        <v>2021</v>
      </c>
      <c r="NAX1" s="22">
        <v>2020</v>
      </c>
      <c r="NAY1" s="22">
        <v>2021</v>
      </c>
      <c r="NBC1" s="22">
        <v>2020</v>
      </c>
      <c r="NBD1" s="22">
        <v>2021</v>
      </c>
      <c r="NBF1" s="22">
        <v>2020</v>
      </c>
      <c r="NBG1" s="22">
        <v>2021</v>
      </c>
      <c r="NBK1" s="22">
        <v>2020</v>
      </c>
      <c r="NBL1" s="22">
        <v>2021</v>
      </c>
      <c r="NBN1" s="22">
        <v>2020</v>
      </c>
      <c r="NBO1" s="22">
        <v>2021</v>
      </c>
      <c r="NBS1" s="22">
        <v>2020</v>
      </c>
      <c r="NBT1" s="22">
        <v>2021</v>
      </c>
      <c r="NBV1" s="22">
        <v>2020</v>
      </c>
      <c r="NBW1" s="22">
        <v>2021</v>
      </c>
      <c r="NCA1" s="22">
        <v>2020</v>
      </c>
      <c r="NCB1" s="22">
        <v>2021</v>
      </c>
      <c r="NCD1" s="22">
        <v>2020</v>
      </c>
      <c r="NCE1" s="22">
        <v>2021</v>
      </c>
      <c r="NCI1" s="22">
        <v>2020</v>
      </c>
      <c r="NCJ1" s="22">
        <v>2021</v>
      </c>
      <c r="NCL1" s="22">
        <v>2020</v>
      </c>
      <c r="NCM1" s="22">
        <v>2021</v>
      </c>
      <c r="NCQ1" s="22">
        <v>2020</v>
      </c>
      <c r="NCR1" s="22">
        <v>2021</v>
      </c>
      <c r="NCT1" s="22">
        <v>2020</v>
      </c>
      <c r="NCU1" s="22">
        <v>2021</v>
      </c>
      <c r="NCY1" s="22">
        <v>2020</v>
      </c>
      <c r="NCZ1" s="22">
        <v>2021</v>
      </c>
      <c r="NDB1" s="22">
        <v>2020</v>
      </c>
      <c r="NDC1" s="22">
        <v>2021</v>
      </c>
      <c r="NDG1" s="22">
        <v>2020</v>
      </c>
      <c r="NDH1" s="22">
        <v>2021</v>
      </c>
      <c r="NDJ1" s="22">
        <v>2020</v>
      </c>
      <c r="NDK1" s="22">
        <v>2021</v>
      </c>
      <c r="NDO1" s="22">
        <v>2020</v>
      </c>
      <c r="NDP1" s="22">
        <v>2021</v>
      </c>
      <c r="NDR1" s="22">
        <v>2020</v>
      </c>
      <c r="NDS1" s="22">
        <v>2021</v>
      </c>
      <c r="NDW1" s="22">
        <v>2020</v>
      </c>
      <c r="NDX1" s="22">
        <v>2021</v>
      </c>
      <c r="NDZ1" s="22">
        <v>2020</v>
      </c>
      <c r="NEA1" s="22">
        <v>2021</v>
      </c>
      <c r="NEE1" s="22">
        <v>2020</v>
      </c>
      <c r="NEF1" s="22">
        <v>2021</v>
      </c>
      <c r="NEH1" s="22">
        <v>2020</v>
      </c>
      <c r="NEI1" s="22">
        <v>2021</v>
      </c>
      <c r="NEM1" s="22">
        <v>2020</v>
      </c>
      <c r="NEN1" s="22">
        <v>2021</v>
      </c>
      <c r="NEP1" s="22">
        <v>2020</v>
      </c>
      <c r="NEQ1" s="22">
        <v>2021</v>
      </c>
      <c r="NEU1" s="22">
        <v>2020</v>
      </c>
      <c r="NEV1" s="22">
        <v>2021</v>
      </c>
      <c r="NEX1" s="22">
        <v>2020</v>
      </c>
      <c r="NEY1" s="22">
        <v>2021</v>
      </c>
      <c r="NFC1" s="22">
        <v>2020</v>
      </c>
      <c r="NFD1" s="22">
        <v>2021</v>
      </c>
      <c r="NFF1" s="22">
        <v>2020</v>
      </c>
      <c r="NFG1" s="22">
        <v>2021</v>
      </c>
      <c r="NFK1" s="22">
        <v>2020</v>
      </c>
      <c r="NFL1" s="22">
        <v>2021</v>
      </c>
      <c r="NFN1" s="22">
        <v>2020</v>
      </c>
      <c r="NFO1" s="22">
        <v>2021</v>
      </c>
      <c r="NFS1" s="22">
        <v>2020</v>
      </c>
      <c r="NFT1" s="22">
        <v>2021</v>
      </c>
      <c r="NFV1" s="22">
        <v>2020</v>
      </c>
      <c r="NFW1" s="22">
        <v>2021</v>
      </c>
      <c r="NGA1" s="22">
        <v>2020</v>
      </c>
      <c r="NGB1" s="22">
        <v>2021</v>
      </c>
      <c r="NGD1" s="22">
        <v>2020</v>
      </c>
      <c r="NGE1" s="22">
        <v>2021</v>
      </c>
      <c r="NGI1" s="22">
        <v>2020</v>
      </c>
      <c r="NGJ1" s="22">
        <v>2021</v>
      </c>
      <c r="NGL1" s="22">
        <v>2020</v>
      </c>
      <c r="NGM1" s="22">
        <v>2021</v>
      </c>
      <c r="NGQ1" s="22">
        <v>2020</v>
      </c>
      <c r="NGR1" s="22">
        <v>2021</v>
      </c>
      <c r="NGT1" s="22">
        <v>2020</v>
      </c>
      <c r="NGU1" s="22">
        <v>2021</v>
      </c>
      <c r="NGY1" s="22">
        <v>2020</v>
      </c>
      <c r="NGZ1" s="22">
        <v>2021</v>
      </c>
      <c r="NHB1" s="22">
        <v>2020</v>
      </c>
      <c r="NHC1" s="22">
        <v>2021</v>
      </c>
      <c r="NHG1" s="22">
        <v>2020</v>
      </c>
      <c r="NHH1" s="22">
        <v>2021</v>
      </c>
      <c r="NHJ1" s="22">
        <v>2020</v>
      </c>
      <c r="NHK1" s="22">
        <v>2021</v>
      </c>
      <c r="NHO1" s="22">
        <v>2020</v>
      </c>
      <c r="NHP1" s="22">
        <v>2021</v>
      </c>
      <c r="NHR1" s="22">
        <v>2020</v>
      </c>
      <c r="NHS1" s="22">
        <v>2021</v>
      </c>
      <c r="NHW1" s="22">
        <v>2020</v>
      </c>
      <c r="NHX1" s="22">
        <v>2021</v>
      </c>
      <c r="NHZ1" s="22">
        <v>2020</v>
      </c>
      <c r="NIA1" s="22">
        <v>2021</v>
      </c>
      <c r="NIE1" s="22">
        <v>2020</v>
      </c>
      <c r="NIF1" s="22">
        <v>2021</v>
      </c>
      <c r="NIH1" s="22">
        <v>2020</v>
      </c>
      <c r="NII1" s="22">
        <v>2021</v>
      </c>
      <c r="NIM1" s="22">
        <v>2020</v>
      </c>
      <c r="NIN1" s="22">
        <v>2021</v>
      </c>
      <c r="NIP1" s="22">
        <v>2020</v>
      </c>
      <c r="NIQ1" s="22">
        <v>2021</v>
      </c>
      <c r="NIU1" s="22">
        <v>2020</v>
      </c>
      <c r="NIV1" s="22">
        <v>2021</v>
      </c>
      <c r="NIX1" s="22">
        <v>2020</v>
      </c>
      <c r="NIY1" s="22">
        <v>2021</v>
      </c>
      <c r="NJC1" s="22">
        <v>2020</v>
      </c>
      <c r="NJD1" s="22">
        <v>2021</v>
      </c>
      <c r="NJF1" s="22">
        <v>2020</v>
      </c>
      <c r="NJG1" s="22">
        <v>2021</v>
      </c>
      <c r="NJK1" s="22">
        <v>2020</v>
      </c>
      <c r="NJL1" s="22">
        <v>2021</v>
      </c>
      <c r="NJN1" s="22">
        <v>2020</v>
      </c>
      <c r="NJO1" s="22">
        <v>2021</v>
      </c>
      <c r="NJS1" s="22">
        <v>2020</v>
      </c>
      <c r="NJT1" s="22">
        <v>2021</v>
      </c>
      <c r="NJV1" s="22">
        <v>2020</v>
      </c>
      <c r="NJW1" s="22">
        <v>2021</v>
      </c>
      <c r="NKA1" s="22">
        <v>2020</v>
      </c>
      <c r="NKB1" s="22">
        <v>2021</v>
      </c>
      <c r="NKD1" s="22">
        <v>2020</v>
      </c>
      <c r="NKE1" s="22">
        <v>2021</v>
      </c>
      <c r="NKI1" s="22">
        <v>2020</v>
      </c>
      <c r="NKJ1" s="22">
        <v>2021</v>
      </c>
      <c r="NKL1" s="22">
        <v>2020</v>
      </c>
      <c r="NKM1" s="22">
        <v>2021</v>
      </c>
      <c r="NKQ1" s="22">
        <v>2020</v>
      </c>
      <c r="NKR1" s="22">
        <v>2021</v>
      </c>
      <c r="NKT1" s="22">
        <v>2020</v>
      </c>
      <c r="NKU1" s="22">
        <v>2021</v>
      </c>
      <c r="NKY1" s="22">
        <v>2020</v>
      </c>
      <c r="NKZ1" s="22">
        <v>2021</v>
      </c>
      <c r="NLB1" s="22">
        <v>2020</v>
      </c>
      <c r="NLC1" s="22">
        <v>2021</v>
      </c>
      <c r="NLG1" s="22">
        <v>2020</v>
      </c>
      <c r="NLH1" s="22">
        <v>2021</v>
      </c>
      <c r="NLJ1" s="22">
        <v>2020</v>
      </c>
      <c r="NLK1" s="22">
        <v>2021</v>
      </c>
      <c r="NLO1" s="22">
        <v>2020</v>
      </c>
      <c r="NLP1" s="22">
        <v>2021</v>
      </c>
      <c r="NLR1" s="22">
        <v>2020</v>
      </c>
      <c r="NLS1" s="22">
        <v>2021</v>
      </c>
      <c r="NLW1" s="22">
        <v>2020</v>
      </c>
      <c r="NLX1" s="22">
        <v>2021</v>
      </c>
      <c r="NLZ1" s="22">
        <v>2020</v>
      </c>
      <c r="NMA1" s="22">
        <v>2021</v>
      </c>
      <c r="NME1" s="22">
        <v>2020</v>
      </c>
      <c r="NMF1" s="22">
        <v>2021</v>
      </c>
      <c r="NMH1" s="22">
        <v>2020</v>
      </c>
      <c r="NMI1" s="22">
        <v>2021</v>
      </c>
      <c r="NMM1" s="22">
        <v>2020</v>
      </c>
      <c r="NMN1" s="22">
        <v>2021</v>
      </c>
      <c r="NMP1" s="22">
        <v>2020</v>
      </c>
      <c r="NMQ1" s="22">
        <v>2021</v>
      </c>
      <c r="NMU1" s="22">
        <v>2020</v>
      </c>
      <c r="NMV1" s="22">
        <v>2021</v>
      </c>
      <c r="NMX1" s="22">
        <v>2020</v>
      </c>
      <c r="NMY1" s="22">
        <v>2021</v>
      </c>
      <c r="NNC1" s="22">
        <v>2020</v>
      </c>
      <c r="NND1" s="22">
        <v>2021</v>
      </c>
      <c r="NNF1" s="22">
        <v>2020</v>
      </c>
      <c r="NNG1" s="22">
        <v>2021</v>
      </c>
      <c r="NNK1" s="22">
        <v>2020</v>
      </c>
      <c r="NNL1" s="22">
        <v>2021</v>
      </c>
      <c r="NNN1" s="22">
        <v>2020</v>
      </c>
      <c r="NNO1" s="22">
        <v>2021</v>
      </c>
      <c r="NNS1" s="22">
        <v>2020</v>
      </c>
      <c r="NNT1" s="22">
        <v>2021</v>
      </c>
      <c r="NNV1" s="22">
        <v>2020</v>
      </c>
      <c r="NNW1" s="22">
        <v>2021</v>
      </c>
      <c r="NOA1" s="22">
        <v>2020</v>
      </c>
      <c r="NOB1" s="22">
        <v>2021</v>
      </c>
      <c r="NOD1" s="22">
        <v>2020</v>
      </c>
      <c r="NOE1" s="22">
        <v>2021</v>
      </c>
      <c r="NOI1" s="22">
        <v>2020</v>
      </c>
      <c r="NOJ1" s="22">
        <v>2021</v>
      </c>
      <c r="NOL1" s="22">
        <v>2020</v>
      </c>
      <c r="NOM1" s="22">
        <v>2021</v>
      </c>
      <c r="NOQ1" s="22">
        <v>2020</v>
      </c>
      <c r="NOR1" s="22">
        <v>2021</v>
      </c>
      <c r="NOT1" s="22">
        <v>2020</v>
      </c>
      <c r="NOU1" s="22">
        <v>2021</v>
      </c>
      <c r="NOY1" s="22">
        <v>2020</v>
      </c>
      <c r="NOZ1" s="22">
        <v>2021</v>
      </c>
      <c r="NPB1" s="22">
        <v>2020</v>
      </c>
      <c r="NPC1" s="22">
        <v>2021</v>
      </c>
      <c r="NPG1" s="22">
        <v>2020</v>
      </c>
      <c r="NPH1" s="22">
        <v>2021</v>
      </c>
      <c r="NPJ1" s="22">
        <v>2020</v>
      </c>
      <c r="NPK1" s="22">
        <v>2021</v>
      </c>
      <c r="NPO1" s="22">
        <v>2020</v>
      </c>
      <c r="NPP1" s="22">
        <v>2021</v>
      </c>
      <c r="NPR1" s="22">
        <v>2020</v>
      </c>
      <c r="NPS1" s="22">
        <v>2021</v>
      </c>
      <c r="NPW1" s="22">
        <v>2020</v>
      </c>
      <c r="NPX1" s="22">
        <v>2021</v>
      </c>
      <c r="NPZ1" s="22">
        <v>2020</v>
      </c>
      <c r="NQA1" s="22">
        <v>2021</v>
      </c>
      <c r="NQE1" s="22">
        <v>2020</v>
      </c>
      <c r="NQF1" s="22">
        <v>2021</v>
      </c>
      <c r="NQH1" s="22">
        <v>2020</v>
      </c>
      <c r="NQI1" s="22">
        <v>2021</v>
      </c>
      <c r="NQM1" s="22">
        <v>2020</v>
      </c>
      <c r="NQN1" s="22">
        <v>2021</v>
      </c>
      <c r="NQP1" s="22">
        <v>2020</v>
      </c>
      <c r="NQQ1" s="22">
        <v>2021</v>
      </c>
      <c r="NQU1" s="22">
        <v>2020</v>
      </c>
      <c r="NQV1" s="22">
        <v>2021</v>
      </c>
      <c r="NQX1" s="22">
        <v>2020</v>
      </c>
      <c r="NQY1" s="22">
        <v>2021</v>
      </c>
      <c r="NRC1" s="22">
        <v>2020</v>
      </c>
      <c r="NRD1" s="22">
        <v>2021</v>
      </c>
      <c r="NRF1" s="22">
        <v>2020</v>
      </c>
      <c r="NRG1" s="22">
        <v>2021</v>
      </c>
      <c r="NRK1" s="22">
        <v>2020</v>
      </c>
      <c r="NRL1" s="22">
        <v>2021</v>
      </c>
      <c r="NRN1" s="22">
        <v>2020</v>
      </c>
      <c r="NRO1" s="22">
        <v>2021</v>
      </c>
      <c r="NRS1" s="22">
        <v>2020</v>
      </c>
      <c r="NRT1" s="22">
        <v>2021</v>
      </c>
      <c r="NRV1" s="22">
        <v>2020</v>
      </c>
      <c r="NRW1" s="22">
        <v>2021</v>
      </c>
      <c r="NSA1" s="22">
        <v>2020</v>
      </c>
      <c r="NSB1" s="22">
        <v>2021</v>
      </c>
      <c r="NSD1" s="22">
        <v>2020</v>
      </c>
      <c r="NSE1" s="22">
        <v>2021</v>
      </c>
      <c r="NSI1" s="22">
        <v>2020</v>
      </c>
      <c r="NSJ1" s="22">
        <v>2021</v>
      </c>
      <c r="NSL1" s="22">
        <v>2020</v>
      </c>
      <c r="NSM1" s="22">
        <v>2021</v>
      </c>
      <c r="NSQ1" s="22">
        <v>2020</v>
      </c>
      <c r="NSR1" s="22">
        <v>2021</v>
      </c>
      <c r="NST1" s="22">
        <v>2020</v>
      </c>
      <c r="NSU1" s="22">
        <v>2021</v>
      </c>
      <c r="NSY1" s="22">
        <v>2020</v>
      </c>
      <c r="NSZ1" s="22">
        <v>2021</v>
      </c>
      <c r="NTB1" s="22">
        <v>2020</v>
      </c>
      <c r="NTC1" s="22">
        <v>2021</v>
      </c>
      <c r="NTG1" s="22">
        <v>2020</v>
      </c>
      <c r="NTH1" s="22">
        <v>2021</v>
      </c>
      <c r="NTJ1" s="22">
        <v>2020</v>
      </c>
      <c r="NTK1" s="22">
        <v>2021</v>
      </c>
      <c r="NTO1" s="22">
        <v>2020</v>
      </c>
      <c r="NTP1" s="22">
        <v>2021</v>
      </c>
      <c r="NTR1" s="22">
        <v>2020</v>
      </c>
      <c r="NTS1" s="22">
        <v>2021</v>
      </c>
      <c r="NTW1" s="22">
        <v>2020</v>
      </c>
      <c r="NTX1" s="22">
        <v>2021</v>
      </c>
      <c r="NTZ1" s="22">
        <v>2020</v>
      </c>
      <c r="NUA1" s="22">
        <v>2021</v>
      </c>
      <c r="NUE1" s="22">
        <v>2020</v>
      </c>
      <c r="NUF1" s="22">
        <v>2021</v>
      </c>
      <c r="NUH1" s="22">
        <v>2020</v>
      </c>
      <c r="NUI1" s="22">
        <v>2021</v>
      </c>
      <c r="NUM1" s="22">
        <v>2020</v>
      </c>
      <c r="NUN1" s="22">
        <v>2021</v>
      </c>
      <c r="NUP1" s="22">
        <v>2020</v>
      </c>
      <c r="NUQ1" s="22">
        <v>2021</v>
      </c>
      <c r="NUU1" s="22">
        <v>2020</v>
      </c>
      <c r="NUV1" s="22">
        <v>2021</v>
      </c>
      <c r="NUX1" s="22">
        <v>2020</v>
      </c>
      <c r="NUY1" s="22">
        <v>2021</v>
      </c>
      <c r="NVC1" s="22">
        <v>2020</v>
      </c>
      <c r="NVD1" s="22">
        <v>2021</v>
      </c>
      <c r="NVF1" s="22">
        <v>2020</v>
      </c>
      <c r="NVG1" s="22">
        <v>2021</v>
      </c>
      <c r="NVK1" s="22">
        <v>2020</v>
      </c>
      <c r="NVL1" s="22">
        <v>2021</v>
      </c>
      <c r="NVN1" s="22">
        <v>2020</v>
      </c>
      <c r="NVO1" s="22">
        <v>2021</v>
      </c>
      <c r="NVS1" s="22">
        <v>2020</v>
      </c>
      <c r="NVT1" s="22">
        <v>2021</v>
      </c>
      <c r="NVV1" s="22">
        <v>2020</v>
      </c>
      <c r="NVW1" s="22">
        <v>2021</v>
      </c>
      <c r="NWA1" s="22">
        <v>2020</v>
      </c>
      <c r="NWB1" s="22">
        <v>2021</v>
      </c>
      <c r="NWD1" s="22">
        <v>2020</v>
      </c>
      <c r="NWE1" s="22">
        <v>2021</v>
      </c>
      <c r="NWI1" s="22">
        <v>2020</v>
      </c>
      <c r="NWJ1" s="22">
        <v>2021</v>
      </c>
      <c r="NWL1" s="22">
        <v>2020</v>
      </c>
      <c r="NWM1" s="22">
        <v>2021</v>
      </c>
      <c r="NWQ1" s="22">
        <v>2020</v>
      </c>
      <c r="NWR1" s="22">
        <v>2021</v>
      </c>
      <c r="NWT1" s="22">
        <v>2020</v>
      </c>
      <c r="NWU1" s="22">
        <v>2021</v>
      </c>
      <c r="NWY1" s="22">
        <v>2020</v>
      </c>
      <c r="NWZ1" s="22">
        <v>2021</v>
      </c>
      <c r="NXB1" s="22">
        <v>2020</v>
      </c>
      <c r="NXC1" s="22">
        <v>2021</v>
      </c>
      <c r="NXG1" s="22">
        <v>2020</v>
      </c>
      <c r="NXH1" s="22">
        <v>2021</v>
      </c>
      <c r="NXJ1" s="22">
        <v>2020</v>
      </c>
      <c r="NXK1" s="22">
        <v>2021</v>
      </c>
      <c r="NXO1" s="22">
        <v>2020</v>
      </c>
      <c r="NXP1" s="22">
        <v>2021</v>
      </c>
      <c r="NXR1" s="22">
        <v>2020</v>
      </c>
      <c r="NXS1" s="22">
        <v>2021</v>
      </c>
      <c r="NXW1" s="22">
        <v>2020</v>
      </c>
      <c r="NXX1" s="22">
        <v>2021</v>
      </c>
      <c r="NXZ1" s="22">
        <v>2020</v>
      </c>
      <c r="NYA1" s="22">
        <v>2021</v>
      </c>
      <c r="NYE1" s="22">
        <v>2020</v>
      </c>
      <c r="NYF1" s="22">
        <v>2021</v>
      </c>
      <c r="NYH1" s="22">
        <v>2020</v>
      </c>
      <c r="NYI1" s="22">
        <v>2021</v>
      </c>
      <c r="NYM1" s="22">
        <v>2020</v>
      </c>
      <c r="NYN1" s="22">
        <v>2021</v>
      </c>
      <c r="NYP1" s="22">
        <v>2020</v>
      </c>
      <c r="NYQ1" s="22">
        <v>2021</v>
      </c>
      <c r="NYU1" s="22">
        <v>2020</v>
      </c>
      <c r="NYV1" s="22">
        <v>2021</v>
      </c>
      <c r="NYX1" s="22">
        <v>2020</v>
      </c>
      <c r="NYY1" s="22">
        <v>2021</v>
      </c>
      <c r="NZC1" s="22">
        <v>2020</v>
      </c>
      <c r="NZD1" s="22">
        <v>2021</v>
      </c>
      <c r="NZF1" s="22">
        <v>2020</v>
      </c>
      <c r="NZG1" s="22">
        <v>2021</v>
      </c>
      <c r="NZK1" s="22">
        <v>2020</v>
      </c>
      <c r="NZL1" s="22">
        <v>2021</v>
      </c>
      <c r="NZN1" s="22">
        <v>2020</v>
      </c>
      <c r="NZO1" s="22">
        <v>2021</v>
      </c>
      <c r="NZS1" s="22">
        <v>2020</v>
      </c>
      <c r="NZT1" s="22">
        <v>2021</v>
      </c>
      <c r="NZV1" s="22">
        <v>2020</v>
      </c>
      <c r="NZW1" s="22">
        <v>2021</v>
      </c>
      <c r="OAA1" s="22">
        <v>2020</v>
      </c>
      <c r="OAB1" s="22">
        <v>2021</v>
      </c>
      <c r="OAD1" s="22">
        <v>2020</v>
      </c>
      <c r="OAE1" s="22">
        <v>2021</v>
      </c>
      <c r="OAI1" s="22">
        <v>2020</v>
      </c>
      <c r="OAJ1" s="22">
        <v>2021</v>
      </c>
      <c r="OAL1" s="22">
        <v>2020</v>
      </c>
      <c r="OAM1" s="22">
        <v>2021</v>
      </c>
      <c r="OAQ1" s="22">
        <v>2020</v>
      </c>
      <c r="OAR1" s="22">
        <v>2021</v>
      </c>
      <c r="OAT1" s="22">
        <v>2020</v>
      </c>
      <c r="OAU1" s="22">
        <v>2021</v>
      </c>
      <c r="OAY1" s="22">
        <v>2020</v>
      </c>
      <c r="OAZ1" s="22">
        <v>2021</v>
      </c>
      <c r="OBB1" s="22">
        <v>2020</v>
      </c>
      <c r="OBC1" s="22">
        <v>2021</v>
      </c>
      <c r="OBG1" s="22">
        <v>2020</v>
      </c>
      <c r="OBH1" s="22">
        <v>2021</v>
      </c>
      <c r="OBJ1" s="22">
        <v>2020</v>
      </c>
      <c r="OBK1" s="22">
        <v>2021</v>
      </c>
      <c r="OBO1" s="22">
        <v>2020</v>
      </c>
      <c r="OBP1" s="22">
        <v>2021</v>
      </c>
      <c r="OBR1" s="22">
        <v>2020</v>
      </c>
      <c r="OBS1" s="22">
        <v>2021</v>
      </c>
      <c r="OBW1" s="22">
        <v>2020</v>
      </c>
      <c r="OBX1" s="22">
        <v>2021</v>
      </c>
      <c r="OBZ1" s="22">
        <v>2020</v>
      </c>
      <c r="OCA1" s="22">
        <v>2021</v>
      </c>
      <c r="OCE1" s="22">
        <v>2020</v>
      </c>
      <c r="OCF1" s="22">
        <v>2021</v>
      </c>
      <c r="OCH1" s="22">
        <v>2020</v>
      </c>
      <c r="OCI1" s="22">
        <v>2021</v>
      </c>
      <c r="OCM1" s="22">
        <v>2020</v>
      </c>
      <c r="OCN1" s="22">
        <v>2021</v>
      </c>
      <c r="OCP1" s="22">
        <v>2020</v>
      </c>
      <c r="OCQ1" s="22">
        <v>2021</v>
      </c>
      <c r="OCU1" s="22">
        <v>2020</v>
      </c>
      <c r="OCV1" s="22">
        <v>2021</v>
      </c>
      <c r="OCX1" s="22">
        <v>2020</v>
      </c>
      <c r="OCY1" s="22">
        <v>2021</v>
      </c>
      <c r="ODC1" s="22">
        <v>2020</v>
      </c>
      <c r="ODD1" s="22">
        <v>2021</v>
      </c>
      <c r="ODF1" s="22">
        <v>2020</v>
      </c>
      <c r="ODG1" s="22">
        <v>2021</v>
      </c>
      <c r="ODK1" s="22">
        <v>2020</v>
      </c>
      <c r="ODL1" s="22">
        <v>2021</v>
      </c>
      <c r="ODN1" s="22">
        <v>2020</v>
      </c>
      <c r="ODO1" s="22">
        <v>2021</v>
      </c>
      <c r="ODS1" s="22">
        <v>2020</v>
      </c>
      <c r="ODT1" s="22">
        <v>2021</v>
      </c>
      <c r="ODV1" s="22">
        <v>2020</v>
      </c>
      <c r="ODW1" s="22">
        <v>2021</v>
      </c>
      <c r="OEA1" s="22">
        <v>2020</v>
      </c>
      <c r="OEB1" s="22">
        <v>2021</v>
      </c>
      <c r="OED1" s="22">
        <v>2020</v>
      </c>
      <c r="OEE1" s="22">
        <v>2021</v>
      </c>
      <c r="OEI1" s="22">
        <v>2020</v>
      </c>
      <c r="OEJ1" s="22">
        <v>2021</v>
      </c>
      <c r="OEL1" s="22">
        <v>2020</v>
      </c>
      <c r="OEM1" s="22">
        <v>2021</v>
      </c>
      <c r="OEQ1" s="22">
        <v>2020</v>
      </c>
      <c r="OER1" s="22">
        <v>2021</v>
      </c>
      <c r="OET1" s="22">
        <v>2020</v>
      </c>
      <c r="OEU1" s="22">
        <v>2021</v>
      </c>
      <c r="OEY1" s="22">
        <v>2020</v>
      </c>
      <c r="OEZ1" s="22">
        <v>2021</v>
      </c>
      <c r="OFB1" s="22">
        <v>2020</v>
      </c>
      <c r="OFC1" s="22">
        <v>2021</v>
      </c>
      <c r="OFG1" s="22">
        <v>2020</v>
      </c>
      <c r="OFH1" s="22">
        <v>2021</v>
      </c>
      <c r="OFJ1" s="22">
        <v>2020</v>
      </c>
      <c r="OFK1" s="22">
        <v>2021</v>
      </c>
      <c r="OFO1" s="22">
        <v>2020</v>
      </c>
      <c r="OFP1" s="22">
        <v>2021</v>
      </c>
      <c r="OFR1" s="22">
        <v>2020</v>
      </c>
      <c r="OFS1" s="22">
        <v>2021</v>
      </c>
      <c r="OFW1" s="22">
        <v>2020</v>
      </c>
      <c r="OFX1" s="22">
        <v>2021</v>
      </c>
      <c r="OFZ1" s="22">
        <v>2020</v>
      </c>
      <c r="OGA1" s="22">
        <v>2021</v>
      </c>
      <c r="OGE1" s="22">
        <v>2020</v>
      </c>
      <c r="OGF1" s="22">
        <v>2021</v>
      </c>
      <c r="OGH1" s="22">
        <v>2020</v>
      </c>
      <c r="OGI1" s="22">
        <v>2021</v>
      </c>
      <c r="OGM1" s="22">
        <v>2020</v>
      </c>
      <c r="OGN1" s="22">
        <v>2021</v>
      </c>
      <c r="OGP1" s="22">
        <v>2020</v>
      </c>
      <c r="OGQ1" s="22">
        <v>2021</v>
      </c>
      <c r="OGU1" s="22">
        <v>2020</v>
      </c>
      <c r="OGV1" s="22">
        <v>2021</v>
      </c>
      <c r="OGX1" s="22">
        <v>2020</v>
      </c>
      <c r="OGY1" s="22">
        <v>2021</v>
      </c>
      <c r="OHC1" s="22">
        <v>2020</v>
      </c>
      <c r="OHD1" s="22">
        <v>2021</v>
      </c>
      <c r="OHF1" s="22">
        <v>2020</v>
      </c>
      <c r="OHG1" s="22">
        <v>2021</v>
      </c>
      <c r="OHK1" s="22">
        <v>2020</v>
      </c>
      <c r="OHL1" s="22">
        <v>2021</v>
      </c>
      <c r="OHN1" s="22">
        <v>2020</v>
      </c>
      <c r="OHO1" s="22">
        <v>2021</v>
      </c>
      <c r="OHS1" s="22">
        <v>2020</v>
      </c>
      <c r="OHT1" s="22">
        <v>2021</v>
      </c>
      <c r="OHV1" s="22">
        <v>2020</v>
      </c>
      <c r="OHW1" s="22">
        <v>2021</v>
      </c>
      <c r="OIA1" s="22">
        <v>2020</v>
      </c>
      <c r="OIB1" s="22">
        <v>2021</v>
      </c>
      <c r="OID1" s="22">
        <v>2020</v>
      </c>
      <c r="OIE1" s="22">
        <v>2021</v>
      </c>
      <c r="OII1" s="22">
        <v>2020</v>
      </c>
      <c r="OIJ1" s="22">
        <v>2021</v>
      </c>
      <c r="OIL1" s="22">
        <v>2020</v>
      </c>
      <c r="OIM1" s="22">
        <v>2021</v>
      </c>
      <c r="OIQ1" s="22">
        <v>2020</v>
      </c>
      <c r="OIR1" s="22">
        <v>2021</v>
      </c>
      <c r="OIT1" s="22">
        <v>2020</v>
      </c>
      <c r="OIU1" s="22">
        <v>2021</v>
      </c>
      <c r="OIY1" s="22">
        <v>2020</v>
      </c>
      <c r="OIZ1" s="22">
        <v>2021</v>
      </c>
      <c r="OJB1" s="22">
        <v>2020</v>
      </c>
      <c r="OJC1" s="22">
        <v>2021</v>
      </c>
      <c r="OJG1" s="22">
        <v>2020</v>
      </c>
      <c r="OJH1" s="22">
        <v>2021</v>
      </c>
      <c r="OJJ1" s="22">
        <v>2020</v>
      </c>
      <c r="OJK1" s="22">
        <v>2021</v>
      </c>
      <c r="OJO1" s="22">
        <v>2020</v>
      </c>
      <c r="OJP1" s="22">
        <v>2021</v>
      </c>
      <c r="OJR1" s="22">
        <v>2020</v>
      </c>
      <c r="OJS1" s="22">
        <v>2021</v>
      </c>
      <c r="OJW1" s="22">
        <v>2020</v>
      </c>
      <c r="OJX1" s="22">
        <v>2021</v>
      </c>
      <c r="OJZ1" s="22">
        <v>2020</v>
      </c>
      <c r="OKA1" s="22">
        <v>2021</v>
      </c>
      <c r="OKE1" s="22">
        <v>2020</v>
      </c>
      <c r="OKF1" s="22">
        <v>2021</v>
      </c>
      <c r="OKH1" s="22">
        <v>2020</v>
      </c>
      <c r="OKI1" s="22">
        <v>2021</v>
      </c>
      <c r="OKM1" s="22">
        <v>2020</v>
      </c>
      <c r="OKN1" s="22">
        <v>2021</v>
      </c>
      <c r="OKP1" s="22">
        <v>2020</v>
      </c>
      <c r="OKQ1" s="22">
        <v>2021</v>
      </c>
      <c r="OKU1" s="22">
        <v>2020</v>
      </c>
      <c r="OKV1" s="22">
        <v>2021</v>
      </c>
      <c r="OKX1" s="22">
        <v>2020</v>
      </c>
      <c r="OKY1" s="22">
        <v>2021</v>
      </c>
      <c r="OLC1" s="22">
        <v>2020</v>
      </c>
      <c r="OLD1" s="22">
        <v>2021</v>
      </c>
      <c r="OLF1" s="22">
        <v>2020</v>
      </c>
      <c r="OLG1" s="22">
        <v>2021</v>
      </c>
      <c r="OLK1" s="22">
        <v>2020</v>
      </c>
      <c r="OLL1" s="22">
        <v>2021</v>
      </c>
      <c r="OLN1" s="22">
        <v>2020</v>
      </c>
      <c r="OLO1" s="22">
        <v>2021</v>
      </c>
      <c r="OLS1" s="22">
        <v>2020</v>
      </c>
      <c r="OLT1" s="22">
        <v>2021</v>
      </c>
      <c r="OLV1" s="22">
        <v>2020</v>
      </c>
      <c r="OLW1" s="22">
        <v>2021</v>
      </c>
      <c r="OMA1" s="22">
        <v>2020</v>
      </c>
      <c r="OMB1" s="22">
        <v>2021</v>
      </c>
      <c r="OMD1" s="22">
        <v>2020</v>
      </c>
      <c r="OME1" s="22">
        <v>2021</v>
      </c>
      <c r="OMI1" s="22">
        <v>2020</v>
      </c>
      <c r="OMJ1" s="22">
        <v>2021</v>
      </c>
      <c r="OML1" s="22">
        <v>2020</v>
      </c>
      <c r="OMM1" s="22">
        <v>2021</v>
      </c>
      <c r="OMQ1" s="22">
        <v>2020</v>
      </c>
      <c r="OMR1" s="22">
        <v>2021</v>
      </c>
      <c r="OMT1" s="22">
        <v>2020</v>
      </c>
      <c r="OMU1" s="22">
        <v>2021</v>
      </c>
      <c r="OMY1" s="22">
        <v>2020</v>
      </c>
      <c r="OMZ1" s="22">
        <v>2021</v>
      </c>
      <c r="ONB1" s="22">
        <v>2020</v>
      </c>
      <c r="ONC1" s="22">
        <v>2021</v>
      </c>
      <c r="ONG1" s="22">
        <v>2020</v>
      </c>
      <c r="ONH1" s="22">
        <v>2021</v>
      </c>
      <c r="ONJ1" s="22">
        <v>2020</v>
      </c>
      <c r="ONK1" s="22">
        <v>2021</v>
      </c>
      <c r="ONO1" s="22">
        <v>2020</v>
      </c>
      <c r="ONP1" s="22">
        <v>2021</v>
      </c>
      <c r="ONR1" s="22">
        <v>2020</v>
      </c>
      <c r="ONS1" s="22">
        <v>2021</v>
      </c>
      <c r="ONW1" s="22">
        <v>2020</v>
      </c>
      <c r="ONX1" s="22">
        <v>2021</v>
      </c>
      <c r="ONZ1" s="22">
        <v>2020</v>
      </c>
      <c r="OOA1" s="22">
        <v>2021</v>
      </c>
      <c r="OOE1" s="22">
        <v>2020</v>
      </c>
      <c r="OOF1" s="22">
        <v>2021</v>
      </c>
      <c r="OOH1" s="22">
        <v>2020</v>
      </c>
      <c r="OOI1" s="22">
        <v>2021</v>
      </c>
      <c r="OOM1" s="22">
        <v>2020</v>
      </c>
      <c r="OON1" s="22">
        <v>2021</v>
      </c>
      <c r="OOP1" s="22">
        <v>2020</v>
      </c>
      <c r="OOQ1" s="22">
        <v>2021</v>
      </c>
      <c r="OOU1" s="22">
        <v>2020</v>
      </c>
      <c r="OOV1" s="22">
        <v>2021</v>
      </c>
      <c r="OOX1" s="22">
        <v>2020</v>
      </c>
      <c r="OOY1" s="22">
        <v>2021</v>
      </c>
      <c r="OPC1" s="22">
        <v>2020</v>
      </c>
      <c r="OPD1" s="22">
        <v>2021</v>
      </c>
      <c r="OPF1" s="22">
        <v>2020</v>
      </c>
      <c r="OPG1" s="22">
        <v>2021</v>
      </c>
      <c r="OPK1" s="22">
        <v>2020</v>
      </c>
      <c r="OPL1" s="22">
        <v>2021</v>
      </c>
      <c r="OPN1" s="22">
        <v>2020</v>
      </c>
      <c r="OPO1" s="22">
        <v>2021</v>
      </c>
      <c r="OPS1" s="22">
        <v>2020</v>
      </c>
      <c r="OPT1" s="22">
        <v>2021</v>
      </c>
      <c r="OPV1" s="22">
        <v>2020</v>
      </c>
      <c r="OPW1" s="22">
        <v>2021</v>
      </c>
      <c r="OQA1" s="22">
        <v>2020</v>
      </c>
      <c r="OQB1" s="22">
        <v>2021</v>
      </c>
      <c r="OQD1" s="22">
        <v>2020</v>
      </c>
      <c r="OQE1" s="22">
        <v>2021</v>
      </c>
      <c r="OQI1" s="22">
        <v>2020</v>
      </c>
      <c r="OQJ1" s="22">
        <v>2021</v>
      </c>
      <c r="OQL1" s="22">
        <v>2020</v>
      </c>
      <c r="OQM1" s="22">
        <v>2021</v>
      </c>
      <c r="OQQ1" s="22">
        <v>2020</v>
      </c>
      <c r="OQR1" s="22">
        <v>2021</v>
      </c>
      <c r="OQT1" s="22">
        <v>2020</v>
      </c>
      <c r="OQU1" s="22">
        <v>2021</v>
      </c>
      <c r="OQY1" s="22">
        <v>2020</v>
      </c>
      <c r="OQZ1" s="22">
        <v>2021</v>
      </c>
      <c r="ORB1" s="22">
        <v>2020</v>
      </c>
      <c r="ORC1" s="22">
        <v>2021</v>
      </c>
      <c r="ORG1" s="22">
        <v>2020</v>
      </c>
      <c r="ORH1" s="22">
        <v>2021</v>
      </c>
      <c r="ORJ1" s="22">
        <v>2020</v>
      </c>
      <c r="ORK1" s="22">
        <v>2021</v>
      </c>
      <c r="ORO1" s="22">
        <v>2020</v>
      </c>
      <c r="ORP1" s="22">
        <v>2021</v>
      </c>
      <c r="ORR1" s="22">
        <v>2020</v>
      </c>
      <c r="ORS1" s="22">
        <v>2021</v>
      </c>
      <c r="ORW1" s="22">
        <v>2020</v>
      </c>
      <c r="ORX1" s="22">
        <v>2021</v>
      </c>
      <c r="ORZ1" s="22">
        <v>2020</v>
      </c>
      <c r="OSA1" s="22">
        <v>2021</v>
      </c>
      <c r="OSE1" s="22">
        <v>2020</v>
      </c>
      <c r="OSF1" s="22">
        <v>2021</v>
      </c>
      <c r="OSH1" s="22">
        <v>2020</v>
      </c>
      <c r="OSI1" s="22">
        <v>2021</v>
      </c>
      <c r="OSM1" s="22">
        <v>2020</v>
      </c>
      <c r="OSN1" s="22">
        <v>2021</v>
      </c>
      <c r="OSP1" s="22">
        <v>2020</v>
      </c>
      <c r="OSQ1" s="22">
        <v>2021</v>
      </c>
      <c r="OSU1" s="22">
        <v>2020</v>
      </c>
      <c r="OSV1" s="22">
        <v>2021</v>
      </c>
      <c r="OSX1" s="22">
        <v>2020</v>
      </c>
      <c r="OSY1" s="22">
        <v>2021</v>
      </c>
      <c r="OTC1" s="22">
        <v>2020</v>
      </c>
      <c r="OTD1" s="22">
        <v>2021</v>
      </c>
      <c r="OTF1" s="22">
        <v>2020</v>
      </c>
      <c r="OTG1" s="22">
        <v>2021</v>
      </c>
      <c r="OTK1" s="22">
        <v>2020</v>
      </c>
      <c r="OTL1" s="22">
        <v>2021</v>
      </c>
      <c r="OTN1" s="22">
        <v>2020</v>
      </c>
      <c r="OTO1" s="22">
        <v>2021</v>
      </c>
      <c r="OTS1" s="22">
        <v>2020</v>
      </c>
      <c r="OTT1" s="22">
        <v>2021</v>
      </c>
      <c r="OTV1" s="22">
        <v>2020</v>
      </c>
      <c r="OTW1" s="22">
        <v>2021</v>
      </c>
      <c r="OUA1" s="22">
        <v>2020</v>
      </c>
      <c r="OUB1" s="22">
        <v>2021</v>
      </c>
      <c r="OUD1" s="22">
        <v>2020</v>
      </c>
      <c r="OUE1" s="22">
        <v>2021</v>
      </c>
      <c r="OUI1" s="22">
        <v>2020</v>
      </c>
      <c r="OUJ1" s="22">
        <v>2021</v>
      </c>
      <c r="OUL1" s="22">
        <v>2020</v>
      </c>
      <c r="OUM1" s="22">
        <v>2021</v>
      </c>
      <c r="OUQ1" s="22">
        <v>2020</v>
      </c>
      <c r="OUR1" s="22">
        <v>2021</v>
      </c>
      <c r="OUT1" s="22">
        <v>2020</v>
      </c>
      <c r="OUU1" s="22">
        <v>2021</v>
      </c>
      <c r="OUY1" s="22">
        <v>2020</v>
      </c>
      <c r="OUZ1" s="22">
        <v>2021</v>
      </c>
      <c r="OVB1" s="22">
        <v>2020</v>
      </c>
      <c r="OVC1" s="22">
        <v>2021</v>
      </c>
      <c r="OVG1" s="22">
        <v>2020</v>
      </c>
      <c r="OVH1" s="22">
        <v>2021</v>
      </c>
      <c r="OVJ1" s="22">
        <v>2020</v>
      </c>
      <c r="OVK1" s="22">
        <v>2021</v>
      </c>
      <c r="OVO1" s="22">
        <v>2020</v>
      </c>
      <c r="OVP1" s="22">
        <v>2021</v>
      </c>
      <c r="OVR1" s="22">
        <v>2020</v>
      </c>
      <c r="OVS1" s="22">
        <v>2021</v>
      </c>
      <c r="OVW1" s="22">
        <v>2020</v>
      </c>
      <c r="OVX1" s="22">
        <v>2021</v>
      </c>
      <c r="OVZ1" s="22">
        <v>2020</v>
      </c>
      <c r="OWA1" s="22">
        <v>2021</v>
      </c>
      <c r="OWE1" s="22">
        <v>2020</v>
      </c>
      <c r="OWF1" s="22">
        <v>2021</v>
      </c>
      <c r="OWH1" s="22">
        <v>2020</v>
      </c>
      <c r="OWI1" s="22">
        <v>2021</v>
      </c>
      <c r="OWM1" s="22">
        <v>2020</v>
      </c>
      <c r="OWN1" s="22">
        <v>2021</v>
      </c>
      <c r="OWP1" s="22">
        <v>2020</v>
      </c>
      <c r="OWQ1" s="22">
        <v>2021</v>
      </c>
      <c r="OWU1" s="22">
        <v>2020</v>
      </c>
      <c r="OWV1" s="22">
        <v>2021</v>
      </c>
      <c r="OWX1" s="22">
        <v>2020</v>
      </c>
      <c r="OWY1" s="22">
        <v>2021</v>
      </c>
      <c r="OXC1" s="22">
        <v>2020</v>
      </c>
      <c r="OXD1" s="22">
        <v>2021</v>
      </c>
      <c r="OXF1" s="22">
        <v>2020</v>
      </c>
      <c r="OXG1" s="22">
        <v>2021</v>
      </c>
      <c r="OXK1" s="22">
        <v>2020</v>
      </c>
      <c r="OXL1" s="22">
        <v>2021</v>
      </c>
      <c r="OXN1" s="22">
        <v>2020</v>
      </c>
      <c r="OXO1" s="22">
        <v>2021</v>
      </c>
      <c r="OXS1" s="22">
        <v>2020</v>
      </c>
      <c r="OXT1" s="22">
        <v>2021</v>
      </c>
      <c r="OXV1" s="22">
        <v>2020</v>
      </c>
      <c r="OXW1" s="22">
        <v>2021</v>
      </c>
      <c r="OYA1" s="22">
        <v>2020</v>
      </c>
      <c r="OYB1" s="22">
        <v>2021</v>
      </c>
      <c r="OYD1" s="22">
        <v>2020</v>
      </c>
      <c r="OYE1" s="22">
        <v>2021</v>
      </c>
      <c r="OYI1" s="22">
        <v>2020</v>
      </c>
      <c r="OYJ1" s="22">
        <v>2021</v>
      </c>
      <c r="OYL1" s="22">
        <v>2020</v>
      </c>
      <c r="OYM1" s="22">
        <v>2021</v>
      </c>
      <c r="OYQ1" s="22">
        <v>2020</v>
      </c>
      <c r="OYR1" s="22">
        <v>2021</v>
      </c>
      <c r="OYT1" s="22">
        <v>2020</v>
      </c>
      <c r="OYU1" s="22">
        <v>2021</v>
      </c>
      <c r="OYY1" s="22">
        <v>2020</v>
      </c>
      <c r="OYZ1" s="22">
        <v>2021</v>
      </c>
      <c r="OZB1" s="22">
        <v>2020</v>
      </c>
      <c r="OZC1" s="22">
        <v>2021</v>
      </c>
      <c r="OZG1" s="22">
        <v>2020</v>
      </c>
      <c r="OZH1" s="22">
        <v>2021</v>
      </c>
      <c r="OZJ1" s="22">
        <v>2020</v>
      </c>
      <c r="OZK1" s="22">
        <v>2021</v>
      </c>
      <c r="OZO1" s="22">
        <v>2020</v>
      </c>
      <c r="OZP1" s="22">
        <v>2021</v>
      </c>
      <c r="OZR1" s="22">
        <v>2020</v>
      </c>
      <c r="OZS1" s="22">
        <v>2021</v>
      </c>
      <c r="OZW1" s="22">
        <v>2020</v>
      </c>
      <c r="OZX1" s="22">
        <v>2021</v>
      </c>
      <c r="OZZ1" s="22">
        <v>2020</v>
      </c>
      <c r="PAA1" s="22">
        <v>2021</v>
      </c>
      <c r="PAE1" s="22">
        <v>2020</v>
      </c>
      <c r="PAF1" s="22">
        <v>2021</v>
      </c>
      <c r="PAH1" s="22">
        <v>2020</v>
      </c>
      <c r="PAI1" s="22">
        <v>2021</v>
      </c>
      <c r="PAM1" s="22">
        <v>2020</v>
      </c>
      <c r="PAN1" s="22">
        <v>2021</v>
      </c>
      <c r="PAP1" s="22">
        <v>2020</v>
      </c>
      <c r="PAQ1" s="22">
        <v>2021</v>
      </c>
      <c r="PAU1" s="22">
        <v>2020</v>
      </c>
      <c r="PAV1" s="22">
        <v>2021</v>
      </c>
      <c r="PAX1" s="22">
        <v>2020</v>
      </c>
      <c r="PAY1" s="22">
        <v>2021</v>
      </c>
      <c r="PBC1" s="22">
        <v>2020</v>
      </c>
      <c r="PBD1" s="22">
        <v>2021</v>
      </c>
      <c r="PBF1" s="22">
        <v>2020</v>
      </c>
      <c r="PBG1" s="22">
        <v>2021</v>
      </c>
      <c r="PBK1" s="22">
        <v>2020</v>
      </c>
      <c r="PBL1" s="22">
        <v>2021</v>
      </c>
      <c r="PBN1" s="22">
        <v>2020</v>
      </c>
      <c r="PBO1" s="22">
        <v>2021</v>
      </c>
      <c r="PBS1" s="22">
        <v>2020</v>
      </c>
      <c r="PBT1" s="22">
        <v>2021</v>
      </c>
      <c r="PBV1" s="22">
        <v>2020</v>
      </c>
      <c r="PBW1" s="22">
        <v>2021</v>
      </c>
      <c r="PCA1" s="22">
        <v>2020</v>
      </c>
      <c r="PCB1" s="22">
        <v>2021</v>
      </c>
      <c r="PCD1" s="22">
        <v>2020</v>
      </c>
      <c r="PCE1" s="22">
        <v>2021</v>
      </c>
      <c r="PCI1" s="22">
        <v>2020</v>
      </c>
      <c r="PCJ1" s="22">
        <v>2021</v>
      </c>
      <c r="PCL1" s="22">
        <v>2020</v>
      </c>
      <c r="PCM1" s="22">
        <v>2021</v>
      </c>
      <c r="PCQ1" s="22">
        <v>2020</v>
      </c>
      <c r="PCR1" s="22">
        <v>2021</v>
      </c>
      <c r="PCT1" s="22">
        <v>2020</v>
      </c>
      <c r="PCU1" s="22">
        <v>2021</v>
      </c>
      <c r="PCY1" s="22">
        <v>2020</v>
      </c>
      <c r="PCZ1" s="22">
        <v>2021</v>
      </c>
      <c r="PDB1" s="22">
        <v>2020</v>
      </c>
      <c r="PDC1" s="22">
        <v>2021</v>
      </c>
      <c r="PDG1" s="22">
        <v>2020</v>
      </c>
      <c r="PDH1" s="22">
        <v>2021</v>
      </c>
      <c r="PDJ1" s="22">
        <v>2020</v>
      </c>
      <c r="PDK1" s="22">
        <v>2021</v>
      </c>
      <c r="PDO1" s="22">
        <v>2020</v>
      </c>
      <c r="PDP1" s="22">
        <v>2021</v>
      </c>
      <c r="PDR1" s="22">
        <v>2020</v>
      </c>
      <c r="PDS1" s="22">
        <v>2021</v>
      </c>
      <c r="PDW1" s="22">
        <v>2020</v>
      </c>
      <c r="PDX1" s="22">
        <v>2021</v>
      </c>
      <c r="PDZ1" s="22">
        <v>2020</v>
      </c>
      <c r="PEA1" s="22">
        <v>2021</v>
      </c>
      <c r="PEE1" s="22">
        <v>2020</v>
      </c>
      <c r="PEF1" s="22">
        <v>2021</v>
      </c>
      <c r="PEH1" s="22">
        <v>2020</v>
      </c>
      <c r="PEI1" s="22">
        <v>2021</v>
      </c>
      <c r="PEM1" s="22">
        <v>2020</v>
      </c>
      <c r="PEN1" s="22">
        <v>2021</v>
      </c>
      <c r="PEP1" s="22">
        <v>2020</v>
      </c>
      <c r="PEQ1" s="22">
        <v>2021</v>
      </c>
      <c r="PEU1" s="22">
        <v>2020</v>
      </c>
      <c r="PEV1" s="22">
        <v>2021</v>
      </c>
      <c r="PEX1" s="22">
        <v>2020</v>
      </c>
      <c r="PEY1" s="22">
        <v>2021</v>
      </c>
      <c r="PFC1" s="22">
        <v>2020</v>
      </c>
      <c r="PFD1" s="22">
        <v>2021</v>
      </c>
      <c r="PFF1" s="22">
        <v>2020</v>
      </c>
      <c r="PFG1" s="22">
        <v>2021</v>
      </c>
      <c r="PFK1" s="22">
        <v>2020</v>
      </c>
      <c r="PFL1" s="22">
        <v>2021</v>
      </c>
      <c r="PFN1" s="22">
        <v>2020</v>
      </c>
      <c r="PFO1" s="22">
        <v>2021</v>
      </c>
      <c r="PFS1" s="22">
        <v>2020</v>
      </c>
      <c r="PFT1" s="22">
        <v>2021</v>
      </c>
      <c r="PFV1" s="22">
        <v>2020</v>
      </c>
      <c r="PFW1" s="22">
        <v>2021</v>
      </c>
      <c r="PGA1" s="22">
        <v>2020</v>
      </c>
      <c r="PGB1" s="22">
        <v>2021</v>
      </c>
      <c r="PGD1" s="22">
        <v>2020</v>
      </c>
      <c r="PGE1" s="22">
        <v>2021</v>
      </c>
      <c r="PGI1" s="22">
        <v>2020</v>
      </c>
      <c r="PGJ1" s="22">
        <v>2021</v>
      </c>
      <c r="PGL1" s="22">
        <v>2020</v>
      </c>
      <c r="PGM1" s="22">
        <v>2021</v>
      </c>
      <c r="PGQ1" s="22">
        <v>2020</v>
      </c>
      <c r="PGR1" s="22">
        <v>2021</v>
      </c>
      <c r="PGT1" s="22">
        <v>2020</v>
      </c>
      <c r="PGU1" s="22">
        <v>2021</v>
      </c>
      <c r="PGY1" s="22">
        <v>2020</v>
      </c>
      <c r="PGZ1" s="22">
        <v>2021</v>
      </c>
      <c r="PHB1" s="22">
        <v>2020</v>
      </c>
      <c r="PHC1" s="22">
        <v>2021</v>
      </c>
      <c r="PHG1" s="22">
        <v>2020</v>
      </c>
      <c r="PHH1" s="22">
        <v>2021</v>
      </c>
      <c r="PHJ1" s="22">
        <v>2020</v>
      </c>
      <c r="PHK1" s="22">
        <v>2021</v>
      </c>
      <c r="PHO1" s="22">
        <v>2020</v>
      </c>
      <c r="PHP1" s="22">
        <v>2021</v>
      </c>
      <c r="PHR1" s="22">
        <v>2020</v>
      </c>
      <c r="PHS1" s="22">
        <v>2021</v>
      </c>
      <c r="PHW1" s="22">
        <v>2020</v>
      </c>
      <c r="PHX1" s="22">
        <v>2021</v>
      </c>
      <c r="PHZ1" s="22">
        <v>2020</v>
      </c>
      <c r="PIA1" s="22">
        <v>2021</v>
      </c>
      <c r="PIE1" s="22">
        <v>2020</v>
      </c>
      <c r="PIF1" s="22">
        <v>2021</v>
      </c>
      <c r="PIH1" s="22">
        <v>2020</v>
      </c>
      <c r="PII1" s="22">
        <v>2021</v>
      </c>
      <c r="PIM1" s="22">
        <v>2020</v>
      </c>
      <c r="PIN1" s="22">
        <v>2021</v>
      </c>
      <c r="PIP1" s="22">
        <v>2020</v>
      </c>
      <c r="PIQ1" s="22">
        <v>2021</v>
      </c>
      <c r="PIU1" s="22">
        <v>2020</v>
      </c>
      <c r="PIV1" s="22">
        <v>2021</v>
      </c>
      <c r="PIX1" s="22">
        <v>2020</v>
      </c>
      <c r="PIY1" s="22">
        <v>2021</v>
      </c>
      <c r="PJC1" s="22">
        <v>2020</v>
      </c>
      <c r="PJD1" s="22">
        <v>2021</v>
      </c>
      <c r="PJF1" s="22">
        <v>2020</v>
      </c>
      <c r="PJG1" s="22">
        <v>2021</v>
      </c>
      <c r="PJK1" s="22">
        <v>2020</v>
      </c>
      <c r="PJL1" s="22">
        <v>2021</v>
      </c>
      <c r="PJN1" s="22">
        <v>2020</v>
      </c>
      <c r="PJO1" s="22">
        <v>2021</v>
      </c>
      <c r="PJS1" s="22">
        <v>2020</v>
      </c>
      <c r="PJT1" s="22">
        <v>2021</v>
      </c>
      <c r="PJV1" s="22">
        <v>2020</v>
      </c>
      <c r="PJW1" s="22">
        <v>2021</v>
      </c>
      <c r="PKA1" s="22">
        <v>2020</v>
      </c>
      <c r="PKB1" s="22">
        <v>2021</v>
      </c>
      <c r="PKD1" s="22">
        <v>2020</v>
      </c>
      <c r="PKE1" s="22">
        <v>2021</v>
      </c>
      <c r="PKI1" s="22">
        <v>2020</v>
      </c>
      <c r="PKJ1" s="22">
        <v>2021</v>
      </c>
      <c r="PKL1" s="22">
        <v>2020</v>
      </c>
      <c r="PKM1" s="22">
        <v>2021</v>
      </c>
      <c r="PKQ1" s="22">
        <v>2020</v>
      </c>
      <c r="PKR1" s="22">
        <v>2021</v>
      </c>
      <c r="PKT1" s="22">
        <v>2020</v>
      </c>
      <c r="PKU1" s="22">
        <v>2021</v>
      </c>
      <c r="PKY1" s="22">
        <v>2020</v>
      </c>
      <c r="PKZ1" s="22">
        <v>2021</v>
      </c>
      <c r="PLB1" s="22">
        <v>2020</v>
      </c>
      <c r="PLC1" s="22">
        <v>2021</v>
      </c>
      <c r="PLG1" s="22">
        <v>2020</v>
      </c>
      <c r="PLH1" s="22">
        <v>2021</v>
      </c>
      <c r="PLJ1" s="22">
        <v>2020</v>
      </c>
      <c r="PLK1" s="22">
        <v>2021</v>
      </c>
      <c r="PLO1" s="22">
        <v>2020</v>
      </c>
      <c r="PLP1" s="22">
        <v>2021</v>
      </c>
      <c r="PLR1" s="22">
        <v>2020</v>
      </c>
      <c r="PLS1" s="22">
        <v>2021</v>
      </c>
      <c r="PLW1" s="22">
        <v>2020</v>
      </c>
      <c r="PLX1" s="22">
        <v>2021</v>
      </c>
      <c r="PLZ1" s="22">
        <v>2020</v>
      </c>
      <c r="PMA1" s="22">
        <v>2021</v>
      </c>
      <c r="PME1" s="22">
        <v>2020</v>
      </c>
      <c r="PMF1" s="22">
        <v>2021</v>
      </c>
      <c r="PMH1" s="22">
        <v>2020</v>
      </c>
      <c r="PMI1" s="22">
        <v>2021</v>
      </c>
      <c r="PMM1" s="22">
        <v>2020</v>
      </c>
      <c r="PMN1" s="22">
        <v>2021</v>
      </c>
      <c r="PMP1" s="22">
        <v>2020</v>
      </c>
      <c r="PMQ1" s="22">
        <v>2021</v>
      </c>
      <c r="PMU1" s="22">
        <v>2020</v>
      </c>
      <c r="PMV1" s="22">
        <v>2021</v>
      </c>
      <c r="PMX1" s="22">
        <v>2020</v>
      </c>
      <c r="PMY1" s="22">
        <v>2021</v>
      </c>
      <c r="PNC1" s="22">
        <v>2020</v>
      </c>
      <c r="PND1" s="22">
        <v>2021</v>
      </c>
      <c r="PNF1" s="22">
        <v>2020</v>
      </c>
      <c r="PNG1" s="22">
        <v>2021</v>
      </c>
      <c r="PNK1" s="22">
        <v>2020</v>
      </c>
      <c r="PNL1" s="22">
        <v>2021</v>
      </c>
      <c r="PNN1" s="22">
        <v>2020</v>
      </c>
      <c r="PNO1" s="22">
        <v>2021</v>
      </c>
      <c r="PNS1" s="22">
        <v>2020</v>
      </c>
      <c r="PNT1" s="22">
        <v>2021</v>
      </c>
      <c r="PNV1" s="22">
        <v>2020</v>
      </c>
      <c r="PNW1" s="22">
        <v>2021</v>
      </c>
      <c r="POA1" s="22">
        <v>2020</v>
      </c>
      <c r="POB1" s="22">
        <v>2021</v>
      </c>
      <c r="POD1" s="22">
        <v>2020</v>
      </c>
      <c r="POE1" s="22">
        <v>2021</v>
      </c>
      <c r="POI1" s="22">
        <v>2020</v>
      </c>
      <c r="POJ1" s="22">
        <v>2021</v>
      </c>
      <c r="POL1" s="22">
        <v>2020</v>
      </c>
      <c r="POM1" s="22">
        <v>2021</v>
      </c>
      <c r="POQ1" s="22">
        <v>2020</v>
      </c>
      <c r="POR1" s="22">
        <v>2021</v>
      </c>
      <c r="POT1" s="22">
        <v>2020</v>
      </c>
      <c r="POU1" s="22">
        <v>2021</v>
      </c>
      <c r="POY1" s="22">
        <v>2020</v>
      </c>
      <c r="POZ1" s="22">
        <v>2021</v>
      </c>
      <c r="PPB1" s="22">
        <v>2020</v>
      </c>
      <c r="PPC1" s="22">
        <v>2021</v>
      </c>
      <c r="PPG1" s="22">
        <v>2020</v>
      </c>
      <c r="PPH1" s="22">
        <v>2021</v>
      </c>
      <c r="PPJ1" s="22">
        <v>2020</v>
      </c>
      <c r="PPK1" s="22">
        <v>2021</v>
      </c>
      <c r="PPO1" s="22">
        <v>2020</v>
      </c>
      <c r="PPP1" s="22">
        <v>2021</v>
      </c>
      <c r="PPR1" s="22">
        <v>2020</v>
      </c>
      <c r="PPS1" s="22">
        <v>2021</v>
      </c>
      <c r="PPW1" s="22">
        <v>2020</v>
      </c>
      <c r="PPX1" s="22">
        <v>2021</v>
      </c>
      <c r="PPZ1" s="22">
        <v>2020</v>
      </c>
      <c r="PQA1" s="22">
        <v>2021</v>
      </c>
      <c r="PQE1" s="22">
        <v>2020</v>
      </c>
      <c r="PQF1" s="22">
        <v>2021</v>
      </c>
      <c r="PQH1" s="22">
        <v>2020</v>
      </c>
      <c r="PQI1" s="22">
        <v>2021</v>
      </c>
      <c r="PQM1" s="22">
        <v>2020</v>
      </c>
      <c r="PQN1" s="22">
        <v>2021</v>
      </c>
      <c r="PQP1" s="22">
        <v>2020</v>
      </c>
      <c r="PQQ1" s="22">
        <v>2021</v>
      </c>
      <c r="PQU1" s="22">
        <v>2020</v>
      </c>
      <c r="PQV1" s="22">
        <v>2021</v>
      </c>
      <c r="PQX1" s="22">
        <v>2020</v>
      </c>
      <c r="PQY1" s="22">
        <v>2021</v>
      </c>
      <c r="PRC1" s="22">
        <v>2020</v>
      </c>
      <c r="PRD1" s="22">
        <v>2021</v>
      </c>
      <c r="PRF1" s="22">
        <v>2020</v>
      </c>
      <c r="PRG1" s="22">
        <v>2021</v>
      </c>
      <c r="PRK1" s="22">
        <v>2020</v>
      </c>
      <c r="PRL1" s="22">
        <v>2021</v>
      </c>
      <c r="PRN1" s="22">
        <v>2020</v>
      </c>
      <c r="PRO1" s="22">
        <v>2021</v>
      </c>
      <c r="PRS1" s="22">
        <v>2020</v>
      </c>
      <c r="PRT1" s="22">
        <v>2021</v>
      </c>
      <c r="PRV1" s="22">
        <v>2020</v>
      </c>
      <c r="PRW1" s="22">
        <v>2021</v>
      </c>
      <c r="PSA1" s="22">
        <v>2020</v>
      </c>
      <c r="PSB1" s="22">
        <v>2021</v>
      </c>
      <c r="PSD1" s="22">
        <v>2020</v>
      </c>
      <c r="PSE1" s="22">
        <v>2021</v>
      </c>
      <c r="PSI1" s="22">
        <v>2020</v>
      </c>
      <c r="PSJ1" s="22">
        <v>2021</v>
      </c>
      <c r="PSL1" s="22">
        <v>2020</v>
      </c>
      <c r="PSM1" s="22">
        <v>2021</v>
      </c>
      <c r="PSQ1" s="22">
        <v>2020</v>
      </c>
      <c r="PSR1" s="22">
        <v>2021</v>
      </c>
      <c r="PST1" s="22">
        <v>2020</v>
      </c>
      <c r="PSU1" s="22">
        <v>2021</v>
      </c>
      <c r="PSY1" s="22">
        <v>2020</v>
      </c>
      <c r="PSZ1" s="22">
        <v>2021</v>
      </c>
      <c r="PTB1" s="22">
        <v>2020</v>
      </c>
      <c r="PTC1" s="22">
        <v>2021</v>
      </c>
      <c r="PTG1" s="22">
        <v>2020</v>
      </c>
      <c r="PTH1" s="22">
        <v>2021</v>
      </c>
      <c r="PTJ1" s="22">
        <v>2020</v>
      </c>
      <c r="PTK1" s="22">
        <v>2021</v>
      </c>
      <c r="PTO1" s="22">
        <v>2020</v>
      </c>
      <c r="PTP1" s="22">
        <v>2021</v>
      </c>
      <c r="PTR1" s="22">
        <v>2020</v>
      </c>
      <c r="PTS1" s="22">
        <v>2021</v>
      </c>
      <c r="PTW1" s="22">
        <v>2020</v>
      </c>
      <c r="PTX1" s="22">
        <v>2021</v>
      </c>
      <c r="PTZ1" s="22">
        <v>2020</v>
      </c>
      <c r="PUA1" s="22">
        <v>2021</v>
      </c>
      <c r="PUE1" s="22">
        <v>2020</v>
      </c>
      <c r="PUF1" s="22">
        <v>2021</v>
      </c>
      <c r="PUH1" s="22">
        <v>2020</v>
      </c>
      <c r="PUI1" s="22">
        <v>2021</v>
      </c>
      <c r="PUM1" s="22">
        <v>2020</v>
      </c>
      <c r="PUN1" s="22">
        <v>2021</v>
      </c>
      <c r="PUP1" s="22">
        <v>2020</v>
      </c>
      <c r="PUQ1" s="22">
        <v>2021</v>
      </c>
      <c r="PUU1" s="22">
        <v>2020</v>
      </c>
      <c r="PUV1" s="22">
        <v>2021</v>
      </c>
      <c r="PUX1" s="22">
        <v>2020</v>
      </c>
      <c r="PUY1" s="22">
        <v>2021</v>
      </c>
      <c r="PVC1" s="22">
        <v>2020</v>
      </c>
      <c r="PVD1" s="22">
        <v>2021</v>
      </c>
      <c r="PVF1" s="22">
        <v>2020</v>
      </c>
      <c r="PVG1" s="22">
        <v>2021</v>
      </c>
      <c r="PVK1" s="22">
        <v>2020</v>
      </c>
      <c r="PVL1" s="22">
        <v>2021</v>
      </c>
      <c r="PVN1" s="22">
        <v>2020</v>
      </c>
      <c r="PVO1" s="22">
        <v>2021</v>
      </c>
      <c r="PVS1" s="22">
        <v>2020</v>
      </c>
      <c r="PVT1" s="22">
        <v>2021</v>
      </c>
      <c r="PVV1" s="22">
        <v>2020</v>
      </c>
      <c r="PVW1" s="22">
        <v>2021</v>
      </c>
      <c r="PWA1" s="22">
        <v>2020</v>
      </c>
      <c r="PWB1" s="22">
        <v>2021</v>
      </c>
      <c r="PWD1" s="22">
        <v>2020</v>
      </c>
      <c r="PWE1" s="22">
        <v>2021</v>
      </c>
      <c r="PWI1" s="22">
        <v>2020</v>
      </c>
      <c r="PWJ1" s="22">
        <v>2021</v>
      </c>
      <c r="PWL1" s="22">
        <v>2020</v>
      </c>
      <c r="PWM1" s="22">
        <v>2021</v>
      </c>
      <c r="PWQ1" s="22">
        <v>2020</v>
      </c>
      <c r="PWR1" s="22">
        <v>2021</v>
      </c>
      <c r="PWT1" s="22">
        <v>2020</v>
      </c>
      <c r="PWU1" s="22">
        <v>2021</v>
      </c>
      <c r="PWY1" s="22">
        <v>2020</v>
      </c>
      <c r="PWZ1" s="22">
        <v>2021</v>
      </c>
      <c r="PXB1" s="22">
        <v>2020</v>
      </c>
      <c r="PXC1" s="22">
        <v>2021</v>
      </c>
      <c r="PXG1" s="22">
        <v>2020</v>
      </c>
      <c r="PXH1" s="22">
        <v>2021</v>
      </c>
      <c r="PXJ1" s="22">
        <v>2020</v>
      </c>
      <c r="PXK1" s="22">
        <v>2021</v>
      </c>
      <c r="PXO1" s="22">
        <v>2020</v>
      </c>
      <c r="PXP1" s="22">
        <v>2021</v>
      </c>
      <c r="PXR1" s="22">
        <v>2020</v>
      </c>
      <c r="PXS1" s="22">
        <v>2021</v>
      </c>
      <c r="PXW1" s="22">
        <v>2020</v>
      </c>
      <c r="PXX1" s="22">
        <v>2021</v>
      </c>
      <c r="PXZ1" s="22">
        <v>2020</v>
      </c>
      <c r="PYA1" s="22">
        <v>2021</v>
      </c>
      <c r="PYE1" s="22">
        <v>2020</v>
      </c>
      <c r="PYF1" s="22">
        <v>2021</v>
      </c>
      <c r="PYH1" s="22">
        <v>2020</v>
      </c>
      <c r="PYI1" s="22">
        <v>2021</v>
      </c>
      <c r="PYM1" s="22">
        <v>2020</v>
      </c>
      <c r="PYN1" s="22">
        <v>2021</v>
      </c>
      <c r="PYP1" s="22">
        <v>2020</v>
      </c>
      <c r="PYQ1" s="22">
        <v>2021</v>
      </c>
      <c r="PYU1" s="22">
        <v>2020</v>
      </c>
      <c r="PYV1" s="22">
        <v>2021</v>
      </c>
      <c r="PYX1" s="22">
        <v>2020</v>
      </c>
      <c r="PYY1" s="22">
        <v>2021</v>
      </c>
      <c r="PZC1" s="22">
        <v>2020</v>
      </c>
      <c r="PZD1" s="22">
        <v>2021</v>
      </c>
      <c r="PZF1" s="22">
        <v>2020</v>
      </c>
      <c r="PZG1" s="22">
        <v>2021</v>
      </c>
      <c r="PZK1" s="22">
        <v>2020</v>
      </c>
      <c r="PZL1" s="22">
        <v>2021</v>
      </c>
      <c r="PZN1" s="22">
        <v>2020</v>
      </c>
      <c r="PZO1" s="22">
        <v>2021</v>
      </c>
      <c r="PZS1" s="22">
        <v>2020</v>
      </c>
      <c r="PZT1" s="22">
        <v>2021</v>
      </c>
      <c r="PZV1" s="22">
        <v>2020</v>
      </c>
      <c r="PZW1" s="22">
        <v>2021</v>
      </c>
      <c r="QAA1" s="22">
        <v>2020</v>
      </c>
      <c r="QAB1" s="22">
        <v>2021</v>
      </c>
      <c r="QAD1" s="22">
        <v>2020</v>
      </c>
      <c r="QAE1" s="22">
        <v>2021</v>
      </c>
      <c r="QAI1" s="22">
        <v>2020</v>
      </c>
      <c r="QAJ1" s="22">
        <v>2021</v>
      </c>
      <c r="QAL1" s="22">
        <v>2020</v>
      </c>
      <c r="QAM1" s="22">
        <v>2021</v>
      </c>
      <c r="QAQ1" s="22">
        <v>2020</v>
      </c>
      <c r="QAR1" s="22">
        <v>2021</v>
      </c>
      <c r="QAT1" s="22">
        <v>2020</v>
      </c>
      <c r="QAU1" s="22">
        <v>2021</v>
      </c>
      <c r="QAY1" s="22">
        <v>2020</v>
      </c>
      <c r="QAZ1" s="22">
        <v>2021</v>
      </c>
      <c r="QBB1" s="22">
        <v>2020</v>
      </c>
      <c r="QBC1" s="22">
        <v>2021</v>
      </c>
      <c r="QBG1" s="22">
        <v>2020</v>
      </c>
      <c r="QBH1" s="22">
        <v>2021</v>
      </c>
      <c r="QBJ1" s="22">
        <v>2020</v>
      </c>
      <c r="QBK1" s="22">
        <v>2021</v>
      </c>
      <c r="QBO1" s="22">
        <v>2020</v>
      </c>
      <c r="QBP1" s="22">
        <v>2021</v>
      </c>
      <c r="QBR1" s="22">
        <v>2020</v>
      </c>
      <c r="QBS1" s="22">
        <v>2021</v>
      </c>
      <c r="QBW1" s="22">
        <v>2020</v>
      </c>
      <c r="QBX1" s="22">
        <v>2021</v>
      </c>
      <c r="QBZ1" s="22">
        <v>2020</v>
      </c>
      <c r="QCA1" s="22">
        <v>2021</v>
      </c>
      <c r="QCE1" s="22">
        <v>2020</v>
      </c>
      <c r="QCF1" s="22">
        <v>2021</v>
      </c>
      <c r="QCH1" s="22">
        <v>2020</v>
      </c>
      <c r="QCI1" s="22">
        <v>2021</v>
      </c>
      <c r="QCM1" s="22">
        <v>2020</v>
      </c>
      <c r="QCN1" s="22">
        <v>2021</v>
      </c>
      <c r="QCP1" s="22">
        <v>2020</v>
      </c>
      <c r="QCQ1" s="22">
        <v>2021</v>
      </c>
      <c r="QCU1" s="22">
        <v>2020</v>
      </c>
      <c r="QCV1" s="22">
        <v>2021</v>
      </c>
      <c r="QCX1" s="22">
        <v>2020</v>
      </c>
      <c r="QCY1" s="22">
        <v>2021</v>
      </c>
      <c r="QDC1" s="22">
        <v>2020</v>
      </c>
      <c r="QDD1" s="22">
        <v>2021</v>
      </c>
      <c r="QDF1" s="22">
        <v>2020</v>
      </c>
      <c r="QDG1" s="22">
        <v>2021</v>
      </c>
      <c r="QDK1" s="22">
        <v>2020</v>
      </c>
      <c r="QDL1" s="22">
        <v>2021</v>
      </c>
      <c r="QDN1" s="22">
        <v>2020</v>
      </c>
      <c r="QDO1" s="22">
        <v>2021</v>
      </c>
      <c r="QDS1" s="22">
        <v>2020</v>
      </c>
      <c r="QDT1" s="22">
        <v>2021</v>
      </c>
      <c r="QDV1" s="22">
        <v>2020</v>
      </c>
      <c r="QDW1" s="22">
        <v>2021</v>
      </c>
      <c r="QEA1" s="22">
        <v>2020</v>
      </c>
      <c r="QEB1" s="22">
        <v>2021</v>
      </c>
      <c r="QED1" s="22">
        <v>2020</v>
      </c>
      <c r="QEE1" s="22">
        <v>2021</v>
      </c>
      <c r="QEI1" s="22">
        <v>2020</v>
      </c>
      <c r="QEJ1" s="22">
        <v>2021</v>
      </c>
      <c r="QEL1" s="22">
        <v>2020</v>
      </c>
      <c r="QEM1" s="22">
        <v>2021</v>
      </c>
      <c r="QEQ1" s="22">
        <v>2020</v>
      </c>
      <c r="QER1" s="22">
        <v>2021</v>
      </c>
      <c r="QET1" s="22">
        <v>2020</v>
      </c>
      <c r="QEU1" s="22">
        <v>2021</v>
      </c>
      <c r="QEY1" s="22">
        <v>2020</v>
      </c>
      <c r="QEZ1" s="22">
        <v>2021</v>
      </c>
      <c r="QFB1" s="22">
        <v>2020</v>
      </c>
      <c r="QFC1" s="22">
        <v>2021</v>
      </c>
      <c r="QFG1" s="22">
        <v>2020</v>
      </c>
      <c r="QFH1" s="22">
        <v>2021</v>
      </c>
      <c r="QFJ1" s="22">
        <v>2020</v>
      </c>
      <c r="QFK1" s="22">
        <v>2021</v>
      </c>
      <c r="QFO1" s="22">
        <v>2020</v>
      </c>
      <c r="QFP1" s="22">
        <v>2021</v>
      </c>
      <c r="QFR1" s="22">
        <v>2020</v>
      </c>
      <c r="QFS1" s="22">
        <v>2021</v>
      </c>
      <c r="QFW1" s="22">
        <v>2020</v>
      </c>
      <c r="QFX1" s="22">
        <v>2021</v>
      </c>
      <c r="QFZ1" s="22">
        <v>2020</v>
      </c>
      <c r="QGA1" s="22">
        <v>2021</v>
      </c>
      <c r="QGE1" s="22">
        <v>2020</v>
      </c>
      <c r="QGF1" s="22">
        <v>2021</v>
      </c>
      <c r="QGH1" s="22">
        <v>2020</v>
      </c>
      <c r="QGI1" s="22">
        <v>2021</v>
      </c>
      <c r="QGM1" s="22">
        <v>2020</v>
      </c>
      <c r="QGN1" s="22">
        <v>2021</v>
      </c>
      <c r="QGP1" s="22">
        <v>2020</v>
      </c>
      <c r="QGQ1" s="22">
        <v>2021</v>
      </c>
      <c r="QGU1" s="22">
        <v>2020</v>
      </c>
      <c r="QGV1" s="22">
        <v>2021</v>
      </c>
      <c r="QGX1" s="22">
        <v>2020</v>
      </c>
      <c r="QGY1" s="22">
        <v>2021</v>
      </c>
      <c r="QHC1" s="22">
        <v>2020</v>
      </c>
      <c r="QHD1" s="22">
        <v>2021</v>
      </c>
      <c r="QHF1" s="22">
        <v>2020</v>
      </c>
      <c r="QHG1" s="22">
        <v>2021</v>
      </c>
      <c r="QHK1" s="22">
        <v>2020</v>
      </c>
      <c r="QHL1" s="22">
        <v>2021</v>
      </c>
      <c r="QHN1" s="22">
        <v>2020</v>
      </c>
      <c r="QHO1" s="22">
        <v>2021</v>
      </c>
      <c r="QHS1" s="22">
        <v>2020</v>
      </c>
      <c r="QHT1" s="22">
        <v>2021</v>
      </c>
      <c r="QHV1" s="22">
        <v>2020</v>
      </c>
      <c r="QHW1" s="22">
        <v>2021</v>
      </c>
      <c r="QIA1" s="22">
        <v>2020</v>
      </c>
      <c r="QIB1" s="22">
        <v>2021</v>
      </c>
      <c r="QID1" s="22">
        <v>2020</v>
      </c>
      <c r="QIE1" s="22">
        <v>2021</v>
      </c>
      <c r="QII1" s="22">
        <v>2020</v>
      </c>
      <c r="QIJ1" s="22">
        <v>2021</v>
      </c>
      <c r="QIL1" s="22">
        <v>2020</v>
      </c>
      <c r="QIM1" s="22">
        <v>2021</v>
      </c>
      <c r="QIQ1" s="22">
        <v>2020</v>
      </c>
      <c r="QIR1" s="22">
        <v>2021</v>
      </c>
      <c r="QIT1" s="22">
        <v>2020</v>
      </c>
      <c r="QIU1" s="22">
        <v>2021</v>
      </c>
      <c r="QIY1" s="22">
        <v>2020</v>
      </c>
      <c r="QIZ1" s="22">
        <v>2021</v>
      </c>
      <c r="QJB1" s="22">
        <v>2020</v>
      </c>
      <c r="QJC1" s="22">
        <v>2021</v>
      </c>
      <c r="QJG1" s="22">
        <v>2020</v>
      </c>
      <c r="QJH1" s="22">
        <v>2021</v>
      </c>
      <c r="QJJ1" s="22">
        <v>2020</v>
      </c>
      <c r="QJK1" s="22">
        <v>2021</v>
      </c>
      <c r="QJO1" s="22">
        <v>2020</v>
      </c>
      <c r="QJP1" s="22">
        <v>2021</v>
      </c>
      <c r="QJR1" s="22">
        <v>2020</v>
      </c>
      <c r="QJS1" s="22">
        <v>2021</v>
      </c>
      <c r="QJW1" s="22">
        <v>2020</v>
      </c>
      <c r="QJX1" s="22">
        <v>2021</v>
      </c>
      <c r="QJZ1" s="22">
        <v>2020</v>
      </c>
      <c r="QKA1" s="22">
        <v>2021</v>
      </c>
      <c r="QKE1" s="22">
        <v>2020</v>
      </c>
      <c r="QKF1" s="22">
        <v>2021</v>
      </c>
      <c r="QKH1" s="22">
        <v>2020</v>
      </c>
      <c r="QKI1" s="22">
        <v>2021</v>
      </c>
      <c r="QKM1" s="22">
        <v>2020</v>
      </c>
      <c r="QKN1" s="22">
        <v>2021</v>
      </c>
      <c r="QKP1" s="22">
        <v>2020</v>
      </c>
      <c r="QKQ1" s="22">
        <v>2021</v>
      </c>
      <c r="QKU1" s="22">
        <v>2020</v>
      </c>
      <c r="QKV1" s="22">
        <v>2021</v>
      </c>
      <c r="QKX1" s="22">
        <v>2020</v>
      </c>
      <c r="QKY1" s="22">
        <v>2021</v>
      </c>
      <c r="QLC1" s="22">
        <v>2020</v>
      </c>
      <c r="QLD1" s="22">
        <v>2021</v>
      </c>
      <c r="QLF1" s="22">
        <v>2020</v>
      </c>
      <c r="QLG1" s="22">
        <v>2021</v>
      </c>
      <c r="QLK1" s="22">
        <v>2020</v>
      </c>
      <c r="QLL1" s="22">
        <v>2021</v>
      </c>
      <c r="QLN1" s="22">
        <v>2020</v>
      </c>
      <c r="QLO1" s="22">
        <v>2021</v>
      </c>
      <c r="QLS1" s="22">
        <v>2020</v>
      </c>
      <c r="QLT1" s="22">
        <v>2021</v>
      </c>
      <c r="QLV1" s="22">
        <v>2020</v>
      </c>
      <c r="QLW1" s="22">
        <v>2021</v>
      </c>
      <c r="QMA1" s="22">
        <v>2020</v>
      </c>
      <c r="QMB1" s="22">
        <v>2021</v>
      </c>
      <c r="QMD1" s="22">
        <v>2020</v>
      </c>
      <c r="QME1" s="22">
        <v>2021</v>
      </c>
      <c r="QMI1" s="22">
        <v>2020</v>
      </c>
      <c r="QMJ1" s="22">
        <v>2021</v>
      </c>
      <c r="QML1" s="22">
        <v>2020</v>
      </c>
      <c r="QMM1" s="22">
        <v>2021</v>
      </c>
      <c r="QMQ1" s="22">
        <v>2020</v>
      </c>
      <c r="QMR1" s="22">
        <v>2021</v>
      </c>
      <c r="QMT1" s="22">
        <v>2020</v>
      </c>
      <c r="QMU1" s="22">
        <v>2021</v>
      </c>
      <c r="QMY1" s="22">
        <v>2020</v>
      </c>
      <c r="QMZ1" s="22">
        <v>2021</v>
      </c>
      <c r="QNB1" s="22">
        <v>2020</v>
      </c>
      <c r="QNC1" s="22">
        <v>2021</v>
      </c>
      <c r="QNG1" s="22">
        <v>2020</v>
      </c>
      <c r="QNH1" s="22">
        <v>2021</v>
      </c>
      <c r="QNJ1" s="22">
        <v>2020</v>
      </c>
      <c r="QNK1" s="22">
        <v>2021</v>
      </c>
      <c r="QNO1" s="22">
        <v>2020</v>
      </c>
      <c r="QNP1" s="22">
        <v>2021</v>
      </c>
      <c r="QNR1" s="22">
        <v>2020</v>
      </c>
      <c r="QNS1" s="22">
        <v>2021</v>
      </c>
      <c r="QNW1" s="22">
        <v>2020</v>
      </c>
      <c r="QNX1" s="22">
        <v>2021</v>
      </c>
      <c r="QNZ1" s="22">
        <v>2020</v>
      </c>
      <c r="QOA1" s="22">
        <v>2021</v>
      </c>
      <c r="QOE1" s="22">
        <v>2020</v>
      </c>
      <c r="QOF1" s="22">
        <v>2021</v>
      </c>
      <c r="QOH1" s="22">
        <v>2020</v>
      </c>
      <c r="QOI1" s="22">
        <v>2021</v>
      </c>
      <c r="QOM1" s="22">
        <v>2020</v>
      </c>
      <c r="QON1" s="22">
        <v>2021</v>
      </c>
      <c r="QOP1" s="22">
        <v>2020</v>
      </c>
      <c r="QOQ1" s="22">
        <v>2021</v>
      </c>
      <c r="QOU1" s="22">
        <v>2020</v>
      </c>
      <c r="QOV1" s="22">
        <v>2021</v>
      </c>
      <c r="QOX1" s="22">
        <v>2020</v>
      </c>
      <c r="QOY1" s="22">
        <v>2021</v>
      </c>
      <c r="QPC1" s="22">
        <v>2020</v>
      </c>
      <c r="QPD1" s="22">
        <v>2021</v>
      </c>
      <c r="QPF1" s="22">
        <v>2020</v>
      </c>
      <c r="QPG1" s="22">
        <v>2021</v>
      </c>
      <c r="QPK1" s="22">
        <v>2020</v>
      </c>
      <c r="QPL1" s="22">
        <v>2021</v>
      </c>
      <c r="QPN1" s="22">
        <v>2020</v>
      </c>
      <c r="QPO1" s="22">
        <v>2021</v>
      </c>
      <c r="QPS1" s="22">
        <v>2020</v>
      </c>
      <c r="QPT1" s="22">
        <v>2021</v>
      </c>
      <c r="QPV1" s="22">
        <v>2020</v>
      </c>
      <c r="QPW1" s="22">
        <v>2021</v>
      </c>
      <c r="QQA1" s="22">
        <v>2020</v>
      </c>
      <c r="QQB1" s="22">
        <v>2021</v>
      </c>
      <c r="QQD1" s="22">
        <v>2020</v>
      </c>
      <c r="QQE1" s="22">
        <v>2021</v>
      </c>
      <c r="QQI1" s="22">
        <v>2020</v>
      </c>
      <c r="QQJ1" s="22">
        <v>2021</v>
      </c>
      <c r="QQL1" s="22">
        <v>2020</v>
      </c>
      <c r="QQM1" s="22">
        <v>2021</v>
      </c>
      <c r="QQQ1" s="22">
        <v>2020</v>
      </c>
      <c r="QQR1" s="22">
        <v>2021</v>
      </c>
      <c r="QQT1" s="22">
        <v>2020</v>
      </c>
      <c r="QQU1" s="22">
        <v>2021</v>
      </c>
      <c r="QQY1" s="22">
        <v>2020</v>
      </c>
      <c r="QQZ1" s="22">
        <v>2021</v>
      </c>
      <c r="QRB1" s="22">
        <v>2020</v>
      </c>
      <c r="QRC1" s="22">
        <v>2021</v>
      </c>
      <c r="QRG1" s="22">
        <v>2020</v>
      </c>
      <c r="QRH1" s="22">
        <v>2021</v>
      </c>
      <c r="QRJ1" s="22">
        <v>2020</v>
      </c>
      <c r="QRK1" s="22">
        <v>2021</v>
      </c>
      <c r="QRO1" s="22">
        <v>2020</v>
      </c>
      <c r="QRP1" s="22">
        <v>2021</v>
      </c>
      <c r="QRR1" s="22">
        <v>2020</v>
      </c>
      <c r="QRS1" s="22">
        <v>2021</v>
      </c>
      <c r="QRW1" s="22">
        <v>2020</v>
      </c>
      <c r="QRX1" s="22">
        <v>2021</v>
      </c>
      <c r="QRZ1" s="22">
        <v>2020</v>
      </c>
      <c r="QSA1" s="22">
        <v>2021</v>
      </c>
      <c r="QSE1" s="22">
        <v>2020</v>
      </c>
      <c r="QSF1" s="22">
        <v>2021</v>
      </c>
      <c r="QSH1" s="22">
        <v>2020</v>
      </c>
      <c r="QSI1" s="22">
        <v>2021</v>
      </c>
      <c r="QSM1" s="22">
        <v>2020</v>
      </c>
      <c r="QSN1" s="22">
        <v>2021</v>
      </c>
      <c r="QSP1" s="22">
        <v>2020</v>
      </c>
      <c r="QSQ1" s="22">
        <v>2021</v>
      </c>
      <c r="QSU1" s="22">
        <v>2020</v>
      </c>
      <c r="QSV1" s="22">
        <v>2021</v>
      </c>
      <c r="QSX1" s="22">
        <v>2020</v>
      </c>
      <c r="QSY1" s="22">
        <v>2021</v>
      </c>
      <c r="QTC1" s="22">
        <v>2020</v>
      </c>
      <c r="QTD1" s="22">
        <v>2021</v>
      </c>
      <c r="QTF1" s="22">
        <v>2020</v>
      </c>
      <c r="QTG1" s="22">
        <v>2021</v>
      </c>
      <c r="QTK1" s="22">
        <v>2020</v>
      </c>
      <c r="QTL1" s="22">
        <v>2021</v>
      </c>
      <c r="QTN1" s="22">
        <v>2020</v>
      </c>
      <c r="QTO1" s="22">
        <v>2021</v>
      </c>
      <c r="QTS1" s="22">
        <v>2020</v>
      </c>
      <c r="QTT1" s="22">
        <v>2021</v>
      </c>
      <c r="QTV1" s="22">
        <v>2020</v>
      </c>
      <c r="QTW1" s="22">
        <v>2021</v>
      </c>
      <c r="QUA1" s="22">
        <v>2020</v>
      </c>
      <c r="QUB1" s="22">
        <v>2021</v>
      </c>
      <c r="QUD1" s="22">
        <v>2020</v>
      </c>
      <c r="QUE1" s="22">
        <v>2021</v>
      </c>
      <c r="QUI1" s="22">
        <v>2020</v>
      </c>
      <c r="QUJ1" s="22">
        <v>2021</v>
      </c>
      <c r="QUL1" s="22">
        <v>2020</v>
      </c>
      <c r="QUM1" s="22">
        <v>2021</v>
      </c>
      <c r="QUQ1" s="22">
        <v>2020</v>
      </c>
      <c r="QUR1" s="22">
        <v>2021</v>
      </c>
      <c r="QUT1" s="22">
        <v>2020</v>
      </c>
      <c r="QUU1" s="22">
        <v>2021</v>
      </c>
      <c r="QUY1" s="22">
        <v>2020</v>
      </c>
      <c r="QUZ1" s="22">
        <v>2021</v>
      </c>
      <c r="QVB1" s="22">
        <v>2020</v>
      </c>
      <c r="QVC1" s="22">
        <v>2021</v>
      </c>
      <c r="QVG1" s="22">
        <v>2020</v>
      </c>
      <c r="QVH1" s="22">
        <v>2021</v>
      </c>
      <c r="QVJ1" s="22">
        <v>2020</v>
      </c>
      <c r="QVK1" s="22">
        <v>2021</v>
      </c>
      <c r="QVO1" s="22">
        <v>2020</v>
      </c>
      <c r="QVP1" s="22">
        <v>2021</v>
      </c>
      <c r="QVR1" s="22">
        <v>2020</v>
      </c>
      <c r="QVS1" s="22">
        <v>2021</v>
      </c>
      <c r="QVW1" s="22">
        <v>2020</v>
      </c>
      <c r="QVX1" s="22">
        <v>2021</v>
      </c>
      <c r="QVZ1" s="22">
        <v>2020</v>
      </c>
      <c r="QWA1" s="22">
        <v>2021</v>
      </c>
      <c r="QWE1" s="22">
        <v>2020</v>
      </c>
      <c r="QWF1" s="22">
        <v>2021</v>
      </c>
      <c r="QWH1" s="22">
        <v>2020</v>
      </c>
      <c r="QWI1" s="22">
        <v>2021</v>
      </c>
      <c r="QWM1" s="22">
        <v>2020</v>
      </c>
      <c r="QWN1" s="22">
        <v>2021</v>
      </c>
      <c r="QWP1" s="22">
        <v>2020</v>
      </c>
      <c r="QWQ1" s="22">
        <v>2021</v>
      </c>
      <c r="QWU1" s="22">
        <v>2020</v>
      </c>
      <c r="QWV1" s="22">
        <v>2021</v>
      </c>
      <c r="QWX1" s="22">
        <v>2020</v>
      </c>
      <c r="QWY1" s="22">
        <v>2021</v>
      </c>
      <c r="QXC1" s="22">
        <v>2020</v>
      </c>
      <c r="QXD1" s="22">
        <v>2021</v>
      </c>
      <c r="QXF1" s="22">
        <v>2020</v>
      </c>
      <c r="QXG1" s="22">
        <v>2021</v>
      </c>
      <c r="QXK1" s="22">
        <v>2020</v>
      </c>
      <c r="QXL1" s="22">
        <v>2021</v>
      </c>
      <c r="QXN1" s="22">
        <v>2020</v>
      </c>
      <c r="QXO1" s="22">
        <v>2021</v>
      </c>
      <c r="QXS1" s="22">
        <v>2020</v>
      </c>
      <c r="QXT1" s="22">
        <v>2021</v>
      </c>
      <c r="QXV1" s="22">
        <v>2020</v>
      </c>
      <c r="QXW1" s="22">
        <v>2021</v>
      </c>
      <c r="QYA1" s="22">
        <v>2020</v>
      </c>
      <c r="QYB1" s="22">
        <v>2021</v>
      </c>
      <c r="QYD1" s="22">
        <v>2020</v>
      </c>
      <c r="QYE1" s="22">
        <v>2021</v>
      </c>
      <c r="QYI1" s="22">
        <v>2020</v>
      </c>
      <c r="QYJ1" s="22">
        <v>2021</v>
      </c>
      <c r="QYL1" s="22">
        <v>2020</v>
      </c>
      <c r="QYM1" s="22">
        <v>2021</v>
      </c>
      <c r="QYQ1" s="22">
        <v>2020</v>
      </c>
      <c r="QYR1" s="22">
        <v>2021</v>
      </c>
      <c r="QYT1" s="22">
        <v>2020</v>
      </c>
      <c r="QYU1" s="22">
        <v>2021</v>
      </c>
      <c r="QYY1" s="22">
        <v>2020</v>
      </c>
      <c r="QYZ1" s="22">
        <v>2021</v>
      </c>
      <c r="QZB1" s="22">
        <v>2020</v>
      </c>
      <c r="QZC1" s="22">
        <v>2021</v>
      </c>
      <c r="QZG1" s="22">
        <v>2020</v>
      </c>
      <c r="QZH1" s="22">
        <v>2021</v>
      </c>
      <c r="QZJ1" s="22">
        <v>2020</v>
      </c>
      <c r="QZK1" s="22">
        <v>2021</v>
      </c>
      <c r="QZO1" s="22">
        <v>2020</v>
      </c>
      <c r="QZP1" s="22">
        <v>2021</v>
      </c>
      <c r="QZR1" s="22">
        <v>2020</v>
      </c>
      <c r="QZS1" s="22">
        <v>2021</v>
      </c>
      <c r="QZW1" s="22">
        <v>2020</v>
      </c>
      <c r="QZX1" s="22">
        <v>2021</v>
      </c>
      <c r="QZZ1" s="22">
        <v>2020</v>
      </c>
      <c r="RAA1" s="22">
        <v>2021</v>
      </c>
      <c r="RAE1" s="22">
        <v>2020</v>
      </c>
      <c r="RAF1" s="22">
        <v>2021</v>
      </c>
      <c r="RAH1" s="22">
        <v>2020</v>
      </c>
      <c r="RAI1" s="22">
        <v>2021</v>
      </c>
      <c r="RAM1" s="22">
        <v>2020</v>
      </c>
      <c r="RAN1" s="22">
        <v>2021</v>
      </c>
      <c r="RAP1" s="22">
        <v>2020</v>
      </c>
      <c r="RAQ1" s="22">
        <v>2021</v>
      </c>
      <c r="RAU1" s="22">
        <v>2020</v>
      </c>
      <c r="RAV1" s="22">
        <v>2021</v>
      </c>
      <c r="RAX1" s="22">
        <v>2020</v>
      </c>
      <c r="RAY1" s="22">
        <v>2021</v>
      </c>
      <c r="RBC1" s="22">
        <v>2020</v>
      </c>
      <c r="RBD1" s="22">
        <v>2021</v>
      </c>
      <c r="RBF1" s="22">
        <v>2020</v>
      </c>
      <c r="RBG1" s="22">
        <v>2021</v>
      </c>
      <c r="RBK1" s="22">
        <v>2020</v>
      </c>
      <c r="RBL1" s="22">
        <v>2021</v>
      </c>
      <c r="RBN1" s="22">
        <v>2020</v>
      </c>
      <c r="RBO1" s="22">
        <v>2021</v>
      </c>
      <c r="RBS1" s="22">
        <v>2020</v>
      </c>
      <c r="RBT1" s="22">
        <v>2021</v>
      </c>
      <c r="RBV1" s="22">
        <v>2020</v>
      </c>
      <c r="RBW1" s="22">
        <v>2021</v>
      </c>
      <c r="RCA1" s="22">
        <v>2020</v>
      </c>
      <c r="RCB1" s="22">
        <v>2021</v>
      </c>
      <c r="RCD1" s="22">
        <v>2020</v>
      </c>
      <c r="RCE1" s="22">
        <v>2021</v>
      </c>
      <c r="RCI1" s="22">
        <v>2020</v>
      </c>
      <c r="RCJ1" s="22">
        <v>2021</v>
      </c>
      <c r="RCL1" s="22">
        <v>2020</v>
      </c>
      <c r="RCM1" s="22">
        <v>2021</v>
      </c>
      <c r="RCQ1" s="22">
        <v>2020</v>
      </c>
      <c r="RCR1" s="22">
        <v>2021</v>
      </c>
      <c r="RCT1" s="22">
        <v>2020</v>
      </c>
      <c r="RCU1" s="22">
        <v>2021</v>
      </c>
      <c r="RCY1" s="22">
        <v>2020</v>
      </c>
      <c r="RCZ1" s="22">
        <v>2021</v>
      </c>
      <c r="RDB1" s="22">
        <v>2020</v>
      </c>
      <c r="RDC1" s="22">
        <v>2021</v>
      </c>
      <c r="RDG1" s="22">
        <v>2020</v>
      </c>
      <c r="RDH1" s="22">
        <v>2021</v>
      </c>
      <c r="RDJ1" s="22">
        <v>2020</v>
      </c>
      <c r="RDK1" s="22">
        <v>2021</v>
      </c>
      <c r="RDO1" s="22">
        <v>2020</v>
      </c>
      <c r="RDP1" s="22">
        <v>2021</v>
      </c>
      <c r="RDR1" s="22">
        <v>2020</v>
      </c>
      <c r="RDS1" s="22">
        <v>2021</v>
      </c>
      <c r="RDW1" s="22">
        <v>2020</v>
      </c>
      <c r="RDX1" s="22">
        <v>2021</v>
      </c>
      <c r="RDZ1" s="22">
        <v>2020</v>
      </c>
      <c r="REA1" s="22">
        <v>2021</v>
      </c>
      <c r="REE1" s="22">
        <v>2020</v>
      </c>
      <c r="REF1" s="22">
        <v>2021</v>
      </c>
      <c r="REH1" s="22">
        <v>2020</v>
      </c>
      <c r="REI1" s="22">
        <v>2021</v>
      </c>
      <c r="REM1" s="22">
        <v>2020</v>
      </c>
      <c r="REN1" s="22">
        <v>2021</v>
      </c>
      <c r="REP1" s="22">
        <v>2020</v>
      </c>
      <c r="REQ1" s="22">
        <v>2021</v>
      </c>
      <c r="REU1" s="22">
        <v>2020</v>
      </c>
      <c r="REV1" s="22">
        <v>2021</v>
      </c>
      <c r="REX1" s="22">
        <v>2020</v>
      </c>
      <c r="REY1" s="22">
        <v>2021</v>
      </c>
      <c r="RFC1" s="22">
        <v>2020</v>
      </c>
      <c r="RFD1" s="22">
        <v>2021</v>
      </c>
      <c r="RFF1" s="22">
        <v>2020</v>
      </c>
      <c r="RFG1" s="22">
        <v>2021</v>
      </c>
      <c r="RFK1" s="22">
        <v>2020</v>
      </c>
      <c r="RFL1" s="22">
        <v>2021</v>
      </c>
      <c r="RFN1" s="22">
        <v>2020</v>
      </c>
      <c r="RFO1" s="22">
        <v>2021</v>
      </c>
      <c r="RFS1" s="22">
        <v>2020</v>
      </c>
      <c r="RFT1" s="22">
        <v>2021</v>
      </c>
      <c r="RFV1" s="22">
        <v>2020</v>
      </c>
      <c r="RFW1" s="22">
        <v>2021</v>
      </c>
      <c r="RGA1" s="22">
        <v>2020</v>
      </c>
      <c r="RGB1" s="22">
        <v>2021</v>
      </c>
      <c r="RGD1" s="22">
        <v>2020</v>
      </c>
      <c r="RGE1" s="22">
        <v>2021</v>
      </c>
      <c r="RGI1" s="22">
        <v>2020</v>
      </c>
      <c r="RGJ1" s="22">
        <v>2021</v>
      </c>
      <c r="RGL1" s="22">
        <v>2020</v>
      </c>
      <c r="RGM1" s="22">
        <v>2021</v>
      </c>
      <c r="RGQ1" s="22">
        <v>2020</v>
      </c>
      <c r="RGR1" s="22">
        <v>2021</v>
      </c>
      <c r="RGT1" s="22">
        <v>2020</v>
      </c>
      <c r="RGU1" s="22">
        <v>2021</v>
      </c>
      <c r="RGY1" s="22">
        <v>2020</v>
      </c>
      <c r="RGZ1" s="22">
        <v>2021</v>
      </c>
      <c r="RHB1" s="22">
        <v>2020</v>
      </c>
      <c r="RHC1" s="22">
        <v>2021</v>
      </c>
      <c r="RHG1" s="22">
        <v>2020</v>
      </c>
      <c r="RHH1" s="22">
        <v>2021</v>
      </c>
      <c r="RHJ1" s="22">
        <v>2020</v>
      </c>
      <c r="RHK1" s="22">
        <v>2021</v>
      </c>
      <c r="RHO1" s="22">
        <v>2020</v>
      </c>
      <c r="RHP1" s="22">
        <v>2021</v>
      </c>
      <c r="RHR1" s="22">
        <v>2020</v>
      </c>
      <c r="RHS1" s="22">
        <v>2021</v>
      </c>
      <c r="RHW1" s="22">
        <v>2020</v>
      </c>
      <c r="RHX1" s="22">
        <v>2021</v>
      </c>
      <c r="RHZ1" s="22">
        <v>2020</v>
      </c>
      <c r="RIA1" s="22">
        <v>2021</v>
      </c>
      <c r="RIE1" s="22">
        <v>2020</v>
      </c>
      <c r="RIF1" s="22">
        <v>2021</v>
      </c>
      <c r="RIH1" s="22">
        <v>2020</v>
      </c>
      <c r="RII1" s="22">
        <v>2021</v>
      </c>
      <c r="RIM1" s="22">
        <v>2020</v>
      </c>
      <c r="RIN1" s="22">
        <v>2021</v>
      </c>
      <c r="RIP1" s="22">
        <v>2020</v>
      </c>
      <c r="RIQ1" s="22">
        <v>2021</v>
      </c>
      <c r="RIU1" s="22">
        <v>2020</v>
      </c>
      <c r="RIV1" s="22">
        <v>2021</v>
      </c>
      <c r="RIX1" s="22">
        <v>2020</v>
      </c>
      <c r="RIY1" s="22">
        <v>2021</v>
      </c>
      <c r="RJC1" s="22">
        <v>2020</v>
      </c>
      <c r="RJD1" s="22">
        <v>2021</v>
      </c>
      <c r="RJF1" s="22">
        <v>2020</v>
      </c>
      <c r="RJG1" s="22">
        <v>2021</v>
      </c>
      <c r="RJK1" s="22">
        <v>2020</v>
      </c>
      <c r="RJL1" s="22">
        <v>2021</v>
      </c>
      <c r="RJN1" s="22">
        <v>2020</v>
      </c>
      <c r="RJO1" s="22">
        <v>2021</v>
      </c>
      <c r="RJS1" s="22">
        <v>2020</v>
      </c>
      <c r="RJT1" s="22">
        <v>2021</v>
      </c>
      <c r="RJV1" s="22">
        <v>2020</v>
      </c>
      <c r="RJW1" s="22">
        <v>2021</v>
      </c>
      <c r="RKA1" s="22">
        <v>2020</v>
      </c>
      <c r="RKB1" s="22">
        <v>2021</v>
      </c>
      <c r="RKD1" s="22">
        <v>2020</v>
      </c>
      <c r="RKE1" s="22">
        <v>2021</v>
      </c>
      <c r="RKI1" s="22">
        <v>2020</v>
      </c>
      <c r="RKJ1" s="22">
        <v>2021</v>
      </c>
      <c r="RKL1" s="22">
        <v>2020</v>
      </c>
      <c r="RKM1" s="22">
        <v>2021</v>
      </c>
      <c r="RKQ1" s="22">
        <v>2020</v>
      </c>
      <c r="RKR1" s="22">
        <v>2021</v>
      </c>
      <c r="RKT1" s="22">
        <v>2020</v>
      </c>
      <c r="RKU1" s="22">
        <v>2021</v>
      </c>
      <c r="RKY1" s="22">
        <v>2020</v>
      </c>
      <c r="RKZ1" s="22">
        <v>2021</v>
      </c>
      <c r="RLB1" s="22">
        <v>2020</v>
      </c>
      <c r="RLC1" s="22">
        <v>2021</v>
      </c>
      <c r="RLG1" s="22">
        <v>2020</v>
      </c>
      <c r="RLH1" s="22">
        <v>2021</v>
      </c>
      <c r="RLJ1" s="22">
        <v>2020</v>
      </c>
      <c r="RLK1" s="22">
        <v>2021</v>
      </c>
      <c r="RLO1" s="22">
        <v>2020</v>
      </c>
      <c r="RLP1" s="22">
        <v>2021</v>
      </c>
      <c r="RLR1" s="22">
        <v>2020</v>
      </c>
      <c r="RLS1" s="22">
        <v>2021</v>
      </c>
      <c r="RLW1" s="22">
        <v>2020</v>
      </c>
      <c r="RLX1" s="22">
        <v>2021</v>
      </c>
      <c r="RLZ1" s="22">
        <v>2020</v>
      </c>
      <c r="RMA1" s="22">
        <v>2021</v>
      </c>
      <c r="RME1" s="22">
        <v>2020</v>
      </c>
      <c r="RMF1" s="22">
        <v>2021</v>
      </c>
      <c r="RMH1" s="22">
        <v>2020</v>
      </c>
      <c r="RMI1" s="22">
        <v>2021</v>
      </c>
      <c r="RMM1" s="22">
        <v>2020</v>
      </c>
      <c r="RMN1" s="22">
        <v>2021</v>
      </c>
      <c r="RMP1" s="22">
        <v>2020</v>
      </c>
      <c r="RMQ1" s="22">
        <v>2021</v>
      </c>
      <c r="RMU1" s="22">
        <v>2020</v>
      </c>
      <c r="RMV1" s="22">
        <v>2021</v>
      </c>
      <c r="RMX1" s="22">
        <v>2020</v>
      </c>
      <c r="RMY1" s="22">
        <v>2021</v>
      </c>
      <c r="RNC1" s="22">
        <v>2020</v>
      </c>
      <c r="RND1" s="22">
        <v>2021</v>
      </c>
      <c r="RNF1" s="22">
        <v>2020</v>
      </c>
      <c r="RNG1" s="22">
        <v>2021</v>
      </c>
      <c r="RNK1" s="22">
        <v>2020</v>
      </c>
      <c r="RNL1" s="22">
        <v>2021</v>
      </c>
      <c r="RNN1" s="22">
        <v>2020</v>
      </c>
      <c r="RNO1" s="22">
        <v>2021</v>
      </c>
      <c r="RNS1" s="22">
        <v>2020</v>
      </c>
      <c r="RNT1" s="22">
        <v>2021</v>
      </c>
      <c r="RNV1" s="22">
        <v>2020</v>
      </c>
      <c r="RNW1" s="22">
        <v>2021</v>
      </c>
      <c r="ROA1" s="22">
        <v>2020</v>
      </c>
      <c r="ROB1" s="22">
        <v>2021</v>
      </c>
      <c r="ROD1" s="22">
        <v>2020</v>
      </c>
      <c r="ROE1" s="22">
        <v>2021</v>
      </c>
      <c r="ROI1" s="22">
        <v>2020</v>
      </c>
      <c r="ROJ1" s="22">
        <v>2021</v>
      </c>
      <c r="ROL1" s="22">
        <v>2020</v>
      </c>
      <c r="ROM1" s="22">
        <v>2021</v>
      </c>
      <c r="ROQ1" s="22">
        <v>2020</v>
      </c>
      <c r="ROR1" s="22">
        <v>2021</v>
      </c>
      <c r="ROT1" s="22">
        <v>2020</v>
      </c>
      <c r="ROU1" s="22">
        <v>2021</v>
      </c>
      <c r="ROY1" s="22">
        <v>2020</v>
      </c>
      <c r="ROZ1" s="22">
        <v>2021</v>
      </c>
      <c r="RPB1" s="22">
        <v>2020</v>
      </c>
      <c r="RPC1" s="22">
        <v>2021</v>
      </c>
      <c r="RPG1" s="22">
        <v>2020</v>
      </c>
      <c r="RPH1" s="22">
        <v>2021</v>
      </c>
      <c r="RPJ1" s="22">
        <v>2020</v>
      </c>
      <c r="RPK1" s="22">
        <v>2021</v>
      </c>
      <c r="RPO1" s="22">
        <v>2020</v>
      </c>
      <c r="RPP1" s="22">
        <v>2021</v>
      </c>
      <c r="RPR1" s="22">
        <v>2020</v>
      </c>
      <c r="RPS1" s="22">
        <v>2021</v>
      </c>
      <c r="RPW1" s="22">
        <v>2020</v>
      </c>
      <c r="RPX1" s="22">
        <v>2021</v>
      </c>
      <c r="RPZ1" s="22">
        <v>2020</v>
      </c>
      <c r="RQA1" s="22">
        <v>2021</v>
      </c>
      <c r="RQE1" s="22">
        <v>2020</v>
      </c>
      <c r="RQF1" s="22">
        <v>2021</v>
      </c>
      <c r="RQH1" s="22">
        <v>2020</v>
      </c>
      <c r="RQI1" s="22">
        <v>2021</v>
      </c>
      <c r="RQM1" s="22">
        <v>2020</v>
      </c>
      <c r="RQN1" s="22">
        <v>2021</v>
      </c>
      <c r="RQP1" s="22">
        <v>2020</v>
      </c>
      <c r="RQQ1" s="22">
        <v>2021</v>
      </c>
      <c r="RQU1" s="22">
        <v>2020</v>
      </c>
      <c r="RQV1" s="22">
        <v>2021</v>
      </c>
      <c r="RQX1" s="22">
        <v>2020</v>
      </c>
      <c r="RQY1" s="22">
        <v>2021</v>
      </c>
      <c r="RRC1" s="22">
        <v>2020</v>
      </c>
      <c r="RRD1" s="22">
        <v>2021</v>
      </c>
      <c r="RRF1" s="22">
        <v>2020</v>
      </c>
      <c r="RRG1" s="22">
        <v>2021</v>
      </c>
      <c r="RRK1" s="22">
        <v>2020</v>
      </c>
      <c r="RRL1" s="22">
        <v>2021</v>
      </c>
      <c r="RRN1" s="22">
        <v>2020</v>
      </c>
      <c r="RRO1" s="22">
        <v>2021</v>
      </c>
      <c r="RRS1" s="22">
        <v>2020</v>
      </c>
      <c r="RRT1" s="22">
        <v>2021</v>
      </c>
      <c r="RRV1" s="22">
        <v>2020</v>
      </c>
      <c r="RRW1" s="22">
        <v>2021</v>
      </c>
      <c r="RSA1" s="22">
        <v>2020</v>
      </c>
      <c r="RSB1" s="22">
        <v>2021</v>
      </c>
      <c r="RSD1" s="22">
        <v>2020</v>
      </c>
      <c r="RSE1" s="22">
        <v>2021</v>
      </c>
      <c r="RSI1" s="22">
        <v>2020</v>
      </c>
      <c r="RSJ1" s="22">
        <v>2021</v>
      </c>
      <c r="RSL1" s="22">
        <v>2020</v>
      </c>
      <c r="RSM1" s="22">
        <v>2021</v>
      </c>
      <c r="RSQ1" s="22">
        <v>2020</v>
      </c>
      <c r="RSR1" s="22">
        <v>2021</v>
      </c>
      <c r="RST1" s="22">
        <v>2020</v>
      </c>
      <c r="RSU1" s="22">
        <v>2021</v>
      </c>
      <c r="RSY1" s="22">
        <v>2020</v>
      </c>
      <c r="RSZ1" s="22">
        <v>2021</v>
      </c>
      <c r="RTB1" s="22">
        <v>2020</v>
      </c>
      <c r="RTC1" s="22">
        <v>2021</v>
      </c>
      <c r="RTG1" s="22">
        <v>2020</v>
      </c>
      <c r="RTH1" s="22">
        <v>2021</v>
      </c>
      <c r="RTJ1" s="22">
        <v>2020</v>
      </c>
      <c r="RTK1" s="22">
        <v>2021</v>
      </c>
      <c r="RTO1" s="22">
        <v>2020</v>
      </c>
      <c r="RTP1" s="22">
        <v>2021</v>
      </c>
      <c r="RTR1" s="22">
        <v>2020</v>
      </c>
      <c r="RTS1" s="22">
        <v>2021</v>
      </c>
      <c r="RTW1" s="22">
        <v>2020</v>
      </c>
      <c r="RTX1" s="22">
        <v>2021</v>
      </c>
      <c r="RTZ1" s="22">
        <v>2020</v>
      </c>
      <c r="RUA1" s="22">
        <v>2021</v>
      </c>
      <c r="RUE1" s="22">
        <v>2020</v>
      </c>
      <c r="RUF1" s="22">
        <v>2021</v>
      </c>
      <c r="RUH1" s="22">
        <v>2020</v>
      </c>
      <c r="RUI1" s="22">
        <v>2021</v>
      </c>
      <c r="RUM1" s="22">
        <v>2020</v>
      </c>
      <c r="RUN1" s="22">
        <v>2021</v>
      </c>
      <c r="RUP1" s="22">
        <v>2020</v>
      </c>
      <c r="RUQ1" s="22">
        <v>2021</v>
      </c>
      <c r="RUU1" s="22">
        <v>2020</v>
      </c>
      <c r="RUV1" s="22">
        <v>2021</v>
      </c>
      <c r="RUX1" s="22">
        <v>2020</v>
      </c>
      <c r="RUY1" s="22">
        <v>2021</v>
      </c>
      <c r="RVC1" s="22">
        <v>2020</v>
      </c>
      <c r="RVD1" s="22">
        <v>2021</v>
      </c>
      <c r="RVF1" s="22">
        <v>2020</v>
      </c>
      <c r="RVG1" s="22">
        <v>2021</v>
      </c>
      <c r="RVK1" s="22">
        <v>2020</v>
      </c>
      <c r="RVL1" s="22">
        <v>2021</v>
      </c>
      <c r="RVN1" s="22">
        <v>2020</v>
      </c>
      <c r="RVO1" s="22">
        <v>2021</v>
      </c>
      <c r="RVS1" s="22">
        <v>2020</v>
      </c>
      <c r="RVT1" s="22">
        <v>2021</v>
      </c>
      <c r="RVV1" s="22">
        <v>2020</v>
      </c>
      <c r="RVW1" s="22">
        <v>2021</v>
      </c>
      <c r="RWA1" s="22">
        <v>2020</v>
      </c>
      <c r="RWB1" s="22">
        <v>2021</v>
      </c>
      <c r="RWD1" s="22">
        <v>2020</v>
      </c>
      <c r="RWE1" s="22">
        <v>2021</v>
      </c>
      <c r="RWI1" s="22">
        <v>2020</v>
      </c>
      <c r="RWJ1" s="22">
        <v>2021</v>
      </c>
      <c r="RWL1" s="22">
        <v>2020</v>
      </c>
      <c r="RWM1" s="22">
        <v>2021</v>
      </c>
      <c r="RWQ1" s="22">
        <v>2020</v>
      </c>
      <c r="RWR1" s="22">
        <v>2021</v>
      </c>
      <c r="RWT1" s="22">
        <v>2020</v>
      </c>
      <c r="RWU1" s="22">
        <v>2021</v>
      </c>
      <c r="RWY1" s="22">
        <v>2020</v>
      </c>
      <c r="RWZ1" s="22">
        <v>2021</v>
      </c>
      <c r="RXB1" s="22">
        <v>2020</v>
      </c>
      <c r="RXC1" s="22">
        <v>2021</v>
      </c>
      <c r="RXG1" s="22">
        <v>2020</v>
      </c>
      <c r="RXH1" s="22">
        <v>2021</v>
      </c>
      <c r="RXJ1" s="22">
        <v>2020</v>
      </c>
      <c r="RXK1" s="22">
        <v>2021</v>
      </c>
      <c r="RXO1" s="22">
        <v>2020</v>
      </c>
      <c r="RXP1" s="22">
        <v>2021</v>
      </c>
      <c r="RXR1" s="22">
        <v>2020</v>
      </c>
      <c r="RXS1" s="22">
        <v>2021</v>
      </c>
      <c r="RXW1" s="22">
        <v>2020</v>
      </c>
      <c r="RXX1" s="22">
        <v>2021</v>
      </c>
      <c r="RXZ1" s="22">
        <v>2020</v>
      </c>
      <c r="RYA1" s="22">
        <v>2021</v>
      </c>
      <c r="RYE1" s="22">
        <v>2020</v>
      </c>
      <c r="RYF1" s="22">
        <v>2021</v>
      </c>
      <c r="RYH1" s="22">
        <v>2020</v>
      </c>
      <c r="RYI1" s="22">
        <v>2021</v>
      </c>
      <c r="RYM1" s="22">
        <v>2020</v>
      </c>
      <c r="RYN1" s="22">
        <v>2021</v>
      </c>
      <c r="RYP1" s="22">
        <v>2020</v>
      </c>
      <c r="RYQ1" s="22">
        <v>2021</v>
      </c>
      <c r="RYU1" s="22">
        <v>2020</v>
      </c>
      <c r="RYV1" s="22">
        <v>2021</v>
      </c>
      <c r="RYX1" s="22">
        <v>2020</v>
      </c>
      <c r="RYY1" s="22">
        <v>2021</v>
      </c>
      <c r="RZC1" s="22">
        <v>2020</v>
      </c>
      <c r="RZD1" s="22">
        <v>2021</v>
      </c>
      <c r="RZF1" s="22">
        <v>2020</v>
      </c>
      <c r="RZG1" s="22">
        <v>2021</v>
      </c>
      <c r="RZK1" s="22">
        <v>2020</v>
      </c>
      <c r="RZL1" s="22">
        <v>2021</v>
      </c>
      <c r="RZN1" s="22">
        <v>2020</v>
      </c>
      <c r="RZO1" s="22">
        <v>2021</v>
      </c>
      <c r="RZS1" s="22">
        <v>2020</v>
      </c>
      <c r="RZT1" s="22">
        <v>2021</v>
      </c>
      <c r="RZV1" s="22">
        <v>2020</v>
      </c>
      <c r="RZW1" s="22">
        <v>2021</v>
      </c>
      <c r="SAA1" s="22">
        <v>2020</v>
      </c>
      <c r="SAB1" s="22">
        <v>2021</v>
      </c>
      <c r="SAD1" s="22">
        <v>2020</v>
      </c>
      <c r="SAE1" s="22">
        <v>2021</v>
      </c>
      <c r="SAI1" s="22">
        <v>2020</v>
      </c>
      <c r="SAJ1" s="22">
        <v>2021</v>
      </c>
      <c r="SAL1" s="22">
        <v>2020</v>
      </c>
      <c r="SAM1" s="22">
        <v>2021</v>
      </c>
      <c r="SAQ1" s="22">
        <v>2020</v>
      </c>
      <c r="SAR1" s="22">
        <v>2021</v>
      </c>
      <c r="SAT1" s="22">
        <v>2020</v>
      </c>
      <c r="SAU1" s="22">
        <v>2021</v>
      </c>
      <c r="SAY1" s="22">
        <v>2020</v>
      </c>
      <c r="SAZ1" s="22">
        <v>2021</v>
      </c>
      <c r="SBB1" s="22">
        <v>2020</v>
      </c>
      <c r="SBC1" s="22">
        <v>2021</v>
      </c>
      <c r="SBG1" s="22">
        <v>2020</v>
      </c>
      <c r="SBH1" s="22">
        <v>2021</v>
      </c>
      <c r="SBJ1" s="22">
        <v>2020</v>
      </c>
      <c r="SBK1" s="22">
        <v>2021</v>
      </c>
      <c r="SBO1" s="22">
        <v>2020</v>
      </c>
      <c r="SBP1" s="22">
        <v>2021</v>
      </c>
      <c r="SBR1" s="22">
        <v>2020</v>
      </c>
      <c r="SBS1" s="22">
        <v>2021</v>
      </c>
      <c r="SBW1" s="22">
        <v>2020</v>
      </c>
      <c r="SBX1" s="22">
        <v>2021</v>
      </c>
      <c r="SBZ1" s="22">
        <v>2020</v>
      </c>
      <c r="SCA1" s="22">
        <v>2021</v>
      </c>
      <c r="SCE1" s="22">
        <v>2020</v>
      </c>
      <c r="SCF1" s="22">
        <v>2021</v>
      </c>
      <c r="SCH1" s="22">
        <v>2020</v>
      </c>
      <c r="SCI1" s="22">
        <v>2021</v>
      </c>
      <c r="SCM1" s="22">
        <v>2020</v>
      </c>
      <c r="SCN1" s="22">
        <v>2021</v>
      </c>
      <c r="SCP1" s="22">
        <v>2020</v>
      </c>
      <c r="SCQ1" s="22">
        <v>2021</v>
      </c>
      <c r="SCU1" s="22">
        <v>2020</v>
      </c>
      <c r="SCV1" s="22">
        <v>2021</v>
      </c>
      <c r="SCX1" s="22">
        <v>2020</v>
      </c>
      <c r="SCY1" s="22">
        <v>2021</v>
      </c>
      <c r="SDC1" s="22">
        <v>2020</v>
      </c>
      <c r="SDD1" s="22">
        <v>2021</v>
      </c>
      <c r="SDF1" s="22">
        <v>2020</v>
      </c>
      <c r="SDG1" s="22">
        <v>2021</v>
      </c>
      <c r="SDK1" s="22">
        <v>2020</v>
      </c>
      <c r="SDL1" s="22">
        <v>2021</v>
      </c>
      <c r="SDN1" s="22">
        <v>2020</v>
      </c>
      <c r="SDO1" s="22">
        <v>2021</v>
      </c>
      <c r="SDS1" s="22">
        <v>2020</v>
      </c>
      <c r="SDT1" s="22">
        <v>2021</v>
      </c>
      <c r="SDV1" s="22">
        <v>2020</v>
      </c>
      <c r="SDW1" s="22">
        <v>2021</v>
      </c>
      <c r="SEA1" s="22">
        <v>2020</v>
      </c>
      <c r="SEB1" s="22">
        <v>2021</v>
      </c>
      <c r="SED1" s="22">
        <v>2020</v>
      </c>
      <c r="SEE1" s="22">
        <v>2021</v>
      </c>
      <c r="SEI1" s="22">
        <v>2020</v>
      </c>
      <c r="SEJ1" s="22">
        <v>2021</v>
      </c>
      <c r="SEL1" s="22">
        <v>2020</v>
      </c>
      <c r="SEM1" s="22">
        <v>2021</v>
      </c>
      <c r="SEQ1" s="22">
        <v>2020</v>
      </c>
      <c r="SER1" s="22">
        <v>2021</v>
      </c>
      <c r="SET1" s="22">
        <v>2020</v>
      </c>
      <c r="SEU1" s="22">
        <v>2021</v>
      </c>
      <c r="SEY1" s="22">
        <v>2020</v>
      </c>
      <c r="SEZ1" s="22">
        <v>2021</v>
      </c>
      <c r="SFB1" s="22">
        <v>2020</v>
      </c>
      <c r="SFC1" s="22">
        <v>2021</v>
      </c>
      <c r="SFG1" s="22">
        <v>2020</v>
      </c>
      <c r="SFH1" s="22">
        <v>2021</v>
      </c>
      <c r="SFJ1" s="22">
        <v>2020</v>
      </c>
      <c r="SFK1" s="22">
        <v>2021</v>
      </c>
      <c r="SFO1" s="22">
        <v>2020</v>
      </c>
      <c r="SFP1" s="22">
        <v>2021</v>
      </c>
      <c r="SFR1" s="22">
        <v>2020</v>
      </c>
      <c r="SFS1" s="22">
        <v>2021</v>
      </c>
      <c r="SFW1" s="22">
        <v>2020</v>
      </c>
      <c r="SFX1" s="22">
        <v>2021</v>
      </c>
      <c r="SFZ1" s="22">
        <v>2020</v>
      </c>
      <c r="SGA1" s="22">
        <v>2021</v>
      </c>
      <c r="SGE1" s="22">
        <v>2020</v>
      </c>
      <c r="SGF1" s="22">
        <v>2021</v>
      </c>
      <c r="SGH1" s="22">
        <v>2020</v>
      </c>
      <c r="SGI1" s="22">
        <v>2021</v>
      </c>
      <c r="SGM1" s="22">
        <v>2020</v>
      </c>
      <c r="SGN1" s="22">
        <v>2021</v>
      </c>
      <c r="SGP1" s="22">
        <v>2020</v>
      </c>
      <c r="SGQ1" s="22">
        <v>2021</v>
      </c>
      <c r="SGU1" s="22">
        <v>2020</v>
      </c>
      <c r="SGV1" s="22">
        <v>2021</v>
      </c>
      <c r="SGX1" s="22">
        <v>2020</v>
      </c>
      <c r="SGY1" s="22">
        <v>2021</v>
      </c>
      <c r="SHC1" s="22">
        <v>2020</v>
      </c>
      <c r="SHD1" s="22">
        <v>2021</v>
      </c>
      <c r="SHF1" s="22">
        <v>2020</v>
      </c>
      <c r="SHG1" s="22">
        <v>2021</v>
      </c>
      <c r="SHK1" s="22">
        <v>2020</v>
      </c>
      <c r="SHL1" s="22">
        <v>2021</v>
      </c>
      <c r="SHN1" s="22">
        <v>2020</v>
      </c>
      <c r="SHO1" s="22">
        <v>2021</v>
      </c>
      <c r="SHS1" s="22">
        <v>2020</v>
      </c>
      <c r="SHT1" s="22">
        <v>2021</v>
      </c>
      <c r="SHV1" s="22">
        <v>2020</v>
      </c>
      <c r="SHW1" s="22">
        <v>2021</v>
      </c>
      <c r="SIA1" s="22">
        <v>2020</v>
      </c>
      <c r="SIB1" s="22">
        <v>2021</v>
      </c>
      <c r="SID1" s="22">
        <v>2020</v>
      </c>
      <c r="SIE1" s="22">
        <v>2021</v>
      </c>
      <c r="SII1" s="22">
        <v>2020</v>
      </c>
      <c r="SIJ1" s="22">
        <v>2021</v>
      </c>
      <c r="SIL1" s="22">
        <v>2020</v>
      </c>
      <c r="SIM1" s="22">
        <v>2021</v>
      </c>
      <c r="SIQ1" s="22">
        <v>2020</v>
      </c>
      <c r="SIR1" s="22">
        <v>2021</v>
      </c>
      <c r="SIT1" s="22">
        <v>2020</v>
      </c>
      <c r="SIU1" s="22">
        <v>2021</v>
      </c>
      <c r="SIY1" s="22">
        <v>2020</v>
      </c>
      <c r="SIZ1" s="22">
        <v>2021</v>
      </c>
      <c r="SJB1" s="22">
        <v>2020</v>
      </c>
      <c r="SJC1" s="22">
        <v>2021</v>
      </c>
      <c r="SJG1" s="22">
        <v>2020</v>
      </c>
      <c r="SJH1" s="22">
        <v>2021</v>
      </c>
      <c r="SJJ1" s="22">
        <v>2020</v>
      </c>
      <c r="SJK1" s="22">
        <v>2021</v>
      </c>
      <c r="SJO1" s="22">
        <v>2020</v>
      </c>
      <c r="SJP1" s="22">
        <v>2021</v>
      </c>
      <c r="SJR1" s="22">
        <v>2020</v>
      </c>
      <c r="SJS1" s="22">
        <v>2021</v>
      </c>
      <c r="SJW1" s="22">
        <v>2020</v>
      </c>
      <c r="SJX1" s="22">
        <v>2021</v>
      </c>
      <c r="SJZ1" s="22">
        <v>2020</v>
      </c>
      <c r="SKA1" s="22">
        <v>2021</v>
      </c>
      <c r="SKE1" s="22">
        <v>2020</v>
      </c>
      <c r="SKF1" s="22">
        <v>2021</v>
      </c>
      <c r="SKH1" s="22">
        <v>2020</v>
      </c>
      <c r="SKI1" s="22">
        <v>2021</v>
      </c>
      <c r="SKM1" s="22">
        <v>2020</v>
      </c>
      <c r="SKN1" s="22">
        <v>2021</v>
      </c>
      <c r="SKP1" s="22">
        <v>2020</v>
      </c>
      <c r="SKQ1" s="22">
        <v>2021</v>
      </c>
      <c r="SKU1" s="22">
        <v>2020</v>
      </c>
      <c r="SKV1" s="22">
        <v>2021</v>
      </c>
      <c r="SKX1" s="22">
        <v>2020</v>
      </c>
      <c r="SKY1" s="22">
        <v>2021</v>
      </c>
      <c r="SLC1" s="22">
        <v>2020</v>
      </c>
      <c r="SLD1" s="22">
        <v>2021</v>
      </c>
      <c r="SLF1" s="22">
        <v>2020</v>
      </c>
      <c r="SLG1" s="22">
        <v>2021</v>
      </c>
      <c r="SLK1" s="22">
        <v>2020</v>
      </c>
      <c r="SLL1" s="22">
        <v>2021</v>
      </c>
      <c r="SLN1" s="22">
        <v>2020</v>
      </c>
      <c r="SLO1" s="22">
        <v>2021</v>
      </c>
      <c r="SLS1" s="22">
        <v>2020</v>
      </c>
      <c r="SLT1" s="22">
        <v>2021</v>
      </c>
      <c r="SLV1" s="22">
        <v>2020</v>
      </c>
      <c r="SLW1" s="22">
        <v>2021</v>
      </c>
      <c r="SMA1" s="22">
        <v>2020</v>
      </c>
      <c r="SMB1" s="22">
        <v>2021</v>
      </c>
      <c r="SMD1" s="22">
        <v>2020</v>
      </c>
      <c r="SME1" s="22">
        <v>2021</v>
      </c>
      <c r="SMI1" s="22">
        <v>2020</v>
      </c>
      <c r="SMJ1" s="22">
        <v>2021</v>
      </c>
      <c r="SML1" s="22">
        <v>2020</v>
      </c>
      <c r="SMM1" s="22">
        <v>2021</v>
      </c>
      <c r="SMQ1" s="22">
        <v>2020</v>
      </c>
      <c r="SMR1" s="22">
        <v>2021</v>
      </c>
      <c r="SMT1" s="22">
        <v>2020</v>
      </c>
      <c r="SMU1" s="22">
        <v>2021</v>
      </c>
      <c r="SMY1" s="22">
        <v>2020</v>
      </c>
      <c r="SMZ1" s="22">
        <v>2021</v>
      </c>
      <c r="SNB1" s="22">
        <v>2020</v>
      </c>
      <c r="SNC1" s="22">
        <v>2021</v>
      </c>
      <c r="SNG1" s="22">
        <v>2020</v>
      </c>
      <c r="SNH1" s="22">
        <v>2021</v>
      </c>
      <c r="SNJ1" s="22">
        <v>2020</v>
      </c>
      <c r="SNK1" s="22">
        <v>2021</v>
      </c>
      <c r="SNO1" s="22">
        <v>2020</v>
      </c>
      <c r="SNP1" s="22">
        <v>2021</v>
      </c>
      <c r="SNR1" s="22">
        <v>2020</v>
      </c>
      <c r="SNS1" s="22">
        <v>2021</v>
      </c>
      <c r="SNW1" s="22">
        <v>2020</v>
      </c>
      <c r="SNX1" s="22">
        <v>2021</v>
      </c>
      <c r="SNZ1" s="22">
        <v>2020</v>
      </c>
      <c r="SOA1" s="22">
        <v>2021</v>
      </c>
      <c r="SOE1" s="22">
        <v>2020</v>
      </c>
      <c r="SOF1" s="22">
        <v>2021</v>
      </c>
      <c r="SOH1" s="22">
        <v>2020</v>
      </c>
      <c r="SOI1" s="22">
        <v>2021</v>
      </c>
      <c r="SOM1" s="22">
        <v>2020</v>
      </c>
      <c r="SON1" s="22">
        <v>2021</v>
      </c>
      <c r="SOP1" s="22">
        <v>2020</v>
      </c>
      <c r="SOQ1" s="22">
        <v>2021</v>
      </c>
      <c r="SOU1" s="22">
        <v>2020</v>
      </c>
      <c r="SOV1" s="22">
        <v>2021</v>
      </c>
      <c r="SOX1" s="22">
        <v>2020</v>
      </c>
      <c r="SOY1" s="22">
        <v>2021</v>
      </c>
      <c r="SPC1" s="22">
        <v>2020</v>
      </c>
      <c r="SPD1" s="22">
        <v>2021</v>
      </c>
      <c r="SPF1" s="22">
        <v>2020</v>
      </c>
      <c r="SPG1" s="22">
        <v>2021</v>
      </c>
      <c r="SPK1" s="22">
        <v>2020</v>
      </c>
      <c r="SPL1" s="22">
        <v>2021</v>
      </c>
      <c r="SPN1" s="22">
        <v>2020</v>
      </c>
      <c r="SPO1" s="22">
        <v>2021</v>
      </c>
      <c r="SPS1" s="22">
        <v>2020</v>
      </c>
      <c r="SPT1" s="22">
        <v>2021</v>
      </c>
      <c r="SPV1" s="22">
        <v>2020</v>
      </c>
      <c r="SPW1" s="22">
        <v>2021</v>
      </c>
      <c r="SQA1" s="22">
        <v>2020</v>
      </c>
      <c r="SQB1" s="22">
        <v>2021</v>
      </c>
      <c r="SQD1" s="22">
        <v>2020</v>
      </c>
      <c r="SQE1" s="22">
        <v>2021</v>
      </c>
      <c r="SQI1" s="22">
        <v>2020</v>
      </c>
      <c r="SQJ1" s="22">
        <v>2021</v>
      </c>
      <c r="SQL1" s="22">
        <v>2020</v>
      </c>
      <c r="SQM1" s="22">
        <v>2021</v>
      </c>
      <c r="SQQ1" s="22">
        <v>2020</v>
      </c>
      <c r="SQR1" s="22">
        <v>2021</v>
      </c>
      <c r="SQT1" s="22">
        <v>2020</v>
      </c>
      <c r="SQU1" s="22">
        <v>2021</v>
      </c>
      <c r="SQY1" s="22">
        <v>2020</v>
      </c>
      <c r="SQZ1" s="22">
        <v>2021</v>
      </c>
      <c r="SRB1" s="22">
        <v>2020</v>
      </c>
      <c r="SRC1" s="22">
        <v>2021</v>
      </c>
      <c r="SRG1" s="22">
        <v>2020</v>
      </c>
      <c r="SRH1" s="22">
        <v>2021</v>
      </c>
      <c r="SRJ1" s="22">
        <v>2020</v>
      </c>
      <c r="SRK1" s="22">
        <v>2021</v>
      </c>
      <c r="SRO1" s="22">
        <v>2020</v>
      </c>
      <c r="SRP1" s="22">
        <v>2021</v>
      </c>
      <c r="SRR1" s="22">
        <v>2020</v>
      </c>
      <c r="SRS1" s="22">
        <v>2021</v>
      </c>
      <c r="SRW1" s="22">
        <v>2020</v>
      </c>
      <c r="SRX1" s="22">
        <v>2021</v>
      </c>
      <c r="SRZ1" s="22">
        <v>2020</v>
      </c>
      <c r="SSA1" s="22">
        <v>2021</v>
      </c>
      <c r="SSE1" s="22">
        <v>2020</v>
      </c>
      <c r="SSF1" s="22">
        <v>2021</v>
      </c>
      <c r="SSH1" s="22">
        <v>2020</v>
      </c>
      <c r="SSI1" s="22">
        <v>2021</v>
      </c>
      <c r="SSM1" s="22">
        <v>2020</v>
      </c>
      <c r="SSN1" s="22">
        <v>2021</v>
      </c>
      <c r="SSP1" s="22">
        <v>2020</v>
      </c>
      <c r="SSQ1" s="22">
        <v>2021</v>
      </c>
      <c r="SSU1" s="22">
        <v>2020</v>
      </c>
      <c r="SSV1" s="22">
        <v>2021</v>
      </c>
      <c r="SSX1" s="22">
        <v>2020</v>
      </c>
      <c r="SSY1" s="22">
        <v>2021</v>
      </c>
      <c r="STC1" s="22">
        <v>2020</v>
      </c>
      <c r="STD1" s="22">
        <v>2021</v>
      </c>
      <c r="STF1" s="22">
        <v>2020</v>
      </c>
      <c r="STG1" s="22">
        <v>2021</v>
      </c>
      <c r="STK1" s="22">
        <v>2020</v>
      </c>
      <c r="STL1" s="22">
        <v>2021</v>
      </c>
      <c r="STN1" s="22">
        <v>2020</v>
      </c>
      <c r="STO1" s="22">
        <v>2021</v>
      </c>
      <c r="STS1" s="22">
        <v>2020</v>
      </c>
      <c r="STT1" s="22">
        <v>2021</v>
      </c>
      <c r="STV1" s="22">
        <v>2020</v>
      </c>
      <c r="STW1" s="22">
        <v>2021</v>
      </c>
      <c r="SUA1" s="22">
        <v>2020</v>
      </c>
      <c r="SUB1" s="22">
        <v>2021</v>
      </c>
      <c r="SUD1" s="22">
        <v>2020</v>
      </c>
      <c r="SUE1" s="22">
        <v>2021</v>
      </c>
      <c r="SUI1" s="22">
        <v>2020</v>
      </c>
      <c r="SUJ1" s="22">
        <v>2021</v>
      </c>
      <c r="SUL1" s="22">
        <v>2020</v>
      </c>
      <c r="SUM1" s="22">
        <v>2021</v>
      </c>
      <c r="SUQ1" s="22">
        <v>2020</v>
      </c>
      <c r="SUR1" s="22">
        <v>2021</v>
      </c>
      <c r="SUT1" s="22">
        <v>2020</v>
      </c>
      <c r="SUU1" s="22">
        <v>2021</v>
      </c>
      <c r="SUY1" s="22">
        <v>2020</v>
      </c>
      <c r="SUZ1" s="22">
        <v>2021</v>
      </c>
      <c r="SVB1" s="22">
        <v>2020</v>
      </c>
      <c r="SVC1" s="22">
        <v>2021</v>
      </c>
      <c r="SVG1" s="22">
        <v>2020</v>
      </c>
      <c r="SVH1" s="22">
        <v>2021</v>
      </c>
      <c r="SVJ1" s="22">
        <v>2020</v>
      </c>
      <c r="SVK1" s="22">
        <v>2021</v>
      </c>
      <c r="SVO1" s="22">
        <v>2020</v>
      </c>
      <c r="SVP1" s="22">
        <v>2021</v>
      </c>
      <c r="SVR1" s="22">
        <v>2020</v>
      </c>
      <c r="SVS1" s="22">
        <v>2021</v>
      </c>
      <c r="SVW1" s="22">
        <v>2020</v>
      </c>
      <c r="SVX1" s="22">
        <v>2021</v>
      </c>
      <c r="SVZ1" s="22">
        <v>2020</v>
      </c>
      <c r="SWA1" s="22">
        <v>2021</v>
      </c>
      <c r="SWE1" s="22">
        <v>2020</v>
      </c>
      <c r="SWF1" s="22">
        <v>2021</v>
      </c>
      <c r="SWH1" s="22">
        <v>2020</v>
      </c>
      <c r="SWI1" s="22">
        <v>2021</v>
      </c>
      <c r="SWM1" s="22">
        <v>2020</v>
      </c>
      <c r="SWN1" s="22">
        <v>2021</v>
      </c>
      <c r="SWP1" s="22">
        <v>2020</v>
      </c>
      <c r="SWQ1" s="22">
        <v>2021</v>
      </c>
      <c r="SWU1" s="22">
        <v>2020</v>
      </c>
      <c r="SWV1" s="22">
        <v>2021</v>
      </c>
      <c r="SWX1" s="22">
        <v>2020</v>
      </c>
      <c r="SWY1" s="22">
        <v>2021</v>
      </c>
      <c r="SXC1" s="22">
        <v>2020</v>
      </c>
      <c r="SXD1" s="22">
        <v>2021</v>
      </c>
      <c r="SXF1" s="22">
        <v>2020</v>
      </c>
      <c r="SXG1" s="22">
        <v>2021</v>
      </c>
      <c r="SXK1" s="22">
        <v>2020</v>
      </c>
      <c r="SXL1" s="22">
        <v>2021</v>
      </c>
      <c r="SXN1" s="22">
        <v>2020</v>
      </c>
      <c r="SXO1" s="22">
        <v>2021</v>
      </c>
      <c r="SXS1" s="22">
        <v>2020</v>
      </c>
      <c r="SXT1" s="22">
        <v>2021</v>
      </c>
      <c r="SXV1" s="22">
        <v>2020</v>
      </c>
      <c r="SXW1" s="22">
        <v>2021</v>
      </c>
      <c r="SYA1" s="22">
        <v>2020</v>
      </c>
      <c r="SYB1" s="22">
        <v>2021</v>
      </c>
      <c r="SYD1" s="22">
        <v>2020</v>
      </c>
      <c r="SYE1" s="22">
        <v>2021</v>
      </c>
      <c r="SYI1" s="22">
        <v>2020</v>
      </c>
      <c r="SYJ1" s="22">
        <v>2021</v>
      </c>
      <c r="SYL1" s="22">
        <v>2020</v>
      </c>
      <c r="SYM1" s="22">
        <v>2021</v>
      </c>
      <c r="SYQ1" s="22">
        <v>2020</v>
      </c>
      <c r="SYR1" s="22">
        <v>2021</v>
      </c>
      <c r="SYT1" s="22">
        <v>2020</v>
      </c>
      <c r="SYU1" s="22">
        <v>2021</v>
      </c>
      <c r="SYY1" s="22">
        <v>2020</v>
      </c>
      <c r="SYZ1" s="22">
        <v>2021</v>
      </c>
      <c r="SZB1" s="22">
        <v>2020</v>
      </c>
      <c r="SZC1" s="22">
        <v>2021</v>
      </c>
      <c r="SZG1" s="22">
        <v>2020</v>
      </c>
      <c r="SZH1" s="22">
        <v>2021</v>
      </c>
      <c r="SZJ1" s="22">
        <v>2020</v>
      </c>
      <c r="SZK1" s="22">
        <v>2021</v>
      </c>
      <c r="SZO1" s="22">
        <v>2020</v>
      </c>
      <c r="SZP1" s="22">
        <v>2021</v>
      </c>
      <c r="SZR1" s="22">
        <v>2020</v>
      </c>
      <c r="SZS1" s="22">
        <v>2021</v>
      </c>
      <c r="SZW1" s="22">
        <v>2020</v>
      </c>
      <c r="SZX1" s="22">
        <v>2021</v>
      </c>
      <c r="SZZ1" s="22">
        <v>2020</v>
      </c>
      <c r="TAA1" s="22">
        <v>2021</v>
      </c>
      <c r="TAE1" s="22">
        <v>2020</v>
      </c>
      <c r="TAF1" s="22">
        <v>2021</v>
      </c>
      <c r="TAH1" s="22">
        <v>2020</v>
      </c>
      <c r="TAI1" s="22">
        <v>2021</v>
      </c>
      <c r="TAM1" s="22">
        <v>2020</v>
      </c>
      <c r="TAN1" s="22">
        <v>2021</v>
      </c>
      <c r="TAP1" s="22">
        <v>2020</v>
      </c>
      <c r="TAQ1" s="22">
        <v>2021</v>
      </c>
      <c r="TAU1" s="22">
        <v>2020</v>
      </c>
      <c r="TAV1" s="22">
        <v>2021</v>
      </c>
      <c r="TAX1" s="22">
        <v>2020</v>
      </c>
      <c r="TAY1" s="22">
        <v>2021</v>
      </c>
      <c r="TBC1" s="22">
        <v>2020</v>
      </c>
      <c r="TBD1" s="22">
        <v>2021</v>
      </c>
      <c r="TBF1" s="22">
        <v>2020</v>
      </c>
      <c r="TBG1" s="22">
        <v>2021</v>
      </c>
      <c r="TBK1" s="22">
        <v>2020</v>
      </c>
      <c r="TBL1" s="22">
        <v>2021</v>
      </c>
      <c r="TBN1" s="22">
        <v>2020</v>
      </c>
      <c r="TBO1" s="22">
        <v>2021</v>
      </c>
      <c r="TBS1" s="22">
        <v>2020</v>
      </c>
      <c r="TBT1" s="22">
        <v>2021</v>
      </c>
      <c r="TBV1" s="22">
        <v>2020</v>
      </c>
      <c r="TBW1" s="22">
        <v>2021</v>
      </c>
      <c r="TCA1" s="22">
        <v>2020</v>
      </c>
      <c r="TCB1" s="22">
        <v>2021</v>
      </c>
      <c r="TCD1" s="22">
        <v>2020</v>
      </c>
      <c r="TCE1" s="22">
        <v>2021</v>
      </c>
      <c r="TCI1" s="22">
        <v>2020</v>
      </c>
      <c r="TCJ1" s="22">
        <v>2021</v>
      </c>
      <c r="TCL1" s="22">
        <v>2020</v>
      </c>
      <c r="TCM1" s="22">
        <v>2021</v>
      </c>
      <c r="TCQ1" s="22">
        <v>2020</v>
      </c>
      <c r="TCR1" s="22">
        <v>2021</v>
      </c>
      <c r="TCT1" s="22">
        <v>2020</v>
      </c>
      <c r="TCU1" s="22">
        <v>2021</v>
      </c>
      <c r="TCY1" s="22">
        <v>2020</v>
      </c>
      <c r="TCZ1" s="22">
        <v>2021</v>
      </c>
      <c r="TDB1" s="22">
        <v>2020</v>
      </c>
      <c r="TDC1" s="22">
        <v>2021</v>
      </c>
      <c r="TDG1" s="22">
        <v>2020</v>
      </c>
      <c r="TDH1" s="22">
        <v>2021</v>
      </c>
      <c r="TDJ1" s="22">
        <v>2020</v>
      </c>
      <c r="TDK1" s="22">
        <v>2021</v>
      </c>
      <c r="TDO1" s="22">
        <v>2020</v>
      </c>
      <c r="TDP1" s="22">
        <v>2021</v>
      </c>
      <c r="TDR1" s="22">
        <v>2020</v>
      </c>
      <c r="TDS1" s="22">
        <v>2021</v>
      </c>
      <c r="TDW1" s="22">
        <v>2020</v>
      </c>
      <c r="TDX1" s="22">
        <v>2021</v>
      </c>
      <c r="TDZ1" s="22">
        <v>2020</v>
      </c>
      <c r="TEA1" s="22">
        <v>2021</v>
      </c>
      <c r="TEE1" s="22">
        <v>2020</v>
      </c>
      <c r="TEF1" s="22">
        <v>2021</v>
      </c>
      <c r="TEH1" s="22">
        <v>2020</v>
      </c>
      <c r="TEI1" s="22">
        <v>2021</v>
      </c>
      <c r="TEM1" s="22">
        <v>2020</v>
      </c>
      <c r="TEN1" s="22">
        <v>2021</v>
      </c>
      <c r="TEP1" s="22">
        <v>2020</v>
      </c>
      <c r="TEQ1" s="22">
        <v>2021</v>
      </c>
      <c r="TEU1" s="22">
        <v>2020</v>
      </c>
      <c r="TEV1" s="22">
        <v>2021</v>
      </c>
      <c r="TEX1" s="22">
        <v>2020</v>
      </c>
      <c r="TEY1" s="22">
        <v>2021</v>
      </c>
      <c r="TFC1" s="22">
        <v>2020</v>
      </c>
      <c r="TFD1" s="22">
        <v>2021</v>
      </c>
      <c r="TFF1" s="22">
        <v>2020</v>
      </c>
      <c r="TFG1" s="22">
        <v>2021</v>
      </c>
      <c r="TFK1" s="22">
        <v>2020</v>
      </c>
      <c r="TFL1" s="22">
        <v>2021</v>
      </c>
      <c r="TFN1" s="22">
        <v>2020</v>
      </c>
      <c r="TFO1" s="22">
        <v>2021</v>
      </c>
      <c r="TFS1" s="22">
        <v>2020</v>
      </c>
      <c r="TFT1" s="22">
        <v>2021</v>
      </c>
      <c r="TFV1" s="22">
        <v>2020</v>
      </c>
      <c r="TFW1" s="22">
        <v>2021</v>
      </c>
      <c r="TGA1" s="22">
        <v>2020</v>
      </c>
      <c r="TGB1" s="22">
        <v>2021</v>
      </c>
      <c r="TGD1" s="22">
        <v>2020</v>
      </c>
      <c r="TGE1" s="22">
        <v>2021</v>
      </c>
      <c r="TGI1" s="22">
        <v>2020</v>
      </c>
      <c r="TGJ1" s="22">
        <v>2021</v>
      </c>
      <c r="TGL1" s="22">
        <v>2020</v>
      </c>
      <c r="TGM1" s="22">
        <v>2021</v>
      </c>
      <c r="TGQ1" s="22">
        <v>2020</v>
      </c>
      <c r="TGR1" s="22">
        <v>2021</v>
      </c>
      <c r="TGT1" s="22">
        <v>2020</v>
      </c>
      <c r="TGU1" s="22">
        <v>2021</v>
      </c>
      <c r="TGY1" s="22">
        <v>2020</v>
      </c>
      <c r="TGZ1" s="22">
        <v>2021</v>
      </c>
      <c r="THB1" s="22">
        <v>2020</v>
      </c>
      <c r="THC1" s="22">
        <v>2021</v>
      </c>
      <c r="THG1" s="22">
        <v>2020</v>
      </c>
      <c r="THH1" s="22">
        <v>2021</v>
      </c>
      <c r="THJ1" s="22">
        <v>2020</v>
      </c>
      <c r="THK1" s="22">
        <v>2021</v>
      </c>
      <c r="THO1" s="22">
        <v>2020</v>
      </c>
      <c r="THP1" s="22">
        <v>2021</v>
      </c>
      <c r="THR1" s="22">
        <v>2020</v>
      </c>
      <c r="THS1" s="22">
        <v>2021</v>
      </c>
      <c r="THW1" s="22">
        <v>2020</v>
      </c>
      <c r="THX1" s="22">
        <v>2021</v>
      </c>
      <c r="THZ1" s="22">
        <v>2020</v>
      </c>
      <c r="TIA1" s="22">
        <v>2021</v>
      </c>
      <c r="TIE1" s="22">
        <v>2020</v>
      </c>
      <c r="TIF1" s="22">
        <v>2021</v>
      </c>
      <c r="TIH1" s="22">
        <v>2020</v>
      </c>
      <c r="TII1" s="22">
        <v>2021</v>
      </c>
      <c r="TIM1" s="22">
        <v>2020</v>
      </c>
      <c r="TIN1" s="22">
        <v>2021</v>
      </c>
      <c r="TIP1" s="22">
        <v>2020</v>
      </c>
      <c r="TIQ1" s="22">
        <v>2021</v>
      </c>
      <c r="TIU1" s="22">
        <v>2020</v>
      </c>
      <c r="TIV1" s="22">
        <v>2021</v>
      </c>
      <c r="TIX1" s="22">
        <v>2020</v>
      </c>
      <c r="TIY1" s="22">
        <v>2021</v>
      </c>
      <c r="TJC1" s="22">
        <v>2020</v>
      </c>
      <c r="TJD1" s="22">
        <v>2021</v>
      </c>
      <c r="TJF1" s="22">
        <v>2020</v>
      </c>
      <c r="TJG1" s="22">
        <v>2021</v>
      </c>
      <c r="TJK1" s="22">
        <v>2020</v>
      </c>
      <c r="TJL1" s="22">
        <v>2021</v>
      </c>
      <c r="TJN1" s="22">
        <v>2020</v>
      </c>
      <c r="TJO1" s="22">
        <v>2021</v>
      </c>
      <c r="TJS1" s="22">
        <v>2020</v>
      </c>
      <c r="TJT1" s="22">
        <v>2021</v>
      </c>
      <c r="TJV1" s="22">
        <v>2020</v>
      </c>
      <c r="TJW1" s="22">
        <v>2021</v>
      </c>
      <c r="TKA1" s="22">
        <v>2020</v>
      </c>
      <c r="TKB1" s="22">
        <v>2021</v>
      </c>
      <c r="TKD1" s="22">
        <v>2020</v>
      </c>
      <c r="TKE1" s="22">
        <v>2021</v>
      </c>
      <c r="TKI1" s="22">
        <v>2020</v>
      </c>
      <c r="TKJ1" s="22">
        <v>2021</v>
      </c>
      <c r="TKL1" s="22">
        <v>2020</v>
      </c>
      <c r="TKM1" s="22">
        <v>2021</v>
      </c>
      <c r="TKQ1" s="22">
        <v>2020</v>
      </c>
      <c r="TKR1" s="22">
        <v>2021</v>
      </c>
      <c r="TKT1" s="22">
        <v>2020</v>
      </c>
      <c r="TKU1" s="22">
        <v>2021</v>
      </c>
      <c r="TKY1" s="22">
        <v>2020</v>
      </c>
      <c r="TKZ1" s="22">
        <v>2021</v>
      </c>
      <c r="TLB1" s="22">
        <v>2020</v>
      </c>
      <c r="TLC1" s="22">
        <v>2021</v>
      </c>
      <c r="TLG1" s="22">
        <v>2020</v>
      </c>
      <c r="TLH1" s="22">
        <v>2021</v>
      </c>
      <c r="TLJ1" s="22">
        <v>2020</v>
      </c>
      <c r="TLK1" s="22">
        <v>2021</v>
      </c>
      <c r="TLO1" s="22">
        <v>2020</v>
      </c>
      <c r="TLP1" s="22">
        <v>2021</v>
      </c>
      <c r="TLR1" s="22">
        <v>2020</v>
      </c>
      <c r="TLS1" s="22">
        <v>2021</v>
      </c>
      <c r="TLW1" s="22">
        <v>2020</v>
      </c>
      <c r="TLX1" s="22">
        <v>2021</v>
      </c>
      <c r="TLZ1" s="22">
        <v>2020</v>
      </c>
      <c r="TMA1" s="22">
        <v>2021</v>
      </c>
      <c r="TME1" s="22">
        <v>2020</v>
      </c>
      <c r="TMF1" s="22">
        <v>2021</v>
      </c>
      <c r="TMH1" s="22">
        <v>2020</v>
      </c>
      <c r="TMI1" s="22">
        <v>2021</v>
      </c>
      <c r="TMM1" s="22">
        <v>2020</v>
      </c>
      <c r="TMN1" s="22">
        <v>2021</v>
      </c>
      <c r="TMP1" s="22">
        <v>2020</v>
      </c>
      <c r="TMQ1" s="22">
        <v>2021</v>
      </c>
      <c r="TMU1" s="22">
        <v>2020</v>
      </c>
      <c r="TMV1" s="22">
        <v>2021</v>
      </c>
      <c r="TMX1" s="22">
        <v>2020</v>
      </c>
      <c r="TMY1" s="22">
        <v>2021</v>
      </c>
      <c r="TNC1" s="22">
        <v>2020</v>
      </c>
      <c r="TND1" s="22">
        <v>2021</v>
      </c>
      <c r="TNF1" s="22">
        <v>2020</v>
      </c>
      <c r="TNG1" s="22">
        <v>2021</v>
      </c>
      <c r="TNK1" s="22">
        <v>2020</v>
      </c>
      <c r="TNL1" s="22">
        <v>2021</v>
      </c>
      <c r="TNN1" s="22">
        <v>2020</v>
      </c>
      <c r="TNO1" s="22">
        <v>2021</v>
      </c>
      <c r="TNS1" s="22">
        <v>2020</v>
      </c>
      <c r="TNT1" s="22">
        <v>2021</v>
      </c>
      <c r="TNV1" s="22">
        <v>2020</v>
      </c>
      <c r="TNW1" s="22">
        <v>2021</v>
      </c>
      <c r="TOA1" s="22">
        <v>2020</v>
      </c>
      <c r="TOB1" s="22">
        <v>2021</v>
      </c>
      <c r="TOD1" s="22">
        <v>2020</v>
      </c>
      <c r="TOE1" s="22">
        <v>2021</v>
      </c>
      <c r="TOI1" s="22">
        <v>2020</v>
      </c>
      <c r="TOJ1" s="22">
        <v>2021</v>
      </c>
      <c r="TOL1" s="22">
        <v>2020</v>
      </c>
      <c r="TOM1" s="22">
        <v>2021</v>
      </c>
      <c r="TOQ1" s="22">
        <v>2020</v>
      </c>
      <c r="TOR1" s="22">
        <v>2021</v>
      </c>
      <c r="TOT1" s="22">
        <v>2020</v>
      </c>
      <c r="TOU1" s="22">
        <v>2021</v>
      </c>
      <c r="TOY1" s="22">
        <v>2020</v>
      </c>
      <c r="TOZ1" s="22">
        <v>2021</v>
      </c>
      <c r="TPB1" s="22">
        <v>2020</v>
      </c>
      <c r="TPC1" s="22">
        <v>2021</v>
      </c>
      <c r="TPG1" s="22">
        <v>2020</v>
      </c>
      <c r="TPH1" s="22">
        <v>2021</v>
      </c>
      <c r="TPJ1" s="22">
        <v>2020</v>
      </c>
      <c r="TPK1" s="22">
        <v>2021</v>
      </c>
      <c r="TPO1" s="22">
        <v>2020</v>
      </c>
      <c r="TPP1" s="22">
        <v>2021</v>
      </c>
      <c r="TPR1" s="22">
        <v>2020</v>
      </c>
      <c r="TPS1" s="22">
        <v>2021</v>
      </c>
      <c r="TPW1" s="22">
        <v>2020</v>
      </c>
      <c r="TPX1" s="22">
        <v>2021</v>
      </c>
      <c r="TPZ1" s="22">
        <v>2020</v>
      </c>
      <c r="TQA1" s="22">
        <v>2021</v>
      </c>
      <c r="TQE1" s="22">
        <v>2020</v>
      </c>
      <c r="TQF1" s="22">
        <v>2021</v>
      </c>
      <c r="TQH1" s="22">
        <v>2020</v>
      </c>
      <c r="TQI1" s="22">
        <v>2021</v>
      </c>
      <c r="TQM1" s="22">
        <v>2020</v>
      </c>
      <c r="TQN1" s="22">
        <v>2021</v>
      </c>
      <c r="TQP1" s="22">
        <v>2020</v>
      </c>
      <c r="TQQ1" s="22">
        <v>2021</v>
      </c>
      <c r="TQU1" s="22">
        <v>2020</v>
      </c>
      <c r="TQV1" s="22">
        <v>2021</v>
      </c>
      <c r="TQX1" s="22">
        <v>2020</v>
      </c>
      <c r="TQY1" s="22">
        <v>2021</v>
      </c>
      <c r="TRC1" s="22">
        <v>2020</v>
      </c>
      <c r="TRD1" s="22">
        <v>2021</v>
      </c>
      <c r="TRF1" s="22">
        <v>2020</v>
      </c>
      <c r="TRG1" s="22">
        <v>2021</v>
      </c>
      <c r="TRK1" s="22">
        <v>2020</v>
      </c>
      <c r="TRL1" s="22">
        <v>2021</v>
      </c>
      <c r="TRN1" s="22">
        <v>2020</v>
      </c>
      <c r="TRO1" s="22">
        <v>2021</v>
      </c>
      <c r="TRS1" s="22">
        <v>2020</v>
      </c>
      <c r="TRT1" s="22">
        <v>2021</v>
      </c>
      <c r="TRV1" s="22">
        <v>2020</v>
      </c>
      <c r="TRW1" s="22">
        <v>2021</v>
      </c>
      <c r="TSA1" s="22">
        <v>2020</v>
      </c>
      <c r="TSB1" s="22">
        <v>2021</v>
      </c>
      <c r="TSD1" s="22">
        <v>2020</v>
      </c>
      <c r="TSE1" s="22">
        <v>2021</v>
      </c>
      <c r="TSI1" s="22">
        <v>2020</v>
      </c>
      <c r="TSJ1" s="22">
        <v>2021</v>
      </c>
      <c r="TSL1" s="22">
        <v>2020</v>
      </c>
      <c r="TSM1" s="22">
        <v>2021</v>
      </c>
      <c r="TSQ1" s="22">
        <v>2020</v>
      </c>
      <c r="TSR1" s="22">
        <v>2021</v>
      </c>
      <c r="TST1" s="22">
        <v>2020</v>
      </c>
      <c r="TSU1" s="22">
        <v>2021</v>
      </c>
      <c r="TSY1" s="22">
        <v>2020</v>
      </c>
      <c r="TSZ1" s="22">
        <v>2021</v>
      </c>
      <c r="TTB1" s="22">
        <v>2020</v>
      </c>
      <c r="TTC1" s="22">
        <v>2021</v>
      </c>
      <c r="TTG1" s="22">
        <v>2020</v>
      </c>
      <c r="TTH1" s="22">
        <v>2021</v>
      </c>
      <c r="TTJ1" s="22">
        <v>2020</v>
      </c>
      <c r="TTK1" s="22">
        <v>2021</v>
      </c>
      <c r="TTO1" s="22">
        <v>2020</v>
      </c>
      <c r="TTP1" s="22">
        <v>2021</v>
      </c>
      <c r="TTR1" s="22">
        <v>2020</v>
      </c>
      <c r="TTS1" s="22">
        <v>2021</v>
      </c>
      <c r="TTW1" s="22">
        <v>2020</v>
      </c>
      <c r="TTX1" s="22">
        <v>2021</v>
      </c>
      <c r="TTZ1" s="22">
        <v>2020</v>
      </c>
      <c r="TUA1" s="22">
        <v>2021</v>
      </c>
      <c r="TUE1" s="22">
        <v>2020</v>
      </c>
      <c r="TUF1" s="22">
        <v>2021</v>
      </c>
      <c r="TUH1" s="22">
        <v>2020</v>
      </c>
      <c r="TUI1" s="22">
        <v>2021</v>
      </c>
      <c r="TUM1" s="22">
        <v>2020</v>
      </c>
      <c r="TUN1" s="22">
        <v>2021</v>
      </c>
      <c r="TUP1" s="22">
        <v>2020</v>
      </c>
      <c r="TUQ1" s="22">
        <v>2021</v>
      </c>
      <c r="TUU1" s="22">
        <v>2020</v>
      </c>
      <c r="TUV1" s="22">
        <v>2021</v>
      </c>
      <c r="TUX1" s="22">
        <v>2020</v>
      </c>
      <c r="TUY1" s="22">
        <v>2021</v>
      </c>
      <c r="TVC1" s="22">
        <v>2020</v>
      </c>
      <c r="TVD1" s="22">
        <v>2021</v>
      </c>
      <c r="TVF1" s="22">
        <v>2020</v>
      </c>
      <c r="TVG1" s="22">
        <v>2021</v>
      </c>
      <c r="TVK1" s="22">
        <v>2020</v>
      </c>
      <c r="TVL1" s="22">
        <v>2021</v>
      </c>
      <c r="TVN1" s="22">
        <v>2020</v>
      </c>
      <c r="TVO1" s="22">
        <v>2021</v>
      </c>
      <c r="TVS1" s="22">
        <v>2020</v>
      </c>
      <c r="TVT1" s="22">
        <v>2021</v>
      </c>
      <c r="TVV1" s="22">
        <v>2020</v>
      </c>
      <c r="TVW1" s="22">
        <v>2021</v>
      </c>
      <c r="TWA1" s="22">
        <v>2020</v>
      </c>
      <c r="TWB1" s="22">
        <v>2021</v>
      </c>
      <c r="TWD1" s="22">
        <v>2020</v>
      </c>
      <c r="TWE1" s="22">
        <v>2021</v>
      </c>
      <c r="TWI1" s="22">
        <v>2020</v>
      </c>
      <c r="TWJ1" s="22">
        <v>2021</v>
      </c>
      <c r="TWL1" s="22">
        <v>2020</v>
      </c>
      <c r="TWM1" s="22">
        <v>2021</v>
      </c>
      <c r="TWQ1" s="22">
        <v>2020</v>
      </c>
      <c r="TWR1" s="22">
        <v>2021</v>
      </c>
      <c r="TWT1" s="22">
        <v>2020</v>
      </c>
      <c r="TWU1" s="22">
        <v>2021</v>
      </c>
      <c r="TWY1" s="22">
        <v>2020</v>
      </c>
      <c r="TWZ1" s="22">
        <v>2021</v>
      </c>
      <c r="TXB1" s="22">
        <v>2020</v>
      </c>
      <c r="TXC1" s="22">
        <v>2021</v>
      </c>
      <c r="TXG1" s="22">
        <v>2020</v>
      </c>
      <c r="TXH1" s="22">
        <v>2021</v>
      </c>
      <c r="TXJ1" s="22">
        <v>2020</v>
      </c>
      <c r="TXK1" s="22">
        <v>2021</v>
      </c>
      <c r="TXO1" s="22">
        <v>2020</v>
      </c>
      <c r="TXP1" s="22">
        <v>2021</v>
      </c>
      <c r="TXR1" s="22">
        <v>2020</v>
      </c>
      <c r="TXS1" s="22">
        <v>2021</v>
      </c>
      <c r="TXW1" s="22">
        <v>2020</v>
      </c>
      <c r="TXX1" s="22">
        <v>2021</v>
      </c>
      <c r="TXZ1" s="22">
        <v>2020</v>
      </c>
      <c r="TYA1" s="22">
        <v>2021</v>
      </c>
      <c r="TYE1" s="22">
        <v>2020</v>
      </c>
      <c r="TYF1" s="22">
        <v>2021</v>
      </c>
      <c r="TYH1" s="22">
        <v>2020</v>
      </c>
      <c r="TYI1" s="22">
        <v>2021</v>
      </c>
      <c r="TYM1" s="22">
        <v>2020</v>
      </c>
      <c r="TYN1" s="22">
        <v>2021</v>
      </c>
      <c r="TYP1" s="22">
        <v>2020</v>
      </c>
      <c r="TYQ1" s="22">
        <v>2021</v>
      </c>
      <c r="TYU1" s="22">
        <v>2020</v>
      </c>
      <c r="TYV1" s="22">
        <v>2021</v>
      </c>
      <c r="TYX1" s="22">
        <v>2020</v>
      </c>
      <c r="TYY1" s="22">
        <v>2021</v>
      </c>
      <c r="TZC1" s="22">
        <v>2020</v>
      </c>
      <c r="TZD1" s="22">
        <v>2021</v>
      </c>
      <c r="TZF1" s="22">
        <v>2020</v>
      </c>
      <c r="TZG1" s="22">
        <v>2021</v>
      </c>
      <c r="TZK1" s="22">
        <v>2020</v>
      </c>
      <c r="TZL1" s="22">
        <v>2021</v>
      </c>
      <c r="TZN1" s="22">
        <v>2020</v>
      </c>
      <c r="TZO1" s="22">
        <v>2021</v>
      </c>
      <c r="TZS1" s="22">
        <v>2020</v>
      </c>
      <c r="TZT1" s="22">
        <v>2021</v>
      </c>
      <c r="TZV1" s="22">
        <v>2020</v>
      </c>
      <c r="TZW1" s="22">
        <v>2021</v>
      </c>
      <c r="UAA1" s="22">
        <v>2020</v>
      </c>
      <c r="UAB1" s="22">
        <v>2021</v>
      </c>
      <c r="UAD1" s="22">
        <v>2020</v>
      </c>
      <c r="UAE1" s="22">
        <v>2021</v>
      </c>
      <c r="UAI1" s="22">
        <v>2020</v>
      </c>
      <c r="UAJ1" s="22">
        <v>2021</v>
      </c>
      <c r="UAL1" s="22">
        <v>2020</v>
      </c>
      <c r="UAM1" s="22">
        <v>2021</v>
      </c>
      <c r="UAQ1" s="22">
        <v>2020</v>
      </c>
      <c r="UAR1" s="22">
        <v>2021</v>
      </c>
      <c r="UAT1" s="22">
        <v>2020</v>
      </c>
      <c r="UAU1" s="22">
        <v>2021</v>
      </c>
      <c r="UAY1" s="22">
        <v>2020</v>
      </c>
      <c r="UAZ1" s="22">
        <v>2021</v>
      </c>
      <c r="UBB1" s="22">
        <v>2020</v>
      </c>
      <c r="UBC1" s="22">
        <v>2021</v>
      </c>
      <c r="UBG1" s="22">
        <v>2020</v>
      </c>
      <c r="UBH1" s="22">
        <v>2021</v>
      </c>
      <c r="UBJ1" s="22">
        <v>2020</v>
      </c>
      <c r="UBK1" s="22">
        <v>2021</v>
      </c>
      <c r="UBO1" s="22">
        <v>2020</v>
      </c>
      <c r="UBP1" s="22">
        <v>2021</v>
      </c>
      <c r="UBR1" s="22">
        <v>2020</v>
      </c>
      <c r="UBS1" s="22">
        <v>2021</v>
      </c>
      <c r="UBW1" s="22">
        <v>2020</v>
      </c>
      <c r="UBX1" s="22">
        <v>2021</v>
      </c>
      <c r="UBZ1" s="22">
        <v>2020</v>
      </c>
      <c r="UCA1" s="22">
        <v>2021</v>
      </c>
      <c r="UCE1" s="22">
        <v>2020</v>
      </c>
      <c r="UCF1" s="22">
        <v>2021</v>
      </c>
      <c r="UCH1" s="22">
        <v>2020</v>
      </c>
      <c r="UCI1" s="22">
        <v>2021</v>
      </c>
      <c r="UCM1" s="22">
        <v>2020</v>
      </c>
      <c r="UCN1" s="22">
        <v>2021</v>
      </c>
      <c r="UCP1" s="22">
        <v>2020</v>
      </c>
      <c r="UCQ1" s="22">
        <v>2021</v>
      </c>
      <c r="UCU1" s="22">
        <v>2020</v>
      </c>
      <c r="UCV1" s="22">
        <v>2021</v>
      </c>
      <c r="UCX1" s="22">
        <v>2020</v>
      </c>
      <c r="UCY1" s="22">
        <v>2021</v>
      </c>
      <c r="UDC1" s="22">
        <v>2020</v>
      </c>
      <c r="UDD1" s="22">
        <v>2021</v>
      </c>
      <c r="UDF1" s="22">
        <v>2020</v>
      </c>
      <c r="UDG1" s="22">
        <v>2021</v>
      </c>
      <c r="UDK1" s="22">
        <v>2020</v>
      </c>
      <c r="UDL1" s="22">
        <v>2021</v>
      </c>
      <c r="UDN1" s="22">
        <v>2020</v>
      </c>
      <c r="UDO1" s="22">
        <v>2021</v>
      </c>
      <c r="UDS1" s="22">
        <v>2020</v>
      </c>
      <c r="UDT1" s="22">
        <v>2021</v>
      </c>
      <c r="UDV1" s="22">
        <v>2020</v>
      </c>
      <c r="UDW1" s="22">
        <v>2021</v>
      </c>
      <c r="UEA1" s="22">
        <v>2020</v>
      </c>
      <c r="UEB1" s="22">
        <v>2021</v>
      </c>
      <c r="UED1" s="22">
        <v>2020</v>
      </c>
      <c r="UEE1" s="22">
        <v>2021</v>
      </c>
      <c r="UEI1" s="22">
        <v>2020</v>
      </c>
      <c r="UEJ1" s="22">
        <v>2021</v>
      </c>
      <c r="UEL1" s="22">
        <v>2020</v>
      </c>
      <c r="UEM1" s="22">
        <v>2021</v>
      </c>
      <c r="UEQ1" s="22">
        <v>2020</v>
      </c>
      <c r="UER1" s="22">
        <v>2021</v>
      </c>
      <c r="UET1" s="22">
        <v>2020</v>
      </c>
      <c r="UEU1" s="22">
        <v>2021</v>
      </c>
      <c r="UEY1" s="22">
        <v>2020</v>
      </c>
      <c r="UEZ1" s="22">
        <v>2021</v>
      </c>
      <c r="UFB1" s="22">
        <v>2020</v>
      </c>
      <c r="UFC1" s="22">
        <v>2021</v>
      </c>
      <c r="UFG1" s="22">
        <v>2020</v>
      </c>
      <c r="UFH1" s="22">
        <v>2021</v>
      </c>
      <c r="UFJ1" s="22">
        <v>2020</v>
      </c>
      <c r="UFK1" s="22">
        <v>2021</v>
      </c>
      <c r="UFO1" s="22">
        <v>2020</v>
      </c>
      <c r="UFP1" s="22">
        <v>2021</v>
      </c>
      <c r="UFR1" s="22">
        <v>2020</v>
      </c>
      <c r="UFS1" s="22">
        <v>2021</v>
      </c>
      <c r="UFW1" s="22">
        <v>2020</v>
      </c>
      <c r="UFX1" s="22">
        <v>2021</v>
      </c>
      <c r="UFZ1" s="22">
        <v>2020</v>
      </c>
      <c r="UGA1" s="22">
        <v>2021</v>
      </c>
      <c r="UGE1" s="22">
        <v>2020</v>
      </c>
      <c r="UGF1" s="22">
        <v>2021</v>
      </c>
      <c r="UGH1" s="22">
        <v>2020</v>
      </c>
      <c r="UGI1" s="22">
        <v>2021</v>
      </c>
      <c r="UGM1" s="22">
        <v>2020</v>
      </c>
      <c r="UGN1" s="22">
        <v>2021</v>
      </c>
      <c r="UGP1" s="22">
        <v>2020</v>
      </c>
      <c r="UGQ1" s="22">
        <v>2021</v>
      </c>
      <c r="UGU1" s="22">
        <v>2020</v>
      </c>
      <c r="UGV1" s="22">
        <v>2021</v>
      </c>
      <c r="UGX1" s="22">
        <v>2020</v>
      </c>
      <c r="UGY1" s="22">
        <v>2021</v>
      </c>
      <c r="UHC1" s="22">
        <v>2020</v>
      </c>
      <c r="UHD1" s="22">
        <v>2021</v>
      </c>
      <c r="UHF1" s="22">
        <v>2020</v>
      </c>
      <c r="UHG1" s="22">
        <v>2021</v>
      </c>
      <c r="UHK1" s="22">
        <v>2020</v>
      </c>
      <c r="UHL1" s="22">
        <v>2021</v>
      </c>
      <c r="UHN1" s="22">
        <v>2020</v>
      </c>
      <c r="UHO1" s="22">
        <v>2021</v>
      </c>
      <c r="UHS1" s="22">
        <v>2020</v>
      </c>
      <c r="UHT1" s="22">
        <v>2021</v>
      </c>
      <c r="UHV1" s="22">
        <v>2020</v>
      </c>
      <c r="UHW1" s="22">
        <v>2021</v>
      </c>
      <c r="UIA1" s="22">
        <v>2020</v>
      </c>
      <c r="UIB1" s="22">
        <v>2021</v>
      </c>
      <c r="UID1" s="22">
        <v>2020</v>
      </c>
      <c r="UIE1" s="22">
        <v>2021</v>
      </c>
      <c r="UII1" s="22">
        <v>2020</v>
      </c>
      <c r="UIJ1" s="22">
        <v>2021</v>
      </c>
      <c r="UIL1" s="22">
        <v>2020</v>
      </c>
      <c r="UIM1" s="22">
        <v>2021</v>
      </c>
      <c r="UIQ1" s="22">
        <v>2020</v>
      </c>
      <c r="UIR1" s="22">
        <v>2021</v>
      </c>
      <c r="UIT1" s="22">
        <v>2020</v>
      </c>
      <c r="UIU1" s="22">
        <v>2021</v>
      </c>
      <c r="UIY1" s="22">
        <v>2020</v>
      </c>
      <c r="UIZ1" s="22">
        <v>2021</v>
      </c>
      <c r="UJB1" s="22">
        <v>2020</v>
      </c>
      <c r="UJC1" s="22">
        <v>2021</v>
      </c>
      <c r="UJG1" s="22">
        <v>2020</v>
      </c>
      <c r="UJH1" s="22">
        <v>2021</v>
      </c>
      <c r="UJJ1" s="22">
        <v>2020</v>
      </c>
      <c r="UJK1" s="22">
        <v>2021</v>
      </c>
      <c r="UJO1" s="22">
        <v>2020</v>
      </c>
      <c r="UJP1" s="22">
        <v>2021</v>
      </c>
      <c r="UJR1" s="22">
        <v>2020</v>
      </c>
      <c r="UJS1" s="22">
        <v>2021</v>
      </c>
      <c r="UJW1" s="22">
        <v>2020</v>
      </c>
      <c r="UJX1" s="22">
        <v>2021</v>
      </c>
      <c r="UJZ1" s="22">
        <v>2020</v>
      </c>
      <c r="UKA1" s="22">
        <v>2021</v>
      </c>
      <c r="UKE1" s="22">
        <v>2020</v>
      </c>
      <c r="UKF1" s="22">
        <v>2021</v>
      </c>
      <c r="UKH1" s="22">
        <v>2020</v>
      </c>
      <c r="UKI1" s="22">
        <v>2021</v>
      </c>
      <c r="UKM1" s="22">
        <v>2020</v>
      </c>
      <c r="UKN1" s="22">
        <v>2021</v>
      </c>
      <c r="UKP1" s="22">
        <v>2020</v>
      </c>
      <c r="UKQ1" s="22">
        <v>2021</v>
      </c>
      <c r="UKU1" s="22">
        <v>2020</v>
      </c>
      <c r="UKV1" s="22">
        <v>2021</v>
      </c>
      <c r="UKX1" s="22">
        <v>2020</v>
      </c>
      <c r="UKY1" s="22">
        <v>2021</v>
      </c>
      <c r="ULC1" s="22">
        <v>2020</v>
      </c>
      <c r="ULD1" s="22">
        <v>2021</v>
      </c>
      <c r="ULF1" s="22">
        <v>2020</v>
      </c>
      <c r="ULG1" s="22">
        <v>2021</v>
      </c>
      <c r="ULK1" s="22">
        <v>2020</v>
      </c>
      <c r="ULL1" s="22">
        <v>2021</v>
      </c>
      <c r="ULN1" s="22">
        <v>2020</v>
      </c>
      <c r="ULO1" s="22">
        <v>2021</v>
      </c>
      <c r="ULS1" s="22">
        <v>2020</v>
      </c>
      <c r="ULT1" s="22">
        <v>2021</v>
      </c>
      <c r="ULV1" s="22">
        <v>2020</v>
      </c>
      <c r="ULW1" s="22">
        <v>2021</v>
      </c>
      <c r="UMA1" s="22">
        <v>2020</v>
      </c>
      <c r="UMB1" s="22">
        <v>2021</v>
      </c>
      <c r="UMD1" s="22">
        <v>2020</v>
      </c>
      <c r="UME1" s="22">
        <v>2021</v>
      </c>
      <c r="UMI1" s="22">
        <v>2020</v>
      </c>
      <c r="UMJ1" s="22">
        <v>2021</v>
      </c>
      <c r="UML1" s="22">
        <v>2020</v>
      </c>
      <c r="UMM1" s="22">
        <v>2021</v>
      </c>
      <c r="UMQ1" s="22">
        <v>2020</v>
      </c>
      <c r="UMR1" s="22">
        <v>2021</v>
      </c>
      <c r="UMT1" s="22">
        <v>2020</v>
      </c>
      <c r="UMU1" s="22">
        <v>2021</v>
      </c>
      <c r="UMY1" s="22">
        <v>2020</v>
      </c>
      <c r="UMZ1" s="22">
        <v>2021</v>
      </c>
      <c r="UNB1" s="22">
        <v>2020</v>
      </c>
      <c r="UNC1" s="22">
        <v>2021</v>
      </c>
      <c r="UNG1" s="22">
        <v>2020</v>
      </c>
      <c r="UNH1" s="22">
        <v>2021</v>
      </c>
      <c r="UNJ1" s="22">
        <v>2020</v>
      </c>
      <c r="UNK1" s="22">
        <v>2021</v>
      </c>
      <c r="UNO1" s="22">
        <v>2020</v>
      </c>
      <c r="UNP1" s="22">
        <v>2021</v>
      </c>
      <c r="UNR1" s="22">
        <v>2020</v>
      </c>
      <c r="UNS1" s="22">
        <v>2021</v>
      </c>
      <c r="UNW1" s="22">
        <v>2020</v>
      </c>
      <c r="UNX1" s="22">
        <v>2021</v>
      </c>
      <c r="UNZ1" s="22">
        <v>2020</v>
      </c>
      <c r="UOA1" s="22">
        <v>2021</v>
      </c>
      <c r="UOE1" s="22">
        <v>2020</v>
      </c>
      <c r="UOF1" s="22">
        <v>2021</v>
      </c>
      <c r="UOH1" s="22">
        <v>2020</v>
      </c>
      <c r="UOI1" s="22">
        <v>2021</v>
      </c>
      <c r="UOM1" s="22">
        <v>2020</v>
      </c>
      <c r="UON1" s="22">
        <v>2021</v>
      </c>
      <c r="UOP1" s="22">
        <v>2020</v>
      </c>
      <c r="UOQ1" s="22">
        <v>2021</v>
      </c>
      <c r="UOU1" s="22">
        <v>2020</v>
      </c>
      <c r="UOV1" s="22">
        <v>2021</v>
      </c>
      <c r="UOX1" s="22">
        <v>2020</v>
      </c>
      <c r="UOY1" s="22">
        <v>2021</v>
      </c>
      <c r="UPC1" s="22">
        <v>2020</v>
      </c>
      <c r="UPD1" s="22">
        <v>2021</v>
      </c>
      <c r="UPF1" s="22">
        <v>2020</v>
      </c>
      <c r="UPG1" s="22">
        <v>2021</v>
      </c>
      <c r="UPK1" s="22">
        <v>2020</v>
      </c>
      <c r="UPL1" s="22">
        <v>2021</v>
      </c>
      <c r="UPN1" s="22">
        <v>2020</v>
      </c>
      <c r="UPO1" s="22">
        <v>2021</v>
      </c>
      <c r="UPS1" s="22">
        <v>2020</v>
      </c>
      <c r="UPT1" s="22">
        <v>2021</v>
      </c>
      <c r="UPV1" s="22">
        <v>2020</v>
      </c>
      <c r="UPW1" s="22">
        <v>2021</v>
      </c>
      <c r="UQA1" s="22">
        <v>2020</v>
      </c>
      <c r="UQB1" s="22">
        <v>2021</v>
      </c>
      <c r="UQD1" s="22">
        <v>2020</v>
      </c>
      <c r="UQE1" s="22">
        <v>2021</v>
      </c>
      <c r="UQI1" s="22">
        <v>2020</v>
      </c>
      <c r="UQJ1" s="22">
        <v>2021</v>
      </c>
      <c r="UQL1" s="22">
        <v>2020</v>
      </c>
      <c r="UQM1" s="22">
        <v>2021</v>
      </c>
      <c r="UQQ1" s="22">
        <v>2020</v>
      </c>
      <c r="UQR1" s="22">
        <v>2021</v>
      </c>
      <c r="UQT1" s="22">
        <v>2020</v>
      </c>
      <c r="UQU1" s="22">
        <v>2021</v>
      </c>
      <c r="UQY1" s="22">
        <v>2020</v>
      </c>
      <c r="UQZ1" s="22">
        <v>2021</v>
      </c>
      <c r="URB1" s="22">
        <v>2020</v>
      </c>
      <c r="URC1" s="22">
        <v>2021</v>
      </c>
      <c r="URG1" s="22">
        <v>2020</v>
      </c>
      <c r="URH1" s="22">
        <v>2021</v>
      </c>
      <c r="URJ1" s="22">
        <v>2020</v>
      </c>
      <c r="URK1" s="22">
        <v>2021</v>
      </c>
      <c r="URO1" s="22">
        <v>2020</v>
      </c>
      <c r="URP1" s="22">
        <v>2021</v>
      </c>
      <c r="URR1" s="22">
        <v>2020</v>
      </c>
      <c r="URS1" s="22">
        <v>2021</v>
      </c>
      <c r="URW1" s="22">
        <v>2020</v>
      </c>
      <c r="URX1" s="22">
        <v>2021</v>
      </c>
      <c r="URZ1" s="22">
        <v>2020</v>
      </c>
      <c r="USA1" s="22">
        <v>2021</v>
      </c>
      <c r="USE1" s="22">
        <v>2020</v>
      </c>
      <c r="USF1" s="22">
        <v>2021</v>
      </c>
      <c r="USH1" s="22">
        <v>2020</v>
      </c>
      <c r="USI1" s="22">
        <v>2021</v>
      </c>
      <c r="USM1" s="22">
        <v>2020</v>
      </c>
      <c r="USN1" s="22">
        <v>2021</v>
      </c>
      <c r="USP1" s="22">
        <v>2020</v>
      </c>
      <c r="USQ1" s="22">
        <v>2021</v>
      </c>
      <c r="USU1" s="22">
        <v>2020</v>
      </c>
      <c r="USV1" s="22">
        <v>2021</v>
      </c>
      <c r="USX1" s="22">
        <v>2020</v>
      </c>
      <c r="USY1" s="22">
        <v>2021</v>
      </c>
      <c r="UTC1" s="22">
        <v>2020</v>
      </c>
      <c r="UTD1" s="22">
        <v>2021</v>
      </c>
      <c r="UTF1" s="22">
        <v>2020</v>
      </c>
      <c r="UTG1" s="22">
        <v>2021</v>
      </c>
      <c r="UTK1" s="22">
        <v>2020</v>
      </c>
      <c r="UTL1" s="22">
        <v>2021</v>
      </c>
      <c r="UTN1" s="22">
        <v>2020</v>
      </c>
      <c r="UTO1" s="22">
        <v>2021</v>
      </c>
      <c r="UTS1" s="22">
        <v>2020</v>
      </c>
      <c r="UTT1" s="22">
        <v>2021</v>
      </c>
      <c r="UTV1" s="22">
        <v>2020</v>
      </c>
      <c r="UTW1" s="22">
        <v>2021</v>
      </c>
      <c r="UUA1" s="22">
        <v>2020</v>
      </c>
      <c r="UUB1" s="22">
        <v>2021</v>
      </c>
      <c r="UUD1" s="22">
        <v>2020</v>
      </c>
      <c r="UUE1" s="22">
        <v>2021</v>
      </c>
      <c r="UUI1" s="22">
        <v>2020</v>
      </c>
      <c r="UUJ1" s="22">
        <v>2021</v>
      </c>
      <c r="UUL1" s="22">
        <v>2020</v>
      </c>
      <c r="UUM1" s="22">
        <v>2021</v>
      </c>
      <c r="UUQ1" s="22">
        <v>2020</v>
      </c>
      <c r="UUR1" s="22">
        <v>2021</v>
      </c>
      <c r="UUT1" s="22">
        <v>2020</v>
      </c>
      <c r="UUU1" s="22">
        <v>2021</v>
      </c>
      <c r="UUY1" s="22">
        <v>2020</v>
      </c>
      <c r="UUZ1" s="22">
        <v>2021</v>
      </c>
      <c r="UVB1" s="22">
        <v>2020</v>
      </c>
      <c r="UVC1" s="22">
        <v>2021</v>
      </c>
      <c r="UVG1" s="22">
        <v>2020</v>
      </c>
      <c r="UVH1" s="22">
        <v>2021</v>
      </c>
      <c r="UVJ1" s="22">
        <v>2020</v>
      </c>
      <c r="UVK1" s="22">
        <v>2021</v>
      </c>
      <c r="UVO1" s="22">
        <v>2020</v>
      </c>
      <c r="UVP1" s="22">
        <v>2021</v>
      </c>
      <c r="UVR1" s="22">
        <v>2020</v>
      </c>
      <c r="UVS1" s="22">
        <v>2021</v>
      </c>
      <c r="UVW1" s="22">
        <v>2020</v>
      </c>
      <c r="UVX1" s="22">
        <v>2021</v>
      </c>
      <c r="UVZ1" s="22">
        <v>2020</v>
      </c>
      <c r="UWA1" s="22">
        <v>2021</v>
      </c>
      <c r="UWE1" s="22">
        <v>2020</v>
      </c>
      <c r="UWF1" s="22">
        <v>2021</v>
      </c>
      <c r="UWH1" s="22">
        <v>2020</v>
      </c>
      <c r="UWI1" s="22">
        <v>2021</v>
      </c>
      <c r="UWM1" s="22">
        <v>2020</v>
      </c>
      <c r="UWN1" s="22">
        <v>2021</v>
      </c>
      <c r="UWP1" s="22">
        <v>2020</v>
      </c>
      <c r="UWQ1" s="22">
        <v>2021</v>
      </c>
      <c r="UWU1" s="22">
        <v>2020</v>
      </c>
      <c r="UWV1" s="22">
        <v>2021</v>
      </c>
      <c r="UWX1" s="22">
        <v>2020</v>
      </c>
      <c r="UWY1" s="22">
        <v>2021</v>
      </c>
      <c r="UXC1" s="22">
        <v>2020</v>
      </c>
      <c r="UXD1" s="22">
        <v>2021</v>
      </c>
      <c r="UXF1" s="22">
        <v>2020</v>
      </c>
      <c r="UXG1" s="22">
        <v>2021</v>
      </c>
      <c r="UXK1" s="22">
        <v>2020</v>
      </c>
      <c r="UXL1" s="22">
        <v>2021</v>
      </c>
      <c r="UXN1" s="22">
        <v>2020</v>
      </c>
      <c r="UXO1" s="22">
        <v>2021</v>
      </c>
      <c r="UXS1" s="22">
        <v>2020</v>
      </c>
      <c r="UXT1" s="22">
        <v>2021</v>
      </c>
      <c r="UXV1" s="22">
        <v>2020</v>
      </c>
      <c r="UXW1" s="22">
        <v>2021</v>
      </c>
      <c r="UYA1" s="22">
        <v>2020</v>
      </c>
      <c r="UYB1" s="22">
        <v>2021</v>
      </c>
      <c r="UYD1" s="22">
        <v>2020</v>
      </c>
      <c r="UYE1" s="22">
        <v>2021</v>
      </c>
      <c r="UYI1" s="22">
        <v>2020</v>
      </c>
      <c r="UYJ1" s="22">
        <v>2021</v>
      </c>
      <c r="UYL1" s="22">
        <v>2020</v>
      </c>
      <c r="UYM1" s="22">
        <v>2021</v>
      </c>
      <c r="UYQ1" s="22">
        <v>2020</v>
      </c>
      <c r="UYR1" s="22">
        <v>2021</v>
      </c>
      <c r="UYT1" s="22">
        <v>2020</v>
      </c>
      <c r="UYU1" s="22">
        <v>2021</v>
      </c>
      <c r="UYY1" s="22">
        <v>2020</v>
      </c>
      <c r="UYZ1" s="22">
        <v>2021</v>
      </c>
      <c r="UZB1" s="22">
        <v>2020</v>
      </c>
      <c r="UZC1" s="22">
        <v>2021</v>
      </c>
      <c r="UZG1" s="22">
        <v>2020</v>
      </c>
      <c r="UZH1" s="22">
        <v>2021</v>
      </c>
      <c r="UZJ1" s="22">
        <v>2020</v>
      </c>
      <c r="UZK1" s="22">
        <v>2021</v>
      </c>
      <c r="UZO1" s="22">
        <v>2020</v>
      </c>
      <c r="UZP1" s="22">
        <v>2021</v>
      </c>
      <c r="UZR1" s="22">
        <v>2020</v>
      </c>
      <c r="UZS1" s="22">
        <v>2021</v>
      </c>
      <c r="UZW1" s="22">
        <v>2020</v>
      </c>
      <c r="UZX1" s="22">
        <v>2021</v>
      </c>
      <c r="UZZ1" s="22">
        <v>2020</v>
      </c>
      <c r="VAA1" s="22">
        <v>2021</v>
      </c>
      <c r="VAE1" s="22">
        <v>2020</v>
      </c>
      <c r="VAF1" s="22">
        <v>2021</v>
      </c>
      <c r="VAH1" s="22">
        <v>2020</v>
      </c>
      <c r="VAI1" s="22">
        <v>2021</v>
      </c>
      <c r="VAM1" s="22">
        <v>2020</v>
      </c>
      <c r="VAN1" s="22">
        <v>2021</v>
      </c>
      <c r="VAP1" s="22">
        <v>2020</v>
      </c>
      <c r="VAQ1" s="22">
        <v>2021</v>
      </c>
      <c r="VAU1" s="22">
        <v>2020</v>
      </c>
      <c r="VAV1" s="22">
        <v>2021</v>
      </c>
      <c r="VAX1" s="22">
        <v>2020</v>
      </c>
      <c r="VAY1" s="22">
        <v>2021</v>
      </c>
      <c r="VBC1" s="22">
        <v>2020</v>
      </c>
      <c r="VBD1" s="22">
        <v>2021</v>
      </c>
      <c r="VBF1" s="22">
        <v>2020</v>
      </c>
      <c r="VBG1" s="22">
        <v>2021</v>
      </c>
      <c r="VBK1" s="22">
        <v>2020</v>
      </c>
      <c r="VBL1" s="22">
        <v>2021</v>
      </c>
      <c r="VBN1" s="22">
        <v>2020</v>
      </c>
      <c r="VBO1" s="22">
        <v>2021</v>
      </c>
      <c r="VBS1" s="22">
        <v>2020</v>
      </c>
      <c r="VBT1" s="22">
        <v>2021</v>
      </c>
      <c r="VBV1" s="22">
        <v>2020</v>
      </c>
      <c r="VBW1" s="22">
        <v>2021</v>
      </c>
      <c r="VCA1" s="22">
        <v>2020</v>
      </c>
      <c r="VCB1" s="22">
        <v>2021</v>
      </c>
      <c r="VCD1" s="22">
        <v>2020</v>
      </c>
      <c r="VCE1" s="22">
        <v>2021</v>
      </c>
      <c r="VCI1" s="22">
        <v>2020</v>
      </c>
      <c r="VCJ1" s="22">
        <v>2021</v>
      </c>
      <c r="VCL1" s="22">
        <v>2020</v>
      </c>
      <c r="VCM1" s="22">
        <v>2021</v>
      </c>
      <c r="VCQ1" s="22">
        <v>2020</v>
      </c>
      <c r="VCR1" s="22">
        <v>2021</v>
      </c>
      <c r="VCT1" s="22">
        <v>2020</v>
      </c>
      <c r="VCU1" s="22">
        <v>2021</v>
      </c>
      <c r="VCY1" s="22">
        <v>2020</v>
      </c>
      <c r="VCZ1" s="22">
        <v>2021</v>
      </c>
      <c r="VDB1" s="22">
        <v>2020</v>
      </c>
      <c r="VDC1" s="22">
        <v>2021</v>
      </c>
      <c r="VDG1" s="22">
        <v>2020</v>
      </c>
      <c r="VDH1" s="22">
        <v>2021</v>
      </c>
      <c r="VDJ1" s="22">
        <v>2020</v>
      </c>
      <c r="VDK1" s="22">
        <v>2021</v>
      </c>
      <c r="VDO1" s="22">
        <v>2020</v>
      </c>
      <c r="VDP1" s="22">
        <v>2021</v>
      </c>
      <c r="VDR1" s="22">
        <v>2020</v>
      </c>
      <c r="VDS1" s="22">
        <v>2021</v>
      </c>
      <c r="VDW1" s="22">
        <v>2020</v>
      </c>
      <c r="VDX1" s="22">
        <v>2021</v>
      </c>
      <c r="VDZ1" s="22">
        <v>2020</v>
      </c>
      <c r="VEA1" s="22">
        <v>2021</v>
      </c>
      <c r="VEE1" s="22">
        <v>2020</v>
      </c>
      <c r="VEF1" s="22">
        <v>2021</v>
      </c>
      <c r="VEH1" s="22">
        <v>2020</v>
      </c>
      <c r="VEI1" s="22">
        <v>2021</v>
      </c>
      <c r="VEM1" s="22">
        <v>2020</v>
      </c>
      <c r="VEN1" s="22">
        <v>2021</v>
      </c>
      <c r="VEP1" s="22">
        <v>2020</v>
      </c>
      <c r="VEQ1" s="22">
        <v>2021</v>
      </c>
      <c r="VEU1" s="22">
        <v>2020</v>
      </c>
      <c r="VEV1" s="22">
        <v>2021</v>
      </c>
      <c r="VEX1" s="22">
        <v>2020</v>
      </c>
      <c r="VEY1" s="22">
        <v>2021</v>
      </c>
      <c r="VFC1" s="22">
        <v>2020</v>
      </c>
      <c r="VFD1" s="22">
        <v>2021</v>
      </c>
      <c r="VFF1" s="22">
        <v>2020</v>
      </c>
      <c r="VFG1" s="22">
        <v>2021</v>
      </c>
      <c r="VFK1" s="22">
        <v>2020</v>
      </c>
      <c r="VFL1" s="22">
        <v>2021</v>
      </c>
      <c r="VFN1" s="22">
        <v>2020</v>
      </c>
      <c r="VFO1" s="22">
        <v>2021</v>
      </c>
      <c r="VFS1" s="22">
        <v>2020</v>
      </c>
      <c r="VFT1" s="22">
        <v>2021</v>
      </c>
      <c r="VFV1" s="22">
        <v>2020</v>
      </c>
      <c r="VFW1" s="22">
        <v>2021</v>
      </c>
      <c r="VGA1" s="22">
        <v>2020</v>
      </c>
      <c r="VGB1" s="22">
        <v>2021</v>
      </c>
      <c r="VGD1" s="22">
        <v>2020</v>
      </c>
      <c r="VGE1" s="22">
        <v>2021</v>
      </c>
      <c r="VGI1" s="22">
        <v>2020</v>
      </c>
      <c r="VGJ1" s="22">
        <v>2021</v>
      </c>
      <c r="VGL1" s="22">
        <v>2020</v>
      </c>
      <c r="VGM1" s="22">
        <v>2021</v>
      </c>
      <c r="VGQ1" s="22">
        <v>2020</v>
      </c>
      <c r="VGR1" s="22">
        <v>2021</v>
      </c>
      <c r="VGT1" s="22">
        <v>2020</v>
      </c>
      <c r="VGU1" s="22">
        <v>2021</v>
      </c>
      <c r="VGY1" s="22">
        <v>2020</v>
      </c>
      <c r="VGZ1" s="22">
        <v>2021</v>
      </c>
      <c r="VHB1" s="22">
        <v>2020</v>
      </c>
      <c r="VHC1" s="22">
        <v>2021</v>
      </c>
      <c r="VHG1" s="22">
        <v>2020</v>
      </c>
      <c r="VHH1" s="22">
        <v>2021</v>
      </c>
      <c r="VHJ1" s="22">
        <v>2020</v>
      </c>
      <c r="VHK1" s="22">
        <v>2021</v>
      </c>
      <c r="VHO1" s="22">
        <v>2020</v>
      </c>
      <c r="VHP1" s="22">
        <v>2021</v>
      </c>
      <c r="VHR1" s="22">
        <v>2020</v>
      </c>
      <c r="VHS1" s="22">
        <v>2021</v>
      </c>
      <c r="VHW1" s="22">
        <v>2020</v>
      </c>
      <c r="VHX1" s="22">
        <v>2021</v>
      </c>
      <c r="VHZ1" s="22">
        <v>2020</v>
      </c>
      <c r="VIA1" s="22">
        <v>2021</v>
      </c>
      <c r="VIE1" s="22">
        <v>2020</v>
      </c>
      <c r="VIF1" s="22">
        <v>2021</v>
      </c>
      <c r="VIH1" s="22">
        <v>2020</v>
      </c>
      <c r="VII1" s="22">
        <v>2021</v>
      </c>
      <c r="VIM1" s="22">
        <v>2020</v>
      </c>
      <c r="VIN1" s="22">
        <v>2021</v>
      </c>
      <c r="VIP1" s="22">
        <v>2020</v>
      </c>
      <c r="VIQ1" s="22">
        <v>2021</v>
      </c>
      <c r="VIU1" s="22">
        <v>2020</v>
      </c>
      <c r="VIV1" s="22">
        <v>2021</v>
      </c>
      <c r="VIX1" s="22">
        <v>2020</v>
      </c>
      <c r="VIY1" s="22">
        <v>2021</v>
      </c>
      <c r="VJC1" s="22">
        <v>2020</v>
      </c>
      <c r="VJD1" s="22">
        <v>2021</v>
      </c>
      <c r="VJF1" s="22">
        <v>2020</v>
      </c>
      <c r="VJG1" s="22">
        <v>2021</v>
      </c>
      <c r="VJK1" s="22">
        <v>2020</v>
      </c>
      <c r="VJL1" s="22">
        <v>2021</v>
      </c>
      <c r="VJN1" s="22">
        <v>2020</v>
      </c>
      <c r="VJO1" s="22">
        <v>2021</v>
      </c>
      <c r="VJS1" s="22">
        <v>2020</v>
      </c>
      <c r="VJT1" s="22">
        <v>2021</v>
      </c>
      <c r="VJV1" s="22">
        <v>2020</v>
      </c>
      <c r="VJW1" s="22">
        <v>2021</v>
      </c>
      <c r="VKA1" s="22">
        <v>2020</v>
      </c>
      <c r="VKB1" s="22">
        <v>2021</v>
      </c>
      <c r="VKD1" s="22">
        <v>2020</v>
      </c>
      <c r="VKE1" s="22">
        <v>2021</v>
      </c>
      <c r="VKI1" s="22">
        <v>2020</v>
      </c>
      <c r="VKJ1" s="22">
        <v>2021</v>
      </c>
      <c r="VKL1" s="22">
        <v>2020</v>
      </c>
      <c r="VKM1" s="22">
        <v>2021</v>
      </c>
      <c r="VKQ1" s="22">
        <v>2020</v>
      </c>
      <c r="VKR1" s="22">
        <v>2021</v>
      </c>
      <c r="VKT1" s="22">
        <v>2020</v>
      </c>
      <c r="VKU1" s="22">
        <v>2021</v>
      </c>
      <c r="VKY1" s="22">
        <v>2020</v>
      </c>
      <c r="VKZ1" s="22">
        <v>2021</v>
      </c>
      <c r="VLB1" s="22">
        <v>2020</v>
      </c>
      <c r="VLC1" s="22">
        <v>2021</v>
      </c>
      <c r="VLG1" s="22">
        <v>2020</v>
      </c>
      <c r="VLH1" s="22">
        <v>2021</v>
      </c>
      <c r="VLJ1" s="22">
        <v>2020</v>
      </c>
      <c r="VLK1" s="22">
        <v>2021</v>
      </c>
      <c r="VLO1" s="22">
        <v>2020</v>
      </c>
      <c r="VLP1" s="22">
        <v>2021</v>
      </c>
      <c r="VLR1" s="22">
        <v>2020</v>
      </c>
      <c r="VLS1" s="22">
        <v>2021</v>
      </c>
      <c r="VLW1" s="22">
        <v>2020</v>
      </c>
      <c r="VLX1" s="22">
        <v>2021</v>
      </c>
      <c r="VLZ1" s="22">
        <v>2020</v>
      </c>
      <c r="VMA1" s="22">
        <v>2021</v>
      </c>
      <c r="VME1" s="22">
        <v>2020</v>
      </c>
      <c r="VMF1" s="22">
        <v>2021</v>
      </c>
      <c r="VMH1" s="22">
        <v>2020</v>
      </c>
      <c r="VMI1" s="22">
        <v>2021</v>
      </c>
      <c r="VMM1" s="22">
        <v>2020</v>
      </c>
      <c r="VMN1" s="22">
        <v>2021</v>
      </c>
      <c r="VMP1" s="22">
        <v>2020</v>
      </c>
      <c r="VMQ1" s="22">
        <v>2021</v>
      </c>
      <c r="VMU1" s="22">
        <v>2020</v>
      </c>
      <c r="VMV1" s="22">
        <v>2021</v>
      </c>
      <c r="VMX1" s="22">
        <v>2020</v>
      </c>
      <c r="VMY1" s="22">
        <v>2021</v>
      </c>
      <c r="VNC1" s="22">
        <v>2020</v>
      </c>
      <c r="VND1" s="22">
        <v>2021</v>
      </c>
      <c r="VNF1" s="22">
        <v>2020</v>
      </c>
      <c r="VNG1" s="22">
        <v>2021</v>
      </c>
      <c r="VNK1" s="22">
        <v>2020</v>
      </c>
      <c r="VNL1" s="22">
        <v>2021</v>
      </c>
      <c r="VNN1" s="22">
        <v>2020</v>
      </c>
      <c r="VNO1" s="22">
        <v>2021</v>
      </c>
      <c r="VNS1" s="22">
        <v>2020</v>
      </c>
      <c r="VNT1" s="22">
        <v>2021</v>
      </c>
      <c r="VNV1" s="22">
        <v>2020</v>
      </c>
      <c r="VNW1" s="22">
        <v>2021</v>
      </c>
      <c r="VOA1" s="22">
        <v>2020</v>
      </c>
      <c r="VOB1" s="22">
        <v>2021</v>
      </c>
      <c r="VOD1" s="22">
        <v>2020</v>
      </c>
      <c r="VOE1" s="22">
        <v>2021</v>
      </c>
      <c r="VOI1" s="22">
        <v>2020</v>
      </c>
      <c r="VOJ1" s="22">
        <v>2021</v>
      </c>
      <c r="VOL1" s="22">
        <v>2020</v>
      </c>
      <c r="VOM1" s="22">
        <v>2021</v>
      </c>
      <c r="VOQ1" s="22">
        <v>2020</v>
      </c>
      <c r="VOR1" s="22">
        <v>2021</v>
      </c>
      <c r="VOT1" s="22">
        <v>2020</v>
      </c>
      <c r="VOU1" s="22">
        <v>2021</v>
      </c>
      <c r="VOY1" s="22">
        <v>2020</v>
      </c>
      <c r="VOZ1" s="22">
        <v>2021</v>
      </c>
      <c r="VPB1" s="22">
        <v>2020</v>
      </c>
      <c r="VPC1" s="22">
        <v>2021</v>
      </c>
      <c r="VPG1" s="22">
        <v>2020</v>
      </c>
      <c r="VPH1" s="22">
        <v>2021</v>
      </c>
      <c r="VPJ1" s="22">
        <v>2020</v>
      </c>
      <c r="VPK1" s="22">
        <v>2021</v>
      </c>
      <c r="VPO1" s="22">
        <v>2020</v>
      </c>
      <c r="VPP1" s="22">
        <v>2021</v>
      </c>
      <c r="VPR1" s="22">
        <v>2020</v>
      </c>
      <c r="VPS1" s="22">
        <v>2021</v>
      </c>
      <c r="VPW1" s="22">
        <v>2020</v>
      </c>
      <c r="VPX1" s="22">
        <v>2021</v>
      </c>
      <c r="VPZ1" s="22">
        <v>2020</v>
      </c>
      <c r="VQA1" s="22">
        <v>2021</v>
      </c>
      <c r="VQE1" s="22">
        <v>2020</v>
      </c>
      <c r="VQF1" s="22">
        <v>2021</v>
      </c>
      <c r="VQH1" s="22">
        <v>2020</v>
      </c>
      <c r="VQI1" s="22">
        <v>2021</v>
      </c>
      <c r="VQM1" s="22">
        <v>2020</v>
      </c>
      <c r="VQN1" s="22">
        <v>2021</v>
      </c>
      <c r="VQP1" s="22">
        <v>2020</v>
      </c>
      <c r="VQQ1" s="22">
        <v>2021</v>
      </c>
      <c r="VQU1" s="22">
        <v>2020</v>
      </c>
      <c r="VQV1" s="22">
        <v>2021</v>
      </c>
      <c r="VQX1" s="22">
        <v>2020</v>
      </c>
      <c r="VQY1" s="22">
        <v>2021</v>
      </c>
      <c r="VRC1" s="22">
        <v>2020</v>
      </c>
      <c r="VRD1" s="22">
        <v>2021</v>
      </c>
      <c r="VRF1" s="22">
        <v>2020</v>
      </c>
      <c r="VRG1" s="22">
        <v>2021</v>
      </c>
      <c r="VRK1" s="22">
        <v>2020</v>
      </c>
      <c r="VRL1" s="22">
        <v>2021</v>
      </c>
      <c r="VRN1" s="22">
        <v>2020</v>
      </c>
      <c r="VRO1" s="22">
        <v>2021</v>
      </c>
      <c r="VRS1" s="22">
        <v>2020</v>
      </c>
      <c r="VRT1" s="22">
        <v>2021</v>
      </c>
      <c r="VRV1" s="22">
        <v>2020</v>
      </c>
      <c r="VRW1" s="22">
        <v>2021</v>
      </c>
      <c r="VSA1" s="22">
        <v>2020</v>
      </c>
      <c r="VSB1" s="22">
        <v>2021</v>
      </c>
      <c r="VSD1" s="22">
        <v>2020</v>
      </c>
      <c r="VSE1" s="22">
        <v>2021</v>
      </c>
      <c r="VSI1" s="22">
        <v>2020</v>
      </c>
      <c r="VSJ1" s="22">
        <v>2021</v>
      </c>
      <c r="VSL1" s="22">
        <v>2020</v>
      </c>
      <c r="VSM1" s="22">
        <v>2021</v>
      </c>
      <c r="VSQ1" s="22">
        <v>2020</v>
      </c>
      <c r="VSR1" s="22">
        <v>2021</v>
      </c>
      <c r="VST1" s="22">
        <v>2020</v>
      </c>
      <c r="VSU1" s="22">
        <v>2021</v>
      </c>
      <c r="VSY1" s="22">
        <v>2020</v>
      </c>
      <c r="VSZ1" s="22">
        <v>2021</v>
      </c>
      <c r="VTB1" s="22">
        <v>2020</v>
      </c>
      <c r="VTC1" s="22">
        <v>2021</v>
      </c>
      <c r="VTG1" s="22">
        <v>2020</v>
      </c>
      <c r="VTH1" s="22">
        <v>2021</v>
      </c>
      <c r="VTJ1" s="22">
        <v>2020</v>
      </c>
      <c r="VTK1" s="22">
        <v>2021</v>
      </c>
      <c r="VTO1" s="22">
        <v>2020</v>
      </c>
      <c r="VTP1" s="22">
        <v>2021</v>
      </c>
      <c r="VTR1" s="22">
        <v>2020</v>
      </c>
      <c r="VTS1" s="22">
        <v>2021</v>
      </c>
      <c r="VTW1" s="22">
        <v>2020</v>
      </c>
      <c r="VTX1" s="22">
        <v>2021</v>
      </c>
      <c r="VTZ1" s="22">
        <v>2020</v>
      </c>
      <c r="VUA1" s="22">
        <v>2021</v>
      </c>
      <c r="VUE1" s="22">
        <v>2020</v>
      </c>
      <c r="VUF1" s="22">
        <v>2021</v>
      </c>
      <c r="VUH1" s="22">
        <v>2020</v>
      </c>
      <c r="VUI1" s="22">
        <v>2021</v>
      </c>
      <c r="VUM1" s="22">
        <v>2020</v>
      </c>
      <c r="VUN1" s="22">
        <v>2021</v>
      </c>
      <c r="VUP1" s="22">
        <v>2020</v>
      </c>
      <c r="VUQ1" s="22">
        <v>2021</v>
      </c>
      <c r="VUU1" s="22">
        <v>2020</v>
      </c>
      <c r="VUV1" s="22">
        <v>2021</v>
      </c>
      <c r="VUX1" s="22">
        <v>2020</v>
      </c>
      <c r="VUY1" s="22">
        <v>2021</v>
      </c>
      <c r="VVC1" s="22">
        <v>2020</v>
      </c>
      <c r="VVD1" s="22">
        <v>2021</v>
      </c>
      <c r="VVF1" s="22">
        <v>2020</v>
      </c>
      <c r="VVG1" s="22">
        <v>2021</v>
      </c>
      <c r="VVK1" s="22">
        <v>2020</v>
      </c>
      <c r="VVL1" s="22">
        <v>2021</v>
      </c>
      <c r="VVN1" s="22">
        <v>2020</v>
      </c>
      <c r="VVO1" s="22">
        <v>2021</v>
      </c>
      <c r="VVS1" s="22">
        <v>2020</v>
      </c>
      <c r="VVT1" s="22">
        <v>2021</v>
      </c>
      <c r="VVV1" s="22">
        <v>2020</v>
      </c>
      <c r="VVW1" s="22">
        <v>2021</v>
      </c>
      <c r="VWA1" s="22">
        <v>2020</v>
      </c>
      <c r="VWB1" s="22">
        <v>2021</v>
      </c>
      <c r="VWD1" s="22">
        <v>2020</v>
      </c>
      <c r="VWE1" s="22">
        <v>2021</v>
      </c>
      <c r="VWI1" s="22">
        <v>2020</v>
      </c>
      <c r="VWJ1" s="22">
        <v>2021</v>
      </c>
      <c r="VWL1" s="22">
        <v>2020</v>
      </c>
      <c r="VWM1" s="22">
        <v>2021</v>
      </c>
      <c r="VWQ1" s="22">
        <v>2020</v>
      </c>
      <c r="VWR1" s="22">
        <v>2021</v>
      </c>
      <c r="VWT1" s="22">
        <v>2020</v>
      </c>
      <c r="VWU1" s="22">
        <v>2021</v>
      </c>
      <c r="VWY1" s="22">
        <v>2020</v>
      </c>
      <c r="VWZ1" s="22">
        <v>2021</v>
      </c>
      <c r="VXB1" s="22">
        <v>2020</v>
      </c>
      <c r="VXC1" s="22">
        <v>2021</v>
      </c>
      <c r="VXG1" s="22">
        <v>2020</v>
      </c>
      <c r="VXH1" s="22">
        <v>2021</v>
      </c>
      <c r="VXJ1" s="22">
        <v>2020</v>
      </c>
      <c r="VXK1" s="22">
        <v>2021</v>
      </c>
      <c r="VXO1" s="22">
        <v>2020</v>
      </c>
      <c r="VXP1" s="22">
        <v>2021</v>
      </c>
      <c r="VXR1" s="22">
        <v>2020</v>
      </c>
      <c r="VXS1" s="22">
        <v>2021</v>
      </c>
      <c r="VXW1" s="22">
        <v>2020</v>
      </c>
      <c r="VXX1" s="22">
        <v>2021</v>
      </c>
      <c r="VXZ1" s="22">
        <v>2020</v>
      </c>
      <c r="VYA1" s="22">
        <v>2021</v>
      </c>
      <c r="VYE1" s="22">
        <v>2020</v>
      </c>
      <c r="VYF1" s="22">
        <v>2021</v>
      </c>
      <c r="VYH1" s="22">
        <v>2020</v>
      </c>
      <c r="VYI1" s="22">
        <v>2021</v>
      </c>
      <c r="VYM1" s="22">
        <v>2020</v>
      </c>
      <c r="VYN1" s="22">
        <v>2021</v>
      </c>
      <c r="VYP1" s="22">
        <v>2020</v>
      </c>
      <c r="VYQ1" s="22">
        <v>2021</v>
      </c>
      <c r="VYU1" s="22">
        <v>2020</v>
      </c>
      <c r="VYV1" s="22">
        <v>2021</v>
      </c>
      <c r="VYX1" s="22">
        <v>2020</v>
      </c>
      <c r="VYY1" s="22">
        <v>2021</v>
      </c>
      <c r="VZC1" s="22">
        <v>2020</v>
      </c>
      <c r="VZD1" s="22">
        <v>2021</v>
      </c>
      <c r="VZF1" s="22">
        <v>2020</v>
      </c>
      <c r="VZG1" s="22">
        <v>2021</v>
      </c>
      <c r="VZK1" s="22">
        <v>2020</v>
      </c>
      <c r="VZL1" s="22">
        <v>2021</v>
      </c>
      <c r="VZN1" s="22">
        <v>2020</v>
      </c>
      <c r="VZO1" s="22">
        <v>2021</v>
      </c>
      <c r="VZS1" s="22">
        <v>2020</v>
      </c>
      <c r="VZT1" s="22">
        <v>2021</v>
      </c>
      <c r="VZV1" s="22">
        <v>2020</v>
      </c>
      <c r="VZW1" s="22">
        <v>2021</v>
      </c>
      <c r="WAA1" s="22">
        <v>2020</v>
      </c>
      <c r="WAB1" s="22">
        <v>2021</v>
      </c>
      <c r="WAD1" s="22">
        <v>2020</v>
      </c>
      <c r="WAE1" s="22">
        <v>2021</v>
      </c>
      <c r="WAI1" s="22">
        <v>2020</v>
      </c>
      <c r="WAJ1" s="22">
        <v>2021</v>
      </c>
      <c r="WAL1" s="22">
        <v>2020</v>
      </c>
      <c r="WAM1" s="22">
        <v>2021</v>
      </c>
      <c r="WAQ1" s="22">
        <v>2020</v>
      </c>
      <c r="WAR1" s="22">
        <v>2021</v>
      </c>
      <c r="WAT1" s="22">
        <v>2020</v>
      </c>
      <c r="WAU1" s="22">
        <v>2021</v>
      </c>
      <c r="WAY1" s="22">
        <v>2020</v>
      </c>
      <c r="WAZ1" s="22">
        <v>2021</v>
      </c>
      <c r="WBB1" s="22">
        <v>2020</v>
      </c>
      <c r="WBC1" s="22">
        <v>2021</v>
      </c>
      <c r="WBG1" s="22">
        <v>2020</v>
      </c>
      <c r="WBH1" s="22">
        <v>2021</v>
      </c>
      <c r="WBJ1" s="22">
        <v>2020</v>
      </c>
      <c r="WBK1" s="22">
        <v>2021</v>
      </c>
      <c r="WBO1" s="22">
        <v>2020</v>
      </c>
      <c r="WBP1" s="22">
        <v>2021</v>
      </c>
      <c r="WBR1" s="22">
        <v>2020</v>
      </c>
      <c r="WBS1" s="22">
        <v>2021</v>
      </c>
      <c r="WBW1" s="22">
        <v>2020</v>
      </c>
      <c r="WBX1" s="22">
        <v>2021</v>
      </c>
      <c r="WBZ1" s="22">
        <v>2020</v>
      </c>
      <c r="WCA1" s="22">
        <v>2021</v>
      </c>
      <c r="WCE1" s="22">
        <v>2020</v>
      </c>
      <c r="WCF1" s="22">
        <v>2021</v>
      </c>
      <c r="WCH1" s="22">
        <v>2020</v>
      </c>
      <c r="WCI1" s="22">
        <v>2021</v>
      </c>
      <c r="WCM1" s="22">
        <v>2020</v>
      </c>
      <c r="WCN1" s="22">
        <v>2021</v>
      </c>
      <c r="WCP1" s="22">
        <v>2020</v>
      </c>
      <c r="WCQ1" s="22">
        <v>2021</v>
      </c>
      <c r="WCU1" s="22">
        <v>2020</v>
      </c>
      <c r="WCV1" s="22">
        <v>2021</v>
      </c>
      <c r="WCX1" s="22">
        <v>2020</v>
      </c>
      <c r="WCY1" s="22">
        <v>2021</v>
      </c>
      <c r="WDC1" s="22">
        <v>2020</v>
      </c>
      <c r="WDD1" s="22">
        <v>2021</v>
      </c>
      <c r="WDF1" s="22">
        <v>2020</v>
      </c>
      <c r="WDG1" s="22">
        <v>2021</v>
      </c>
      <c r="WDK1" s="22">
        <v>2020</v>
      </c>
      <c r="WDL1" s="22">
        <v>2021</v>
      </c>
      <c r="WDN1" s="22">
        <v>2020</v>
      </c>
      <c r="WDO1" s="22">
        <v>2021</v>
      </c>
      <c r="WDS1" s="22">
        <v>2020</v>
      </c>
      <c r="WDT1" s="22">
        <v>2021</v>
      </c>
      <c r="WDV1" s="22">
        <v>2020</v>
      </c>
      <c r="WDW1" s="22">
        <v>2021</v>
      </c>
      <c r="WEA1" s="22">
        <v>2020</v>
      </c>
      <c r="WEB1" s="22">
        <v>2021</v>
      </c>
      <c r="WED1" s="22">
        <v>2020</v>
      </c>
      <c r="WEE1" s="22">
        <v>2021</v>
      </c>
      <c r="WEI1" s="22">
        <v>2020</v>
      </c>
      <c r="WEJ1" s="22">
        <v>2021</v>
      </c>
      <c r="WEL1" s="22">
        <v>2020</v>
      </c>
      <c r="WEM1" s="22">
        <v>2021</v>
      </c>
      <c r="WEQ1" s="22">
        <v>2020</v>
      </c>
      <c r="WER1" s="22">
        <v>2021</v>
      </c>
      <c r="WET1" s="22">
        <v>2020</v>
      </c>
      <c r="WEU1" s="22">
        <v>2021</v>
      </c>
      <c r="WEY1" s="22">
        <v>2020</v>
      </c>
      <c r="WEZ1" s="22">
        <v>2021</v>
      </c>
      <c r="WFB1" s="22">
        <v>2020</v>
      </c>
      <c r="WFC1" s="22">
        <v>2021</v>
      </c>
      <c r="WFG1" s="22">
        <v>2020</v>
      </c>
      <c r="WFH1" s="22">
        <v>2021</v>
      </c>
      <c r="WFJ1" s="22">
        <v>2020</v>
      </c>
      <c r="WFK1" s="22">
        <v>2021</v>
      </c>
      <c r="WFO1" s="22">
        <v>2020</v>
      </c>
      <c r="WFP1" s="22">
        <v>2021</v>
      </c>
      <c r="WFR1" s="22">
        <v>2020</v>
      </c>
      <c r="WFS1" s="22">
        <v>2021</v>
      </c>
      <c r="WFW1" s="22">
        <v>2020</v>
      </c>
      <c r="WFX1" s="22">
        <v>2021</v>
      </c>
      <c r="WFZ1" s="22">
        <v>2020</v>
      </c>
      <c r="WGA1" s="22">
        <v>2021</v>
      </c>
      <c r="WGE1" s="22">
        <v>2020</v>
      </c>
      <c r="WGF1" s="22">
        <v>2021</v>
      </c>
      <c r="WGH1" s="22">
        <v>2020</v>
      </c>
      <c r="WGI1" s="22">
        <v>2021</v>
      </c>
      <c r="WGM1" s="22">
        <v>2020</v>
      </c>
      <c r="WGN1" s="22">
        <v>2021</v>
      </c>
      <c r="WGP1" s="22">
        <v>2020</v>
      </c>
      <c r="WGQ1" s="22">
        <v>2021</v>
      </c>
      <c r="WGU1" s="22">
        <v>2020</v>
      </c>
      <c r="WGV1" s="22">
        <v>2021</v>
      </c>
      <c r="WGX1" s="22">
        <v>2020</v>
      </c>
      <c r="WGY1" s="22">
        <v>2021</v>
      </c>
      <c r="WHC1" s="22">
        <v>2020</v>
      </c>
      <c r="WHD1" s="22">
        <v>2021</v>
      </c>
      <c r="WHF1" s="22">
        <v>2020</v>
      </c>
      <c r="WHG1" s="22">
        <v>2021</v>
      </c>
      <c r="WHK1" s="22">
        <v>2020</v>
      </c>
      <c r="WHL1" s="22">
        <v>2021</v>
      </c>
      <c r="WHN1" s="22">
        <v>2020</v>
      </c>
      <c r="WHO1" s="22">
        <v>2021</v>
      </c>
      <c r="WHS1" s="22">
        <v>2020</v>
      </c>
      <c r="WHT1" s="22">
        <v>2021</v>
      </c>
      <c r="WHV1" s="22">
        <v>2020</v>
      </c>
      <c r="WHW1" s="22">
        <v>2021</v>
      </c>
      <c r="WIA1" s="22">
        <v>2020</v>
      </c>
      <c r="WIB1" s="22">
        <v>2021</v>
      </c>
      <c r="WID1" s="22">
        <v>2020</v>
      </c>
      <c r="WIE1" s="22">
        <v>2021</v>
      </c>
      <c r="WII1" s="22">
        <v>2020</v>
      </c>
      <c r="WIJ1" s="22">
        <v>2021</v>
      </c>
      <c r="WIL1" s="22">
        <v>2020</v>
      </c>
      <c r="WIM1" s="22">
        <v>2021</v>
      </c>
      <c r="WIQ1" s="22">
        <v>2020</v>
      </c>
      <c r="WIR1" s="22">
        <v>2021</v>
      </c>
      <c r="WIT1" s="22">
        <v>2020</v>
      </c>
      <c r="WIU1" s="22">
        <v>2021</v>
      </c>
      <c r="WIY1" s="22">
        <v>2020</v>
      </c>
      <c r="WIZ1" s="22">
        <v>2021</v>
      </c>
      <c r="WJB1" s="22">
        <v>2020</v>
      </c>
      <c r="WJC1" s="22">
        <v>2021</v>
      </c>
      <c r="WJG1" s="22">
        <v>2020</v>
      </c>
      <c r="WJH1" s="22">
        <v>2021</v>
      </c>
      <c r="WJJ1" s="22">
        <v>2020</v>
      </c>
      <c r="WJK1" s="22">
        <v>2021</v>
      </c>
      <c r="WJO1" s="22">
        <v>2020</v>
      </c>
      <c r="WJP1" s="22">
        <v>2021</v>
      </c>
      <c r="WJR1" s="22">
        <v>2020</v>
      </c>
      <c r="WJS1" s="22">
        <v>2021</v>
      </c>
      <c r="WJW1" s="22">
        <v>2020</v>
      </c>
      <c r="WJX1" s="22">
        <v>2021</v>
      </c>
      <c r="WJZ1" s="22">
        <v>2020</v>
      </c>
      <c r="WKA1" s="22">
        <v>2021</v>
      </c>
      <c r="WKE1" s="22">
        <v>2020</v>
      </c>
      <c r="WKF1" s="22">
        <v>2021</v>
      </c>
      <c r="WKH1" s="22">
        <v>2020</v>
      </c>
      <c r="WKI1" s="22">
        <v>2021</v>
      </c>
      <c r="WKM1" s="22">
        <v>2020</v>
      </c>
      <c r="WKN1" s="22">
        <v>2021</v>
      </c>
      <c r="WKP1" s="22">
        <v>2020</v>
      </c>
      <c r="WKQ1" s="22">
        <v>2021</v>
      </c>
      <c r="WKU1" s="22">
        <v>2020</v>
      </c>
      <c r="WKV1" s="22">
        <v>2021</v>
      </c>
      <c r="WKX1" s="22">
        <v>2020</v>
      </c>
      <c r="WKY1" s="22">
        <v>2021</v>
      </c>
      <c r="WLC1" s="22">
        <v>2020</v>
      </c>
      <c r="WLD1" s="22">
        <v>2021</v>
      </c>
      <c r="WLF1" s="22">
        <v>2020</v>
      </c>
      <c r="WLG1" s="22">
        <v>2021</v>
      </c>
      <c r="WLK1" s="22">
        <v>2020</v>
      </c>
      <c r="WLL1" s="22">
        <v>2021</v>
      </c>
      <c r="WLN1" s="22">
        <v>2020</v>
      </c>
      <c r="WLO1" s="22">
        <v>2021</v>
      </c>
      <c r="WLS1" s="22">
        <v>2020</v>
      </c>
      <c r="WLT1" s="22">
        <v>2021</v>
      </c>
      <c r="WLV1" s="22">
        <v>2020</v>
      </c>
      <c r="WLW1" s="22">
        <v>2021</v>
      </c>
      <c r="WMA1" s="22">
        <v>2020</v>
      </c>
      <c r="WMB1" s="22">
        <v>2021</v>
      </c>
      <c r="WMD1" s="22">
        <v>2020</v>
      </c>
      <c r="WME1" s="22">
        <v>2021</v>
      </c>
      <c r="WMI1" s="22">
        <v>2020</v>
      </c>
      <c r="WMJ1" s="22">
        <v>2021</v>
      </c>
      <c r="WML1" s="22">
        <v>2020</v>
      </c>
      <c r="WMM1" s="22">
        <v>2021</v>
      </c>
      <c r="WMQ1" s="22">
        <v>2020</v>
      </c>
      <c r="WMR1" s="22">
        <v>2021</v>
      </c>
      <c r="WMT1" s="22">
        <v>2020</v>
      </c>
      <c r="WMU1" s="22">
        <v>2021</v>
      </c>
      <c r="WMY1" s="22">
        <v>2020</v>
      </c>
      <c r="WMZ1" s="22">
        <v>2021</v>
      </c>
      <c r="WNB1" s="22">
        <v>2020</v>
      </c>
      <c r="WNC1" s="22">
        <v>2021</v>
      </c>
      <c r="WNG1" s="22">
        <v>2020</v>
      </c>
      <c r="WNH1" s="22">
        <v>2021</v>
      </c>
      <c r="WNJ1" s="22">
        <v>2020</v>
      </c>
      <c r="WNK1" s="22">
        <v>2021</v>
      </c>
      <c r="WNO1" s="22">
        <v>2020</v>
      </c>
      <c r="WNP1" s="22">
        <v>2021</v>
      </c>
      <c r="WNR1" s="22">
        <v>2020</v>
      </c>
      <c r="WNS1" s="22">
        <v>2021</v>
      </c>
      <c r="WNW1" s="22">
        <v>2020</v>
      </c>
      <c r="WNX1" s="22">
        <v>2021</v>
      </c>
      <c r="WNZ1" s="22">
        <v>2020</v>
      </c>
      <c r="WOA1" s="22">
        <v>2021</v>
      </c>
      <c r="WOE1" s="22">
        <v>2020</v>
      </c>
      <c r="WOF1" s="22">
        <v>2021</v>
      </c>
      <c r="WOH1" s="22">
        <v>2020</v>
      </c>
      <c r="WOI1" s="22">
        <v>2021</v>
      </c>
      <c r="WOM1" s="22">
        <v>2020</v>
      </c>
      <c r="WON1" s="22">
        <v>2021</v>
      </c>
      <c r="WOP1" s="22">
        <v>2020</v>
      </c>
      <c r="WOQ1" s="22">
        <v>2021</v>
      </c>
      <c r="WOU1" s="22">
        <v>2020</v>
      </c>
      <c r="WOV1" s="22">
        <v>2021</v>
      </c>
      <c r="WOX1" s="22">
        <v>2020</v>
      </c>
      <c r="WOY1" s="22">
        <v>2021</v>
      </c>
      <c r="WPC1" s="22">
        <v>2020</v>
      </c>
      <c r="WPD1" s="22">
        <v>2021</v>
      </c>
      <c r="WPF1" s="22">
        <v>2020</v>
      </c>
      <c r="WPG1" s="22">
        <v>2021</v>
      </c>
      <c r="WPK1" s="22">
        <v>2020</v>
      </c>
      <c r="WPL1" s="22">
        <v>2021</v>
      </c>
      <c r="WPN1" s="22">
        <v>2020</v>
      </c>
      <c r="WPO1" s="22">
        <v>2021</v>
      </c>
      <c r="WPS1" s="22">
        <v>2020</v>
      </c>
      <c r="WPT1" s="22">
        <v>2021</v>
      </c>
      <c r="WPV1" s="22">
        <v>2020</v>
      </c>
      <c r="WPW1" s="22">
        <v>2021</v>
      </c>
      <c r="WQA1" s="22">
        <v>2020</v>
      </c>
      <c r="WQB1" s="22">
        <v>2021</v>
      </c>
      <c r="WQD1" s="22">
        <v>2020</v>
      </c>
      <c r="WQE1" s="22">
        <v>2021</v>
      </c>
      <c r="WQI1" s="22">
        <v>2020</v>
      </c>
      <c r="WQJ1" s="22">
        <v>2021</v>
      </c>
      <c r="WQL1" s="22">
        <v>2020</v>
      </c>
      <c r="WQM1" s="22">
        <v>2021</v>
      </c>
      <c r="WQQ1" s="22">
        <v>2020</v>
      </c>
      <c r="WQR1" s="22">
        <v>2021</v>
      </c>
      <c r="WQT1" s="22">
        <v>2020</v>
      </c>
      <c r="WQU1" s="22">
        <v>2021</v>
      </c>
      <c r="WQY1" s="22">
        <v>2020</v>
      </c>
      <c r="WQZ1" s="22">
        <v>2021</v>
      </c>
      <c r="WRB1" s="22">
        <v>2020</v>
      </c>
      <c r="WRC1" s="22">
        <v>2021</v>
      </c>
      <c r="WRG1" s="22">
        <v>2020</v>
      </c>
      <c r="WRH1" s="22">
        <v>2021</v>
      </c>
      <c r="WRJ1" s="22">
        <v>2020</v>
      </c>
      <c r="WRK1" s="22">
        <v>2021</v>
      </c>
      <c r="WRO1" s="22">
        <v>2020</v>
      </c>
      <c r="WRP1" s="22">
        <v>2021</v>
      </c>
      <c r="WRR1" s="22">
        <v>2020</v>
      </c>
      <c r="WRS1" s="22">
        <v>2021</v>
      </c>
      <c r="WRW1" s="22">
        <v>2020</v>
      </c>
      <c r="WRX1" s="22">
        <v>2021</v>
      </c>
      <c r="WRZ1" s="22">
        <v>2020</v>
      </c>
      <c r="WSA1" s="22">
        <v>2021</v>
      </c>
      <c r="WSE1" s="22">
        <v>2020</v>
      </c>
      <c r="WSF1" s="22">
        <v>2021</v>
      </c>
      <c r="WSH1" s="22">
        <v>2020</v>
      </c>
      <c r="WSI1" s="22">
        <v>2021</v>
      </c>
      <c r="WSM1" s="22">
        <v>2020</v>
      </c>
      <c r="WSN1" s="22">
        <v>2021</v>
      </c>
      <c r="WSP1" s="22">
        <v>2020</v>
      </c>
      <c r="WSQ1" s="22">
        <v>2021</v>
      </c>
      <c r="WSU1" s="22">
        <v>2020</v>
      </c>
      <c r="WSV1" s="22">
        <v>2021</v>
      </c>
      <c r="WSX1" s="22">
        <v>2020</v>
      </c>
      <c r="WSY1" s="22">
        <v>2021</v>
      </c>
      <c r="WTC1" s="22">
        <v>2020</v>
      </c>
      <c r="WTD1" s="22">
        <v>2021</v>
      </c>
      <c r="WTF1" s="22">
        <v>2020</v>
      </c>
      <c r="WTG1" s="22">
        <v>2021</v>
      </c>
      <c r="WTK1" s="22">
        <v>2020</v>
      </c>
      <c r="WTL1" s="22">
        <v>2021</v>
      </c>
      <c r="WTN1" s="22">
        <v>2020</v>
      </c>
      <c r="WTO1" s="22">
        <v>2021</v>
      </c>
      <c r="WTS1" s="22">
        <v>2020</v>
      </c>
      <c r="WTT1" s="22">
        <v>2021</v>
      </c>
      <c r="WTV1" s="22">
        <v>2020</v>
      </c>
      <c r="WTW1" s="22">
        <v>2021</v>
      </c>
      <c r="WUA1" s="22">
        <v>2020</v>
      </c>
      <c r="WUB1" s="22">
        <v>2021</v>
      </c>
      <c r="WUD1" s="22">
        <v>2020</v>
      </c>
      <c r="WUE1" s="22">
        <v>2021</v>
      </c>
      <c r="WUI1" s="22">
        <v>2020</v>
      </c>
      <c r="WUJ1" s="22">
        <v>2021</v>
      </c>
      <c r="WUL1" s="22">
        <v>2020</v>
      </c>
      <c r="WUM1" s="22">
        <v>2021</v>
      </c>
      <c r="WUQ1" s="22">
        <v>2020</v>
      </c>
      <c r="WUR1" s="22">
        <v>2021</v>
      </c>
      <c r="WUT1" s="22">
        <v>2020</v>
      </c>
      <c r="WUU1" s="22">
        <v>2021</v>
      </c>
      <c r="WUY1" s="22">
        <v>2020</v>
      </c>
      <c r="WUZ1" s="22">
        <v>2021</v>
      </c>
      <c r="WVB1" s="22">
        <v>2020</v>
      </c>
      <c r="WVC1" s="22">
        <v>2021</v>
      </c>
      <c r="WVG1" s="22">
        <v>2020</v>
      </c>
      <c r="WVH1" s="22">
        <v>2021</v>
      </c>
      <c r="WVJ1" s="22">
        <v>2020</v>
      </c>
      <c r="WVK1" s="22">
        <v>2021</v>
      </c>
      <c r="WVO1" s="22">
        <v>2020</v>
      </c>
      <c r="WVP1" s="22">
        <v>2021</v>
      </c>
      <c r="WVR1" s="22">
        <v>2020</v>
      </c>
      <c r="WVS1" s="22">
        <v>2021</v>
      </c>
      <c r="WVW1" s="22">
        <v>2020</v>
      </c>
      <c r="WVX1" s="22">
        <v>2021</v>
      </c>
      <c r="WVZ1" s="22">
        <v>2020</v>
      </c>
      <c r="WWA1" s="22">
        <v>2021</v>
      </c>
      <c r="WWE1" s="22">
        <v>2020</v>
      </c>
      <c r="WWF1" s="22">
        <v>2021</v>
      </c>
      <c r="WWH1" s="22">
        <v>2020</v>
      </c>
      <c r="WWI1" s="22">
        <v>2021</v>
      </c>
      <c r="WWM1" s="22">
        <v>2020</v>
      </c>
      <c r="WWN1" s="22">
        <v>2021</v>
      </c>
      <c r="WWP1" s="22">
        <v>2020</v>
      </c>
      <c r="WWQ1" s="22">
        <v>2021</v>
      </c>
      <c r="WWU1" s="22">
        <v>2020</v>
      </c>
      <c r="WWV1" s="22">
        <v>2021</v>
      </c>
      <c r="WWX1" s="22">
        <v>2020</v>
      </c>
      <c r="WWY1" s="22">
        <v>2021</v>
      </c>
      <c r="WXC1" s="22">
        <v>2020</v>
      </c>
      <c r="WXD1" s="22">
        <v>2021</v>
      </c>
      <c r="WXF1" s="22">
        <v>2020</v>
      </c>
      <c r="WXG1" s="22">
        <v>2021</v>
      </c>
      <c r="WXK1" s="22">
        <v>2020</v>
      </c>
      <c r="WXL1" s="22">
        <v>2021</v>
      </c>
      <c r="WXN1" s="22">
        <v>2020</v>
      </c>
      <c r="WXO1" s="22">
        <v>2021</v>
      </c>
      <c r="WXS1" s="22">
        <v>2020</v>
      </c>
      <c r="WXT1" s="22">
        <v>2021</v>
      </c>
      <c r="WXV1" s="22">
        <v>2020</v>
      </c>
      <c r="WXW1" s="22">
        <v>2021</v>
      </c>
      <c r="WYA1" s="22">
        <v>2020</v>
      </c>
      <c r="WYB1" s="22">
        <v>2021</v>
      </c>
      <c r="WYD1" s="22">
        <v>2020</v>
      </c>
      <c r="WYE1" s="22">
        <v>2021</v>
      </c>
      <c r="WYI1" s="22">
        <v>2020</v>
      </c>
      <c r="WYJ1" s="22">
        <v>2021</v>
      </c>
      <c r="WYL1" s="22">
        <v>2020</v>
      </c>
      <c r="WYM1" s="22">
        <v>2021</v>
      </c>
      <c r="WYQ1" s="22">
        <v>2020</v>
      </c>
      <c r="WYR1" s="22">
        <v>2021</v>
      </c>
      <c r="WYT1" s="22">
        <v>2020</v>
      </c>
      <c r="WYU1" s="22">
        <v>2021</v>
      </c>
      <c r="WYY1" s="22">
        <v>2020</v>
      </c>
      <c r="WYZ1" s="22">
        <v>2021</v>
      </c>
      <c r="WZB1" s="22">
        <v>2020</v>
      </c>
      <c r="WZC1" s="22">
        <v>2021</v>
      </c>
      <c r="WZG1" s="22">
        <v>2020</v>
      </c>
      <c r="WZH1" s="22">
        <v>2021</v>
      </c>
      <c r="WZJ1" s="22">
        <v>2020</v>
      </c>
      <c r="WZK1" s="22">
        <v>2021</v>
      </c>
      <c r="WZO1" s="22">
        <v>2020</v>
      </c>
      <c r="WZP1" s="22">
        <v>2021</v>
      </c>
      <c r="WZR1" s="22">
        <v>2020</v>
      </c>
      <c r="WZS1" s="22">
        <v>2021</v>
      </c>
      <c r="WZW1" s="22">
        <v>2020</v>
      </c>
      <c r="WZX1" s="22">
        <v>2021</v>
      </c>
      <c r="WZZ1" s="22">
        <v>2020</v>
      </c>
      <c r="XAA1" s="22">
        <v>2021</v>
      </c>
      <c r="XAE1" s="22">
        <v>2020</v>
      </c>
      <c r="XAF1" s="22">
        <v>2021</v>
      </c>
      <c r="XAH1" s="22">
        <v>2020</v>
      </c>
      <c r="XAI1" s="22">
        <v>2021</v>
      </c>
      <c r="XAM1" s="22">
        <v>2020</v>
      </c>
      <c r="XAN1" s="22">
        <v>2021</v>
      </c>
      <c r="XAP1" s="22">
        <v>2020</v>
      </c>
      <c r="XAQ1" s="22">
        <v>2021</v>
      </c>
      <c r="XAU1" s="22">
        <v>2020</v>
      </c>
      <c r="XAV1" s="22">
        <v>2021</v>
      </c>
      <c r="XAX1" s="22">
        <v>2020</v>
      </c>
      <c r="XAY1" s="22">
        <v>2021</v>
      </c>
      <c r="XBC1" s="22">
        <v>2020</v>
      </c>
      <c r="XBD1" s="22">
        <v>2021</v>
      </c>
      <c r="XBF1" s="22">
        <v>2020</v>
      </c>
      <c r="XBG1" s="22">
        <v>2021</v>
      </c>
      <c r="XBK1" s="22">
        <v>2020</v>
      </c>
      <c r="XBL1" s="22">
        <v>2021</v>
      </c>
      <c r="XBN1" s="22">
        <v>2020</v>
      </c>
      <c r="XBO1" s="22">
        <v>2021</v>
      </c>
      <c r="XBS1" s="22">
        <v>2020</v>
      </c>
      <c r="XBT1" s="22">
        <v>2021</v>
      </c>
      <c r="XBV1" s="22">
        <v>2020</v>
      </c>
      <c r="XBW1" s="22">
        <v>2021</v>
      </c>
      <c r="XCA1" s="22">
        <v>2020</v>
      </c>
      <c r="XCB1" s="22">
        <v>2021</v>
      </c>
      <c r="XCD1" s="22">
        <v>2020</v>
      </c>
      <c r="XCE1" s="22">
        <v>2021</v>
      </c>
      <c r="XCI1" s="22">
        <v>2020</v>
      </c>
      <c r="XCJ1" s="22">
        <v>2021</v>
      </c>
      <c r="XCL1" s="22">
        <v>2020</v>
      </c>
      <c r="XCM1" s="22">
        <v>2021</v>
      </c>
      <c r="XCQ1" s="22">
        <v>2020</v>
      </c>
      <c r="XCR1" s="22">
        <v>2021</v>
      </c>
      <c r="XCT1" s="22">
        <v>2020</v>
      </c>
      <c r="XCU1" s="22">
        <v>2021</v>
      </c>
      <c r="XCY1" s="22">
        <v>2020</v>
      </c>
      <c r="XCZ1" s="22">
        <v>2021</v>
      </c>
      <c r="XDB1" s="22">
        <v>2020</v>
      </c>
      <c r="XDC1" s="22">
        <v>2021</v>
      </c>
      <c r="XDG1" s="22">
        <v>2020</v>
      </c>
      <c r="XDH1" s="22">
        <v>2021</v>
      </c>
      <c r="XDJ1" s="22">
        <v>2020</v>
      </c>
      <c r="XDK1" s="22">
        <v>2021</v>
      </c>
      <c r="XDO1" s="22">
        <v>2020</v>
      </c>
      <c r="XDP1" s="22">
        <v>2021</v>
      </c>
      <c r="XDR1" s="22">
        <v>2020</v>
      </c>
      <c r="XDS1" s="22">
        <v>2021</v>
      </c>
      <c r="XDW1" s="22">
        <v>2020</v>
      </c>
      <c r="XDX1" s="22">
        <v>2021</v>
      </c>
      <c r="XDZ1" s="22">
        <v>2020</v>
      </c>
      <c r="XEA1" s="22">
        <v>2021</v>
      </c>
      <c r="XEE1" s="22">
        <v>2020</v>
      </c>
      <c r="XEF1" s="22">
        <v>2021</v>
      </c>
      <c r="XEH1" s="22">
        <v>2020</v>
      </c>
      <c r="XEI1" s="22">
        <v>2021</v>
      </c>
      <c r="XEM1" s="22">
        <v>2020</v>
      </c>
      <c r="XEN1" s="22">
        <v>2021</v>
      </c>
      <c r="XEP1" s="22">
        <v>2020</v>
      </c>
      <c r="XEQ1" s="22">
        <v>2021</v>
      </c>
      <c r="XEU1" s="22">
        <v>2020</v>
      </c>
      <c r="XEV1" s="22">
        <v>2021</v>
      </c>
      <c r="XEX1" s="22">
        <v>2020</v>
      </c>
      <c r="XEY1" s="22">
        <v>2021</v>
      </c>
      <c r="XFC1" s="22">
        <v>2020</v>
      </c>
      <c r="XFD1" s="22">
        <v>2021</v>
      </c>
    </row>
    <row r="2" spans="1:16384" x14ac:dyDescent="0.25">
      <c r="A2" t="s">
        <v>763</v>
      </c>
      <c r="B2" s="13">
        <f>GETPIVOTDATA("Jml. Pend. Miskin (juta jiwa)",$A$4,"Tahun",2020)/GETPIVOTDATA("Jml. Pend. Miskin (juta jiwa)",$K$4,"Tahun",2020)</f>
        <v>66.66</v>
      </c>
      <c r="C2" s="13">
        <f>GETPIVOTDATA("Jml. Pend. Miskin (juta jiwa)",$A$4,"Tahun",2021)/GETPIVOTDATA("Jml. Pend. Miskin (juta jiwa)",$K$4,"Tahun",2021)</f>
        <v>69.55</v>
      </c>
      <c r="F2" t="s">
        <v>764</v>
      </c>
      <c r="G2" s="13">
        <f>GETPIVOTDATA("% Pend. Miskin",$F$7,"Tahun",2020)</f>
        <v>6.6950000000000003</v>
      </c>
      <c r="H2" s="13">
        <f>GETPIVOTDATA("% Pend. Miskin",$F$7,"Tahun",2021)</f>
        <v>6.9399999999999995</v>
      </c>
      <c r="I2" t="s">
        <v>763</v>
      </c>
      <c r="J2" s="13" t="e">
        <f>GETPIVOTDATA("Jml. Pend. Miskin (ribu jiwa)",$A$7,"Tahun",2020)/GETPIVOTDATA("Jml. Pend. Miskin (ribu jiwa)",$K$7,"Tahun",2020)</f>
        <v>#REF!</v>
      </c>
      <c r="K2" s="13" t="e">
        <f>GETPIVOTDATA("Jml. Pend. Miskin (ribu jiwa)",$A$7,"Tahun",2021)/GETPIVOTDATA("Jml. Pend. Miskin (ribu jiwa)",$K$7,"Tahun",2021)</f>
        <v>#REF!</v>
      </c>
      <c r="N2" t="s">
        <v>764</v>
      </c>
      <c r="O2" s="13">
        <f>GETPIVOTDATA("% Pend. Miskin",$F$7,"Tahun",2020)</f>
        <v>6.6950000000000003</v>
      </c>
      <c r="P2" s="13">
        <f>GETPIVOTDATA("% Pend. Miskin",$F$7,"Tahun",2021)</f>
        <v>6.9399999999999995</v>
      </c>
      <c r="Q2" t="s">
        <v>763</v>
      </c>
      <c r="R2" s="13" t="e">
        <f>GETPIVOTDATA("Jml. Pend. Miskin (ribu jiwa)",$A$7,"Tahun",2020)/GETPIVOTDATA("Jml. Pend. Miskin (ribu jiwa)",$K$7,"Tahun",2020)</f>
        <v>#REF!</v>
      </c>
      <c r="S2" s="13" t="e">
        <f>GETPIVOTDATA("Jml. Pend. Miskin (ribu jiwa)",$A$7,"Tahun",2021)/GETPIVOTDATA("Jml. Pend. Miskin (ribu jiwa)",$K$7,"Tahun",2021)</f>
        <v>#REF!</v>
      </c>
      <c r="V2" t="s">
        <v>764</v>
      </c>
      <c r="W2" s="13">
        <f>GETPIVOTDATA("% Pend. Miskin",$F$7,"Tahun",2020)</f>
        <v>6.6950000000000003</v>
      </c>
      <c r="X2" s="13">
        <f>GETPIVOTDATA("% Pend. Miskin",$F$7,"Tahun",2021)</f>
        <v>6.9399999999999995</v>
      </c>
      <c r="Y2" t="s">
        <v>763</v>
      </c>
      <c r="Z2" s="13" t="e">
        <f>GETPIVOTDATA("Jml. Pend. Miskin (ribu jiwa)",$A$7,"Tahun",2020)/GETPIVOTDATA("Jml. Pend. Miskin (ribu jiwa)",$K$7,"Tahun",2020)</f>
        <v>#REF!</v>
      </c>
      <c r="AA2" s="13" t="e">
        <f>GETPIVOTDATA("Jml. Pend. Miskin (ribu jiwa)",$A$7,"Tahun",2021)/GETPIVOTDATA("Jml. Pend. Miskin (ribu jiwa)",$K$7,"Tahun",2021)</f>
        <v>#REF!</v>
      </c>
      <c r="AD2" t="s">
        <v>764</v>
      </c>
      <c r="AE2" s="13">
        <f>GETPIVOTDATA("% Pend. Miskin",$F$7,"Tahun",2020)</f>
        <v>6.6950000000000003</v>
      </c>
      <c r="AF2" s="13">
        <f>GETPIVOTDATA("% Pend. Miskin",$F$7,"Tahun",2021)</f>
        <v>6.9399999999999995</v>
      </c>
      <c r="AG2" t="s">
        <v>763</v>
      </c>
      <c r="AH2" s="13" t="e">
        <f>GETPIVOTDATA("Jml. Pend. Miskin (ribu jiwa)",$A$7,"Tahun",2020)/GETPIVOTDATA("Jml. Pend. Miskin (ribu jiwa)",$K$7,"Tahun",2020)</f>
        <v>#REF!</v>
      </c>
      <c r="AI2" s="13" t="e">
        <f>GETPIVOTDATA("Jml. Pend. Miskin (ribu jiwa)",$A$7,"Tahun",2021)/GETPIVOTDATA("Jml. Pend. Miskin (ribu jiwa)",$K$7,"Tahun",2021)</f>
        <v>#REF!</v>
      </c>
      <c r="AL2" t="s">
        <v>764</v>
      </c>
      <c r="AM2" s="13">
        <f>GETPIVOTDATA("% Pend. Miskin",$F$7,"Tahun",2020)</f>
        <v>6.6950000000000003</v>
      </c>
      <c r="AN2" s="13">
        <f>GETPIVOTDATA("% Pend. Miskin",$F$7,"Tahun",2021)</f>
        <v>6.9399999999999995</v>
      </c>
      <c r="AO2" t="s">
        <v>763</v>
      </c>
      <c r="AP2" s="13" t="e">
        <f>GETPIVOTDATA("Jml. Pend. Miskin (ribu jiwa)",$A$7,"Tahun",2020)/GETPIVOTDATA("Jml. Pend. Miskin (ribu jiwa)",$K$7,"Tahun",2020)</f>
        <v>#REF!</v>
      </c>
      <c r="AQ2" s="13" t="e">
        <f>GETPIVOTDATA("Jml. Pend. Miskin (ribu jiwa)",$A$7,"Tahun",2021)/GETPIVOTDATA("Jml. Pend. Miskin (ribu jiwa)",$K$7,"Tahun",2021)</f>
        <v>#REF!</v>
      </c>
      <c r="AT2" t="s">
        <v>764</v>
      </c>
      <c r="AU2" s="13">
        <f>GETPIVOTDATA("% Pend. Miskin",$F$7,"Tahun",2020)</f>
        <v>6.6950000000000003</v>
      </c>
      <c r="AV2" s="13">
        <f>GETPIVOTDATA("% Pend. Miskin",$F$7,"Tahun",2021)</f>
        <v>6.9399999999999995</v>
      </c>
      <c r="AW2" t="s">
        <v>763</v>
      </c>
      <c r="AX2" s="13" t="e">
        <f>GETPIVOTDATA("Jml. Pend. Miskin (ribu jiwa)",$A$7,"Tahun",2020)/GETPIVOTDATA("Jml. Pend. Miskin (ribu jiwa)",$K$7,"Tahun",2020)</f>
        <v>#REF!</v>
      </c>
      <c r="AY2" s="13" t="e">
        <f>GETPIVOTDATA("Jml. Pend. Miskin (ribu jiwa)",$A$7,"Tahun",2021)/GETPIVOTDATA("Jml. Pend. Miskin (ribu jiwa)",$K$7,"Tahun",2021)</f>
        <v>#REF!</v>
      </c>
      <c r="BB2" t="s">
        <v>764</v>
      </c>
      <c r="BC2" s="13">
        <f>GETPIVOTDATA("% Pend. Miskin",$F$7,"Tahun",2020)</f>
        <v>6.6950000000000003</v>
      </c>
      <c r="BD2" s="13">
        <f>GETPIVOTDATA("% Pend. Miskin",$F$7,"Tahun",2021)</f>
        <v>6.9399999999999995</v>
      </c>
      <c r="BE2" t="s">
        <v>763</v>
      </c>
      <c r="BF2" s="13" t="e">
        <f>GETPIVOTDATA("Jml. Pend. Miskin (ribu jiwa)",$A$7,"Tahun",2020)/GETPIVOTDATA("Jml. Pend. Miskin (ribu jiwa)",$K$7,"Tahun",2020)</f>
        <v>#REF!</v>
      </c>
      <c r="BG2" s="13" t="e">
        <f>GETPIVOTDATA("Jml. Pend. Miskin (ribu jiwa)",$A$7,"Tahun",2021)/GETPIVOTDATA("Jml. Pend. Miskin (ribu jiwa)",$K$7,"Tahun",2021)</f>
        <v>#REF!</v>
      </c>
      <c r="BJ2" t="s">
        <v>764</v>
      </c>
      <c r="BK2" s="13">
        <f>GETPIVOTDATA("% Pend. Miskin",$F$7,"Tahun",2020)</f>
        <v>6.6950000000000003</v>
      </c>
      <c r="BL2" s="13">
        <f>GETPIVOTDATA("% Pend. Miskin",$F$7,"Tahun",2021)</f>
        <v>6.9399999999999995</v>
      </c>
      <c r="BM2" t="s">
        <v>763</v>
      </c>
      <c r="BN2" s="13" t="e">
        <f>GETPIVOTDATA("Jml. Pend. Miskin (ribu jiwa)",$A$7,"Tahun",2020)/GETPIVOTDATA("Jml. Pend. Miskin (ribu jiwa)",$K$7,"Tahun",2020)</f>
        <v>#REF!</v>
      </c>
      <c r="BO2" s="13" t="e">
        <f>GETPIVOTDATA("Jml. Pend. Miskin (ribu jiwa)",$A$7,"Tahun",2021)/GETPIVOTDATA("Jml. Pend. Miskin (ribu jiwa)",$K$7,"Tahun",2021)</f>
        <v>#REF!</v>
      </c>
      <c r="BR2" t="s">
        <v>764</v>
      </c>
      <c r="BS2" s="13">
        <f>GETPIVOTDATA("% Pend. Miskin",$F$7,"Tahun",2020)</f>
        <v>6.6950000000000003</v>
      </c>
      <c r="BT2" s="13">
        <f>GETPIVOTDATA("% Pend. Miskin",$F$7,"Tahun",2021)</f>
        <v>6.9399999999999995</v>
      </c>
      <c r="BU2" t="s">
        <v>763</v>
      </c>
      <c r="BV2" s="13" t="e">
        <f>GETPIVOTDATA("Jml. Pend. Miskin (ribu jiwa)",$A$7,"Tahun",2020)/GETPIVOTDATA("Jml. Pend. Miskin (ribu jiwa)",$K$7,"Tahun",2020)</f>
        <v>#REF!</v>
      </c>
      <c r="BW2" s="13" t="e">
        <f>GETPIVOTDATA("Jml. Pend. Miskin (ribu jiwa)",$A$7,"Tahun",2021)/GETPIVOTDATA("Jml. Pend. Miskin (ribu jiwa)",$K$7,"Tahun",2021)</f>
        <v>#REF!</v>
      </c>
      <c r="BZ2" t="s">
        <v>764</v>
      </c>
      <c r="CA2" s="13">
        <f>GETPIVOTDATA("% Pend. Miskin",$F$7,"Tahun",2020)</f>
        <v>6.6950000000000003</v>
      </c>
      <c r="CB2" s="13">
        <f>GETPIVOTDATA("% Pend. Miskin",$F$7,"Tahun",2021)</f>
        <v>6.9399999999999995</v>
      </c>
      <c r="CC2" t="s">
        <v>763</v>
      </c>
      <c r="CD2" s="13" t="e">
        <f>GETPIVOTDATA("Jml. Pend. Miskin (ribu jiwa)",$A$7,"Tahun",2020)/GETPIVOTDATA("Jml. Pend. Miskin (ribu jiwa)",$K$7,"Tahun",2020)</f>
        <v>#REF!</v>
      </c>
      <c r="CE2" s="13" t="e">
        <f>GETPIVOTDATA("Jml. Pend. Miskin (ribu jiwa)",$A$7,"Tahun",2021)/GETPIVOTDATA("Jml. Pend. Miskin (ribu jiwa)",$K$7,"Tahun",2021)</f>
        <v>#REF!</v>
      </c>
      <c r="CH2" t="s">
        <v>764</v>
      </c>
      <c r="CI2" s="13">
        <f>GETPIVOTDATA("% Pend. Miskin",$F$7,"Tahun",2020)</f>
        <v>6.6950000000000003</v>
      </c>
      <c r="CJ2" s="13">
        <f>GETPIVOTDATA("% Pend. Miskin",$F$7,"Tahun",2021)</f>
        <v>6.9399999999999995</v>
      </c>
      <c r="CK2" t="s">
        <v>763</v>
      </c>
      <c r="CL2" s="13" t="e">
        <f>GETPIVOTDATA("Jml. Pend. Miskin (ribu jiwa)",$A$7,"Tahun",2020)/GETPIVOTDATA("Jml. Pend. Miskin (ribu jiwa)",$K$7,"Tahun",2020)</f>
        <v>#REF!</v>
      </c>
      <c r="CM2" s="13" t="e">
        <f>GETPIVOTDATA("Jml. Pend. Miskin (ribu jiwa)",$A$7,"Tahun",2021)/GETPIVOTDATA("Jml. Pend. Miskin (ribu jiwa)",$K$7,"Tahun",2021)</f>
        <v>#REF!</v>
      </c>
      <c r="CP2" t="s">
        <v>764</v>
      </c>
      <c r="CQ2" s="13">
        <f>GETPIVOTDATA("% Pend. Miskin",$F$7,"Tahun",2020)</f>
        <v>6.6950000000000003</v>
      </c>
      <c r="CR2" s="13">
        <f>GETPIVOTDATA("% Pend. Miskin",$F$7,"Tahun",2021)</f>
        <v>6.9399999999999995</v>
      </c>
      <c r="CS2" t="s">
        <v>763</v>
      </c>
      <c r="CT2" s="13" t="e">
        <f>GETPIVOTDATA("Jml. Pend. Miskin (ribu jiwa)",$A$7,"Tahun",2020)/GETPIVOTDATA("Jml. Pend. Miskin (ribu jiwa)",$K$7,"Tahun",2020)</f>
        <v>#REF!</v>
      </c>
      <c r="CU2" s="13" t="e">
        <f>GETPIVOTDATA("Jml. Pend. Miskin (ribu jiwa)",$A$7,"Tahun",2021)/GETPIVOTDATA("Jml. Pend. Miskin (ribu jiwa)",$K$7,"Tahun",2021)</f>
        <v>#REF!</v>
      </c>
      <c r="CX2" t="s">
        <v>764</v>
      </c>
      <c r="CY2" s="13">
        <f>GETPIVOTDATA("% Pend. Miskin",$F$7,"Tahun",2020)</f>
        <v>6.6950000000000003</v>
      </c>
      <c r="CZ2" s="13">
        <f>GETPIVOTDATA("% Pend. Miskin",$F$7,"Tahun",2021)</f>
        <v>6.9399999999999995</v>
      </c>
      <c r="DA2" t="s">
        <v>763</v>
      </c>
      <c r="DB2" s="13" t="e">
        <f>GETPIVOTDATA("Jml. Pend. Miskin (ribu jiwa)",$A$7,"Tahun",2020)/GETPIVOTDATA("Jml. Pend. Miskin (ribu jiwa)",$K$7,"Tahun",2020)</f>
        <v>#REF!</v>
      </c>
      <c r="DC2" s="13" t="e">
        <f>GETPIVOTDATA("Jml. Pend. Miskin (ribu jiwa)",$A$7,"Tahun",2021)/GETPIVOTDATA("Jml. Pend. Miskin (ribu jiwa)",$K$7,"Tahun",2021)</f>
        <v>#REF!</v>
      </c>
      <c r="DF2" t="s">
        <v>764</v>
      </c>
      <c r="DG2" s="13">
        <f>GETPIVOTDATA("% Pend. Miskin",$F$7,"Tahun",2020)</f>
        <v>6.6950000000000003</v>
      </c>
      <c r="DH2" s="13">
        <f>GETPIVOTDATA("% Pend. Miskin",$F$7,"Tahun",2021)</f>
        <v>6.9399999999999995</v>
      </c>
      <c r="DI2" t="s">
        <v>763</v>
      </c>
      <c r="DJ2" s="13" t="e">
        <f>GETPIVOTDATA("Jml. Pend. Miskin (ribu jiwa)",$A$7,"Tahun",2020)/GETPIVOTDATA("Jml. Pend. Miskin (ribu jiwa)",$K$7,"Tahun",2020)</f>
        <v>#REF!</v>
      </c>
      <c r="DK2" s="13" t="e">
        <f>GETPIVOTDATA("Jml. Pend. Miskin (ribu jiwa)",$A$7,"Tahun",2021)/GETPIVOTDATA("Jml. Pend. Miskin (ribu jiwa)",$K$7,"Tahun",2021)</f>
        <v>#REF!</v>
      </c>
      <c r="DN2" t="s">
        <v>764</v>
      </c>
      <c r="DO2" s="13">
        <f>GETPIVOTDATA("% Pend. Miskin",$F$7,"Tahun",2020)</f>
        <v>6.6950000000000003</v>
      </c>
      <c r="DP2" s="13">
        <f>GETPIVOTDATA("% Pend. Miskin",$F$7,"Tahun",2021)</f>
        <v>6.9399999999999995</v>
      </c>
      <c r="DQ2" t="s">
        <v>763</v>
      </c>
      <c r="DR2" s="13" t="e">
        <f>GETPIVOTDATA("Jml. Pend. Miskin (ribu jiwa)",$A$7,"Tahun",2020)/GETPIVOTDATA("Jml. Pend. Miskin (ribu jiwa)",$K$7,"Tahun",2020)</f>
        <v>#REF!</v>
      </c>
      <c r="DS2" s="13" t="e">
        <f>GETPIVOTDATA("Jml. Pend. Miskin (ribu jiwa)",$A$7,"Tahun",2021)/GETPIVOTDATA("Jml. Pend. Miskin (ribu jiwa)",$K$7,"Tahun",2021)</f>
        <v>#REF!</v>
      </c>
      <c r="DV2" t="s">
        <v>764</v>
      </c>
      <c r="DW2" s="13">
        <f>GETPIVOTDATA("% Pend. Miskin",$F$7,"Tahun",2020)</f>
        <v>6.6950000000000003</v>
      </c>
      <c r="DX2" s="13">
        <f>GETPIVOTDATA("% Pend. Miskin",$F$7,"Tahun",2021)</f>
        <v>6.9399999999999995</v>
      </c>
      <c r="DY2" t="s">
        <v>763</v>
      </c>
      <c r="DZ2" s="13" t="e">
        <f>GETPIVOTDATA("Jml. Pend. Miskin (ribu jiwa)",$A$7,"Tahun",2020)/GETPIVOTDATA("Jml. Pend. Miskin (ribu jiwa)",$K$7,"Tahun",2020)</f>
        <v>#REF!</v>
      </c>
      <c r="EA2" s="13" t="e">
        <f>GETPIVOTDATA("Jml. Pend. Miskin (ribu jiwa)",$A$7,"Tahun",2021)/GETPIVOTDATA("Jml. Pend. Miskin (ribu jiwa)",$K$7,"Tahun",2021)</f>
        <v>#REF!</v>
      </c>
      <c r="ED2" t="s">
        <v>764</v>
      </c>
      <c r="EE2" s="13">
        <f>GETPIVOTDATA("% Pend. Miskin",$F$7,"Tahun",2020)</f>
        <v>6.6950000000000003</v>
      </c>
      <c r="EF2" s="13">
        <f>GETPIVOTDATA("% Pend. Miskin",$F$7,"Tahun",2021)</f>
        <v>6.9399999999999995</v>
      </c>
      <c r="EG2" t="s">
        <v>763</v>
      </c>
      <c r="EH2" s="13" t="e">
        <f>GETPIVOTDATA("Jml. Pend. Miskin (ribu jiwa)",$A$7,"Tahun",2020)/GETPIVOTDATA("Jml. Pend. Miskin (ribu jiwa)",$K$7,"Tahun",2020)</f>
        <v>#REF!</v>
      </c>
      <c r="EI2" s="13" t="e">
        <f>GETPIVOTDATA("Jml. Pend. Miskin (ribu jiwa)",$A$7,"Tahun",2021)/GETPIVOTDATA("Jml. Pend. Miskin (ribu jiwa)",$K$7,"Tahun",2021)</f>
        <v>#REF!</v>
      </c>
      <c r="EL2" t="s">
        <v>764</v>
      </c>
      <c r="EM2" s="13">
        <f>GETPIVOTDATA("% Pend. Miskin",$F$7,"Tahun",2020)</f>
        <v>6.6950000000000003</v>
      </c>
      <c r="EN2" s="13">
        <f>GETPIVOTDATA("% Pend. Miskin",$F$7,"Tahun",2021)</f>
        <v>6.9399999999999995</v>
      </c>
      <c r="EO2" t="s">
        <v>763</v>
      </c>
      <c r="EP2" s="13" t="e">
        <f>GETPIVOTDATA("Jml. Pend. Miskin (ribu jiwa)",$A$7,"Tahun",2020)/GETPIVOTDATA("Jml. Pend. Miskin (ribu jiwa)",$K$7,"Tahun",2020)</f>
        <v>#REF!</v>
      </c>
      <c r="EQ2" s="13" t="e">
        <f>GETPIVOTDATA("Jml. Pend. Miskin (ribu jiwa)",$A$7,"Tahun",2021)/GETPIVOTDATA("Jml. Pend. Miskin (ribu jiwa)",$K$7,"Tahun",2021)</f>
        <v>#REF!</v>
      </c>
      <c r="ET2" t="s">
        <v>764</v>
      </c>
      <c r="EU2" s="13">
        <f>GETPIVOTDATA("% Pend. Miskin",$F$7,"Tahun",2020)</f>
        <v>6.6950000000000003</v>
      </c>
      <c r="EV2" s="13">
        <f>GETPIVOTDATA("% Pend. Miskin",$F$7,"Tahun",2021)</f>
        <v>6.9399999999999995</v>
      </c>
      <c r="EW2" t="s">
        <v>763</v>
      </c>
      <c r="EX2" s="13" t="e">
        <f>GETPIVOTDATA("Jml. Pend. Miskin (ribu jiwa)",$A$7,"Tahun",2020)/GETPIVOTDATA("Jml. Pend. Miskin (ribu jiwa)",$K$7,"Tahun",2020)</f>
        <v>#REF!</v>
      </c>
      <c r="EY2" s="13" t="e">
        <f>GETPIVOTDATA("Jml. Pend. Miskin (ribu jiwa)",$A$7,"Tahun",2021)/GETPIVOTDATA("Jml. Pend. Miskin (ribu jiwa)",$K$7,"Tahun",2021)</f>
        <v>#REF!</v>
      </c>
      <c r="FB2" t="s">
        <v>764</v>
      </c>
      <c r="FC2" s="13">
        <f>GETPIVOTDATA("% Pend. Miskin",$F$7,"Tahun",2020)</f>
        <v>6.6950000000000003</v>
      </c>
      <c r="FD2" s="13">
        <f>GETPIVOTDATA("% Pend. Miskin",$F$7,"Tahun",2021)</f>
        <v>6.9399999999999995</v>
      </c>
      <c r="FE2" t="s">
        <v>763</v>
      </c>
      <c r="FF2" s="13" t="e">
        <f>GETPIVOTDATA("Jml. Pend. Miskin (ribu jiwa)",$A$7,"Tahun",2020)/GETPIVOTDATA("Jml. Pend. Miskin (ribu jiwa)",$K$7,"Tahun",2020)</f>
        <v>#REF!</v>
      </c>
      <c r="FG2" s="13" t="e">
        <f>GETPIVOTDATA("Jml. Pend. Miskin (ribu jiwa)",$A$7,"Tahun",2021)/GETPIVOTDATA("Jml. Pend. Miskin (ribu jiwa)",$K$7,"Tahun",2021)</f>
        <v>#REF!</v>
      </c>
      <c r="FJ2" t="s">
        <v>764</v>
      </c>
      <c r="FK2" s="13">
        <f>GETPIVOTDATA("% Pend. Miskin",$F$7,"Tahun",2020)</f>
        <v>6.6950000000000003</v>
      </c>
      <c r="FL2" s="13">
        <f>GETPIVOTDATA("% Pend. Miskin",$F$7,"Tahun",2021)</f>
        <v>6.9399999999999995</v>
      </c>
      <c r="FM2" t="s">
        <v>763</v>
      </c>
      <c r="FN2" s="13" t="e">
        <f>GETPIVOTDATA("Jml. Pend. Miskin (ribu jiwa)",$A$7,"Tahun",2020)/GETPIVOTDATA("Jml. Pend. Miskin (ribu jiwa)",$K$7,"Tahun",2020)</f>
        <v>#REF!</v>
      </c>
      <c r="FO2" s="13" t="e">
        <f>GETPIVOTDATA("Jml. Pend. Miskin (ribu jiwa)",$A$7,"Tahun",2021)/GETPIVOTDATA("Jml. Pend. Miskin (ribu jiwa)",$K$7,"Tahun",2021)</f>
        <v>#REF!</v>
      </c>
      <c r="FR2" t="s">
        <v>764</v>
      </c>
      <c r="FS2" s="13">
        <f>GETPIVOTDATA("% Pend. Miskin",$F$7,"Tahun",2020)</f>
        <v>6.6950000000000003</v>
      </c>
      <c r="FT2" s="13">
        <f>GETPIVOTDATA("% Pend. Miskin",$F$7,"Tahun",2021)</f>
        <v>6.9399999999999995</v>
      </c>
      <c r="FU2" t="s">
        <v>763</v>
      </c>
      <c r="FV2" s="13" t="e">
        <f>GETPIVOTDATA("Jml. Pend. Miskin (ribu jiwa)",$A$7,"Tahun",2020)/GETPIVOTDATA("Jml. Pend. Miskin (ribu jiwa)",$K$7,"Tahun",2020)</f>
        <v>#REF!</v>
      </c>
      <c r="FW2" s="13" t="e">
        <f>GETPIVOTDATA("Jml. Pend. Miskin (ribu jiwa)",$A$7,"Tahun",2021)/GETPIVOTDATA("Jml. Pend. Miskin (ribu jiwa)",$K$7,"Tahun",2021)</f>
        <v>#REF!</v>
      </c>
      <c r="FZ2" t="s">
        <v>764</v>
      </c>
      <c r="GA2" s="13">
        <f>GETPIVOTDATA("% Pend. Miskin",$F$7,"Tahun",2020)</f>
        <v>6.6950000000000003</v>
      </c>
      <c r="GB2" s="13">
        <f>GETPIVOTDATA("% Pend. Miskin",$F$7,"Tahun",2021)</f>
        <v>6.9399999999999995</v>
      </c>
      <c r="GC2" t="s">
        <v>763</v>
      </c>
      <c r="GD2" s="13" t="e">
        <f>GETPIVOTDATA("Jml. Pend. Miskin (ribu jiwa)",$A$7,"Tahun",2020)/GETPIVOTDATA("Jml. Pend. Miskin (ribu jiwa)",$K$7,"Tahun",2020)</f>
        <v>#REF!</v>
      </c>
      <c r="GE2" s="13" t="e">
        <f>GETPIVOTDATA("Jml. Pend. Miskin (ribu jiwa)",$A$7,"Tahun",2021)/GETPIVOTDATA("Jml. Pend. Miskin (ribu jiwa)",$K$7,"Tahun",2021)</f>
        <v>#REF!</v>
      </c>
      <c r="GH2" t="s">
        <v>764</v>
      </c>
      <c r="GI2" s="13">
        <f>GETPIVOTDATA("% Pend. Miskin",$F$7,"Tahun",2020)</f>
        <v>6.6950000000000003</v>
      </c>
      <c r="GJ2" s="13">
        <f>GETPIVOTDATA("% Pend. Miskin",$F$7,"Tahun",2021)</f>
        <v>6.9399999999999995</v>
      </c>
      <c r="GK2" t="s">
        <v>763</v>
      </c>
      <c r="GL2" s="13" t="e">
        <f>GETPIVOTDATA("Jml. Pend. Miskin (ribu jiwa)",$A$7,"Tahun",2020)/GETPIVOTDATA("Jml. Pend. Miskin (ribu jiwa)",$K$7,"Tahun",2020)</f>
        <v>#REF!</v>
      </c>
      <c r="GM2" s="13" t="e">
        <f>GETPIVOTDATA("Jml. Pend. Miskin (ribu jiwa)",$A$7,"Tahun",2021)/GETPIVOTDATA("Jml. Pend. Miskin (ribu jiwa)",$K$7,"Tahun",2021)</f>
        <v>#REF!</v>
      </c>
      <c r="GP2" t="s">
        <v>764</v>
      </c>
      <c r="GQ2" s="13">
        <f>GETPIVOTDATA("% Pend. Miskin",$F$7,"Tahun",2020)</f>
        <v>6.6950000000000003</v>
      </c>
      <c r="GR2" s="13">
        <f>GETPIVOTDATA("% Pend. Miskin",$F$7,"Tahun",2021)</f>
        <v>6.9399999999999995</v>
      </c>
      <c r="GS2" t="s">
        <v>763</v>
      </c>
      <c r="GT2" s="13" t="e">
        <f>GETPIVOTDATA("Jml. Pend. Miskin (ribu jiwa)",$A$7,"Tahun",2020)/GETPIVOTDATA("Jml. Pend. Miskin (ribu jiwa)",$K$7,"Tahun",2020)</f>
        <v>#REF!</v>
      </c>
      <c r="GU2" s="13" t="e">
        <f>GETPIVOTDATA("Jml. Pend. Miskin (ribu jiwa)",$A$7,"Tahun",2021)/GETPIVOTDATA("Jml. Pend. Miskin (ribu jiwa)",$K$7,"Tahun",2021)</f>
        <v>#REF!</v>
      </c>
      <c r="GX2" t="s">
        <v>764</v>
      </c>
      <c r="GY2" s="13">
        <f>GETPIVOTDATA("% Pend. Miskin",$F$7,"Tahun",2020)</f>
        <v>6.6950000000000003</v>
      </c>
      <c r="GZ2" s="13">
        <f>GETPIVOTDATA("% Pend. Miskin",$F$7,"Tahun",2021)</f>
        <v>6.9399999999999995</v>
      </c>
      <c r="HA2" t="s">
        <v>763</v>
      </c>
      <c r="HB2" s="13" t="e">
        <f>GETPIVOTDATA("Jml. Pend. Miskin (ribu jiwa)",$A$7,"Tahun",2020)/GETPIVOTDATA("Jml. Pend. Miskin (ribu jiwa)",$K$7,"Tahun",2020)</f>
        <v>#REF!</v>
      </c>
      <c r="HC2" s="13" t="e">
        <f>GETPIVOTDATA("Jml. Pend. Miskin (ribu jiwa)",$A$7,"Tahun",2021)/GETPIVOTDATA("Jml. Pend. Miskin (ribu jiwa)",$K$7,"Tahun",2021)</f>
        <v>#REF!</v>
      </c>
      <c r="HF2" t="s">
        <v>764</v>
      </c>
      <c r="HG2" s="13">
        <f>GETPIVOTDATA("% Pend. Miskin",$F$7,"Tahun",2020)</f>
        <v>6.6950000000000003</v>
      </c>
      <c r="HH2" s="13">
        <f>GETPIVOTDATA("% Pend. Miskin",$F$7,"Tahun",2021)</f>
        <v>6.9399999999999995</v>
      </c>
      <c r="HI2" t="s">
        <v>763</v>
      </c>
      <c r="HJ2" s="13" t="e">
        <f>GETPIVOTDATA("Jml. Pend. Miskin (ribu jiwa)",$A$7,"Tahun",2020)/GETPIVOTDATA("Jml. Pend. Miskin (ribu jiwa)",$K$7,"Tahun",2020)</f>
        <v>#REF!</v>
      </c>
      <c r="HK2" s="13" t="e">
        <f>GETPIVOTDATA("Jml. Pend. Miskin (ribu jiwa)",$A$7,"Tahun",2021)/GETPIVOTDATA("Jml. Pend. Miskin (ribu jiwa)",$K$7,"Tahun",2021)</f>
        <v>#REF!</v>
      </c>
      <c r="HN2" t="s">
        <v>764</v>
      </c>
      <c r="HO2" s="13">
        <f>GETPIVOTDATA("% Pend. Miskin",$F$7,"Tahun",2020)</f>
        <v>6.6950000000000003</v>
      </c>
      <c r="HP2" s="13">
        <f>GETPIVOTDATA("% Pend. Miskin",$F$7,"Tahun",2021)</f>
        <v>6.9399999999999995</v>
      </c>
      <c r="HQ2" t="s">
        <v>763</v>
      </c>
      <c r="HR2" s="13" t="e">
        <f>GETPIVOTDATA("Jml. Pend. Miskin (ribu jiwa)",$A$7,"Tahun",2020)/GETPIVOTDATA("Jml. Pend. Miskin (ribu jiwa)",$K$7,"Tahun",2020)</f>
        <v>#REF!</v>
      </c>
      <c r="HS2" s="13" t="e">
        <f>GETPIVOTDATA("Jml. Pend. Miskin (ribu jiwa)",$A$7,"Tahun",2021)/GETPIVOTDATA("Jml. Pend. Miskin (ribu jiwa)",$K$7,"Tahun",2021)</f>
        <v>#REF!</v>
      </c>
      <c r="HV2" t="s">
        <v>764</v>
      </c>
      <c r="HW2" s="13">
        <f>GETPIVOTDATA("% Pend. Miskin",$F$7,"Tahun",2020)</f>
        <v>6.6950000000000003</v>
      </c>
      <c r="HX2" s="13">
        <f>GETPIVOTDATA("% Pend. Miskin",$F$7,"Tahun",2021)</f>
        <v>6.9399999999999995</v>
      </c>
      <c r="HY2" t="s">
        <v>763</v>
      </c>
      <c r="HZ2" s="13" t="e">
        <f>GETPIVOTDATA("Jml. Pend. Miskin (ribu jiwa)",$A$7,"Tahun",2020)/GETPIVOTDATA("Jml. Pend. Miskin (ribu jiwa)",$K$7,"Tahun",2020)</f>
        <v>#REF!</v>
      </c>
      <c r="IA2" s="13" t="e">
        <f>GETPIVOTDATA("Jml. Pend. Miskin (ribu jiwa)",$A$7,"Tahun",2021)/GETPIVOTDATA("Jml. Pend. Miskin (ribu jiwa)",$K$7,"Tahun",2021)</f>
        <v>#REF!</v>
      </c>
      <c r="ID2" t="s">
        <v>764</v>
      </c>
      <c r="IE2" s="13">
        <f>GETPIVOTDATA("% Pend. Miskin",$F$7,"Tahun",2020)</f>
        <v>6.6950000000000003</v>
      </c>
      <c r="IF2" s="13">
        <f>GETPIVOTDATA("% Pend. Miskin",$F$7,"Tahun",2021)</f>
        <v>6.9399999999999995</v>
      </c>
      <c r="IG2" t="s">
        <v>763</v>
      </c>
      <c r="IH2" s="13" t="e">
        <f>GETPIVOTDATA("Jml. Pend. Miskin (ribu jiwa)",$A$7,"Tahun",2020)/GETPIVOTDATA("Jml. Pend. Miskin (ribu jiwa)",$K$7,"Tahun",2020)</f>
        <v>#REF!</v>
      </c>
      <c r="II2" s="13" t="e">
        <f>GETPIVOTDATA("Jml. Pend. Miskin (ribu jiwa)",$A$7,"Tahun",2021)/GETPIVOTDATA("Jml. Pend. Miskin (ribu jiwa)",$K$7,"Tahun",2021)</f>
        <v>#REF!</v>
      </c>
      <c r="IL2" t="s">
        <v>764</v>
      </c>
      <c r="IM2" s="13">
        <f>GETPIVOTDATA("% Pend. Miskin",$F$7,"Tahun",2020)</f>
        <v>6.6950000000000003</v>
      </c>
      <c r="IN2" s="13">
        <f>GETPIVOTDATA("% Pend. Miskin",$F$7,"Tahun",2021)</f>
        <v>6.9399999999999995</v>
      </c>
      <c r="IO2" t="s">
        <v>763</v>
      </c>
      <c r="IP2" s="13" t="e">
        <f>GETPIVOTDATA("Jml. Pend. Miskin (ribu jiwa)",$A$7,"Tahun",2020)/GETPIVOTDATA("Jml. Pend. Miskin (ribu jiwa)",$K$7,"Tahun",2020)</f>
        <v>#REF!</v>
      </c>
      <c r="IQ2" s="13" t="e">
        <f>GETPIVOTDATA("Jml. Pend. Miskin (ribu jiwa)",$A$7,"Tahun",2021)/GETPIVOTDATA("Jml. Pend. Miskin (ribu jiwa)",$K$7,"Tahun",2021)</f>
        <v>#REF!</v>
      </c>
      <c r="IT2" t="s">
        <v>764</v>
      </c>
      <c r="IU2" s="13">
        <f>GETPIVOTDATA("% Pend. Miskin",$F$7,"Tahun",2020)</f>
        <v>6.6950000000000003</v>
      </c>
      <c r="IV2" s="13">
        <f>GETPIVOTDATA("% Pend. Miskin",$F$7,"Tahun",2021)</f>
        <v>6.9399999999999995</v>
      </c>
      <c r="IW2" t="s">
        <v>763</v>
      </c>
      <c r="IX2" s="13" t="e">
        <f>GETPIVOTDATA("Jml. Pend. Miskin (ribu jiwa)",$A$7,"Tahun",2020)/GETPIVOTDATA("Jml. Pend. Miskin (ribu jiwa)",$K$7,"Tahun",2020)</f>
        <v>#REF!</v>
      </c>
      <c r="IY2" s="13" t="e">
        <f>GETPIVOTDATA("Jml. Pend. Miskin (ribu jiwa)",$A$7,"Tahun",2021)/GETPIVOTDATA("Jml. Pend. Miskin (ribu jiwa)",$K$7,"Tahun",2021)</f>
        <v>#REF!</v>
      </c>
      <c r="JB2" t="s">
        <v>764</v>
      </c>
      <c r="JC2" s="13">
        <f>GETPIVOTDATA("% Pend. Miskin",$F$7,"Tahun",2020)</f>
        <v>6.6950000000000003</v>
      </c>
      <c r="JD2" s="13">
        <f>GETPIVOTDATA("% Pend. Miskin",$F$7,"Tahun",2021)</f>
        <v>6.9399999999999995</v>
      </c>
      <c r="JE2" t="s">
        <v>763</v>
      </c>
      <c r="JF2" s="13" t="e">
        <f>GETPIVOTDATA("Jml. Pend. Miskin (ribu jiwa)",$A$7,"Tahun",2020)/GETPIVOTDATA("Jml. Pend. Miskin (ribu jiwa)",$K$7,"Tahun",2020)</f>
        <v>#REF!</v>
      </c>
      <c r="JG2" s="13" t="e">
        <f>GETPIVOTDATA("Jml. Pend. Miskin (ribu jiwa)",$A$7,"Tahun",2021)/GETPIVOTDATA("Jml. Pend. Miskin (ribu jiwa)",$K$7,"Tahun",2021)</f>
        <v>#REF!</v>
      </c>
      <c r="JJ2" t="s">
        <v>764</v>
      </c>
      <c r="JK2" s="13">
        <f>GETPIVOTDATA("% Pend. Miskin",$F$7,"Tahun",2020)</f>
        <v>6.6950000000000003</v>
      </c>
      <c r="JL2" s="13">
        <f>GETPIVOTDATA("% Pend. Miskin",$F$7,"Tahun",2021)</f>
        <v>6.9399999999999995</v>
      </c>
      <c r="JM2" t="s">
        <v>763</v>
      </c>
      <c r="JN2" s="13" t="e">
        <f>GETPIVOTDATA("Jml. Pend. Miskin (ribu jiwa)",$A$7,"Tahun",2020)/GETPIVOTDATA("Jml. Pend. Miskin (ribu jiwa)",$K$7,"Tahun",2020)</f>
        <v>#REF!</v>
      </c>
      <c r="JO2" s="13" t="e">
        <f>GETPIVOTDATA("Jml. Pend. Miskin (ribu jiwa)",$A$7,"Tahun",2021)/GETPIVOTDATA("Jml. Pend. Miskin (ribu jiwa)",$K$7,"Tahun",2021)</f>
        <v>#REF!</v>
      </c>
      <c r="JR2" t="s">
        <v>764</v>
      </c>
      <c r="JS2" s="13">
        <f>GETPIVOTDATA("% Pend. Miskin",$F$7,"Tahun",2020)</f>
        <v>6.6950000000000003</v>
      </c>
      <c r="JT2" s="13">
        <f>GETPIVOTDATA("% Pend. Miskin",$F$7,"Tahun",2021)</f>
        <v>6.9399999999999995</v>
      </c>
      <c r="JU2" t="s">
        <v>763</v>
      </c>
      <c r="JV2" s="13" t="e">
        <f>GETPIVOTDATA("Jml. Pend. Miskin (ribu jiwa)",$A$7,"Tahun",2020)/GETPIVOTDATA("Jml. Pend. Miskin (ribu jiwa)",$K$7,"Tahun",2020)</f>
        <v>#REF!</v>
      </c>
      <c r="JW2" s="13" t="e">
        <f>GETPIVOTDATA("Jml. Pend. Miskin (ribu jiwa)",$A$7,"Tahun",2021)/GETPIVOTDATA("Jml. Pend. Miskin (ribu jiwa)",$K$7,"Tahun",2021)</f>
        <v>#REF!</v>
      </c>
      <c r="JZ2" t="s">
        <v>764</v>
      </c>
      <c r="KA2" s="13">
        <f>GETPIVOTDATA("% Pend. Miskin",$F$7,"Tahun",2020)</f>
        <v>6.6950000000000003</v>
      </c>
      <c r="KB2" s="13">
        <f>GETPIVOTDATA("% Pend. Miskin",$F$7,"Tahun",2021)</f>
        <v>6.9399999999999995</v>
      </c>
      <c r="KC2" t="s">
        <v>763</v>
      </c>
      <c r="KD2" s="13" t="e">
        <f>GETPIVOTDATA("Jml. Pend. Miskin (ribu jiwa)",$A$7,"Tahun",2020)/GETPIVOTDATA("Jml. Pend. Miskin (ribu jiwa)",$K$7,"Tahun",2020)</f>
        <v>#REF!</v>
      </c>
      <c r="KE2" s="13" t="e">
        <f>GETPIVOTDATA("Jml. Pend. Miskin (ribu jiwa)",$A$7,"Tahun",2021)/GETPIVOTDATA("Jml. Pend. Miskin (ribu jiwa)",$K$7,"Tahun",2021)</f>
        <v>#REF!</v>
      </c>
      <c r="KH2" t="s">
        <v>764</v>
      </c>
      <c r="KI2" s="13">
        <f>GETPIVOTDATA("% Pend. Miskin",$F$7,"Tahun",2020)</f>
        <v>6.6950000000000003</v>
      </c>
      <c r="KJ2" s="13">
        <f>GETPIVOTDATA("% Pend. Miskin",$F$7,"Tahun",2021)</f>
        <v>6.9399999999999995</v>
      </c>
      <c r="KK2" t="s">
        <v>763</v>
      </c>
      <c r="KL2" s="13" t="e">
        <f>GETPIVOTDATA("Jml. Pend. Miskin (ribu jiwa)",$A$7,"Tahun",2020)/GETPIVOTDATA("Jml. Pend. Miskin (ribu jiwa)",$K$7,"Tahun",2020)</f>
        <v>#REF!</v>
      </c>
      <c r="KM2" s="13" t="e">
        <f>GETPIVOTDATA("Jml. Pend. Miskin (ribu jiwa)",$A$7,"Tahun",2021)/GETPIVOTDATA("Jml. Pend. Miskin (ribu jiwa)",$K$7,"Tahun",2021)</f>
        <v>#REF!</v>
      </c>
      <c r="KP2" t="s">
        <v>764</v>
      </c>
      <c r="KQ2" s="13">
        <f>GETPIVOTDATA("% Pend. Miskin",$F$7,"Tahun",2020)</f>
        <v>6.6950000000000003</v>
      </c>
      <c r="KR2" s="13">
        <f>GETPIVOTDATA("% Pend. Miskin",$F$7,"Tahun",2021)</f>
        <v>6.9399999999999995</v>
      </c>
      <c r="KS2" t="s">
        <v>763</v>
      </c>
      <c r="KT2" s="13" t="e">
        <f>GETPIVOTDATA("Jml. Pend. Miskin (ribu jiwa)",$A$7,"Tahun",2020)/GETPIVOTDATA("Jml. Pend. Miskin (ribu jiwa)",$K$7,"Tahun",2020)</f>
        <v>#REF!</v>
      </c>
      <c r="KU2" s="13" t="e">
        <f>GETPIVOTDATA("Jml. Pend. Miskin (ribu jiwa)",$A$7,"Tahun",2021)/GETPIVOTDATA("Jml. Pend. Miskin (ribu jiwa)",$K$7,"Tahun",2021)</f>
        <v>#REF!</v>
      </c>
      <c r="KX2" t="s">
        <v>764</v>
      </c>
      <c r="KY2" s="13">
        <f>GETPIVOTDATA("% Pend. Miskin",$F$7,"Tahun",2020)</f>
        <v>6.6950000000000003</v>
      </c>
      <c r="KZ2" s="13">
        <f>GETPIVOTDATA("% Pend. Miskin",$F$7,"Tahun",2021)</f>
        <v>6.9399999999999995</v>
      </c>
      <c r="LA2" t="s">
        <v>763</v>
      </c>
      <c r="LB2" s="13" t="e">
        <f>GETPIVOTDATA("Jml. Pend. Miskin (ribu jiwa)",$A$7,"Tahun",2020)/GETPIVOTDATA("Jml. Pend. Miskin (ribu jiwa)",$K$7,"Tahun",2020)</f>
        <v>#REF!</v>
      </c>
      <c r="LC2" s="13" t="e">
        <f>GETPIVOTDATA("Jml. Pend. Miskin (ribu jiwa)",$A$7,"Tahun",2021)/GETPIVOTDATA("Jml. Pend. Miskin (ribu jiwa)",$K$7,"Tahun",2021)</f>
        <v>#REF!</v>
      </c>
      <c r="LF2" t="s">
        <v>764</v>
      </c>
      <c r="LG2" s="13">
        <f>GETPIVOTDATA("% Pend. Miskin",$F$7,"Tahun",2020)</f>
        <v>6.6950000000000003</v>
      </c>
      <c r="LH2" s="13">
        <f>GETPIVOTDATA("% Pend. Miskin",$F$7,"Tahun",2021)</f>
        <v>6.9399999999999995</v>
      </c>
      <c r="LI2" t="s">
        <v>763</v>
      </c>
      <c r="LJ2" s="13" t="e">
        <f>GETPIVOTDATA("Jml. Pend. Miskin (ribu jiwa)",$A$7,"Tahun",2020)/GETPIVOTDATA("Jml. Pend. Miskin (ribu jiwa)",$K$7,"Tahun",2020)</f>
        <v>#REF!</v>
      </c>
      <c r="LK2" s="13" t="e">
        <f>GETPIVOTDATA("Jml. Pend. Miskin (ribu jiwa)",$A$7,"Tahun",2021)/GETPIVOTDATA("Jml. Pend. Miskin (ribu jiwa)",$K$7,"Tahun",2021)</f>
        <v>#REF!</v>
      </c>
      <c r="LN2" t="s">
        <v>764</v>
      </c>
      <c r="LO2" s="13">
        <f>GETPIVOTDATA("% Pend. Miskin",$F$7,"Tahun",2020)</f>
        <v>6.6950000000000003</v>
      </c>
      <c r="LP2" s="13">
        <f>GETPIVOTDATA("% Pend. Miskin",$F$7,"Tahun",2021)</f>
        <v>6.9399999999999995</v>
      </c>
      <c r="LQ2" t="s">
        <v>763</v>
      </c>
      <c r="LR2" s="13" t="e">
        <f>GETPIVOTDATA("Jml. Pend. Miskin (ribu jiwa)",$A$7,"Tahun",2020)/GETPIVOTDATA("Jml. Pend. Miskin (ribu jiwa)",$K$7,"Tahun",2020)</f>
        <v>#REF!</v>
      </c>
      <c r="LS2" s="13" t="e">
        <f>GETPIVOTDATA("Jml. Pend. Miskin (ribu jiwa)",$A$7,"Tahun",2021)/GETPIVOTDATA("Jml. Pend. Miskin (ribu jiwa)",$K$7,"Tahun",2021)</f>
        <v>#REF!</v>
      </c>
      <c r="LV2" t="s">
        <v>764</v>
      </c>
      <c r="LW2" s="13">
        <f>GETPIVOTDATA("% Pend. Miskin",$F$7,"Tahun",2020)</f>
        <v>6.6950000000000003</v>
      </c>
      <c r="LX2" s="13">
        <f>GETPIVOTDATA("% Pend. Miskin",$F$7,"Tahun",2021)</f>
        <v>6.9399999999999995</v>
      </c>
      <c r="LY2" t="s">
        <v>763</v>
      </c>
      <c r="LZ2" s="13" t="e">
        <f>GETPIVOTDATA("Jml. Pend. Miskin (ribu jiwa)",$A$7,"Tahun",2020)/GETPIVOTDATA("Jml. Pend. Miskin (ribu jiwa)",$K$7,"Tahun",2020)</f>
        <v>#REF!</v>
      </c>
      <c r="MA2" s="13" t="e">
        <f>GETPIVOTDATA("Jml. Pend. Miskin (ribu jiwa)",$A$7,"Tahun",2021)/GETPIVOTDATA("Jml. Pend. Miskin (ribu jiwa)",$K$7,"Tahun",2021)</f>
        <v>#REF!</v>
      </c>
      <c r="MD2" t="s">
        <v>764</v>
      </c>
      <c r="ME2" s="13">
        <f>GETPIVOTDATA("% Pend. Miskin",$F$7,"Tahun",2020)</f>
        <v>6.6950000000000003</v>
      </c>
      <c r="MF2" s="13">
        <f>GETPIVOTDATA("% Pend. Miskin",$F$7,"Tahun",2021)</f>
        <v>6.9399999999999995</v>
      </c>
      <c r="MG2" t="s">
        <v>763</v>
      </c>
      <c r="MH2" s="13" t="e">
        <f>GETPIVOTDATA("Jml. Pend. Miskin (ribu jiwa)",$A$7,"Tahun",2020)/GETPIVOTDATA("Jml. Pend. Miskin (ribu jiwa)",$K$7,"Tahun",2020)</f>
        <v>#REF!</v>
      </c>
      <c r="MI2" s="13" t="e">
        <f>GETPIVOTDATA("Jml. Pend. Miskin (ribu jiwa)",$A$7,"Tahun",2021)/GETPIVOTDATA("Jml. Pend. Miskin (ribu jiwa)",$K$7,"Tahun",2021)</f>
        <v>#REF!</v>
      </c>
      <c r="ML2" t="s">
        <v>764</v>
      </c>
      <c r="MM2" s="13">
        <f>GETPIVOTDATA("% Pend. Miskin",$F$7,"Tahun",2020)</f>
        <v>6.6950000000000003</v>
      </c>
      <c r="MN2" s="13">
        <f>GETPIVOTDATA("% Pend. Miskin",$F$7,"Tahun",2021)</f>
        <v>6.9399999999999995</v>
      </c>
      <c r="MO2" t="s">
        <v>763</v>
      </c>
      <c r="MP2" s="13" t="e">
        <f>GETPIVOTDATA("Jml. Pend. Miskin (ribu jiwa)",$A$7,"Tahun",2020)/GETPIVOTDATA("Jml. Pend. Miskin (ribu jiwa)",$K$7,"Tahun",2020)</f>
        <v>#REF!</v>
      </c>
      <c r="MQ2" s="13" t="e">
        <f>GETPIVOTDATA("Jml. Pend. Miskin (ribu jiwa)",$A$7,"Tahun",2021)/GETPIVOTDATA("Jml. Pend. Miskin (ribu jiwa)",$K$7,"Tahun",2021)</f>
        <v>#REF!</v>
      </c>
      <c r="MT2" t="s">
        <v>764</v>
      </c>
      <c r="MU2" s="13">
        <f>GETPIVOTDATA("% Pend. Miskin",$F$7,"Tahun",2020)</f>
        <v>6.6950000000000003</v>
      </c>
      <c r="MV2" s="13">
        <f>GETPIVOTDATA("% Pend. Miskin",$F$7,"Tahun",2021)</f>
        <v>6.9399999999999995</v>
      </c>
      <c r="MW2" t="s">
        <v>763</v>
      </c>
      <c r="MX2" s="13" t="e">
        <f>GETPIVOTDATA("Jml. Pend. Miskin (ribu jiwa)",$A$7,"Tahun",2020)/GETPIVOTDATA("Jml. Pend. Miskin (ribu jiwa)",$K$7,"Tahun",2020)</f>
        <v>#REF!</v>
      </c>
      <c r="MY2" s="13" t="e">
        <f>GETPIVOTDATA("Jml. Pend. Miskin (ribu jiwa)",$A$7,"Tahun",2021)/GETPIVOTDATA("Jml. Pend. Miskin (ribu jiwa)",$K$7,"Tahun",2021)</f>
        <v>#REF!</v>
      </c>
      <c r="NB2" t="s">
        <v>764</v>
      </c>
      <c r="NC2" s="13">
        <f>GETPIVOTDATA("% Pend. Miskin",$F$7,"Tahun",2020)</f>
        <v>6.6950000000000003</v>
      </c>
      <c r="ND2" s="13">
        <f>GETPIVOTDATA("% Pend. Miskin",$F$7,"Tahun",2021)</f>
        <v>6.9399999999999995</v>
      </c>
      <c r="NE2" t="s">
        <v>763</v>
      </c>
      <c r="NF2" s="13" t="e">
        <f>GETPIVOTDATA("Jml. Pend. Miskin (ribu jiwa)",$A$7,"Tahun",2020)/GETPIVOTDATA("Jml. Pend. Miskin (ribu jiwa)",$K$7,"Tahun",2020)</f>
        <v>#REF!</v>
      </c>
      <c r="NG2" s="13" t="e">
        <f>GETPIVOTDATA("Jml. Pend. Miskin (ribu jiwa)",$A$7,"Tahun",2021)/GETPIVOTDATA("Jml. Pend. Miskin (ribu jiwa)",$K$7,"Tahun",2021)</f>
        <v>#REF!</v>
      </c>
      <c r="NJ2" t="s">
        <v>764</v>
      </c>
      <c r="NK2" s="13">
        <f>GETPIVOTDATA("% Pend. Miskin",$F$7,"Tahun",2020)</f>
        <v>6.6950000000000003</v>
      </c>
      <c r="NL2" s="13">
        <f>GETPIVOTDATA("% Pend. Miskin",$F$7,"Tahun",2021)</f>
        <v>6.9399999999999995</v>
      </c>
      <c r="NM2" t="s">
        <v>763</v>
      </c>
      <c r="NN2" s="13" t="e">
        <f>GETPIVOTDATA("Jml. Pend. Miskin (ribu jiwa)",$A$7,"Tahun",2020)/GETPIVOTDATA("Jml. Pend. Miskin (ribu jiwa)",$K$7,"Tahun",2020)</f>
        <v>#REF!</v>
      </c>
      <c r="NO2" s="13" t="e">
        <f>GETPIVOTDATA("Jml. Pend. Miskin (ribu jiwa)",$A$7,"Tahun",2021)/GETPIVOTDATA("Jml. Pend. Miskin (ribu jiwa)",$K$7,"Tahun",2021)</f>
        <v>#REF!</v>
      </c>
      <c r="NR2" t="s">
        <v>764</v>
      </c>
      <c r="NS2" s="13">
        <f>GETPIVOTDATA("% Pend. Miskin",$F$7,"Tahun",2020)</f>
        <v>6.6950000000000003</v>
      </c>
      <c r="NT2" s="13">
        <f>GETPIVOTDATA("% Pend. Miskin",$F$7,"Tahun",2021)</f>
        <v>6.9399999999999995</v>
      </c>
      <c r="NU2" t="s">
        <v>763</v>
      </c>
      <c r="NV2" s="13" t="e">
        <f>GETPIVOTDATA("Jml. Pend. Miskin (ribu jiwa)",$A$7,"Tahun",2020)/GETPIVOTDATA("Jml. Pend. Miskin (ribu jiwa)",$K$7,"Tahun",2020)</f>
        <v>#REF!</v>
      </c>
      <c r="NW2" s="13" t="e">
        <f>GETPIVOTDATA("Jml. Pend. Miskin (ribu jiwa)",$A$7,"Tahun",2021)/GETPIVOTDATA("Jml. Pend. Miskin (ribu jiwa)",$K$7,"Tahun",2021)</f>
        <v>#REF!</v>
      </c>
      <c r="NZ2" t="s">
        <v>764</v>
      </c>
      <c r="OA2" s="13">
        <f>GETPIVOTDATA("% Pend. Miskin",$F$7,"Tahun",2020)</f>
        <v>6.6950000000000003</v>
      </c>
      <c r="OB2" s="13">
        <f>GETPIVOTDATA("% Pend. Miskin",$F$7,"Tahun",2021)</f>
        <v>6.9399999999999995</v>
      </c>
      <c r="OC2" t="s">
        <v>763</v>
      </c>
      <c r="OD2" s="13" t="e">
        <f>GETPIVOTDATA("Jml. Pend. Miskin (ribu jiwa)",$A$7,"Tahun",2020)/GETPIVOTDATA("Jml. Pend. Miskin (ribu jiwa)",$K$7,"Tahun",2020)</f>
        <v>#REF!</v>
      </c>
      <c r="OE2" s="13" t="e">
        <f>GETPIVOTDATA("Jml. Pend. Miskin (ribu jiwa)",$A$7,"Tahun",2021)/GETPIVOTDATA("Jml. Pend. Miskin (ribu jiwa)",$K$7,"Tahun",2021)</f>
        <v>#REF!</v>
      </c>
      <c r="OH2" t="s">
        <v>764</v>
      </c>
      <c r="OI2" s="13">
        <f>GETPIVOTDATA("% Pend. Miskin",$F$7,"Tahun",2020)</f>
        <v>6.6950000000000003</v>
      </c>
      <c r="OJ2" s="13">
        <f>GETPIVOTDATA("% Pend. Miskin",$F$7,"Tahun",2021)</f>
        <v>6.9399999999999995</v>
      </c>
      <c r="OK2" t="s">
        <v>763</v>
      </c>
      <c r="OL2" s="13" t="e">
        <f>GETPIVOTDATA("Jml. Pend. Miskin (ribu jiwa)",$A$7,"Tahun",2020)/GETPIVOTDATA("Jml. Pend. Miskin (ribu jiwa)",$K$7,"Tahun",2020)</f>
        <v>#REF!</v>
      </c>
      <c r="OM2" s="13" t="e">
        <f>GETPIVOTDATA("Jml. Pend. Miskin (ribu jiwa)",$A$7,"Tahun",2021)/GETPIVOTDATA("Jml. Pend. Miskin (ribu jiwa)",$K$7,"Tahun",2021)</f>
        <v>#REF!</v>
      </c>
      <c r="OP2" t="s">
        <v>764</v>
      </c>
      <c r="OQ2" s="13">
        <f>GETPIVOTDATA("% Pend. Miskin",$F$7,"Tahun",2020)</f>
        <v>6.6950000000000003</v>
      </c>
      <c r="OR2" s="13">
        <f>GETPIVOTDATA("% Pend. Miskin",$F$7,"Tahun",2021)</f>
        <v>6.9399999999999995</v>
      </c>
      <c r="OS2" t="s">
        <v>763</v>
      </c>
      <c r="OT2" s="13" t="e">
        <f>GETPIVOTDATA("Jml. Pend. Miskin (ribu jiwa)",$A$7,"Tahun",2020)/GETPIVOTDATA("Jml. Pend. Miskin (ribu jiwa)",$K$7,"Tahun",2020)</f>
        <v>#REF!</v>
      </c>
      <c r="OU2" s="13" t="e">
        <f>GETPIVOTDATA("Jml. Pend. Miskin (ribu jiwa)",$A$7,"Tahun",2021)/GETPIVOTDATA("Jml. Pend. Miskin (ribu jiwa)",$K$7,"Tahun",2021)</f>
        <v>#REF!</v>
      </c>
      <c r="OX2" t="s">
        <v>764</v>
      </c>
      <c r="OY2" s="13">
        <f>GETPIVOTDATA("% Pend. Miskin",$F$7,"Tahun",2020)</f>
        <v>6.6950000000000003</v>
      </c>
      <c r="OZ2" s="13">
        <f>GETPIVOTDATA("% Pend. Miskin",$F$7,"Tahun",2021)</f>
        <v>6.9399999999999995</v>
      </c>
      <c r="PA2" t="s">
        <v>763</v>
      </c>
      <c r="PB2" s="13" t="e">
        <f>GETPIVOTDATA("Jml. Pend. Miskin (ribu jiwa)",$A$7,"Tahun",2020)/GETPIVOTDATA("Jml. Pend. Miskin (ribu jiwa)",$K$7,"Tahun",2020)</f>
        <v>#REF!</v>
      </c>
      <c r="PC2" s="13" t="e">
        <f>GETPIVOTDATA("Jml. Pend. Miskin (ribu jiwa)",$A$7,"Tahun",2021)/GETPIVOTDATA("Jml. Pend. Miskin (ribu jiwa)",$K$7,"Tahun",2021)</f>
        <v>#REF!</v>
      </c>
      <c r="PF2" t="s">
        <v>764</v>
      </c>
      <c r="PG2" s="13">
        <f>GETPIVOTDATA("% Pend. Miskin",$F$7,"Tahun",2020)</f>
        <v>6.6950000000000003</v>
      </c>
      <c r="PH2" s="13">
        <f>GETPIVOTDATA("% Pend. Miskin",$F$7,"Tahun",2021)</f>
        <v>6.9399999999999995</v>
      </c>
      <c r="PI2" t="s">
        <v>763</v>
      </c>
      <c r="PJ2" s="13" t="e">
        <f>GETPIVOTDATA("Jml. Pend. Miskin (ribu jiwa)",$A$7,"Tahun",2020)/GETPIVOTDATA("Jml. Pend. Miskin (ribu jiwa)",$K$7,"Tahun",2020)</f>
        <v>#REF!</v>
      </c>
      <c r="PK2" s="13" t="e">
        <f>GETPIVOTDATA("Jml. Pend. Miskin (ribu jiwa)",$A$7,"Tahun",2021)/GETPIVOTDATA("Jml. Pend. Miskin (ribu jiwa)",$K$7,"Tahun",2021)</f>
        <v>#REF!</v>
      </c>
      <c r="PN2" t="s">
        <v>764</v>
      </c>
      <c r="PO2" s="13">
        <f>GETPIVOTDATA("% Pend. Miskin",$F$7,"Tahun",2020)</f>
        <v>6.6950000000000003</v>
      </c>
      <c r="PP2" s="13">
        <f>GETPIVOTDATA("% Pend. Miskin",$F$7,"Tahun",2021)</f>
        <v>6.9399999999999995</v>
      </c>
      <c r="PQ2" t="s">
        <v>763</v>
      </c>
      <c r="PR2" s="13" t="e">
        <f>GETPIVOTDATA("Jml. Pend. Miskin (ribu jiwa)",$A$7,"Tahun",2020)/GETPIVOTDATA("Jml. Pend. Miskin (ribu jiwa)",$K$7,"Tahun",2020)</f>
        <v>#REF!</v>
      </c>
      <c r="PS2" s="13" t="e">
        <f>GETPIVOTDATA("Jml. Pend. Miskin (ribu jiwa)",$A$7,"Tahun",2021)/GETPIVOTDATA("Jml. Pend. Miskin (ribu jiwa)",$K$7,"Tahun",2021)</f>
        <v>#REF!</v>
      </c>
      <c r="PV2" t="s">
        <v>764</v>
      </c>
      <c r="PW2" s="13">
        <f>GETPIVOTDATA("% Pend. Miskin",$F$7,"Tahun",2020)</f>
        <v>6.6950000000000003</v>
      </c>
      <c r="PX2" s="13">
        <f>GETPIVOTDATA("% Pend. Miskin",$F$7,"Tahun",2021)</f>
        <v>6.9399999999999995</v>
      </c>
      <c r="PY2" t="s">
        <v>763</v>
      </c>
      <c r="PZ2" s="13" t="e">
        <f>GETPIVOTDATA("Jml. Pend. Miskin (ribu jiwa)",$A$7,"Tahun",2020)/GETPIVOTDATA("Jml. Pend. Miskin (ribu jiwa)",$K$7,"Tahun",2020)</f>
        <v>#REF!</v>
      </c>
      <c r="QA2" s="13" t="e">
        <f>GETPIVOTDATA("Jml. Pend. Miskin (ribu jiwa)",$A$7,"Tahun",2021)/GETPIVOTDATA("Jml. Pend. Miskin (ribu jiwa)",$K$7,"Tahun",2021)</f>
        <v>#REF!</v>
      </c>
      <c r="QD2" t="s">
        <v>764</v>
      </c>
      <c r="QE2" s="13">
        <f>GETPIVOTDATA("% Pend. Miskin",$F$7,"Tahun",2020)</f>
        <v>6.6950000000000003</v>
      </c>
      <c r="QF2" s="13">
        <f>GETPIVOTDATA("% Pend. Miskin",$F$7,"Tahun",2021)</f>
        <v>6.9399999999999995</v>
      </c>
      <c r="QG2" t="s">
        <v>763</v>
      </c>
      <c r="QH2" s="13" t="e">
        <f>GETPIVOTDATA("Jml. Pend. Miskin (ribu jiwa)",$A$7,"Tahun",2020)/GETPIVOTDATA("Jml. Pend. Miskin (ribu jiwa)",$K$7,"Tahun",2020)</f>
        <v>#REF!</v>
      </c>
      <c r="QI2" s="13" t="e">
        <f>GETPIVOTDATA("Jml. Pend. Miskin (ribu jiwa)",$A$7,"Tahun",2021)/GETPIVOTDATA("Jml. Pend. Miskin (ribu jiwa)",$K$7,"Tahun",2021)</f>
        <v>#REF!</v>
      </c>
      <c r="QL2" t="s">
        <v>764</v>
      </c>
      <c r="QM2" s="13">
        <f>GETPIVOTDATA("% Pend. Miskin",$F$7,"Tahun",2020)</f>
        <v>6.6950000000000003</v>
      </c>
      <c r="QN2" s="13">
        <f>GETPIVOTDATA("% Pend. Miskin",$F$7,"Tahun",2021)</f>
        <v>6.9399999999999995</v>
      </c>
      <c r="QO2" t="s">
        <v>763</v>
      </c>
      <c r="QP2" s="13" t="e">
        <f>GETPIVOTDATA("Jml. Pend. Miskin (ribu jiwa)",$A$7,"Tahun",2020)/GETPIVOTDATA("Jml. Pend. Miskin (ribu jiwa)",$K$7,"Tahun",2020)</f>
        <v>#REF!</v>
      </c>
      <c r="QQ2" s="13" t="e">
        <f>GETPIVOTDATA("Jml. Pend. Miskin (ribu jiwa)",$A$7,"Tahun",2021)/GETPIVOTDATA("Jml. Pend. Miskin (ribu jiwa)",$K$7,"Tahun",2021)</f>
        <v>#REF!</v>
      </c>
      <c r="QT2" t="s">
        <v>764</v>
      </c>
      <c r="QU2" s="13">
        <f>GETPIVOTDATA("% Pend. Miskin",$F$7,"Tahun",2020)</f>
        <v>6.6950000000000003</v>
      </c>
      <c r="QV2" s="13">
        <f>GETPIVOTDATA("% Pend. Miskin",$F$7,"Tahun",2021)</f>
        <v>6.9399999999999995</v>
      </c>
      <c r="QW2" t="s">
        <v>763</v>
      </c>
      <c r="QX2" s="13" t="e">
        <f>GETPIVOTDATA("Jml. Pend. Miskin (ribu jiwa)",$A$7,"Tahun",2020)/GETPIVOTDATA("Jml. Pend. Miskin (ribu jiwa)",$K$7,"Tahun",2020)</f>
        <v>#REF!</v>
      </c>
      <c r="QY2" s="13" t="e">
        <f>GETPIVOTDATA("Jml. Pend. Miskin (ribu jiwa)",$A$7,"Tahun",2021)/GETPIVOTDATA("Jml. Pend. Miskin (ribu jiwa)",$K$7,"Tahun",2021)</f>
        <v>#REF!</v>
      </c>
      <c r="RB2" t="s">
        <v>764</v>
      </c>
      <c r="RC2" s="13">
        <f>GETPIVOTDATA("% Pend. Miskin",$F$7,"Tahun",2020)</f>
        <v>6.6950000000000003</v>
      </c>
      <c r="RD2" s="13">
        <f>GETPIVOTDATA("% Pend. Miskin",$F$7,"Tahun",2021)</f>
        <v>6.9399999999999995</v>
      </c>
      <c r="RE2" t="s">
        <v>763</v>
      </c>
      <c r="RF2" s="13" t="e">
        <f>GETPIVOTDATA("Jml. Pend. Miskin (ribu jiwa)",$A$7,"Tahun",2020)/GETPIVOTDATA("Jml. Pend. Miskin (ribu jiwa)",$K$7,"Tahun",2020)</f>
        <v>#REF!</v>
      </c>
      <c r="RG2" s="13" t="e">
        <f>GETPIVOTDATA("Jml. Pend. Miskin (ribu jiwa)",$A$7,"Tahun",2021)/GETPIVOTDATA("Jml. Pend. Miskin (ribu jiwa)",$K$7,"Tahun",2021)</f>
        <v>#REF!</v>
      </c>
      <c r="RJ2" t="s">
        <v>764</v>
      </c>
      <c r="RK2" s="13">
        <f>GETPIVOTDATA("% Pend. Miskin",$F$7,"Tahun",2020)</f>
        <v>6.6950000000000003</v>
      </c>
      <c r="RL2" s="13">
        <f>GETPIVOTDATA("% Pend. Miskin",$F$7,"Tahun",2021)</f>
        <v>6.9399999999999995</v>
      </c>
      <c r="RM2" t="s">
        <v>763</v>
      </c>
      <c r="RN2" s="13" t="e">
        <f>GETPIVOTDATA("Jml. Pend. Miskin (ribu jiwa)",$A$7,"Tahun",2020)/GETPIVOTDATA("Jml. Pend. Miskin (ribu jiwa)",$K$7,"Tahun",2020)</f>
        <v>#REF!</v>
      </c>
      <c r="RO2" s="13" t="e">
        <f>GETPIVOTDATA("Jml. Pend. Miskin (ribu jiwa)",$A$7,"Tahun",2021)/GETPIVOTDATA("Jml. Pend. Miskin (ribu jiwa)",$K$7,"Tahun",2021)</f>
        <v>#REF!</v>
      </c>
      <c r="RR2" t="s">
        <v>764</v>
      </c>
      <c r="RS2" s="13">
        <f>GETPIVOTDATA("% Pend. Miskin",$F$7,"Tahun",2020)</f>
        <v>6.6950000000000003</v>
      </c>
      <c r="RT2" s="13">
        <f>GETPIVOTDATA("% Pend. Miskin",$F$7,"Tahun",2021)</f>
        <v>6.9399999999999995</v>
      </c>
      <c r="RU2" t="s">
        <v>763</v>
      </c>
      <c r="RV2" s="13" t="e">
        <f>GETPIVOTDATA("Jml. Pend. Miskin (ribu jiwa)",$A$7,"Tahun",2020)/GETPIVOTDATA("Jml. Pend. Miskin (ribu jiwa)",$K$7,"Tahun",2020)</f>
        <v>#REF!</v>
      </c>
      <c r="RW2" s="13" t="e">
        <f>GETPIVOTDATA("Jml. Pend. Miskin (ribu jiwa)",$A$7,"Tahun",2021)/GETPIVOTDATA("Jml. Pend. Miskin (ribu jiwa)",$K$7,"Tahun",2021)</f>
        <v>#REF!</v>
      </c>
      <c r="RZ2" t="s">
        <v>764</v>
      </c>
      <c r="SA2" s="13">
        <f>GETPIVOTDATA("% Pend. Miskin",$F$7,"Tahun",2020)</f>
        <v>6.6950000000000003</v>
      </c>
      <c r="SB2" s="13">
        <f>GETPIVOTDATA("% Pend. Miskin",$F$7,"Tahun",2021)</f>
        <v>6.9399999999999995</v>
      </c>
      <c r="SC2" t="s">
        <v>763</v>
      </c>
      <c r="SD2" s="13" t="e">
        <f>GETPIVOTDATA("Jml. Pend. Miskin (ribu jiwa)",$A$7,"Tahun",2020)/GETPIVOTDATA("Jml. Pend. Miskin (ribu jiwa)",$K$7,"Tahun",2020)</f>
        <v>#REF!</v>
      </c>
      <c r="SE2" s="13" t="e">
        <f>GETPIVOTDATA("Jml. Pend. Miskin (ribu jiwa)",$A$7,"Tahun",2021)/GETPIVOTDATA("Jml. Pend. Miskin (ribu jiwa)",$K$7,"Tahun",2021)</f>
        <v>#REF!</v>
      </c>
      <c r="SH2" t="s">
        <v>764</v>
      </c>
      <c r="SI2" s="13">
        <f>GETPIVOTDATA("% Pend. Miskin",$F$7,"Tahun",2020)</f>
        <v>6.6950000000000003</v>
      </c>
      <c r="SJ2" s="13">
        <f>GETPIVOTDATA("% Pend. Miskin",$F$7,"Tahun",2021)</f>
        <v>6.9399999999999995</v>
      </c>
      <c r="SK2" t="s">
        <v>763</v>
      </c>
      <c r="SL2" s="13" t="e">
        <f>GETPIVOTDATA("Jml. Pend. Miskin (ribu jiwa)",$A$7,"Tahun",2020)/GETPIVOTDATA("Jml. Pend. Miskin (ribu jiwa)",$K$7,"Tahun",2020)</f>
        <v>#REF!</v>
      </c>
      <c r="SM2" s="13" t="e">
        <f>GETPIVOTDATA("Jml. Pend. Miskin (ribu jiwa)",$A$7,"Tahun",2021)/GETPIVOTDATA("Jml. Pend. Miskin (ribu jiwa)",$K$7,"Tahun",2021)</f>
        <v>#REF!</v>
      </c>
      <c r="SP2" t="s">
        <v>764</v>
      </c>
      <c r="SQ2" s="13">
        <f>GETPIVOTDATA("% Pend. Miskin",$F$7,"Tahun",2020)</f>
        <v>6.6950000000000003</v>
      </c>
      <c r="SR2" s="13">
        <f>GETPIVOTDATA("% Pend. Miskin",$F$7,"Tahun",2021)</f>
        <v>6.9399999999999995</v>
      </c>
      <c r="SS2" t="s">
        <v>763</v>
      </c>
      <c r="ST2" s="13" t="e">
        <f>GETPIVOTDATA("Jml. Pend. Miskin (ribu jiwa)",$A$7,"Tahun",2020)/GETPIVOTDATA("Jml. Pend. Miskin (ribu jiwa)",$K$7,"Tahun",2020)</f>
        <v>#REF!</v>
      </c>
      <c r="SU2" s="13" t="e">
        <f>GETPIVOTDATA("Jml. Pend. Miskin (ribu jiwa)",$A$7,"Tahun",2021)/GETPIVOTDATA("Jml. Pend. Miskin (ribu jiwa)",$K$7,"Tahun",2021)</f>
        <v>#REF!</v>
      </c>
      <c r="SX2" t="s">
        <v>764</v>
      </c>
      <c r="SY2" s="13">
        <f>GETPIVOTDATA("% Pend. Miskin",$F$7,"Tahun",2020)</f>
        <v>6.6950000000000003</v>
      </c>
      <c r="SZ2" s="13">
        <f>GETPIVOTDATA("% Pend. Miskin",$F$7,"Tahun",2021)</f>
        <v>6.9399999999999995</v>
      </c>
      <c r="TA2" t="s">
        <v>763</v>
      </c>
      <c r="TB2" s="13" t="e">
        <f>GETPIVOTDATA("Jml. Pend. Miskin (ribu jiwa)",$A$7,"Tahun",2020)/GETPIVOTDATA("Jml. Pend. Miskin (ribu jiwa)",$K$7,"Tahun",2020)</f>
        <v>#REF!</v>
      </c>
      <c r="TC2" s="13" t="e">
        <f>GETPIVOTDATA("Jml. Pend. Miskin (ribu jiwa)",$A$7,"Tahun",2021)/GETPIVOTDATA("Jml. Pend. Miskin (ribu jiwa)",$K$7,"Tahun",2021)</f>
        <v>#REF!</v>
      </c>
      <c r="TF2" t="s">
        <v>764</v>
      </c>
      <c r="TG2" s="13">
        <f>GETPIVOTDATA("% Pend. Miskin",$F$7,"Tahun",2020)</f>
        <v>6.6950000000000003</v>
      </c>
      <c r="TH2" s="13">
        <f>GETPIVOTDATA("% Pend. Miskin",$F$7,"Tahun",2021)</f>
        <v>6.9399999999999995</v>
      </c>
      <c r="TI2" t="s">
        <v>763</v>
      </c>
      <c r="TJ2" s="13" t="e">
        <f>GETPIVOTDATA("Jml. Pend. Miskin (ribu jiwa)",$A$7,"Tahun",2020)/GETPIVOTDATA("Jml. Pend. Miskin (ribu jiwa)",$K$7,"Tahun",2020)</f>
        <v>#REF!</v>
      </c>
      <c r="TK2" s="13" t="e">
        <f>GETPIVOTDATA("Jml. Pend. Miskin (ribu jiwa)",$A$7,"Tahun",2021)/GETPIVOTDATA("Jml. Pend. Miskin (ribu jiwa)",$K$7,"Tahun",2021)</f>
        <v>#REF!</v>
      </c>
      <c r="TN2" t="s">
        <v>764</v>
      </c>
      <c r="TO2" s="13">
        <f>GETPIVOTDATA("% Pend. Miskin",$F$7,"Tahun",2020)</f>
        <v>6.6950000000000003</v>
      </c>
      <c r="TP2" s="13">
        <f>GETPIVOTDATA("% Pend. Miskin",$F$7,"Tahun",2021)</f>
        <v>6.9399999999999995</v>
      </c>
      <c r="TQ2" t="s">
        <v>763</v>
      </c>
      <c r="TR2" s="13" t="e">
        <f>GETPIVOTDATA("Jml. Pend. Miskin (ribu jiwa)",$A$7,"Tahun",2020)/GETPIVOTDATA("Jml. Pend. Miskin (ribu jiwa)",$K$7,"Tahun",2020)</f>
        <v>#REF!</v>
      </c>
      <c r="TS2" s="13" t="e">
        <f>GETPIVOTDATA("Jml. Pend. Miskin (ribu jiwa)",$A$7,"Tahun",2021)/GETPIVOTDATA("Jml. Pend. Miskin (ribu jiwa)",$K$7,"Tahun",2021)</f>
        <v>#REF!</v>
      </c>
      <c r="TV2" t="s">
        <v>764</v>
      </c>
      <c r="TW2" s="13">
        <f>GETPIVOTDATA("% Pend. Miskin",$F$7,"Tahun",2020)</f>
        <v>6.6950000000000003</v>
      </c>
      <c r="TX2" s="13">
        <f>GETPIVOTDATA("% Pend. Miskin",$F$7,"Tahun",2021)</f>
        <v>6.9399999999999995</v>
      </c>
      <c r="TY2" t="s">
        <v>763</v>
      </c>
      <c r="TZ2" s="13" t="e">
        <f>GETPIVOTDATA("Jml. Pend. Miskin (ribu jiwa)",$A$7,"Tahun",2020)/GETPIVOTDATA("Jml. Pend. Miskin (ribu jiwa)",$K$7,"Tahun",2020)</f>
        <v>#REF!</v>
      </c>
      <c r="UA2" s="13" t="e">
        <f>GETPIVOTDATA("Jml. Pend. Miskin (ribu jiwa)",$A$7,"Tahun",2021)/GETPIVOTDATA("Jml. Pend. Miskin (ribu jiwa)",$K$7,"Tahun",2021)</f>
        <v>#REF!</v>
      </c>
      <c r="UD2" t="s">
        <v>764</v>
      </c>
      <c r="UE2" s="13">
        <f>GETPIVOTDATA("% Pend. Miskin",$F$7,"Tahun",2020)</f>
        <v>6.6950000000000003</v>
      </c>
      <c r="UF2" s="13">
        <f>GETPIVOTDATA("% Pend. Miskin",$F$7,"Tahun",2021)</f>
        <v>6.9399999999999995</v>
      </c>
      <c r="UG2" t="s">
        <v>763</v>
      </c>
      <c r="UH2" s="13" t="e">
        <f>GETPIVOTDATA("Jml. Pend. Miskin (ribu jiwa)",$A$7,"Tahun",2020)/GETPIVOTDATA("Jml. Pend. Miskin (ribu jiwa)",$K$7,"Tahun",2020)</f>
        <v>#REF!</v>
      </c>
      <c r="UI2" s="13" t="e">
        <f>GETPIVOTDATA("Jml. Pend. Miskin (ribu jiwa)",$A$7,"Tahun",2021)/GETPIVOTDATA("Jml. Pend. Miskin (ribu jiwa)",$K$7,"Tahun",2021)</f>
        <v>#REF!</v>
      </c>
      <c r="UL2" t="s">
        <v>764</v>
      </c>
      <c r="UM2" s="13">
        <f>GETPIVOTDATA("% Pend. Miskin",$F$7,"Tahun",2020)</f>
        <v>6.6950000000000003</v>
      </c>
      <c r="UN2" s="13">
        <f>GETPIVOTDATA("% Pend. Miskin",$F$7,"Tahun",2021)</f>
        <v>6.9399999999999995</v>
      </c>
      <c r="UO2" t="s">
        <v>763</v>
      </c>
      <c r="UP2" s="13" t="e">
        <f>GETPIVOTDATA("Jml. Pend. Miskin (ribu jiwa)",$A$7,"Tahun",2020)/GETPIVOTDATA("Jml. Pend. Miskin (ribu jiwa)",$K$7,"Tahun",2020)</f>
        <v>#REF!</v>
      </c>
      <c r="UQ2" s="13" t="e">
        <f>GETPIVOTDATA("Jml. Pend. Miskin (ribu jiwa)",$A$7,"Tahun",2021)/GETPIVOTDATA("Jml. Pend. Miskin (ribu jiwa)",$K$7,"Tahun",2021)</f>
        <v>#REF!</v>
      </c>
      <c r="UT2" t="s">
        <v>764</v>
      </c>
      <c r="UU2" s="13">
        <f>GETPIVOTDATA("% Pend. Miskin",$F$7,"Tahun",2020)</f>
        <v>6.6950000000000003</v>
      </c>
      <c r="UV2" s="13">
        <f>GETPIVOTDATA("% Pend. Miskin",$F$7,"Tahun",2021)</f>
        <v>6.9399999999999995</v>
      </c>
      <c r="UW2" t="s">
        <v>763</v>
      </c>
      <c r="UX2" s="13" t="e">
        <f>GETPIVOTDATA("Jml. Pend. Miskin (ribu jiwa)",$A$7,"Tahun",2020)/GETPIVOTDATA("Jml. Pend. Miskin (ribu jiwa)",$K$7,"Tahun",2020)</f>
        <v>#REF!</v>
      </c>
      <c r="UY2" s="13" t="e">
        <f>GETPIVOTDATA("Jml. Pend. Miskin (ribu jiwa)",$A$7,"Tahun",2021)/GETPIVOTDATA("Jml. Pend. Miskin (ribu jiwa)",$K$7,"Tahun",2021)</f>
        <v>#REF!</v>
      </c>
      <c r="VB2" t="s">
        <v>764</v>
      </c>
      <c r="VC2" s="13">
        <f>GETPIVOTDATA("% Pend. Miskin",$F$7,"Tahun",2020)</f>
        <v>6.6950000000000003</v>
      </c>
      <c r="VD2" s="13">
        <f>GETPIVOTDATA("% Pend. Miskin",$F$7,"Tahun",2021)</f>
        <v>6.9399999999999995</v>
      </c>
      <c r="VE2" t="s">
        <v>763</v>
      </c>
      <c r="VF2" s="13" t="e">
        <f>GETPIVOTDATA("Jml. Pend. Miskin (ribu jiwa)",$A$7,"Tahun",2020)/GETPIVOTDATA("Jml. Pend. Miskin (ribu jiwa)",$K$7,"Tahun",2020)</f>
        <v>#REF!</v>
      </c>
      <c r="VG2" s="13" t="e">
        <f>GETPIVOTDATA("Jml. Pend. Miskin (ribu jiwa)",$A$7,"Tahun",2021)/GETPIVOTDATA("Jml. Pend. Miskin (ribu jiwa)",$K$7,"Tahun",2021)</f>
        <v>#REF!</v>
      </c>
      <c r="VJ2" t="s">
        <v>764</v>
      </c>
      <c r="VK2" s="13">
        <f>GETPIVOTDATA("% Pend. Miskin",$F$7,"Tahun",2020)</f>
        <v>6.6950000000000003</v>
      </c>
      <c r="VL2" s="13">
        <f>GETPIVOTDATA("% Pend. Miskin",$F$7,"Tahun",2021)</f>
        <v>6.9399999999999995</v>
      </c>
      <c r="VM2" t="s">
        <v>763</v>
      </c>
      <c r="VN2" s="13" t="e">
        <f>GETPIVOTDATA("Jml. Pend. Miskin (ribu jiwa)",$A$7,"Tahun",2020)/GETPIVOTDATA("Jml. Pend. Miskin (ribu jiwa)",$K$7,"Tahun",2020)</f>
        <v>#REF!</v>
      </c>
      <c r="VO2" s="13" t="e">
        <f>GETPIVOTDATA("Jml. Pend. Miskin (ribu jiwa)",$A$7,"Tahun",2021)/GETPIVOTDATA("Jml. Pend. Miskin (ribu jiwa)",$K$7,"Tahun",2021)</f>
        <v>#REF!</v>
      </c>
      <c r="VR2" t="s">
        <v>764</v>
      </c>
      <c r="VS2" s="13">
        <f>GETPIVOTDATA("% Pend. Miskin",$F$7,"Tahun",2020)</f>
        <v>6.6950000000000003</v>
      </c>
      <c r="VT2" s="13">
        <f>GETPIVOTDATA("% Pend. Miskin",$F$7,"Tahun",2021)</f>
        <v>6.9399999999999995</v>
      </c>
      <c r="VU2" t="s">
        <v>763</v>
      </c>
      <c r="VV2" s="13" t="e">
        <f>GETPIVOTDATA("Jml. Pend. Miskin (ribu jiwa)",$A$7,"Tahun",2020)/GETPIVOTDATA("Jml. Pend. Miskin (ribu jiwa)",$K$7,"Tahun",2020)</f>
        <v>#REF!</v>
      </c>
      <c r="VW2" s="13" t="e">
        <f>GETPIVOTDATA("Jml. Pend. Miskin (ribu jiwa)",$A$7,"Tahun",2021)/GETPIVOTDATA("Jml. Pend. Miskin (ribu jiwa)",$K$7,"Tahun",2021)</f>
        <v>#REF!</v>
      </c>
      <c r="VZ2" t="s">
        <v>764</v>
      </c>
      <c r="WA2" s="13">
        <f>GETPIVOTDATA("% Pend. Miskin",$F$7,"Tahun",2020)</f>
        <v>6.6950000000000003</v>
      </c>
      <c r="WB2" s="13">
        <f>GETPIVOTDATA("% Pend. Miskin",$F$7,"Tahun",2021)</f>
        <v>6.9399999999999995</v>
      </c>
      <c r="WC2" t="s">
        <v>763</v>
      </c>
      <c r="WD2" s="13" t="e">
        <f>GETPIVOTDATA("Jml. Pend. Miskin (ribu jiwa)",$A$7,"Tahun",2020)/GETPIVOTDATA("Jml. Pend. Miskin (ribu jiwa)",$K$7,"Tahun",2020)</f>
        <v>#REF!</v>
      </c>
      <c r="WE2" s="13" t="e">
        <f>GETPIVOTDATA("Jml. Pend. Miskin (ribu jiwa)",$A$7,"Tahun",2021)/GETPIVOTDATA("Jml. Pend. Miskin (ribu jiwa)",$K$7,"Tahun",2021)</f>
        <v>#REF!</v>
      </c>
      <c r="WH2" t="s">
        <v>764</v>
      </c>
      <c r="WI2" s="13">
        <f>GETPIVOTDATA("% Pend. Miskin",$F$7,"Tahun",2020)</f>
        <v>6.6950000000000003</v>
      </c>
      <c r="WJ2" s="13">
        <f>GETPIVOTDATA("% Pend. Miskin",$F$7,"Tahun",2021)</f>
        <v>6.9399999999999995</v>
      </c>
      <c r="WK2" t="s">
        <v>763</v>
      </c>
      <c r="WL2" s="13" t="e">
        <f>GETPIVOTDATA("Jml. Pend. Miskin (ribu jiwa)",$A$7,"Tahun",2020)/GETPIVOTDATA("Jml. Pend. Miskin (ribu jiwa)",$K$7,"Tahun",2020)</f>
        <v>#REF!</v>
      </c>
      <c r="WM2" s="13" t="e">
        <f>GETPIVOTDATA("Jml. Pend. Miskin (ribu jiwa)",$A$7,"Tahun",2021)/GETPIVOTDATA("Jml. Pend. Miskin (ribu jiwa)",$K$7,"Tahun",2021)</f>
        <v>#REF!</v>
      </c>
      <c r="WP2" t="s">
        <v>764</v>
      </c>
      <c r="WQ2" s="13">
        <f>GETPIVOTDATA("% Pend. Miskin",$F$7,"Tahun",2020)</f>
        <v>6.6950000000000003</v>
      </c>
      <c r="WR2" s="13">
        <f>GETPIVOTDATA("% Pend. Miskin",$F$7,"Tahun",2021)</f>
        <v>6.9399999999999995</v>
      </c>
      <c r="WS2" t="s">
        <v>763</v>
      </c>
      <c r="WT2" s="13" t="e">
        <f>GETPIVOTDATA("Jml. Pend. Miskin (ribu jiwa)",$A$7,"Tahun",2020)/GETPIVOTDATA("Jml. Pend. Miskin (ribu jiwa)",$K$7,"Tahun",2020)</f>
        <v>#REF!</v>
      </c>
      <c r="WU2" s="13" t="e">
        <f>GETPIVOTDATA("Jml. Pend. Miskin (ribu jiwa)",$A$7,"Tahun",2021)/GETPIVOTDATA("Jml. Pend. Miskin (ribu jiwa)",$K$7,"Tahun",2021)</f>
        <v>#REF!</v>
      </c>
      <c r="WX2" t="s">
        <v>764</v>
      </c>
      <c r="WY2" s="13">
        <f>GETPIVOTDATA("% Pend. Miskin",$F$7,"Tahun",2020)</f>
        <v>6.6950000000000003</v>
      </c>
      <c r="WZ2" s="13">
        <f>GETPIVOTDATA("% Pend. Miskin",$F$7,"Tahun",2021)</f>
        <v>6.9399999999999995</v>
      </c>
      <c r="XA2" t="s">
        <v>763</v>
      </c>
      <c r="XB2" s="13" t="e">
        <f>GETPIVOTDATA("Jml. Pend. Miskin (ribu jiwa)",$A$7,"Tahun",2020)/GETPIVOTDATA("Jml. Pend. Miskin (ribu jiwa)",$K$7,"Tahun",2020)</f>
        <v>#REF!</v>
      </c>
      <c r="XC2" s="13" t="e">
        <f>GETPIVOTDATA("Jml. Pend. Miskin (ribu jiwa)",$A$7,"Tahun",2021)/GETPIVOTDATA("Jml. Pend. Miskin (ribu jiwa)",$K$7,"Tahun",2021)</f>
        <v>#REF!</v>
      </c>
      <c r="XF2" t="s">
        <v>764</v>
      </c>
      <c r="XG2" s="13">
        <f>GETPIVOTDATA("% Pend. Miskin",$F$7,"Tahun",2020)</f>
        <v>6.6950000000000003</v>
      </c>
      <c r="XH2" s="13">
        <f>GETPIVOTDATA("% Pend. Miskin",$F$7,"Tahun",2021)</f>
        <v>6.9399999999999995</v>
      </c>
      <c r="XI2" t="s">
        <v>763</v>
      </c>
      <c r="XJ2" s="13" t="e">
        <f>GETPIVOTDATA("Jml. Pend. Miskin (ribu jiwa)",$A$7,"Tahun",2020)/GETPIVOTDATA("Jml. Pend. Miskin (ribu jiwa)",$K$7,"Tahun",2020)</f>
        <v>#REF!</v>
      </c>
      <c r="XK2" s="13" t="e">
        <f>GETPIVOTDATA("Jml. Pend. Miskin (ribu jiwa)",$A$7,"Tahun",2021)/GETPIVOTDATA("Jml. Pend. Miskin (ribu jiwa)",$K$7,"Tahun",2021)</f>
        <v>#REF!</v>
      </c>
      <c r="XN2" t="s">
        <v>764</v>
      </c>
      <c r="XO2" s="13">
        <f>GETPIVOTDATA("% Pend. Miskin",$F$7,"Tahun",2020)</f>
        <v>6.6950000000000003</v>
      </c>
      <c r="XP2" s="13">
        <f>GETPIVOTDATA("% Pend. Miskin",$F$7,"Tahun",2021)</f>
        <v>6.9399999999999995</v>
      </c>
      <c r="XQ2" t="s">
        <v>763</v>
      </c>
      <c r="XR2" s="13" t="e">
        <f>GETPIVOTDATA("Jml. Pend. Miskin (ribu jiwa)",$A$7,"Tahun",2020)/GETPIVOTDATA("Jml. Pend. Miskin (ribu jiwa)",$K$7,"Tahun",2020)</f>
        <v>#REF!</v>
      </c>
      <c r="XS2" s="13" t="e">
        <f>GETPIVOTDATA("Jml. Pend. Miskin (ribu jiwa)",$A$7,"Tahun",2021)/GETPIVOTDATA("Jml. Pend. Miskin (ribu jiwa)",$K$7,"Tahun",2021)</f>
        <v>#REF!</v>
      </c>
      <c r="XV2" t="s">
        <v>764</v>
      </c>
      <c r="XW2" s="13">
        <f>GETPIVOTDATA("% Pend. Miskin",$F$7,"Tahun",2020)</f>
        <v>6.6950000000000003</v>
      </c>
      <c r="XX2" s="13">
        <f>GETPIVOTDATA("% Pend. Miskin",$F$7,"Tahun",2021)</f>
        <v>6.9399999999999995</v>
      </c>
      <c r="XY2" t="s">
        <v>763</v>
      </c>
      <c r="XZ2" s="13" t="e">
        <f>GETPIVOTDATA("Jml. Pend. Miskin (ribu jiwa)",$A$7,"Tahun",2020)/GETPIVOTDATA("Jml. Pend. Miskin (ribu jiwa)",$K$7,"Tahun",2020)</f>
        <v>#REF!</v>
      </c>
      <c r="YA2" s="13" t="e">
        <f>GETPIVOTDATA("Jml. Pend. Miskin (ribu jiwa)",$A$7,"Tahun",2021)/GETPIVOTDATA("Jml. Pend. Miskin (ribu jiwa)",$K$7,"Tahun",2021)</f>
        <v>#REF!</v>
      </c>
      <c r="YD2" t="s">
        <v>764</v>
      </c>
      <c r="YE2" s="13">
        <f>GETPIVOTDATA("% Pend. Miskin",$F$7,"Tahun",2020)</f>
        <v>6.6950000000000003</v>
      </c>
      <c r="YF2" s="13">
        <f>GETPIVOTDATA("% Pend. Miskin",$F$7,"Tahun",2021)</f>
        <v>6.9399999999999995</v>
      </c>
      <c r="YG2" t="s">
        <v>763</v>
      </c>
      <c r="YH2" s="13" t="e">
        <f>GETPIVOTDATA("Jml. Pend. Miskin (ribu jiwa)",$A$7,"Tahun",2020)/GETPIVOTDATA("Jml. Pend. Miskin (ribu jiwa)",$K$7,"Tahun",2020)</f>
        <v>#REF!</v>
      </c>
      <c r="YI2" s="13" t="e">
        <f>GETPIVOTDATA("Jml. Pend. Miskin (ribu jiwa)",$A$7,"Tahun",2021)/GETPIVOTDATA("Jml. Pend. Miskin (ribu jiwa)",$K$7,"Tahun",2021)</f>
        <v>#REF!</v>
      </c>
      <c r="YL2" t="s">
        <v>764</v>
      </c>
      <c r="YM2" s="13">
        <f>GETPIVOTDATA("% Pend. Miskin",$F$7,"Tahun",2020)</f>
        <v>6.6950000000000003</v>
      </c>
      <c r="YN2" s="13">
        <f>GETPIVOTDATA("% Pend. Miskin",$F$7,"Tahun",2021)</f>
        <v>6.9399999999999995</v>
      </c>
      <c r="YO2" t="s">
        <v>763</v>
      </c>
      <c r="YP2" s="13" t="e">
        <f>GETPIVOTDATA("Jml. Pend. Miskin (ribu jiwa)",$A$7,"Tahun",2020)/GETPIVOTDATA("Jml. Pend. Miskin (ribu jiwa)",$K$7,"Tahun",2020)</f>
        <v>#REF!</v>
      </c>
      <c r="YQ2" s="13" t="e">
        <f>GETPIVOTDATA("Jml. Pend. Miskin (ribu jiwa)",$A$7,"Tahun",2021)/GETPIVOTDATA("Jml. Pend. Miskin (ribu jiwa)",$K$7,"Tahun",2021)</f>
        <v>#REF!</v>
      </c>
      <c r="YT2" t="s">
        <v>764</v>
      </c>
      <c r="YU2" s="13">
        <f>GETPIVOTDATA("% Pend. Miskin",$F$7,"Tahun",2020)</f>
        <v>6.6950000000000003</v>
      </c>
      <c r="YV2" s="13">
        <f>GETPIVOTDATA("% Pend. Miskin",$F$7,"Tahun",2021)</f>
        <v>6.9399999999999995</v>
      </c>
      <c r="YW2" t="s">
        <v>763</v>
      </c>
      <c r="YX2" s="13" t="e">
        <f>GETPIVOTDATA("Jml. Pend. Miskin (ribu jiwa)",$A$7,"Tahun",2020)/GETPIVOTDATA("Jml. Pend. Miskin (ribu jiwa)",$K$7,"Tahun",2020)</f>
        <v>#REF!</v>
      </c>
      <c r="YY2" s="13" t="e">
        <f>GETPIVOTDATA("Jml. Pend. Miskin (ribu jiwa)",$A$7,"Tahun",2021)/GETPIVOTDATA("Jml. Pend. Miskin (ribu jiwa)",$K$7,"Tahun",2021)</f>
        <v>#REF!</v>
      </c>
      <c r="ZB2" t="s">
        <v>764</v>
      </c>
      <c r="ZC2" s="13">
        <f>GETPIVOTDATA("% Pend. Miskin",$F$7,"Tahun",2020)</f>
        <v>6.6950000000000003</v>
      </c>
      <c r="ZD2" s="13">
        <f>GETPIVOTDATA("% Pend. Miskin",$F$7,"Tahun",2021)</f>
        <v>6.9399999999999995</v>
      </c>
      <c r="ZE2" t="s">
        <v>763</v>
      </c>
      <c r="ZF2" s="13" t="e">
        <f>GETPIVOTDATA("Jml. Pend. Miskin (ribu jiwa)",$A$7,"Tahun",2020)/GETPIVOTDATA("Jml. Pend. Miskin (ribu jiwa)",$K$7,"Tahun",2020)</f>
        <v>#REF!</v>
      </c>
      <c r="ZG2" s="13" t="e">
        <f>GETPIVOTDATA("Jml. Pend. Miskin (ribu jiwa)",$A$7,"Tahun",2021)/GETPIVOTDATA("Jml. Pend. Miskin (ribu jiwa)",$K$7,"Tahun",2021)</f>
        <v>#REF!</v>
      </c>
      <c r="ZJ2" t="s">
        <v>764</v>
      </c>
      <c r="ZK2" s="13">
        <f>GETPIVOTDATA("% Pend. Miskin",$F$7,"Tahun",2020)</f>
        <v>6.6950000000000003</v>
      </c>
      <c r="ZL2" s="13">
        <f>GETPIVOTDATA("% Pend. Miskin",$F$7,"Tahun",2021)</f>
        <v>6.9399999999999995</v>
      </c>
      <c r="ZM2" t="s">
        <v>763</v>
      </c>
      <c r="ZN2" s="13" t="e">
        <f>GETPIVOTDATA("Jml. Pend. Miskin (ribu jiwa)",$A$7,"Tahun",2020)/GETPIVOTDATA("Jml. Pend. Miskin (ribu jiwa)",$K$7,"Tahun",2020)</f>
        <v>#REF!</v>
      </c>
      <c r="ZO2" s="13" t="e">
        <f>GETPIVOTDATA("Jml. Pend. Miskin (ribu jiwa)",$A$7,"Tahun",2021)/GETPIVOTDATA("Jml. Pend. Miskin (ribu jiwa)",$K$7,"Tahun",2021)</f>
        <v>#REF!</v>
      </c>
      <c r="ZR2" t="s">
        <v>764</v>
      </c>
      <c r="ZS2" s="13">
        <f>GETPIVOTDATA("% Pend. Miskin",$F$7,"Tahun",2020)</f>
        <v>6.6950000000000003</v>
      </c>
      <c r="ZT2" s="13">
        <f>GETPIVOTDATA("% Pend. Miskin",$F$7,"Tahun",2021)</f>
        <v>6.9399999999999995</v>
      </c>
      <c r="ZU2" t="s">
        <v>763</v>
      </c>
      <c r="ZV2" s="13" t="e">
        <f>GETPIVOTDATA("Jml. Pend. Miskin (ribu jiwa)",$A$7,"Tahun",2020)/GETPIVOTDATA("Jml. Pend. Miskin (ribu jiwa)",$K$7,"Tahun",2020)</f>
        <v>#REF!</v>
      </c>
      <c r="ZW2" s="13" t="e">
        <f>GETPIVOTDATA("Jml. Pend. Miskin (ribu jiwa)",$A$7,"Tahun",2021)/GETPIVOTDATA("Jml. Pend. Miskin (ribu jiwa)",$K$7,"Tahun",2021)</f>
        <v>#REF!</v>
      </c>
      <c r="ZZ2" t="s">
        <v>764</v>
      </c>
      <c r="AAA2" s="13">
        <f>GETPIVOTDATA("% Pend. Miskin",$F$7,"Tahun",2020)</f>
        <v>6.6950000000000003</v>
      </c>
      <c r="AAB2" s="13">
        <f>GETPIVOTDATA("% Pend. Miskin",$F$7,"Tahun",2021)</f>
        <v>6.9399999999999995</v>
      </c>
      <c r="AAC2" t="s">
        <v>763</v>
      </c>
      <c r="AAD2" s="13" t="e">
        <f>GETPIVOTDATA("Jml. Pend. Miskin (ribu jiwa)",$A$7,"Tahun",2020)/GETPIVOTDATA("Jml. Pend. Miskin (ribu jiwa)",$K$7,"Tahun",2020)</f>
        <v>#REF!</v>
      </c>
      <c r="AAE2" s="13" t="e">
        <f>GETPIVOTDATA("Jml. Pend. Miskin (ribu jiwa)",$A$7,"Tahun",2021)/GETPIVOTDATA("Jml. Pend. Miskin (ribu jiwa)",$K$7,"Tahun",2021)</f>
        <v>#REF!</v>
      </c>
      <c r="AAH2" t="s">
        <v>764</v>
      </c>
      <c r="AAI2" s="13">
        <f>GETPIVOTDATA("% Pend. Miskin",$F$7,"Tahun",2020)</f>
        <v>6.6950000000000003</v>
      </c>
      <c r="AAJ2" s="13">
        <f>GETPIVOTDATA("% Pend. Miskin",$F$7,"Tahun",2021)</f>
        <v>6.9399999999999995</v>
      </c>
      <c r="AAK2" t="s">
        <v>763</v>
      </c>
      <c r="AAL2" s="13" t="e">
        <f>GETPIVOTDATA("Jml. Pend. Miskin (ribu jiwa)",$A$7,"Tahun",2020)/GETPIVOTDATA("Jml. Pend. Miskin (ribu jiwa)",$K$7,"Tahun",2020)</f>
        <v>#REF!</v>
      </c>
      <c r="AAM2" s="13" t="e">
        <f>GETPIVOTDATA("Jml. Pend. Miskin (ribu jiwa)",$A$7,"Tahun",2021)/GETPIVOTDATA("Jml. Pend. Miskin (ribu jiwa)",$K$7,"Tahun",2021)</f>
        <v>#REF!</v>
      </c>
      <c r="AAP2" t="s">
        <v>764</v>
      </c>
      <c r="AAQ2" s="13">
        <f>GETPIVOTDATA("% Pend. Miskin",$F$7,"Tahun",2020)</f>
        <v>6.6950000000000003</v>
      </c>
      <c r="AAR2" s="13">
        <f>GETPIVOTDATA("% Pend. Miskin",$F$7,"Tahun",2021)</f>
        <v>6.9399999999999995</v>
      </c>
      <c r="AAS2" t="s">
        <v>763</v>
      </c>
      <c r="AAT2" s="13" t="e">
        <f>GETPIVOTDATA("Jml. Pend. Miskin (ribu jiwa)",$A$7,"Tahun",2020)/GETPIVOTDATA("Jml. Pend. Miskin (ribu jiwa)",$K$7,"Tahun",2020)</f>
        <v>#REF!</v>
      </c>
      <c r="AAU2" s="13" t="e">
        <f>GETPIVOTDATA("Jml. Pend. Miskin (ribu jiwa)",$A$7,"Tahun",2021)/GETPIVOTDATA("Jml. Pend. Miskin (ribu jiwa)",$K$7,"Tahun",2021)</f>
        <v>#REF!</v>
      </c>
      <c r="AAX2" t="s">
        <v>764</v>
      </c>
      <c r="AAY2" s="13">
        <f>GETPIVOTDATA("% Pend. Miskin",$F$7,"Tahun",2020)</f>
        <v>6.6950000000000003</v>
      </c>
      <c r="AAZ2" s="13">
        <f>GETPIVOTDATA("% Pend. Miskin",$F$7,"Tahun",2021)</f>
        <v>6.9399999999999995</v>
      </c>
      <c r="ABA2" t="s">
        <v>763</v>
      </c>
      <c r="ABB2" s="13" t="e">
        <f>GETPIVOTDATA("Jml. Pend. Miskin (ribu jiwa)",$A$7,"Tahun",2020)/GETPIVOTDATA("Jml. Pend. Miskin (ribu jiwa)",$K$7,"Tahun",2020)</f>
        <v>#REF!</v>
      </c>
      <c r="ABC2" s="13" t="e">
        <f>GETPIVOTDATA("Jml. Pend. Miskin (ribu jiwa)",$A$7,"Tahun",2021)/GETPIVOTDATA("Jml. Pend. Miskin (ribu jiwa)",$K$7,"Tahun",2021)</f>
        <v>#REF!</v>
      </c>
      <c r="ABF2" t="s">
        <v>764</v>
      </c>
      <c r="ABG2" s="13">
        <f>GETPIVOTDATA("% Pend. Miskin",$F$7,"Tahun",2020)</f>
        <v>6.6950000000000003</v>
      </c>
      <c r="ABH2" s="13">
        <f>GETPIVOTDATA("% Pend. Miskin",$F$7,"Tahun",2021)</f>
        <v>6.9399999999999995</v>
      </c>
      <c r="ABI2" t="s">
        <v>763</v>
      </c>
      <c r="ABJ2" s="13" t="e">
        <f>GETPIVOTDATA("Jml. Pend. Miskin (ribu jiwa)",$A$7,"Tahun",2020)/GETPIVOTDATA("Jml. Pend. Miskin (ribu jiwa)",$K$7,"Tahun",2020)</f>
        <v>#REF!</v>
      </c>
      <c r="ABK2" s="13" t="e">
        <f>GETPIVOTDATA("Jml. Pend. Miskin (ribu jiwa)",$A$7,"Tahun",2021)/GETPIVOTDATA("Jml. Pend. Miskin (ribu jiwa)",$K$7,"Tahun",2021)</f>
        <v>#REF!</v>
      </c>
      <c r="ABN2" t="s">
        <v>764</v>
      </c>
      <c r="ABO2" s="13">
        <f>GETPIVOTDATA("% Pend. Miskin",$F$7,"Tahun",2020)</f>
        <v>6.6950000000000003</v>
      </c>
      <c r="ABP2" s="13">
        <f>GETPIVOTDATA("% Pend. Miskin",$F$7,"Tahun",2021)</f>
        <v>6.9399999999999995</v>
      </c>
      <c r="ABQ2" t="s">
        <v>763</v>
      </c>
      <c r="ABR2" s="13" t="e">
        <f>GETPIVOTDATA("Jml. Pend. Miskin (ribu jiwa)",$A$7,"Tahun",2020)/GETPIVOTDATA("Jml. Pend. Miskin (ribu jiwa)",$K$7,"Tahun",2020)</f>
        <v>#REF!</v>
      </c>
      <c r="ABS2" s="13" t="e">
        <f>GETPIVOTDATA("Jml. Pend. Miskin (ribu jiwa)",$A$7,"Tahun",2021)/GETPIVOTDATA("Jml. Pend. Miskin (ribu jiwa)",$K$7,"Tahun",2021)</f>
        <v>#REF!</v>
      </c>
      <c r="ABV2" t="s">
        <v>764</v>
      </c>
      <c r="ABW2" s="13">
        <f>GETPIVOTDATA("% Pend. Miskin",$F$7,"Tahun",2020)</f>
        <v>6.6950000000000003</v>
      </c>
      <c r="ABX2" s="13">
        <f>GETPIVOTDATA("% Pend. Miskin",$F$7,"Tahun",2021)</f>
        <v>6.9399999999999995</v>
      </c>
      <c r="ABY2" t="s">
        <v>763</v>
      </c>
      <c r="ABZ2" s="13" t="e">
        <f>GETPIVOTDATA("Jml. Pend. Miskin (ribu jiwa)",$A$7,"Tahun",2020)/GETPIVOTDATA("Jml. Pend. Miskin (ribu jiwa)",$K$7,"Tahun",2020)</f>
        <v>#REF!</v>
      </c>
      <c r="ACA2" s="13" t="e">
        <f>GETPIVOTDATA("Jml. Pend. Miskin (ribu jiwa)",$A$7,"Tahun",2021)/GETPIVOTDATA("Jml. Pend. Miskin (ribu jiwa)",$K$7,"Tahun",2021)</f>
        <v>#REF!</v>
      </c>
      <c r="ACD2" t="s">
        <v>764</v>
      </c>
      <c r="ACE2" s="13">
        <f>GETPIVOTDATA("% Pend. Miskin",$F$7,"Tahun",2020)</f>
        <v>6.6950000000000003</v>
      </c>
      <c r="ACF2" s="13">
        <f>GETPIVOTDATA("% Pend. Miskin",$F$7,"Tahun",2021)</f>
        <v>6.9399999999999995</v>
      </c>
      <c r="ACG2" t="s">
        <v>763</v>
      </c>
      <c r="ACH2" s="13" t="e">
        <f>GETPIVOTDATA("Jml. Pend. Miskin (ribu jiwa)",$A$7,"Tahun",2020)/GETPIVOTDATA("Jml. Pend. Miskin (ribu jiwa)",$K$7,"Tahun",2020)</f>
        <v>#REF!</v>
      </c>
      <c r="ACI2" s="13" t="e">
        <f>GETPIVOTDATA("Jml. Pend. Miskin (ribu jiwa)",$A$7,"Tahun",2021)/GETPIVOTDATA("Jml. Pend. Miskin (ribu jiwa)",$K$7,"Tahun",2021)</f>
        <v>#REF!</v>
      </c>
      <c r="ACL2" t="s">
        <v>764</v>
      </c>
      <c r="ACM2" s="13">
        <f>GETPIVOTDATA("% Pend. Miskin",$F$7,"Tahun",2020)</f>
        <v>6.6950000000000003</v>
      </c>
      <c r="ACN2" s="13">
        <f>GETPIVOTDATA("% Pend. Miskin",$F$7,"Tahun",2021)</f>
        <v>6.9399999999999995</v>
      </c>
      <c r="ACO2" t="s">
        <v>763</v>
      </c>
      <c r="ACP2" s="13" t="e">
        <f>GETPIVOTDATA("Jml. Pend. Miskin (ribu jiwa)",$A$7,"Tahun",2020)/GETPIVOTDATA("Jml. Pend. Miskin (ribu jiwa)",$K$7,"Tahun",2020)</f>
        <v>#REF!</v>
      </c>
      <c r="ACQ2" s="13" t="e">
        <f>GETPIVOTDATA("Jml. Pend. Miskin (ribu jiwa)",$A$7,"Tahun",2021)/GETPIVOTDATA("Jml. Pend. Miskin (ribu jiwa)",$K$7,"Tahun",2021)</f>
        <v>#REF!</v>
      </c>
      <c r="ACT2" t="s">
        <v>764</v>
      </c>
      <c r="ACU2" s="13">
        <f>GETPIVOTDATA("% Pend. Miskin",$F$7,"Tahun",2020)</f>
        <v>6.6950000000000003</v>
      </c>
      <c r="ACV2" s="13">
        <f>GETPIVOTDATA("% Pend. Miskin",$F$7,"Tahun",2021)</f>
        <v>6.9399999999999995</v>
      </c>
      <c r="ACW2" t="s">
        <v>763</v>
      </c>
      <c r="ACX2" s="13" t="e">
        <f>GETPIVOTDATA("Jml. Pend. Miskin (ribu jiwa)",$A$7,"Tahun",2020)/GETPIVOTDATA("Jml. Pend. Miskin (ribu jiwa)",$K$7,"Tahun",2020)</f>
        <v>#REF!</v>
      </c>
      <c r="ACY2" s="13" t="e">
        <f>GETPIVOTDATA("Jml. Pend. Miskin (ribu jiwa)",$A$7,"Tahun",2021)/GETPIVOTDATA("Jml. Pend. Miskin (ribu jiwa)",$K$7,"Tahun",2021)</f>
        <v>#REF!</v>
      </c>
      <c r="ADB2" t="s">
        <v>764</v>
      </c>
      <c r="ADC2" s="13">
        <f>GETPIVOTDATA("% Pend. Miskin",$F$7,"Tahun",2020)</f>
        <v>6.6950000000000003</v>
      </c>
      <c r="ADD2" s="13">
        <f>GETPIVOTDATA("% Pend. Miskin",$F$7,"Tahun",2021)</f>
        <v>6.9399999999999995</v>
      </c>
      <c r="ADE2" t="s">
        <v>763</v>
      </c>
      <c r="ADF2" s="13" t="e">
        <f>GETPIVOTDATA("Jml. Pend. Miskin (ribu jiwa)",$A$7,"Tahun",2020)/GETPIVOTDATA("Jml. Pend. Miskin (ribu jiwa)",$K$7,"Tahun",2020)</f>
        <v>#REF!</v>
      </c>
      <c r="ADG2" s="13" t="e">
        <f>GETPIVOTDATA("Jml. Pend. Miskin (ribu jiwa)",$A$7,"Tahun",2021)/GETPIVOTDATA("Jml. Pend. Miskin (ribu jiwa)",$K$7,"Tahun",2021)</f>
        <v>#REF!</v>
      </c>
      <c r="ADJ2" t="s">
        <v>764</v>
      </c>
      <c r="ADK2" s="13">
        <f>GETPIVOTDATA("% Pend. Miskin",$F$7,"Tahun",2020)</f>
        <v>6.6950000000000003</v>
      </c>
      <c r="ADL2" s="13">
        <f>GETPIVOTDATA("% Pend. Miskin",$F$7,"Tahun",2021)</f>
        <v>6.9399999999999995</v>
      </c>
      <c r="ADM2" t="s">
        <v>763</v>
      </c>
      <c r="ADN2" s="13" t="e">
        <f>GETPIVOTDATA("Jml. Pend. Miskin (ribu jiwa)",$A$7,"Tahun",2020)/GETPIVOTDATA("Jml. Pend. Miskin (ribu jiwa)",$K$7,"Tahun",2020)</f>
        <v>#REF!</v>
      </c>
      <c r="ADO2" s="13" t="e">
        <f>GETPIVOTDATA("Jml. Pend. Miskin (ribu jiwa)",$A$7,"Tahun",2021)/GETPIVOTDATA("Jml. Pend. Miskin (ribu jiwa)",$K$7,"Tahun",2021)</f>
        <v>#REF!</v>
      </c>
      <c r="ADR2" t="s">
        <v>764</v>
      </c>
      <c r="ADS2" s="13">
        <f>GETPIVOTDATA("% Pend. Miskin",$F$7,"Tahun",2020)</f>
        <v>6.6950000000000003</v>
      </c>
      <c r="ADT2" s="13">
        <f>GETPIVOTDATA("% Pend. Miskin",$F$7,"Tahun",2021)</f>
        <v>6.9399999999999995</v>
      </c>
      <c r="ADU2" t="s">
        <v>763</v>
      </c>
      <c r="ADV2" s="13" t="e">
        <f>GETPIVOTDATA("Jml. Pend. Miskin (ribu jiwa)",$A$7,"Tahun",2020)/GETPIVOTDATA("Jml. Pend. Miskin (ribu jiwa)",$K$7,"Tahun",2020)</f>
        <v>#REF!</v>
      </c>
      <c r="ADW2" s="13" t="e">
        <f>GETPIVOTDATA("Jml. Pend. Miskin (ribu jiwa)",$A$7,"Tahun",2021)/GETPIVOTDATA("Jml. Pend. Miskin (ribu jiwa)",$K$7,"Tahun",2021)</f>
        <v>#REF!</v>
      </c>
      <c r="ADZ2" t="s">
        <v>764</v>
      </c>
      <c r="AEA2" s="13">
        <f>GETPIVOTDATA("% Pend. Miskin",$F$7,"Tahun",2020)</f>
        <v>6.6950000000000003</v>
      </c>
      <c r="AEB2" s="13">
        <f>GETPIVOTDATA("% Pend. Miskin",$F$7,"Tahun",2021)</f>
        <v>6.9399999999999995</v>
      </c>
      <c r="AEC2" t="s">
        <v>763</v>
      </c>
      <c r="AED2" s="13" t="e">
        <f>GETPIVOTDATA("Jml. Pend. Miskin (ribu jiwa)",$A$7,"Tahun",2020)/GETPIVOTDATA("Jml. Pend. Miskin (ribu jiwa)",$K$7,"Tahun",2020)</f>
        <v>#REF!</v>
      </c>
      <c r="AEE2" s="13" t="e">
        <f>GETPIVOTDATA("Jml. Pend. Miskin (ribu jiwa)",$A$7,"Tahun",2021)/GETPIVOTDATA("Jml. Pend. Miskin (ribu jiwa)",$K$7,"Tahun",2021)</f>
        <v>#REF!</v>
      </c>
      <c r="AEH2" t="s">
        <v>764</v>
      </c>
      <c r="AEI2" s="13">
        <f>GETPIVOTDATA("% Pend. Miskin",$F$7,"Tahun",2020)</f>
        <v>6.6950000000000003</v>
      </c>
      <c r="AEJ2" s="13">
        <f>GETPIVOTDATA("% Pend. Miskin",$F$7,"Tahun",2021)</f>
        <v>6.9399999999999995</v>
      </c>
      <c r="AEK2" t="s">
        <v>763</v>
      </c>
      <c r="AEL2" s="13" t="e">
        <f>GETPIVOTDATA("Jml. Pend. Miskin (ribu jiwa)",$A$7,"Tahun",2020)/GETPIVOTDATA("Jml. Pend. Miskin (ribu jiwa)",$K$7,"Tahun",2020)</f>
        <v>#REF!</v>
      </c>
      <c r="AEM2" s="13" t="e">
        <f>GETPIVOTDATA("Jml. Pend. Miskin (ribu jiwa)",$A$7,"Tahun",2021)/GETPIVOTDATA("Jml. Pend. Miskin (ribu jiwa)",$K$7,"Tahun",2021)</f>
        <v>#REF!</v>
      </c>
      <c r="AEP2" t="s">
        <v>764</v>
      </c>
      <c r="AEQ2" s="13">
        <f>GETPIVOTDATA("% Pend. Miskin",$F$7,"Tahun",2020)</f>
        <v>6.6950000000000003</v>
      </c>
      <c r="AER2" s="13">
        <f>GETPIVOTDATA("% Pend. Miskin",$F$7,"Tahun",2021)</f>
        <v>6.9399999999999995</v>
      </c>
      <c r="AES2" t="s">
        <v>763</v>
      </c>
      <c r="AET2" s="13" t="e">
        <f>GETPIVOTDATA("Jml. Pend. Miskin (ribu jiwa)",$A$7,"Tahun",2020)/GETPIVOTDATA("Jml. Pend. Miskin (ribu jiwa)",$K$7,"Tahun",2020)</f>
        <v>#REF!</v>
      </c>
      <c r="AEU2" s="13" t="e">
        <f>GETPIVOTDATA("Jml. Pend. Miskin (ribu jiwa)",$A$7,"Tahun",2021)/GETPIVOTDATA("Jml. Pend. Miskin (ribu jiwa)",$K$7,"Tahun",2021)</f>
        <v>#REF!</v>
      </c>
      <c r="AEX2" t="s">
        <v>764</v>
      </c>
      <c r="AEY2" s="13">
        <f>GETPIVOTDATA("% Pend. Miskin",$F$7,"Tahun",2020)</f>
        <v>6.6950000000000003</v>
      </c>
      <c r="AEZ2" s="13">
        <f>GETPIVOTDATA("% Pend. Miskin",$F$7,"Tahun",2021)</f>
        <v>6.9399999999999995</v>
      </c>
      <c r="AFA2" t="s">
        <v>763</v>
      </c>
      <c r="AFB2" s="13" t="e">
        <f>GETPIVOTDATA("Jml. Pend. Miskin (ribu jiwa)",$A$7,"Tahun",2020)/GETPIVOTDATA("Jml. Pend. Miskin (ribu jiwa)",$K$7,"Tahun",2020)</f>
        <v>#REF!</v>
      </c>
      <c r="AFC2" s="13" t="e">
        <f>GETPIVOTDATA("Jml. Pend. Miskin (ribu jiwa)",$A$7,"Tahun",2021)/GETPIVOTDATA("Jml. Pend. Miskin (ribu jiwa)",$K$7,"Tahun",2021)</f>
        <v>#REF!</v>
      </c>
      <c r="AFF2" t="s">
        <v>764</v>
      </c>
      <c r="AFG2" s="13">
        <f>GETPIVOTDATA("% Pend. Miskin",$F$7,"Tahun",2020)</f>
        <v>6.6950000000000003</v>
      </c>
      <c r="AFH2" s="13">
        <f>GETPIVOTDATA("% Pend. Miskin",$F$7,"Tahun",2021)</f>
        <v>6.9399999999999995</v>
      </c>
      <c r="AFI2" t="s">
        <v>763</v>
      </c>
      <c r="AFJ2" s="13" t="e">
        <f>GETPIVOTDATA("Jml. Pend. Miskin (ribu jiwa)",$A$7,"Tahun",2020)/GETPIVOTDATA("Jml. Pend. Miskin (ribu jiwa)",$K$7,"Tahun",2020)</f>
        <v>#REF!</v>
      </c>
      <c r="AFK2" s="13" t="e">
        <f>GETPIVOTDATA("Jml. Pend. Miskin (ribu jiwa)",$A$7,"Tahun",2021)/GETPIVOTDATA("Jml. Pend. Miskin (ribu jiwa)",$K$7,"Tahun",2021)</f>
        <v>#REF!</v>
      </c>
      <c r="AFN2" t="s">
        <v>764</v>
      </c>
      <c r="AFO2" s="13">
        <f>GETPIVOTDATA("% Pend. Miskin",$F$7,"Tahun",2020)</f>
        <v>6.6950000000000003</v>
      </c>
      <c r="AFP2" s="13">
        <f>GETPIVOTDATA("% Pend. Miskin",$F$7,"Tahun",2021)</f>
        <v>6.9399999999999995</v>
      </c>
      <c r="AFQ2" t="s">
        <v>763</v>
      </c>
      <c r="AFR2" s="13" t="e">
        <f>GETPIVOTDATA("Jml. Pend. Miskin (ribu jiwa)",$A$7,"Tahun",2020)/GETPIVOTDATA("Jml. Pend. Miskin (ribu jiwa)",$K$7,"Tahun",2020)</f>
        <v>#REF!</v>
      </c>
      <c r="AFS2" s="13" t="e">
        <f>GETPIVOTDATA("Jml. Pend. Miskin (ribu jiwa)",$A$7,"Tahun",2021)/GETPIVOTDATA("Jml. Pend. Miskin (ribu jiwa)",$K$7,"Tahun",2021)</f>
        <v>#REF!</v>
      </c>
      <c r="AFV2" t="s">
        <v>764</v>
      </c>
      <c r="AFW2" s="13">
        <f>GETPIVOTDATA("% Pend. Miskin",$F$7,"Tahun",2020)</f>
        <v>6.6950000000000003</v>
      </c>
      <c r="AFX2" s="13">
        <f>GETPIVOTDATA("% Pend. Miskin",$F$7,"Tahun",2021)</f>
        <v>6.9399999999999995</v>
      </c>
      <c r="AFY2" t="s">
        <v>763</v>
      </c>
      <c r="AFZ2" s="13" t="e">
        <f>GETPIVOTDATA("Jml. Pend. Miskin (ribu jiwa)",$A$7,"Tahun",2020)/GETPIVOTDATA("Jml. Pend. Miskin (ribu jiwa)",$K$7,"Tahun",2020)</f>
        <v>#REF!</v>
      </c>
      <c r="AGA2" s="13" t="e">
        <f>GETPIVOTDATA("Jml. Pend. Miskin (ribu jiwa)",$A$7,"Tahun",2021)/GETPIVOTDATA("Jml. Pend. Miskin (ribu jiwa)",$K$7,"Tahun",2021)</f>
        <v>#REF!</v>
      </c>
      <c r="AGD2" t="s">
        <v>764</v>
      </c>
      <c r="AGE2" s="13">
        <f>GETPIVOTDATA("% Pend. Miskin",$F$7,"Tahun",2020)</f>
        <v>6.6950000000000003</v>
      </c>
      <c r="AGF2" s="13">
        <f>GETPIVOTDATA("% Pend. Miskin",$F$7,"Tahun",2021)</f>
        <v>6.9399999999999995</v>
      </c>
      <c r="AGG2" t="s">
        <v>763</v>
      </c>
      <c r="AGH2" s="13" t="e">
        <f>GETPIVOTDATA("Jml. Pend. Miskin (ribu jiwa)",$A$7,"Tahun",2020)/GETPIVOTDATA("Jml. Pend. Miskin (ribu jiwa)",$K$7,"Tahun",2020)</f>
        <v>#REF!</v>
      </c>
      <c r="AGI2" s="13" t="e">
        <f>GETPIVOTDATA("Jml. Pend. Miskin (ribu jiwa)",$A$7,"Tahun",2021)/GETPIVOTDATA("Jml. Pend. Miskin (ribu jiwa)",$K$7,"Tahun",2021)</f>
        <v>#REF!</v>
      </c>
      <c r="AGL2" t="s">
        <v>764</v>
      </c>
      <c r="AGM2" s="13">
        <f>GETPIVOTDATA("% Pend. Miskin",$F$7,"Tahun",2020)</f>
        <v>6.6950000000000003</v>
      </c>
      <c r="AGN2" s="13">
        <f>GETPIVOTDATA("% Pend. Miskin",$F$7,"Tahun",2021)</f>
        <v>6.9399999999999995</v>
      </c>
      <c r="AGO2" t="s">
        <v>763</v>
      </c>
      <c r="AGP2" s="13" t="e">
        <f>GETPIVOTDATA("Jml. Pend. Miskin (ribu jiwa)",$A$7,"Tahun",2020)/GETPIVOTDATA("Jml. Pend. Miskin (ribu jiwa)",$K$7,"Tahun",2020)</f>
        <v>#REF!</v>
      </c>
      <c r="AGQ2" s="13" t="e">
        <f>GETPIVOTDATA("Jml. Pend. Miskin (ribu jiwa)",$A$7,"Tahun",2021)/GETPIVOTDATA("Jml. Pend. Miskin (ribu jiwa)",$K$7,"Tahun",2021)</f>
        <v>#REF!</v>
      </c>
      <c r="AGT2" t="s">
        <v>764</v>
      </c>
      <c r="AGU2" s="13">
        <f>GETPIVOTDATA("% Pend. Miskin",$F$7,"Tahun",2020)</f>
        <v>6.6950000000000003</v>
      </c>
      <c r="AGV2" s="13">
        <f>GETPIVOTDATA("% Pend. Miskin",$F$7,"Tahun",2021)</f>
        <v>6.9399999999999995</v>
      </c>
      <c r="AGW2" t="s">
        <v>763</v>
      </c>
      <c r="AGX2" s="13" t="e">
        <f>GETPIVOTDATA("Jml. Pend. Miskin (ribu jiwa)",$A$7,"Tahun",2020)/GETPIVOTDATA("Jml. Pend. Miskin (ribu jiwa)",$K$7,"Tahun",2020)</f>
        <v>#REF!</v>
      </c>
      <c r="AGY2" s="13" t="e">
        <f>GETPIVOTDATA("Jml. Pend. Miskin (ribu jiwa)",$A$7,"Tahun",2021)/GETPIVOTDATA("Jml. Pend. Miskin (ribu jiwa)",$K$7,"Tahun",2021)</f>
        <v>#REF!</v>
      </c>
      <c r="AHB2" t="s">
        <v>764</v>
      </c>
      <c r="AHC2" s="13">
        <f>GETPIVOTDATA("% Pend. Miskin",$F$7,"Tahun",2020)</f>
        <v>6.6950000000000003</v>
      </c>
      <c r="AHD2" s="13">
        <f>GETPIVOTDATA("% Pend. Miskin",$F$7,"Tahun",2021)</f>
        <v>6.9399999999999995</v>
      </c>
      <c r="AHE2" t="s">
        <v>763</v>
      </c>
      <c r="AHF2" s="13" t="e">
        <f>GETPIVOTDATA("Jml. Pend. Miskin (ribu jiwa)",$A$7,"Tahun",2020)/GETPIVOTDATA("Jml. Pend. Miskin (ribu jiwa)",$K$7,"Tahun",2020)</f>
        <v>#REF!</v>
      </c>
      <c r="AHG2" s="13" t="e">
        <f>GETPIVOTDATA("Jml. Pend. Miskin (ribu jiwa)",$A$7,"Tahun",2021)/GETPIVOTDATA("Jml. Pend. Miskin (ribu jiwa)",$K$7,"Tahun",2021)</f>
        <v>#REF!</v>
      </c>
      <c r="AHJ2" t="s">
        <v>764</v>
      </c>
      <c r="AHK2" s="13">
        <f>GETPIVOTDATA("% Pend. Miskin",$F$7,"Tahun",2020)</f>
        <v>6.6950000000000003</v>
      </c>
      <c r="AHL2" s="13">
        <f>GETPIVOTDATA("% Pend. Miskin",$F$7,"Tahun",2021)</f>
        <v>6.9399999999999995</v>
      </c>
      <c r="AHM2" t="s">
        <v>763</v>
      </c>
      <c r="AHN2" s="13" t="e">
        <f>GETPIVOTDATA("Jml. Pend. Miskin (ribu jiwa)",$A$7,"Tahun",2020)/GETPIVOTDATA("Jml. Pend. Miskin (ribu jiwa)",$K$7,"Tahun",2020)</f>
        <v>#REF!</v>
      </c>
      <c r="AHO2" s="13" t="e">
        <f>GETPIVOTDATA("Jml. Pend. Miskin (ribu jiwa)",$A$7,"Tahun",2021)/GETPIVOTDATA("Jml. Pend. Miskin (ribu jiwa)",$K$7,"Tahun",2021)</f>
        <v>#REF!</v>
      </c>
      <c r="AHR2" t="s">
        <v>764</v>
      </c>
      <c r="AHS2" s="13">
        <f>GETPIVOTDATA("% Pend. Miskin",$F$7,"Tahun",2020)</f>
        <v>6.6950000000000003</v>
      </c>
      <c r="AHT2" s="13">
        <f>GETPIVOTDATA("% Pend. Miskin",$F$7,"Tahun",2021)</f>
        <v>6.9399999999999995</v>
      </c>
      <c r="AHU2" t="s">
        <v>763</v>
      </c>
      <c r="AHV2" s="13" t="e">
        <f>GETPIVOTDATA("Jml. Pend. Miskin (ribu jiwa)",$A$7,"Tahun",2020)/GETPIVOTDATA("Jml. Pend. Miskin (ribu jiwa)",$K$7,"Tahun",2020)</f>
        <v>#REF!</v>
      </c>
      <c r="AHW2" s="13" t="e">
        <f>GETPIVOTDATA("Jml. Pend. Miskin (ribu jiwa)",$A$7,"Tahun",2021)/GETPIVOTDATA("Jml. Pend. Miskin (ribu jiwa)",$K$7,"Tahun",2021)</f>
        <v>#REF!</v>
      </c>
      <c r="AHZ2" t="s">
        <v>764</v>
      </c>
      <c r="AIA2" s="13">
        <f>GETPIVOTDATA("% Pend. Miskin",$F$7,"Tahun",2020)</f>
        <v>6.6950000000000003</v>
      </c>
      <c r="AIB2" s="13">
        <f>GETPIVOTDATA("% Pend. Miskin",$F$7,"Tahun",2021)</f>
        <v>6.9399999999999995</v>
      </c>
      <c r="AIC2" t="s">
        <v>763</v>
      </c>
      <c r="AID2" s="13" t="e">
        <f>GETPIVOTDATA("Jml. Pend. Miskin (ribu jiwa)",$A$7,"Tahun",2020)/GETPIVOTDATA("Jml. Pend. Miskin (ribu jiwa)",$K$7,"Tahun",2020)</f>
        <v>#REF!</v>
      </c>
      <c r="AIE2" s="13" t="e">
        <f>GETPIVOTDATA("Jml. Pend. Miskin (ribu jiwa)",$A$7,"Tahun",2021)/GETPIVOTDATA("Jml. Pend. Miskin (ribu jiwa)",$K$7,"Tahun",2021)</f>
        <v>#REF!</v>
      </c>
      <c r="AIH2" t="s">
        <v>764</v>
      </c>
      <c r="AII2" s="13">
        <f>GETPIVOTDATA("% Pend. Miskin",$F$7,"Tahun",2020)</f>
        <v>6.6950000000000003</v>
      </c>
      <c r="AIJ2" s="13">
        <f>GETPIVOTDATA("% Pend. Miskin",$F$7,"Tahun",2021)</f>
        <v>6.9399999999999995</v>
      </c>
      <c r="AIK2" t="s">
        <v>763</v>
      </c>
      <c r="AIL2" s="13" t="e">
        <f>GETPIVOTDATA("Jml. Pend. Miskin (ribu jiwa)",$A$7,"Tahun",2020)/GETPIVOTDATA("Jml. Pend. Miskin (ribu jiwa)",$K$7,"Tahun",2020)</f>
        <v>#REF!</v>
      </c>
      <c r="AIM2" s="13" t="e">
        <f>GETPIVOTDATA("Jml. Pend. Miskin (ribu jiwa)",$A$7,"Tahun",2021)/GETPIVOTDATA("Jml. Pend. Miskin (ribu jiwa)",$K$7,"Tahun",2021)</f>
        <v>#REF!</v>
      </c>
      <c r="AIP2" t="s">
        <v>764</v>
      </c>
      <c r="AIQ2" s="13">
        <f>GETPIVOTDATA("% Pend. Miskin",$F$7,"Tahun",2020)</f>
        <v>6.6950000000000003</v>
      </c>
      <c r="AIR2" s="13">
        <f>GETPIVOTDATA("% Pend. Miskin",$F$7,"Tahun",2021)</f>
        <v>6.9399999999999995</v>
      </c>
      <c r="AIS2" t="s">
        <v>763</v>
      </c>
      <c r="AIT2" s="13" t="e">
        <f>GETPIVOTDATA("Jml. Pend. Miskin (ribu jiwa)",$A$7,"Tahun",2020)/GETPIVOTDATA("Jml. Pend. Miskin (ribu jiwa)",$K$7,"Tahun",2020)</f>
        <v>#REF!</v>
      </c>
      <c r="AIU2" s="13" t="e">
        <f>GETPIVOTDATA("Jml. Pend. Miskin (ribu jiwa)",$A$7,"Tahun",2021)/GETPIVOTDATA("Jml. Pend. Miskin (ribu jiwa)",$K$7,"Tahun",2021)</f>
        <v>#REF!</v>
      </c>
      <c r="AIX2" t="s">
        <v>764</v>
      </c>
      <c r="AIY2" s="13">
        <f>GETPIVOTDATA("% Pend. Miskin",$F$7,"Tahun",2020)</f>
        <v>6.6950000000000003</v>
      </c>
      <c r="AIZ2" s="13">
        <f>GETPIVOTDATA("% Pend. Miskin",$F$7,"Tahun",2021)</f>
        <v>6.9399999999999995</v>
      </c>
      <c r="AJA2" t="s">
        <v>763</v>
      </c>
      <c r="AJB2" s="13" t="e">
        <f>GETPIVOTDATA("Jml. Pend. Miskin (ribu jiwa)",$A$7,"Tahun",2020)/GETPIVOTDATA("Jml. Pend. Miskin (ribu jiwa)",$K$7,"Tahun",2020)</f>
        <v>#REF!</v>
      </c>
      <c r="AJC2" s="13" t="e">
        <f>GETPIVOTDATA("Jml. Pend. Miskin (ribu jiwa)",$A$7,"Tahun",2021)/GETPIVOTDATA("Jml. Pend. Miskin (ribu jiwa)",$K$7,"Tahun",2021)</f>
        <v>#REF!</v>
      </c>
      <c r="AJF2" t="s">
        <v>764</v>
      </c>
      <c r="AJG2" s="13">
        <f>GETPIVOTDATA("% Pend. Miskin",$F$7,"Tahun",2020)</f>
        <v>6.6950000000000003</v>
      </c>
      <c r="AJH2" s="13">
        <f>GETPIVOTDATA("% Pend. Miskin",$F$7,"Tahun",2021)</f>
        <v>6.9399999999999995</v>
      </c>
      <c r="AJI2" t="s">
        <v>763</v>
      </c>
      <c r="AJJ2" s="13" t="e">
        <f>GETPIVOTDATA("Jml. Pend. Miskin (ribu jiwa)",$A$7,"Tahun",2020)/GETPIVOTDATA("Jml. Pend. Miskin (ribu jiwa)",$K$7,"Tahun",2020)</f>
        <v>#REF!</v>
      </c>
      <c r="AJK2" s="13" t="e">
        <f>GETPIVOTDATA("Jml. Pend. Miskin (ribu jiwa)",$A$7,"Tahun",2021)/GETPIVOTDATA("Jml. Pend. Miskin (ribu jiwa)",$K$7,"Tahun",2021)</f>
        <v>#REF!</v>
      </c>
      <c r="AJN2" t="s">
        <v>764</v>
      </c>
      <c r="AJO2" s="13">
        <f>GETPIVOTDATA("% Pend. Miskin",$F$7,"Tahun",2020)</f>
        <v>6.6950000000000003</v>
      </c>
      <c r="AJP2" s="13">
        <f>GETPIVOTDATA("% Pend. Miskin",$F$7,"Tahun",2021)</f>
        <v>6.9399999999999995</v>
      </c>
      <c r="AJQ2" t="s">
        <v>763</v>
      </c>
      <c r="AJR2" s="13" t="e">
        <f>GETPIVOTDATA("Jml. Pend. Miskin (ribu jiwa)",$A$7,"Tahun",2020)/GETPIVOTDATA("Jml. Pend. Miskin (ribu jiwa)",$K$7,"Tahun",2020)</f>
        <v>#REF!</v>
      </c>
      <c r="AJS2" s="13" t="e">
        <f>GETPIVOTDATA("Jml. Pend. Miskin (ribu jiwa)",$A$7,"Tahun",2021)/GETPIVOTDATA("Jml. Pend. Miskin (ribu jiwa)",$K$7,"Tahun",2021)</f>
        <v>#REF!</v>
      </c>
      <c r="AJV2" t="s">
        <v>764</v>
      </c>
      <c r="AJW2" s="13">
        <f>GETPIVOTDATA("% Pend. Miskin",$F$7,"Tahun",2020)</f>
        <v>6.6950000000000003</v>
      </c>
      <c r="AJX2" s="13">
        <f>GETPIVOTDATA("% Pend. Miskin",$F$7,"Tahun",2021)</f>
        <v>6.9399999999999995</v>
      </c>
      <c r="AJY2" t="s">
        <v>763</v>
      </c>
      <c r="AJZ2" s="13" t="e">
        <f>GETPIVOTDATA("Jml. Pend. Miskin (ribu jiwa)",$A$7,"Tahun",2020)/GETPIVOTDATA("Jml. Pend. Miskin (ribu jiwa)",$K$7,"Tahun",2020)</f>
        <v>#REF!</v>
      </c>
      <c r="AKA2" s="13" t="e">
        <f>GETPIVOTDATA("Jml. Pend. Miskin (ribu jiwa)",$A$7,"Tahun",2021)/GETPIVOTDATA("Jml. Pend. Miskin (ribu jiwa)",$K$7,"Tahun",2021)</f>
        <v>#REF!</v>
      </c>
      <c r="AKD2" t="s">
        <v>764</v>
      </c>
      <c r="AKE2" s="13">
        <f>GETPIVOTDATA("% Pend. Miskin",$F$7,"Tahun",2020)</f>
        <v>6.6950000000000003</v>
      </c>
      <c r="AKF2" s="13">
        <f>GETPIVOTDATA("% Pend. Miskin",$F$7,"Tahun",2021)</f>
        <v>6.9399999999999995</v>
      </c>
      <c r="AKG2" t="s">
        <v>763</v>
      </c>
      <c r="AKH2" s="13" t="e">
        <f>GETPIVOTDATA("Jml. Pend. Miskin (ribu jiwa)",$A$7,"Tahun",2020)/GETPIVOTDATA("Jml. Pend. Miskin (ribu jiwa)",$K$7,"Tahun",2020)</f>
        <v>#REF!</v>
      </c>
      <c r="AKI2" s="13" t="e">
        <f>GETPIVOTDATA("Jml. Pend. Miskin (ribu jiwa)",$A$7,"Tahun",2021)/GETPIVOTDATA("Jml. Pend. Miskin (ribu jiwa)",$K$7,"Tahun",2021)</f>
        <v>#REF!</v>
      </c>
      <c r="AKL2" t="s">
        <v>764</v>
      </c>
      <c r="AKM2" s="13">
        <f>GETPIVOTDATA("% Pend. Miskin",$F$7,"Tahun",2020)</f>
        <v>6.6950000000000003</v>
      </c>
      <c r="AKN2" s="13">
        <f>GETPIVOTDATA("% Pend. Miskin",$F$7,"Tahun",2021)</f>
        <v>6.9399999999999995</v>
      </c>
      <c r="AKO2" t="s">
        <v>763</v>
      </c>
      <c r="AKP2" s="13" t="e">
        <f>GETPIVOTDATA("Jml. Pend. Miskin (ribu jiwa)",$A$7,"Tahun",2020)/GETPIVOTDATA("Jml. Pend. Miskin (ribu jiwa)",$K$7,"Tahun",2020)</f>
        <v>#REF!</v>
      </c>
      <c r="AKQ2" s="13" t="e">
        <f>GETPIVOTDATA("Jml. Pend. Miskin (ribu jiwa)",$A$7,"Tahun",2021)/GETPIVOTDATA("Jml. Pend. Miskin (ribu jiwa)",$K$7,"Tahun",2021)</f>
        <v>#REF!</v>
      </c>
      <c r="AKT2" t="s">
        <v>764</v>
      </c>
      <c r="AKU2" s="13">
        <f>GETPIVOTDATA("% Pend. Miskin",$F$7,"Tahun",2020)</f>
        <v>6.6950000000000003</v>
      </c>
      <c r="AKV2" s="13">
        <f>GETPIVOTDATA("% Pend. Miskin",$F$7,"Tahun",2021)</f>
        <v>6.9399999999999995</v>
      </c>
      <c r="AKW2" t="s">
        <v>763</v>
      </c>
      <c r="AKX2" s="13" t="e">
        <f>GETPIVOTDATA("Jml. Pend. Miskin (ribu jiwa)",$A$7,"Tahun",2020)/GETPIVOTDATA("Jml. Pend. Miskin (ribu jiwa)",$K$7,"Tahun",2020)</f>
        <v>#REF!</v>
      </c>
      <c r="AKY2" s="13" t="e">
        <f>GETPIVOTDATA("Jml. Pend. Miskin (ribu jiwa)",$A$7,"Tahun",2021)/GETPIVOTDATA("Jml. Pend. Miskin (ribu jiwa)",$K$7,"Tahun",2021)</f>
        <v>#REF!</v>
      </c>
      <c r="ALB2" t="s">
        <v>764</v>
      </c>
      <c r="ALC2" s="13">
        <f>GETPIVOTDATA("% Pend. Miskin",$F$7,"Tahun",2020)</f>
        <v>6.6950000000000003</v>
      </c>
      <c r="ALD2" s="13">
        <f>GETPIVOTDATA("% Pend. Miskin",$F$7,"Tahun",2021)</f>
        <v>6.9399999999999995</v>
      </c>
      <c r="ALE2" t="s">
        <v>763</v>
      </c>
      <c r="ALF2" s="13" t="e">
        <f>GETPIVOTDATA("Jml. Pend. Miskin (ribu jiwa)",$A$7,"Tahun",2020)/GETPIVOTDATA("Jml. Pend. Miskin (ribu jiwa)",$K$7,"Tahun",2020)</f>
        <v>#REF!</v>
      </c>
      <c r="ALG2" s="13" t="e">
        <f>GETPIVOTDATA("Jml. Pend. Miskin (ribu jiwa)",$A$7,"Tahun",2021)/GETPIVOTDATA("Jml. Pend. Miskin (ribu jiwa)",$K$7,"Tahun",2021)</f>
        <v>#REF!</v>
      </c>
      <c r="ALJ2" t="s">
        <v>764</v>
      </c>
      <c r="ALK2" s="13">
        <f>GETPIVOTDATA("% Pend. Miskin",$F$7,"Tahun",2020)</f>
        <v>6.6950000000000003</v>
      </c>
      <c r="ALL2" s="13">
        <f>GETPIVOTDATA("% Pend. Miskin",$F$7,"Tahun",2021)</f>
        <v>6.9399999999999995</v>
      </c>
      <c r="ALM2" t="s">
        <v>763</v>
      </c>
      <c r="ALN2" s="13" t="e">
        <f>GETPIVOTDATA("Jml. Pend. Miskin (ribu jiwa)",$A$7,"Tahun",2020)/GETPIVOTDATA("Jml. Pend. Miskin (ribu jiwa)",$K$7,"Tahun",2020)</f>
        <v>#REF!</v>
      </c>
      <c r="ALO2" s="13" t="e">
        <f>GETPIVOTDATA("Jml. Pend. Miskin (ribu jiwa)",$A$7,"Tahun",2021)/GETPIVOTDATA("Jml. Pend. Miskin (ribu jiwa)",$K$7,"Tahun",2021)</f>
        <v>#REF!</v>
      </c>
      <c r="ALR2" t="s">
        <v>764</v>
      </c>
      <c r="ALS2" s="13">
        <f>GETPIVOTDATA("% Pend. Miskin",$F$7,"Tahun",2020)</f>
        <v>6.6950000000000003</v>
      </c>
      <c r="ALT2" s="13">
        <f>GETPIVOTDATA("% Pend. Miskin",$F$7,"Tahun",2021)</f>
        <v>6.9399999999999995</v>
      </c>
      <c r="ALU2" t="s">
        <v>763</v>
      </c>
      <c r="ALV2" s="13" t="e">
        <f>GETPIVOTDATA("Jml. Pend. Miskin (ribu jiwa)",$A$7,"Tahun",2020)/GETPIVOTDATA("Jml. Pend. Miskin (ribu jiwa)",$K$7,"Tahun",2020)</f>
        <v>#REF!</v>
      </c>
      <c r="ALW2" s="13" t="e">
        <f>GETPIVOTDATA("Jml. Pend. Miskin (ribu jiwa)",$A$7,"Tahun",2021)/GETPIVOTDATA("Jml. Pend. Miskin (ribu jiwa)",$K$7,"Tahun",2021)</f>
        <v>#REF!</v>
      </c>
      <c r="ALZ2" t="s">
        <v>764</v>
      </c>
      <c r="AMA2" s="13">
        <f>GETPIVOTDATA("% Pend. Miskin",$F$7,"Tahun",2020)</f>
        <v>6.6950000000000003</v>
      </c>
      <c r="AMB2" s="13">
        <f>GETPIVOTDATA("% Pend. Miskin",$F$7,"Tahun",2021)</f>
        <v>6.9399999999999995</v>
      </c>
      <c r="AMC2" t="s">
        <v>763</v>
      </c>
      <c r="AMD2" s="13" t="e">
        <f>GETPIVOTDATA("Jml. Pend. Miskin (ribu jiwa)",$A$7,"Tahun",2020)/GETPIVOTDATA("Jml. Pend. Miskin (ribu jiwa)",$K$7,"Tahun",2020)</f>
        <v>#REF!</v>
      </c>
      <c r="AME2" s="13" t="e">
        <f>GETPIVOTDATA("Jml. Pend. Miskin (ribu jiwa)",$A$7,"Tahun",2021)/GETPIVOTDATA("Jml. Pend. Miskin (ribu jiwa)",$K$7,"Tahun",2021)</f>
        <v>#REF!</v>
      </c>
      <c r="AMH2" t="s">
        <v>764</v>
      </c>
      <c r="AMI2" s="13">
        <f>GETPIVOTDATA("% Pend. Miskin",$F$7,"Tahun",2020)</f>
        <v>6.6950000000000003</v>
      </c>
      <c r="AMJ2" s="13">
        <f>GETPIVOTDATA("% Pend. Miskin",$F$7,"Tahun",2021)</f>
        <v>6.9399999999999995</v>
      </c>
      <c r="AMK2" t="s">
        <v>763</v>
      </c>
      <c r="AML2" s="13" t="e">
        <f>GETPIVOTDATA("Jml. Pend. Miskin (ribu jiwa)",$A$7,"Tahun",2020)/GETPIVOTDATA("Jml. Pend. Miskin (ribu jiwa)",$K$7,"Tahun",2020)</f>
        <v>#REF!</v>
      </c>
      <c r="AMM2" s="13" t="e">
        <f>GETPIVOTDATA("Jml. Pend. Miskin (ribu jiwa)",$A$7,"Tahun",2021)/GETPIVOTDATA("Jml. Pend. Miskin (ribu jiwa)",$K$7,"Tahun",2021)</f>
        <v>#REF!</v>
      </c>
      <c r="AMP2" t="s">
        <v>764</v>
      </c>
      <c r="AMQ2" s="13">
        <f>GETPIVOTDATA("% Pend. Miskin",$F$7,"Tahun",2020)</f>
        <v>6.6950000000000003</v>
      </c>
      <c r="AMR2" s="13">
        <f>GETPIVOTDATA("% Pend. Miskin",$F$7,"Tahun",2021)</f>
        <v>6.9399999999999995</v>
      </c>
      <c r="AMS2" t="s">
        <v>763</v>
      </c>
      <c r="AMT2" s="13" t="e">
        <f>GETPIVOTDATA("Jml. Pend. Miskin (ribu jiwa)",$A$7,"Tahun",2020)/GETPIVOTDATA("Jml. Pend. Miskin (ribu jiwa)",$K$7,"Tahun",2020)</f>
        <v>#REF!</v>
      </c>
      <c r="AMU2" s="13" t="e">
        <f>GETPIVOTDATA("Jml. Pend. Miskin (ribu jiwa)",$A$7,"Tahun",2021)/GETPIVOTDATA("Jml. Pend. Miskin (ribu jiwa)",$K$7,"Tahun",2021)</f>
        <v>#REF!</v>
      </c>
      <c r="AMX2" t="s">
        <v>764</v>
      </c>
      <c r="AMY2" s="13">
        <f>GETPIVOTDATA("% Pend. Miskin",$F$7,"Tahun",2020)</f>
        <v>6.6950000000000003</v>
      </c>
      <c r="AMZ2" s="13">
        <f>GETPIVOTDATA("% Pend. Miskin",$F$7,"Tahun",2021)</f>
        <v>6.9399999999999995</v>
      </c>
      <c r="ANA2" t="s">
        <v>763</v>
      </c>
      <c r="ANB2" s="13" t="e">
        <f>GETPIVOTDATA("Jml. Pend. Miskin (ribu jiwa)",$A$7,"Tahun",2020)/GETPIVOTDATA("Jml. Pend. Miskin (ribu jiwa)",$K$7,"Tahun",2020)</f>
        <v>#REF!</v>
      </c>
      <c r="ANC2" s="13" t="e">
        <f>GETPIVOTDATA("Jml. Pend. Miskin (ribu jiwa)",$A$7,"Tahun",2021)/GETPIVOTDATA("Jml. Pend. Miskin (ribu jiwa)",$K$7,"Tahun",2021)</f>
        <v>#REF!</v>
      </c>
      <c r="ANF2" t="s">
        <v>764</v>
      </c>
      <c r="ANG2" s="13">
        <f>GETPIVOTDATA("% Pend. Miskin",$F$7,"Tahun",2020)</f>
        <v>6.6950000000000003</v>
      </c>
      <c r="ANH2" s="13">
        <f>GETPIVOTDATA("% Pend. Miskin",$F$7,"Tahun",2021)</f>
        <v>6.9399999999999995</v>
      </c>
      <c r="ANI2" t="s">
        <v>763</v>
      </c>
      <c r="ANJ2" s="13" t="e">
        <f>GETPIVOTDATA("Jml. Pend. Miskin (ribu jiwa)",$A$7,"Tahun",2020)/GETPIVOTDATA("Jml. Pend. Miskin (ribu jiwa)",$K$7,"Tahun",2020)</f>
        <v>#REF!</v>
      </c>
      <c r="ANK2" s="13" t="e">
        <f>GETPIVOTDATA("Jml. Pend. Miskin (ribu jiwa)",$A$7,"Tahun",2021)/GETPIVOTDATA("Jml. Pend. Miskin (ribu jiwa)",$K$7,"Tahun",2021)</f>
        <v>#REF!</v>
      </c>
      <c r="ANN2" t="s">
        <v>764</v>
      </c>
      <c r="ANO2" s="13">
        <f>GETPIVOTDATA("% Pend. Miskin",$F$7,"Tahun",2020)</f>
        <v>6.6950000000000003</v>
      </c>
      <c r="ANP2" s="13">
        <f>GETPIVOTDATA("% Pend. Miskin",$F$7,"Tahun",2021)</f>
        <v>6.9399999999999995</v>
      </c>
      <c r="ANQ2" t="s">
        <v>763</v>
      </c>
      <c r="ANR2" s="13" t="e">
        <f>GETPIVOTDATA("Jml. Pend. Miskin (ribu jiwa)",$A$7,"Tahun",2020)/GETPIVOTDATA("Jml. Pend. Miskin (ribu jiwa)",$K$7,"Tahun",2020)</f>
        <v>#REF!</v>
      </c>
      <c r="ANS2" s="13" t="e">
        <f>GETPIVOTDATA("Jml. Pend. Miskin (ribu jiwa)",$A$7,"Tahun",2021)/GETPIVOTDATA("Jml. Pend. Miskin (ribu jiwa)",$K$7,"Tahun",2021)</f>
        <v>#REF!</v>
      </c>
      <c r="ANV2" t="s">
        <v>764</v>
      </c>
      <c r="ANW2" s="13">
        <f>GETPIVOTDATA("% Pend. Miskin",$F$7,"Tahun",2020)</f>
        <v>6.6950000000000003</v>
      </c>
      <c r="ANX2" s="13">
        <f>GETPIVOTDATA("% Pend. Miskin",$F$7,"Tahun",2021)</f>
        <v>6.9399999999999995</v>
      </c>
      <c r="ANY2" t="s">
        <v>763</v>
      </c>
      <c r="ANZ2" s="13" t="e">
        <f>GETPIVOTDATA("Jml. Pend. Miskin (ribu jiwa)",$A$7,"Tahun",2020)/GETPIVOTDATA("Jml. Pend. Miskin (ribu jiwa)",$K$7,"Tahun",2020)</f>
        <v>#REF!</v>
      </c>
      <c r="AOA2" s="13" t="e">
        <f>GETPIVOTDATA("Jml. Pend. Miskin (ribu jiwa)",$A$7,"Tahun",2021)/GETPIVOTDATA("Jml. Pend. Miskin (ribu jiwa)",$K$7,"Tahun",2021)</f>
        <v>#REF!</v>
      </c>
      <c r="AOD2" t="s">
        <v>764</v>
      </c>
      <c r="AOE2" s="13">
        <f>GETPIVOTDATA("% Pend. Miskin",$F$7,"Tahun",2020)</f>
        <v>6.6950000000000003</v>
      </c>
      <c r="AOF2" s="13">
        <f>GETPIVOTDATA("% Pend. Miskin",$F$7,"Tahun",2021)</f>
        <v>6.9399999999999995</v>
      </c>
      <c r="AOG2" t="s">
        <v>763</v>
      </c>
      <c r="AOH2" s="13" t="e">
        <f>GETPIVOTDATA("Jml. Pend. Miskin (ribu jiwa)",$A$7,"Tahun",2020)/GETPIVOTDATA("Jml. Pend. Miskin (ribu jiwa)",$K$7,"Tahun",2020)</f>
        <v>#REF!</v>
      </c>
      <c r="AOI2" s="13" t="e">
        <f>GETPIVOTDATA("Jml. Pend. Miskin (ribu jiwa)",$A$7,"Tahun",2021)/GETPIVOTDATA("Jml. Pend. Miskin (ribu jiwa)",$K$7,"Tahun",2021)</f>
        <v>#REF!</v>
      </c>
      <c r="AOL2" t="s">
        <v>764</v>
      </c>
      <c r="AOM2" s="13">
        <f>GETPIVOTDATA("% Pend. Miskin",$F$7,"Tahun",2020)</f>
        <v>6.6950000000000003</v>
      </c>
      <c r="AON2" s="13">
        <f>GETPIVOTDATA("% Pend. Miskin",$F$7,"Tahun",2021)</f>
        <v>6.9399999999999995</v>
      </c>
      <c r="AOO2" t="s">
        <v>763</v>
      </c>
      <c r="AOP2" s="13" t="e">
        <f>GETPIVOTDATA("Jml. Pend. Miskin (ribu jiwa)",$A$7,"Tahun",2020)/GETPIVOTDATA("Jml. Pend. Miskin (ribu jiwa)",$K$7,"Tahun",2020)</f>
        <v>#REF!</v>
      </c>
      <c r="AOQ2" s="13" t="e">
        <f>GETPIVOTDATA("Jml. Pend. Miskin (ribu jiwa)",$A$7,"Tahun",2021)/GETPIVOTDATA("Jml. Pend. Miskin (ribu jiwa)",$K$7,"Tahun",2021)</f>
        <v>#REF!</v>
      </c>
      <c r="AOT2" t="s">
        <v>764</v>
      </c>
      <c r="AOU2" s="13">
        <f>GETPIVOTDATA("% Pend. Miskin",$F$7,"Tahun",2020)</f>
        <v>6.6950000000000003</v>
      </c>
      <c r="AOV2" s="13">
        <f>GETPIVOTDATA("% Pend. Miskin",$F$7,"Tahun",2021)</f>
        <v>6.9399999999999995</v>
      </c>
      <c r="AOW2" t="s">
        <v>763</v>
      </c>
      <c r="AOX2" s="13" t="e">
        <f>GETPIVOTDATA("Jml. Pend. Miskin (ribu jiwa)",$A$7,"Tahun",2020)/GETPIVOTDATA("Jml. Pend. Miskin (ribu jiwa)",$K$7,"Tahun",2020)</f>
        <v>#REF!</v>
      </c>
      <c r="AOY2" s="13" t="e">
        <f>GETPIVOTDATA("Jml. Pend. Miskin (ribu jiwa)",$A$7,"Tahun",2021)/GETPIVOTDATA("Jml. Pend. Miskin (ribu jiwa)",$K$7,"Tahun",2021)</f>
        <v>#REF!</v>
      </c>
      <c r="APB2" t="s">
        <v>764</v>
      </c>
      <c r="APC2" s="13">
        <f>GETPIVOTDATA("% Pend. Miskin",$F$7,"Tahun",2020)</f>
        <v>6.6950000000000003</v>
      </c>
      <c r="APD2" s="13">
        <f>GETPIVOTDATA("% Pend. Miskin",$F$7,"Tahun",2021)</f>
        <v>6.9399999999999995</v>
      </c>
      <c r="APE2" t="s">
        <v>763</v>
      </c>
      <c r="APF2" s="13" t="e">
        <f>GETPIVOTDATA("Jml. Pend. Miskin (ribu jiwa)",$A$7,"Tahun",2020)/GETPIVOTDATA("Jml. Pend. Miskin (ribu jiwa)",$K$7,"Tahun",2020)</f>
        <v>#REF!</v>
      </c>
      <c r="APG2" s="13" t="e">
        <f>GETPIVOTDATA("Jml. Pend. Miskin (ribu jiwa)",$A$7,"Tahun",2021)/GETPIVOTDATA("Jml. Pend. Miskin (ribu jiwa)",$K$7,"Tahun",2021)</f>
        <v>#REF!</v>
      </c>
      <c r="APJ2" t="s">
        <v>764</v>
      </c>
      <c r="APK2" s="13">
        <f>GETPIVOTDATA("% Pend. Miskin",$F$7,"Tahun",2020)</f>
        <v>6.6950000000000003</v>
      </c>
      <c r="APL2" s="13">
        <f>GETPIVOTDATA("% Pend. Miskin",$F$7,"Tahun",2021)</f>
        <v>6.9399999999999995</v>
      </c>
      <c r="APM2" t="s">
        <v>763</v>
      </c>
      <c r="APN2" s="13" t="e">
        <f>GETPIVOTDATA("Jml. Pend. Miskin (ribu jiwa)",$A$7,"Tahun",2020)/GETPIVOTDATA("Jml. Pend. Miskin (ribu jiwa)",$K$7,"Tahun",2020)</f>
        <v>#REF!</v>
      </c>
      <c r="APO2" s="13" t="e">
        <f>GETPIVOTDATA("Jml. Pend. Miskin (ribu jiwa)",$A$7,"Tahun",2021)/GETPIVOTDATA("Jml. Pend. Miskin (ribu jiwa)",$K$7,"Tahun",2021)</f>
        <v>#REF!</v>
      </c>
      <c r="APR2" t="s">
        <v>764</v>
      </c>
      <c r="APS2" s="13">
        <f>GETPIVOTDATA("% Pend. Miskin",$F$7,"Tahun",2020)</f>
        <v>6.6950000000000003</v>
      </c>
      <c r="APT2" s="13">
        <f>GETPIVOTDATA("% Pend. Miskin",$F$7,"Tahun",2021)</f>
        <v>6.9399999999999995</v>
      </c>
      <c r="APU2" t="s">
        <v>763</v>
      </c>
      <c r="APV2" s="13" t="e">
        <f>GETPIVOTDATA("Jml. Pend. Miskin (ribu jiwa)",$A$7,"Tahun",2020)/GETPIVOTDATA("Jml. Pend. Miskin (ribu jiwa)",$K$7,"Tahun",2020)</f>
        <v>#REF!</v>
      </c>
      <c r="APW2" s="13" t="e">
        <f>GETPIVOTDATA("Jml. Pend. Miskin (ribu jiwa)",$A$7,"Tahun",2021)/GETPIVOTDATA("Jml. Pend. Miskin (ribu jiwa)",$K$7,"Tahun",2021)</f>
        <v>#REF!</v>
      </c>
      <c r="APZ2" t="s">
        <v>764</v>
      </c>
      <c r="AQA2" s="13">
        <f>GETPIVOTDATA("% Pend. Miskin",$F$7,"Tahun",2020)</f>
        <v>6.6950000000000003</v>
      </c>
      <c r="AQB2" s="13">
        <f>GETPIVOTDATA("% Pend. Miskin",$F$7,"Tahun",2021)</f>
        <v>6.9399999999999995</v>
      </c>
      <c r="AQC2" t="s">
        <v>763</v>
      </c>
      <c r="AQD2" s="13" t="e">
        <f>GETPIVOTDATA("Jml. Pend. Miskin (ribu jiwa)",$A$7,"Tahun",2020)/GETPIVOTDATA("Jml. Pend. Miskin (ribu jiwa)",$K$7,"Tahun",2020)</f>
        <v>#REF!</v>
      </c>
      <c r="AQE2" s="13" t="e">
        <f>GETPIVOTDATA("Jml. Pend. Miskin (ribu jiwa)",$A$7,"Tahun",2021)/GETPIVOTDATA("Jml. Pend. Miskin (ribu jiwa)",$K$7,"Tahun",2021)</f>
        <v>#REF!</v>
      </c>
      <c r="AQH2" t="s">
        <v>764</v>
      </c>
      <c r="AQI2" s="13">
        <f>GETPIVOTDATA("% Pend. Miskin",$F$7,"Tahun",2020)</f>
        <v>6.6950000000000003</v>
      </c>
      <c r="AQJ2" s="13">
        <f>GETPIVOTDATA("% Pend. Miskin",$F$7,"Tahun",2021)</f>
        <v>6.9399999999999995</v>
      </c>
      <c r="AQK2" t="s">
        <v>763</v>
      </c>
      <c r="AQL2" s="13" t="e">
        <f>GETPIVOTDATA("Jml. Pend. Miskin (ribu jiwa)",$A$7,"Tahun",2020)/GETPIVOTDATA("Jml. Pend. Miskin (ribu jiwa)",$K$7,"Tahun",2020)</f>
        <v>#REF!</v>
      </c>
      <c r="AQM2" s="13" t="e">
        <f>GETPIVOTDATA("Jml. Pend. Miskin (ribu jiwa)",$A$7,"Tahun",2021)/GETPIVOTDATA("Jml. Pend. Miskin (ribu jiwa)",$K$7,"Tahun",2021)</f>
        <v>#REF!</v>
      </c>
      <c r="AQP2" t="s">
        <v>764</v>
      </c>
      <c r="AQQ2" s="13">
        <f>GETPIVOTDATA("% Pend. Miskin",$F$7,"Tahun",2020)</f>
        <v>6.6950000000000003</v>
      </c>
      <c r="AQR2" s="13">
        <f>GETPIVOTDATA("% Pend. Miskin",$F$7,"Tahun",2021)</f>
        <v>6.9399999999999995</v>
      </c>
      <c r="AQS2" t="s">
        <v>763</v>
      </c>
      <c r="AQT2" s="13" t="e">
        <f>GETPIVOTDATA("Jml. Pend. Miskin (ribu jiwa)",$A$7,"Tahun",2020)/GETPIVOTDATA("Jml. Pend. Miskin (ribu jiwa)",$K$7,"Tahun",2020)</f>
        <v>#REF!</v>
      </c>
      <c r="AQU2" s="13" t="e">
        <f>GETPIVOTDATA("Jml. Pend. Miskin (ribu jiwa)",$A$7,"Tahun",2021)/GETPIVOTDATA("Jml. Pend. Miskin (ribu jiwa)",$K$7,"Tahun",2021)</f>
        <v>#REF!</v>
      </c>
      <c r="AQX2" t="s">
        <v>764</v>
      </c>
      <c r="AQY2" s="13">
        <f>GETPIVOTDATA("% Pend. Miskin",$F$7,"Tahun",2020)</f>
        <v>6.6950000000000003</v>
      </c>
      <c r="AQZ2" s="13">
        <f>GETPIVOTDATA("% Pend. Miskin",$F$7,"Tahun",2021)</f>
        <v>6.9399999999999995</v>
      </c>
      <c r="ARA2" t="s">
        <v>763</v>
      </c>
      <c r="ARB2" s="13" t="e">
        <f>GETPIVOTDATA("Jml. Pend. Miskin (ribu jiwa)",$A$7,"Tahun",2020)/GETPIVOTDATA("Jml. Pend. Miskin (ribu jiwa)",$K$7,"Tahun",2020)</f>
        <v>#REF!</v>
      </c>
      <c r="ARC2" s="13" t="e">
        <f>GETPIVOTDATA("Jml. Pend. Miskin (ribu jiwa)",$A$7,"Tahun",2021)/GETPIVOTDATA("Jml. Pend. Miskin (ribu jiwa)",$K$7,"Tahun",2021)</f>
        <v>#REF!</v>
      </c>
      <c r="ARF2" t="s">
        <v>764</v>
      </c>
      <c r="ARG2" s="13">
        <f>GETPIVOTDATA("% Pend. Miskin",$F$7,"Tahun",2020)</f>
        <v>6.6950000000000003</v>
      </c>
      <c r="ARH2" s="13">
        <f>GETPIVOTDATA("% Pend. Miskin",$F$7,"Tahun",2021)</f>
        <v>6.9399999999999995</v>
      </c>
      <c r="ARI2" t="s">
        <v>763</v>
      </c>
      <c r="ARJ2" s="13" t="e">
        <f>GETPIVOTDATA("Jml. Pend. Miskin (ribu jiwa)",$A$7,"Tahun",2020)/GETPIVOTDATA("Jml. Pend. Miskin (ribu jiwa)",$K$7,"Tahun",2020)</f>
        <v>#REF!</v>
      </c>
      <c r="ARK2" s="13" t="e">
        <f>GETPIVOTDATA("Jml. Pend. Miskin (ribu jiwa)",$A$7,"Tahun",2021)/GETPIVOTDATA("Jml. Pend. Miskin (ribu jiwa)",$K$7,"Tahun",2021)</f>
        <v>#REF!</v>
      </c>
      <c r="ARN2" t="s">
        <v>764</v>
      </c>
      <c r="ARO2" s="13">
        <f>GETPIVOTDATA("% Pend. Miskin",$F$7,"Tahun",2020)</f>
        <v>6.6950000000000003</v>
      </c>
      <c r="ARP2" s="13">
        <f>GETPIVOTDATA("% Pend. Miskin",$F$7,"Tahun",2021)</f>
        <v>6.9399999999999995</v>
      </c>
      <c r="ARQ2" t="s">
        <v>763</v>
      </c>
      <c r="ARR2" s="13" t="e">
        <f>GETPIVOTDATA("Jml. Pend. Miskin (ribu jiwa)",$A$7,"Tahun",2020)/GETPIVOTDATA("Jml. Pend. Miskin (ribu jiwa)",$K$7,"Tahun",2020)</f>
        <v>#REF!</v>
      </c>
      <c r="ARS2" s="13" t="e">
        <f>GETPIVOTDATA("Jml. Pend. Miskin (ribu jiwa)",$A$7,"Tahun",2021)/GETPIVOTDATA("Jml. Pend. Miskin (ribu jiwa)",$K$7,"Tahun",2021)</f>
        <v>#REF!</v>
      </c>
      <c r="ARV2" t="s">
        <v>764</v>
      </c>
      <c r="ARW2" s="13">
        <f>GETPIVOTDATA("% Pend. Miskin",$F$7,"Tahun",2020)</f>
        <v>6.6950000000000003</v>
      </c>
      <c r="ARX2" s="13">
        <f>GETPIVOTDATA("% Pend. Miskin",$F$7,"Tahun",2021)</f>
        <v>6.9399999999999995</v>
      </c>
      <c r="ARY2" t="s">
        <v>763</v>
      </c>
      <c r="ARZ2" s="13" t="e">
        <f>GETPIVOTDATA("Jml. Pend. Miskin (ribu jiwa)",$A$7,"Tahun",2020)/GETPIVOTDATA("Jml. Pend. Miskin (ribu jiwa)",$K$7,"Tahun",2020)</f>
        <v>#REF!</v>
      </c>
      <c r="ASA2" s="13" t="e">
        <f>GETPIVOTDATA("Jml. Pend. Miskin (ribu jiwa)",$A$7,"Tahun",2021)/GETPIVOTDATA("Jml. Pend. Miskin (ribu jiwa)",$K$7,"Tahun",2021)</f>
        <v>#REF!</v>
      </c>
      <c r="ASD2" t="s">
        <v>764</v>
      </c>
      <c r="ASE2" s="13">
        <f>GETPIVOTDATA("% Pend. Miskin",$F$7,"Tahun",2020)</f>
        <v>6.6950000000000003</v>
      </c>
      <c r="ASF2" s="13">
        <f>GETPIVOTDATA("% Pend. Miskin",$F$7,"Tahun",2021)</f>
        <v>6.9399999999999995</v>
      </c>
      <c r="ASG2" t="s">
        <v>763</v>
      </c>
      <c r="ASH2" s="13" t="e">
        <f>GETPIVOTDATA("Jml. Pend. Miskin (ribu jiwa)",$A$7,"Tahun",2020)/GETPIVOTDATA("Jml. Pend. Miskin (ribu jiwa)",$K$7,"Tahun",2020)</f>
        <v>#REF!</v>
      </c>
      <c r="ASI2" s="13" t="e">
        <f>GETPIVOTDATA("Jml. Pend. Miskin (ribu jiwa)",$A$7,"Tahun",2021)/GETPIVOTDATA("Jml. Pend. Miskin (ribu jiwa)",$K$7,"Tahun",2021)</f>
        <v>#REF!</v>
      </c>
      <c r="ASL2" t="s">
        <v>764</v>
      </c>
      <c r="ASM2" s="13">
        <f>GETPIVOTDATA("% Pend. Miskin",$F$7,"Tahun",2020)</f>
        <v>6.6950000000000003</v>
      </c>
      <c r="ASN2" s="13">
        <f>GETPIVOTDATA("% Pend. Miskin",$F$7,"Tahun",2021)</f>
        <v>6.9399999999999995</v>
      </c>
      <c r="ASO2" t="s">
        <v>763</v>
      </c>
      <c r="ASP2" s="13" t="e">
        <f>GETPIVOTDATA("Jml. Pend. Miskin (ribu jiwa)",$A$7,"Tahun",2020)/GETPIVOTDATA("Jml. Pend. Miskin (ribu jiwa)",$K$7,"Tahun",2020)</f>
        <v>#REF!</v>
      </c>
      <c r="ASQ2" s="13" t="e">
        <f>GETPIVOTDATA("Jml. Pend. Miskin (ribu jiwa)",$A$7,"Tahun",2021)/GETPIVOTDATA("Jml. Pend. Miskin (ribu jiwa)",$K$7,"Tahun",2021)</f>
        <v>#REF!</v>
      </c>
      <c r="AST2" t="s">
        <v>764</v>
      </c>
      <c r="ASU2" s="13">
        <f>GETPIVOTDATA("% Pend. Miskin",$F$7,"Tahun",2020)</f>
        <v>6.6950000000000003</v>
      </c>
      <c r="ASV2" s="13">
        <f>GETPIVOTDATA("% Pend. Miskin",$F$7,"Tahun",2021)</f>
        <v>6.9399999999999995</v>
      </c>
      <c r="ASW2" t="s">
        <v>763</v>
      </c>
      <c r="ASX2" s="13" t="e">
        <f>GETPIVOTDATA("Jml. Pend. Miskin (ribu jiwa)",$A$7,"Tahun",2020)/GETPIVOTDATA("Jml. Pend. Miskin (ribu jiwa)",$K$7,"Tahun",2020)</f>
        <v>#REF!</v>
      </c>
      <c r="ASY2" s="13" t="e">
        <f>GETPIVOTDATA("Jml. Pend. Miskin (ribu jiwa)",$A$7,"Tahun",2021)/GETPIVOTDATA("Jml. Pend. Miskin (ribu jiwa)",$K$7,"Tahun",2021)</f>
        <v>#REF!</v>
      </c>
      <c r="ATB2" t="s">
        <v>764</v>
      </c>
      <c r="ATC2" s="13">
        <f>GETPIVOTDATA("% Pend. Miskin",$F$7,"Tahun",2020)</f>
        <v>6.6950000000000003</v>
      </c>
      <c r="ATD2" s="13">
        <f>GETPIVOTDATA("% Pend. Miskin",$F$7,"Tahun",2021)</f>
        <v>6.9399999999999995</v>
      </c>
      <c r="ATE2" t="s">
        <v>763</v>
      </c>
      <c r="ATF2" s="13" t="e">
        <f>GETPIVOTDATA("Jml. Pend. Miskin (ribu jiwa)",$A$7,"Tahun",2020)/GETPIVOTDATA("Jml. Pend. Miskin (ribu jiwa)",$K$7,"Tahun",2020)</f>
        <v>#REF!</v>
      </c>
      <c r="ATG2" s="13" t="e">
        <f>GETPIVOTDATA("Jml. Pend. Miskin (ribu jiwa)",$A$7,"Tahun",2021)/GETPIVOTDATA("Jml. Pend. Miskin (ribu jiwa)",$K$7,"Tahun",2021)</f>
        <v>#REF!</v>
      </c>
      <c r="ATJ2" t="s">
        <v>764</v>
      </c>
      <c r="ATK2" s="13">
        <f>GETPIVOTDATA("% Pend. Miskin",$F$7,"Tahun",2020)</f>
        <v>6.6950000000000003</v>
      </c>
      <c r="ATL2" s="13">
        <f>GETPIVOTDATA("% Pend. Miskin",$F$7,"Tahun",2021)</f>
        <v>6.9399999999999995</v>
      </c>
      <c r="ATM2" t="s">
        <v>763</v>
      </c>
      <c r="ATN2" s="13" t="e">
        <f>GETPIVOTDATA("Jml. Pend. Miskin (ribu jiwa)",$A$7,"Tahun",2020)/GETPIVOTDATA("Jml. Pend. Miskin (ribu jiwa)",$K$7,"Tahun",2020)</f>
        <v>#REF!</v>
      </c>
      <c r="ATO2" s="13" t="e">
        <f>GETPIVOTDATA("Jml. Pend. Miskin (ribu jiwa)",$A$7,"Tahun",2021)/GETPIVOTDATA("Jml. Pend. Miskin (ribu jiwa)",$K$7,"Tahun",2021)</f>
        <v>#REF!</v>
      </c>
      <c r="ATR2" t="s">
        <v>764</v>
      </c>
      <c r="ATS2" s="13">
        <f>GETPIVOTDATA("% Pend. Miskin",$F$7,"Tahun",2020)</f>
        <v>6.6950000000000003</v>
      </c>
      <c r="ATT2" s="13">
        <f>GETPIVOTDATA("% Pend. Miskin",$F$7,"Tahun",2021)</f>
        <v>6.9399999999999995</v>
      </c>
      <c r="ATU2" t="s">
        <v>763</v>
      </c>
      <c r="ATV2" s="13" t="e">
        <f>GETPIVOTDATA("Jml. Pend. Miskin (ribu jiwa)",$A$7,"Tahun",2020)/GETPIVOTDATA("Jml. Pend. Miskin (ribu jiwa)",$K$7,"Tahun",2020)</f>
        <v>#REF!</v>
      </c>
      <c r="ATW2" s="13" t="e">
        <f>GETPIVOTDATA("Jml. Pend. Miskin (ribu jiwa)",$A$7,"Tahun",2021)/GETPIVOTDATA("Jml. Pend. Miskin (ribu jiwa)",$K$7,"Tahun",2021)</f>
        <v>#REF!</v>
      </c>
      <c r="ATZ2" t="s">
        <v>764</v>
      </c>
      <c r="AUA2" s="13">
        <f>GETPIVOTDATA("% Pend. Miskin",$F$7,"Tahun",2020)</f>
        <v>6.6950000000000003</v>
      </c>
      <c r="AUB2" s="13">
        <f>GETPIVOTDATA("% Pend. Miskin",$F$7,"Tahun",2021)</f>
        <v>6.9399999999999995</v>
      </c>
      <c r="AUC2" t="s">
        <v>763</v>
      </c>
      <c r="AUD2" s="13" t="e">
        <f>GETPIVOTDATA("Jml. Pend. Miskin (ribu jiwa)",$A$7,"Tahun",2020)/GETPIVOTDATA("Jml. Pend. Miskin (ribu jiwa)",$K$7,"Tahun",2020)</f>
        <v>#REF!</v>
      </c>
      <c r="AUE2" s="13" t="e">
        <f>GETPIVOTDATA("Jml. Pend. Miskin (ribu jiwa)",$A$7,"Tahun",2021)/GETPIVOTDATA("Jml. Pend. Miskin (ribu jiwa)",$K$7,"Tahun",2021)</f>
        <v>#REF!</v>
      </c>
      <c r="AUH2" t="s">
        <v>764</v>
      </c>
      <c r="AUI2" s="13">
        <f>GETPIVOTDATA("% Pend. Miskin",$F$7,"Tahun",2020)</f>
        <v>6.6950000000000003</v>
      </c>
      <c r="AUJ2" s="13">
        <f>GETPIVOTDATA("% Pend. Miskin",$F$7,"Tahun",2021)</f>
        <v>6.9399999999999995</v>
      </c>
      <c r="AUK2" t="s">
        <v>763</v>
      </c>
      <c r="AUL2" s="13" t="e">
        <f>GETPIVOTDATA("Jml. Pend. Miskin (ribu jiwa)",$A$7,"Tahun",2020)/GETPIVOTDATA("Jml. Pend. Miskin (ribu jiwa)",$K$7,"Tahun",2020)</f>
        <v>#REF!</v>
      </c>
      <c r="AUM2" s="13" t="e">
        <f>GETPIVOTDATA("Jml. Pend. Miskin (ribu jiwa)",$A$7,"Tahun",2021)/GETPIVOTDATA("Jml. Pend. Miskin (ribu jiwa)",$K$7,"Tahun",2021)</f>
        <v>#REF!</v>
      </c>
      <c r="AUP2" t="s">
        <v>764</v>
      </c>
      <c r="AUQ2" s="13">
        <f>GETPIVOTDATA("% Pend. Miskin",$F$7,"Tahun",2020)</f>
        <v>6.6950000000000003</v>
      </c>
      <c r="AUR2" s="13">
        <f>GETPIVOTDATA("% Pend. Miskin",$F$7,"Tahun",2021)</f>
        <v>6.9399999999999995</v>
      </c>
      <c r="AUS2" t="s">
        <v>763</v>
      </c>
      <c r="AUT2" s="13" t="e">
        <f>GETPIVOTDATA("Jml. Pend. Miskin (ribu jiwa)",$A$7,"Tahun",2020)/GETPIVOTDATA("Jml. Pend. Miskin (ribu jiwa)",$K$7,"Tahun",2020)</f>
        <v>#REF!</v>
      </c>
      <c r="AUU2" s="13" t="e">
        <f>GETPIVOTDATA("Jml. Pend. Miskin (ribu jiwa)",$A$7,"Tahun",2021)/GETPIVOTDATA("Jml. Pend. Miskin (ribu jiwa)",$K$7,"Tahun",2021)</f>
        <v>#REF!</v>
      </c>
      <c r="AUX2" t="s">
        <v>764</v>
      </c>
      <c r="AUY2" s="13">
        <f>GETPIVOTDATA("% Pend. Miskin",$F$7,"Tahun",2020)</f>
        <v>6.6950000000000003</v>
      </c>
      <c r="AUZ2" s="13">
        <f>GETPIVOTDATA("% Pend. Miskin",$F$7,"Tahun",2021)</f>
        <v>6.9399999999999995</v>
      </c>
      <c r="AVA2" t="s">
        <v>763</v>
      </c>
      <c r="AVB2" s="13" t="e">
        <f>GETPIVOTDATA("Jml. Pend. Miskin (ribu jiwa)",$A$7,"Tahun",2020)/GETPIVOTDATA("Jml. Pend. Miskin (ribu jiwa)",$K$7,"Tahun",2020)</f>
        <v>#REF!</v>
      </c>
      <c r="AVC2" s="13" t="e">
        <f>GETPIVOTDATA("Jml. Pend. Miskin (ribu jiwa)",$A$7,"Tahun",2021)/GETPIVOTDATA("Jml. Pend. Miskin (ribu jiwa)",$K$7,"Tahun",2021)</f>
        <v>#REF!</v>
      </c>
      <c r="AVF2" t="s">
        <v>764</v>
      </c>
      <c r="AVG2" s="13">
        <f>GETPIVOTDATA("% Pend. Miskin",$F$7,"Tahun",2020)</f>
        <v>6.6950000000000003</v>
      </c>
      <c r="AVH2" s="13">
        <f>GETPIVOTDATA("% Pend. Miskin",$F$7,"Tahun",2021)</f>
        <v>6.9399999999999995</v>
      </c>
      <c r="AVI2" t="s">
        <v>763</v>
      </c>
      <c r="AVJ2" s="13" t="e">
        <f>GETPIVOTDATA("Jml. Pend. Miskin (ribu jiwa)",$A$7,"Tahun",2020)/GETPIVOTDATA("Jml. Pend. Miskin (ribu jiwa)",$K$7,"Tahun",2020)</f>
        <v>#REF!</v>
      </c>
      <c r="AVK2" s="13" t="e">
        <f>GETPIVOTDATA("Jml. Pend. Miskin (ribu jiwa)",$A$7,"Tahun",2021)/GETPIVOTDATA("Jml. Pend. Miskin (ribu jiwa)",$K$7,"Tahun",2021)</f>
        <v>#REF!</v>
      </c>
      <c r="AVN2" t="s">
        <v>764</v>
      </c>
      <c r="AVO2" s="13">
        <f>GETPIVOTDATA("% Pend. Miskin",$F$7,"Tahun",2020)</f>
        <v>6.6950000000000003</v>
      </c>
      <c r="AVP2" s="13">
        <f>GETPIVOTDATA("% Pend. Miskin",$F$7,"Tahun",2021)</f>
        <v>6.9399999999999995</v>
      </c>
      <c r="AVQ2" t="s">
        <v>763</v>
      </c>
      <c r="AVR2" s="13" t="e">
        <f>GETPIVOTDATA("Jml. Pend. Miskin (ribu jiwa)",$A$7,"Tahun",2020)/GETPIVOTDATA("Jml. Pend. Miskin (ribu jiwa)",$K$7,"Tahun",2020)</f>
        <v>#REF!</v>
      </c>
      <c r="AVS2" s="13" t="e">
        <f>GETPIVOTDATA("Jml. Pend. Miskin (ribu jiwa)",$A$7,"Tahun",2021)/GETPIVOTDATA("Jml. Pend. Miskin (ribu jiwa)",$K$7,"Tahun",2021)</f>
        <v>#REF!</v>
      </c>
      <c r="AVV2" t="s">
        <v>764</v>
      </c>
      <c r="AVW2" s="13">
        <f>GETPIVOTDATA("% Pend. Miskin",$F$7,"Tahun",2020)</f>
        <v>6.6950000000000003</v>
      </c>
      <c r="AVX2" s="13">
        <f>GETPIVOTDATA("% Pend. Miskin",$F$7,"Tahun",2021)</f>
        <v>6.9399999999999995</v>
      </c>
      <c r="AVY2" t="s">
        <v>763</v>
      </c>
      <c r="AVZ2" s="13" t="e">
        <f>GETPIVOTDATA("Jml. Pend. Miskin (ribu jiwa)",$A$7,"Tahun",2020)/GETPIVOTDATA("Jml. Pend. Miskin (ribu jiwa)",$K$7,"Tahun",2020)</f>
        <v>#REF!</v>
      </c>
      <c r="AWA2" s="13" t="e">
        <f>GETPIVOTDATA("Jml. Pend. Miskin (ribu jiwa)",$A$7,"Tahun",2021)/GETPIVOTDATA("Jml. Pend. Miskin (ribu jiwa)",$K$7,"Tahun",2021)</f>
        <v>#REF!</v>
      </c>
      <c r="AWD2" t="s">
        <v>764</v>
      </c>
      <c r="AWE2" s="13">
        <f>GETPIVOTDATA("% Pend. Miskin",$F$7,"Tahun",2020)</f>
        <v>6.6950000000000003</v>
      </c>
      <c r="AWF2" s="13">
        <f>GETPIVOTDATA("% Pend. Miskin",$F$7,"Tahun",2021)</f>
        <v>6.9399999999999995</v>
      </c>
      <c r="AWG2" t="s">
        <v>763</v>
      </c>
      <c r="AWH2" s="13" t="e">
        <f>GETPIVOTDATA("Jml. Pend. Miskin (ribu jiwa)",$A$7,"Tahun",2020)/GETPIVOTDATA("Jml. Pend. Miskin (ribu jiwa)",$K$7,"Tahun",2020)</f>
        <v>#REF!</v>
      </c>
      <c r="AWI2" s="13" t="e">
        <f>GETPIVOTDATA("Jml. Pend. Miskin (ribu jiwa)",$A$7,"Tahun",2021)/GETPIVOTDATA("Jml. Pend. Miskin (ribu jiwa)",$K$7,"Tahun",2021)</f>
        <v>#REF!</v>
      </c>
      <c r="AWL2" t="s">
        <v>764</v>
      </c>
      <c r="AWM2" s="13">
        <f>GETPIVOTDATA("% Pend. Miskin",$F$7,"Tahun",2020)</f>
        <v>6.6950000000000003</v>
      </c>
      <c r="AWN2" s="13">
        <f>GETPIVOTDATA("% Pend. Miskin",$F$7,"Tahun",2021)</f>
        <v>6.9399999999999995</v>
      </c>
      <c r="AWO2" t="s">
        <v>763</v>
      </c>
      <c r="AWP2" s="13" t="e">
        <f>GETPIVOTDATA("Jml. Pend. Miskin (ribu jiwa)",$A$7,"Tahun",2020)/GETPIVOTDATA("Jml. Pend. Miskin (ribu jiwa)",$K$7,"Tahun",2020)</f>
        <v>#REF!</v>
      </c>
      <c r="AWQ2" s="13" t="e">
        <f>GETPIVOTDATA("Jml. Pend. Miskin (ribu jiwa)",$A$7,"Tahun",2021)/GETPIVOTDATA("Jml. Pend. Miskin (ribu jiwa)",$K$7,"Tahun",2021)</f>
        <v>#REF!</v>
      </c>
      <c r="AWT2" t="s">
        <v>764</v>
      </c>
      <c r="AWU2" s="13">
        <f>GETPIVOTDATA("% Pend. Miskin",$F$7,"Tahun",2020)</f>
        <v>6.6950000000000003</v>
      </c>
      <c r="AWV2" s="13">
        <f>GETPIVOTDATA("% Pend. Miskin",$F$7,"Tahun",2021)</f>
        <v>6.9399999999999995</v>
      </c>
      <c r="AWW2" t="s">
        <v>763</v>
      </c>
      <c r="AWX2" s="13" t="e">
        <f>GETPIVOTDATA("Jml. Pend. Miskin (ribu jiwa)",$A$7,"Tahun",2020)/GETPIVOTDATA("Jml. Pend. Miskin (ribu jiwa)",$K$7,"Tahun",2020)</f>
        <v>#REF!</v>
      </c>
      <c r="AWY2" s="13" t="e">
        <f>GETPIVOTDATA("Jml. Pend. Miskin (ribu jiwa)",$A$7,"Tahun",2021)/GETPIVOTDATA("Jml. Pend. Miskin (ribu jiwa)",$K$7,"Tahun",2021)</f>
        <v>#REF!</v>
      </c>
      <c r="AXB2" t="s">
        <v>764</v>
      </c>
      <c r="AXC2" s="13">
        <f>GETPIVOTDATA("% Pend. Miskin",$F$7,"Tahun",2020)</f>
        <v>6.6950000000000003</v>
      </c>
      <c r="AXD2" s="13">
        <f>GETPIVOTDATA("% Pend. Miskin",$F$7,"Tahun",2021)</f>
        <v>6.9399999999999995</v>
      </c>
      <c r="AXE2" t="s">
        <v>763</v>
      </c>
      <c r="AXF2" s="13" t="e">
        <f>GETPIVOTDATA("Jml. Pend. Miskin (ribu jiwa)",$A$7,"Tahun",2020)/GETPIVOTDATA("Jml. Pend. Miskin (ribu jiwa)",$K$7,"Tahun",2020)</f>
        <v>#REF!</v>
      </c>
      <c r="AXG2" s="13" t="e">
        <f>GETPIVOTDATA("Jml. Pend. Miskin (ribu jiwa)",$A$7,"Tahun",2021)/GETPIVOTDATA("Jml. Pend. Miskin (ribu jiwa)",$K$7,"Tahun",2021)</f>
        <v>#REF!</v>
      </c>
      <c r="AXJ2" t="s">
        <v>764</v>
      </c>
      <c r="AXK2" s="13">
        <f>GETPIVOTDATA("% Pend. Miskin",$F$7,"Tahun",2020)</f>
        <v>6.6950000000000003</v>
      </c>
      <c r="AXL2" s="13">
        <f>GETPIVOTDATA("% Pend. Miskin",$F$7,"Tahun",2021)</f>
        <v>6.9399999999999995</v>
      </c>
      <c r="AXM2" t="s">
        <v>763</v>
      </c>
      <c r="AXN2" s="13" t="e">
        <f>GETPIVOTDATA("Jml. Pend. Miskin (ribu jiwa)",$A$7,"Tahun",2020)/GETPIVOTDATA("Jml. Pend. Miskin (ribu jiwa)",$K$7,"Tahun",2020)</f>
        <v>#REF!</v>
      </c>
      <c r="AXO2" s="13" t="e">
        <f>GETPIVOTDATA("Jml. Pend. Miskin (ribu jiwa)",$A$7,"Tahun",2021)/GETPIVOTDATA("Jml. Pend. Miskin (ribu jiwa)",$K$7,"Tahun",2021)</f>
        <v>#REF!</v>
      </c>
      <c r="AXR2" t="s">
        <v>764</v>
      </c>
      <c r="AXS2" s="13">
        <f>GETPIVOTDATA("% Pend. Miskin",$F$7,"Tahun",2020)</f>
        <v>6.6950000000000003</v>
      </c>
      <c r="AXT2" s="13">
        <f>GETPIVOTDATA("% Pend. Miskin",$F$7,"Tahun",2021)</f>
        <v>6.9399999999999995</v>
      </c>
      <c r="AXU2" t="s">
        <v>763</v>
      </c>
      <c r="AXV2" s="13" t="e">
        <f>GETPIVOTDATA("Jml. Pend. Miskin (ribu jiwa)",$A$7,"Tahun",2020)/GETPIVOTDATA("Jml. Pend. Miskin (ribu jiwa)",$K$7,"Tahun",2020)</f>
        <v>#REF!</v>
      </c>
      <c r="AXW2" s="13" t="e">
        <f>GETPIVOTDATA("Jml. Pend. Miskin (ribu jiwa)",$A$7,"Tahun",2021)/GETPIVOTDATA("Jml. Pend. Miskin (ribu jiwa)",$K$7,"Tahun",2021)</f>
        <v>#REF!</v>
      </c>
      <c r="AXZ2" t="s">
        <v>764</v>
      </c>
      <c r="AYA2" s="13">
        <f>GETPIVOTDATA("% Pend. Miskin",$F$7,"Tahun",2020)</f>
        <v>6.6950000000000003</v>
      </c>
      <c r="AYB2" s="13">
        <f>GETPIVOTDATA("% Pend. Miskin",$F$7,"Tahun",2021)</f>
        <v>6.9399999999999995</v>
      </c>
      <c r="AYC2" t="s">
        <v>763</v>
      </c>
      <c r="AYD2" s="13" t="e">
        <f>GETPIVOTDATA("Jml. Pend. Miskin (ribu jiwa)",$A$7,"Tahun",2020)/GETPIVOTDATA("Jml. Pend. Miskin (ribu jiwa)",$K$7,"Tahun",2020)</f>
        <v>#REF!</v>
      </c>
      <c r="AYE2" s="13" t="e">
        <f>GETPIVOTDATA("Jml. Pend. Miskin (ribu jiwa)",$A$7,"Tahun",2021)/GETPIVOTDATA("Jml. Pend. Miskin (ribu jiwa)",$K$7,"Tahun",2021)</f>
        <v>#REF!</v>
      </c>
      <c r="AYH2" t="s">
        <v>764</v>
      </c>
      <c r="AYI2" s="13">
        <f>GETPIVOTDATA("% Pend. Miskin",$F$7,"Tahun",2020)</f>
        <v>6.6950000000000003</v>
      </c>
      <c r="AYJ2" s="13">
        <f>GETPIVOTDATA("% Pend. Miskin",$F$7,"Tahun",2021)</f>
        <v>6.9399999999999995</v>
      </c>
      <c r="AYK2" t="s">
        <v>763</v>
      </c>
      <c r="AYL2" s="13" t="e">
        <f>GETPIVOTDATA("Jml. Pend. Miskin (ribu jiwa)",$A$7,"Tahun",2020)/GETPIVOTDATA("Jml. Pend. Miskin (ribu jiwa)",$K$7,"Tahun",2020)</f>
        <v>#REF!</v>
      </c>
      <c r="AYM2" s="13" t="e">
        <f>GETPIVOTDATA("Jml. Pend. Miskin (ribu jiwa)",$A$7,"Tahun",2021)/GETPIVOTDATA("Jml. Pend. Miskin (ribu jiwa)",$K$7,"Tahun",2021)</f>
        <v>#REF!</v>
      </c>
      <c r="AYP2" t="s">
        <v>764</v>
      </c>
      <c r="AYQ2" s="13">
        <f>GETPIVOTDATA("% Pend. Miskin",$F$7,"Tahun",2020)</f>
        <v>6.6950000000000003</v>
      </c>
      <c r="AYR2" s="13">
        <f>GETPIVOTDATA("% Pend. Miskin",$F$7,"Tahun",2021)</f>
        <v>6.9399999999999995</v>
      </c>
      <c r="AYS2" t="s">
        <v>763</v>
      </c>
      <c r="AYT2" s="13" t="e">
        <f>GETPIVOTDATA("Jml. Pend. Miskin (ribu jiwa)",$A$7,"Tahun",2020)/GETPIVOTDATA("Jml. Pend. Miskin (ribu jiwa)",$K$7,"Tahun",2020)</f>
        <v>#REF!</v>
      </c>
      <c r="AYU2" s="13" t="e">
        <f>GETPIVOTDATA("Jml. Pend. Miskin (ribu jiwa)",$A$7,"Tahun",2021)/GETPIVOTDATA("Jml. Pend. Miskin (ribu jiwa)",$K$7,"Tahun",2021)</f>
        <v>#REF!</v>
      </c>
      <c r="AYX2" t="s">
        <v>764</v>
      </c>
      <c r="AYY2" s="13">
        <f>GETPIVOTDATA("% Pend. Miskin",$F$7,"Tahun",2020)</f>
        <v>6.6950000000000003</v>
      </c>
      <c r="AYZ2" s="13">
        <f>GETPIVOTDATA("% Pend. Miskin",$F$7,"Tahun",2021)</f>
        <v>6.9399999999999995</v>
      </c>
      <c r="AZA2" t="s">
        <v>763</v>
      </c>
      <c r="AZB2" s="13" t="e">
        <f>GETPIVOTDATA("Jml. Pend. Miskin (ribu jiwa)",$A$7,"Tahun",2020)/GETPIVOTDATA("Jml. Pend. Miskin (ribu jiwa)",$K$7,"Tahun",2020)</f>
        <v>#REF!</v>
      </c>
      <c r="AZC2" s="13" t="e">
        <f>GETPIVOTDATA("Jml. Pend. Miskin (ribu jiwa)",$A$7,"Tahun",2021)/GETPIVOTDATA("Jml. Pend. Miskin (ribu jiwa)",$K$7,"Tahun",2021)</f>
        <v>#REF!</v>
      </c>
      <c r="AZF2" t="s">
        <v>764</v>
      </c>
      <c r="AZG2" s="13">
        <f>GETPIVOTDATA("% Pend. Miskin",$F$7,"Tahun",2020)</f>
        <v>6.6950000000000003</v>
      </c>
      <c r="AZH2" s="13">
        <f>GETPIVOTDATA("% Pend. Miskin",$F$7,"Tahun",2021)</f>
        <v>6.9399999999999995</v>
      </c>
      <c r="AZI2" t="s">
        <v>763</v>
      </c>
      <c r="AZJ2" s="13" t="e">
        <f>GETPIVOTDATA("Jml. Pend. Miskin (ribu jiwa)",$A$7,"Tahun",2020)/GETPIVOTDATA("Jml. Pend. Miskin (ribu jiwa)",$K$7,"Tahun",2020)</f>
        <v>#REF!</v>
      </c>
      <c r="AZK2" s="13" t="e">
        <f>GETPIVOTDATA("Jml. Pend. Miskin (ribu jiwa)",$A$7,"Tahun",2021)/GETPIVOTDATA("Jml. Pend. Miskin (ribu jiwa)",$K$7,"Tahun",2021)</f>
        <v>#REF!</v>
      </c>
      <c r="AZN2" t="s">
        <v>764</v>
      </c>
      <c r="AZO2" s="13">
        <f>GETPIVOTDATA("% Pend. Miskin",$F$7,"Tahun",2020)</f>
        <v>6.6950000000000003</v>
      </c>
      <c r="AZP2" s="13">
        <f>GETPIVOTDATA("% Pend. Miskin",$F$7,"Tahun",2021)</f>
        <v>6.9399999999999995</v>
      </c>
      <c r="AZQ2" t="s">
        <v>763</v>
      </c>
      <c r="AZR2" s="13" t="e">
        <f>GETPIVOTDATA("Jml. Pend. Miskin (ribu jiwa)",$A$7,"Tahun",2020)/GETPIVOTDATA("Jml. Pend. Miskin (ribu jiwa)",$K$7,"Tahun",2020)</f>
        <v>#REF!</v>
      </c>
      <c r="AZS2" s="13" t="e">
        <f>GETPIVOTDATA("Jml. Pend. Miskin (ribu jiwa)",$A$7,"Tahun",2021)/GETPIVOTDATA("Jml. Pend. Miskin (ribu jiwa)",$K$7,"Tahun",2021)</f>
        <v>#REF!</v>
      </c>
      <c r="AZV2" t="s">
        <v>764</v>
      </c>
      <c r="AZW2" s="13">
        <f>GETPIVOTDATA("% Pend. Miskin",$F$7,"Tahun",2020)</f>
        <v>6.6950000000000003</v>
      </c>
      <c r="AZX2" s="13">
        <f>GETPIVOTDATA("% Pend. Miskin",$F$7,"Tahun",2021)</f>
        <v>6.9399999999999995</v>
      </c>
      <c r="AZY2" t="s">
        <v>763</v>
      </c>
      <c r="AZZ2" s="13" t="e">
        <f>GETPIVOTDATA("Jml. Pend. Miskin (ribu jiwa)",$A$7,"Tahun",2020)/GETPIVOTDATA("Jml. Pend. Miskin (ribu jiwa)",$K$7,"Tahun",2020)</f>
        <v>#REF!</v>
      </c>
      <c r="BAA2" s="13" t="e">
        <f>GETPIVOTDATA("Jml. Pend. Miskin (ribu jiwa)",$A$7,"Tahun",2021)/GETPIVOTDATA("Jml. Pend. Miskin (ribu jiwa)",$K$7,"Tahun",2021)</f>
        <v>#REF!</v>
      </c>
      <c r="BAD2" t="s">
        <v>764</v>
      </c>
      <c r="BAE2" s="13">
        <f>GETPIVOTDATA("% Pend. Miskin",$F$7,"Tahun",2020)</f>
        <v>6.6950000000000003</v>
      </c>
      <c r="BAF2" s="13">
        <f>GETPIVOTDATA("% Pend. Miskin",$F$7,"Tahun",2021)</f>
        <v>6.9399999999999995</v>
      </c>
      <c r="BAG2" t="s">
        <v>763</v>
      </c>
      <c r="BAH2" s="13" t="e">
        <f>GETPIVOTDATA("Jml. Pend. Miskin (ribu jiwa)",$A$7,"Tahun",2020)/GETPIVOTDATA("Jml. Pend. Miskin (ribu jiwa)",$K$7,"Tahun",2020)</f>
        <v>#REF!</v>
      </c>
      <c r="BAI2" s="13" t="e">
        <f>GETPIVOTDATA("Jml. Pend. Miskin (ribu jiwa)",$A$7,"Tahun",2021)/GETPIVOTDATA("Jml. Pend. Miskin (ribu jiwa)",$K$7,"Tahun",2021)</f>
        <v>#REF!</v>
      </c>
      <c r="BAL2" t="s">
        <v>764</v>
      </c>
      <c r="BAM2" s="13">
        <f>GETPIVOTDATA("% Pend. Miskin",$F$7,"Tahun",2020)</f>
        <v>6.6950000000000003</v>
      </c>
      <c r="BAN2" s="13">
        <f>GETPIVOTDATA("% Pend. Miskin",$F$7,"Tahun",2021)</f>
        <v>6.9399999999999995</v>
      </c>
      <c r="BAO2" t="s">
        <v>763</v>
      </c>
      <c r="BAP2" s="13" t="e">
        <f>GETPIVOTDATA("Jml. Pend. Miskin (ribu jiwa)",$A$7,"Tahun",2020)/GETPIVOTDATA("Jml. Pend. Miskin (ribu jiwa)",$K$7,"Tahun",2020)</f>
        <v>#REF!</v>
      </c>
      <c r="BAQ2" s="13" t="e">
        <f>GETPIVOTDATA("Jml. Pend. Miskin (ribu jiwa)",$A$7,"Tahun",2021)/GETPIVOTDATA("Jml. Pend. Miskin (ribu jiwa)",$K$7,"Tahun",2021)</f>
        <v>#REF!</v>
      </c>
      <c r="BAT2" t="s">
        <v>764</v>
      </c>
      <c r="BAU2" s="13">
        <f>GETPIVOTDATA("% Pend. Miskin",$F$7,"Tahun",2020)</f>
        <v>6.6950000000000003</v>
      </c>
      <c r="BAV2" s="13">
        <f>GETPIVOTDATA("% Pend. Miskin",$F$7,"Tahun",2021)</f>
        <v>6.9399999999999995</v>
      </c>
      <c r="BAW2" t="s">
        <v>763</v>
      </c>
      <c r="BAX2" s="13" t="e">
        <f>GETPIVOTDATA("Jml. Pend. Miskin (ribu jiwa)",$A$7,"Tahun",2020)/GETPIVOTDATA("Jml. Pend. Miskin (ribu jiwa)",$K$7,"Tahun",2020)</f>
        <v>#REF!</v>
      </c>
      <c r="BAY2" s="13" t="e">
        <f>GETPIVOTDATA("Jml. Pend. Miskin (ribu jiwa)",$A$7,"Tahun",2021)/GETPIVOTDATA("Jml. Pend. Miskin (ribu jiwa)",$K$7,"Tahun",2021)</f>
        <v>#REF!</v>
      </c>
      <c r="BBB2" t="s">
        <v>764</v>
      </c>
      <c r="BBC2" s="13">
        <f>GETPIVOTDATA("% Pend. Miskin",$F$7,"Tahun",2020)</f>
        <v>6.6950000000000003</v>
      </c>
      <c r="BBD2" s="13">
        <f>GETPIVOTDATA("% Pend. Miskin",$F$7,"Tahun",2021)</f>
        <v>6.9399999999999995</v>
      </c>
      <c r="BBE2" t="s">
        <v>763</v>
      </c>
      <c r="BBF2" s="13" t="e">
        <f>GETPIVOTDATA("Jml. Pend. Miskin (ribu jiwa)",$A$7,"Tahun",2020)/GETPIVOTDATA("Jml. Pend. Miskin (ribu jiwa)",$K$7,"Tahun",2020)</f>
        <v>#REF!</v>
      </c>
      <c r="BBG2" s="13" t="e">
        <f>GETPIVOTDATA("Jml. Pend. Miskin (ribu jiwa)",$A$7,"Tahun",2021)/GETPIVOTDATA("Jml. Pend. Miskin (ribu jiwa)",$K$7,"Tahun",2021)</f>
        <v>#REF!</v>
      </c>
      <c r="BBJ2" t="s">
        <v>764</v>
      </c>
      <c r="BBK2" s="13">
        <f>GETPIVOTDATA("% Pend. Miskin",$F$7,"Tahun",2020)</f>
        <v>6.6950000000000003</v>
      </c>
      <c r="BBL2" s="13">
        <f>GETPIVOTDATA("% Pend. Miskin",$F$7,"Tahun",2021)</f>
        <v>6.9399999999999995</v>
      </c>
      <c r="BBM2" t="s">
        <v>763</v>
      </c>
      <c r="BBN2" s="13" t="e">
        <f>GETPIVOTDATA("Jml. Pend. Miskin (ribu jiwa)",$A$7,"Tahun",2020)/GETPIVOTDATA("Jml. Pend. Miskin (ribu jiwa)",$K$7,"Tahun",2020)</f>
        <v>#REF!</v>
      </c>
      <c r="BBO2" s="13" t="e">
        <f>GETPIVOTDATA("Jml. Pend. Miskin (ribu jiwa)",$A$7,"Tahun",2021)/GETPIVOTDATA("Jml. Pend. Miskin (ribu jiwa)",$K$7,"Tahun",2021)</f>
        <v>#REF!</v>
      </c>
      <c r="BBR2" t="s">
        <v>764</v>
      </c>
      <c r="BBS2" s="13">
        <f>GETPIVOTDATA("% Pend. Miskin",$F$7,"Tahun",2020)</f>
        <v>6.6950000000000003</v>
      </c>
      <c r="BBT2" s="13">
        <f>GETPIVOTDATA("% Pend. Miskin",$F$7,"Tahun",2021)</f>
        <v>6.9399999999999995</v>
      </c>
      <c r="BBU2" t="s">
        <v>763</v>
      </c>
      <c r="BBV2" s="13" t="e">
        <f>GETPIVOTDATA("Jml. Pend. Miskin (ribu jiwa)",$A$7,"Tahun",2020)/GETPIVOTDATA("Jml. Pend. Miskin (ribu jiwa)",$K$7,"Tahun",2020)</f>
        <v>#REF!</v>
      </c>
      <c r="BBW2" s="13" t="e">
        <f>GETPIVOTDATA("Jml. Pend. Miskin (ribu jiwa)",$A$7,"Tahun",2021)/GETPIVOTDATA("Jml. Pend. Miskin (ribu jiwa)",$K$7,"Tahun",2021)</f>
        <v>#REF!</v>
      </c>
      <c r="BBZ2" t="s">
        <v>764</v>
      </c>
      <c r="BCA2" s="13">
        <f>GETPIVOTDATA("% Pend. Miskin",$F$7,"Tahun",2020)</f>
        <v>6.6950000000000003</v>
      </c>
      <c r="BCB2" s="13">
        <f>GETPIVOTDATA("% Pend. Miskin",$F$7,"Tahun",2021)</f>
        <v>6.9399999999999995</v>
      </c>
      <c r="BCC2" t="s">
        <v>763</v>
      </c>
      <c r="BCD2" s="13" t="e">
        <f>GETPIVOTDATA("Jml. Pend. Miskin (ribu jiwa)",$A$7,"Tahun",2020)/GETPIVOTDATA("Jml. Pend. Miskin (ribu jiwa)",$K$7,"Tahun",2020)</f>
        <v>#REF!</v>
      </c>
      <c r="BCE2" s="13" t="e">
        <f>GETPIVOTDATA("Jml. Pend. Miskin (ribu jiwa)",$A$7,"Tahun",2021)/GETPIVOTDATA("Jml. Pend. Miskin (ribu jiwa)",$K$7,"Tahun",2021)</f>
        <v>#REF!</v>
      </c>
      <c r="BCH2" t="s">
        <v>764</v>
      </c>
      <c r="BCI2" s="13">
        <f>GETPIVOTDATA("% Pend. Miskin",$F$7,"Tahun",2020)</f>
        <v>6.6950000000000003</v>
      </c>
      <c r="BCJ2" s="13">
        <f>GETPIVOTDATA("% Pend. Miskin",$F$7,"Tahun",2021)</f>
        <v>6.9399999999999995</v>
      </c>
      <c r="BCK2" t="s">
        <v>763</v>
      </c>
      <c r="BCL2" s="13" t="e">
        <f>GETPIVOTDATA("Jml. Pend. Miskin (ribu jiwa)",$A$7,"Tahun",2020)/GETPIVOTDATA("Jml. Pend. Miskin (ribu jiwa)",$K$7,"Tahun",2020)</f>
        <v>#REF!</v>
      </c>
      <c r="BCM2" s="13" t="e">
        <f>GETPIVOTDATA("Jml. Pend. Miskin (ribu jiwa)",$A$7,"Tahun",2021)/GETPIVOTDATA("Jml. Pend. Miskin (ribu jiwa)",$K$7,"Tahun",2021)</f>
        <v>#REF!</v>
      </c>
      <c r="BCP2" t="s">
        <v>764</v>
      </c>
      <c r="BCQ2" s="13">
        <f>GETPIVOTDATA("% Pend. Miskin",$F$7,"Tahun",2020)</f>
        <v>6.6950000000000003</v>
      </c>
      <c r="BCR2" s="13">
        <f>GETPIVOTDATA("% Pend. Miskin",$F$7,"Tahun",2021)</f>
        <v>6.9399999999999995</v>
      </c>
      <c r="BCS2" t="s">
        <v>763</v>
      </c>
      <c r="BCT2" s="13" t="e">
        <f>GETPIVOTDATA("Jml. Pend. Miskin (ribu jiwa)",$A$7,"Tahun",2020)/GETPIVOTDATA("Jml. Pend. Miskin (ribu jiwa)",$K$7,"Tahun",2020)</f>
        <v>#REF!</v>
      </c>
      <c r="BCU2" s="13" t="e">
        <f>GETPIVOTDATA("Jml. Pend. Miskin (ribu jiwa)",$A$7,"Tahun",2021)/GETPIVOTDATA("Jml. Pend. Miskin (ribu jiwa)",$K$7,"Tahun",2021)</f>
        <v>#REF!</v>
      </c>
      <c r="BCX2" t="s">
        <v>764</v>
      </c>
      <c r="BCY2" s="13">
        <f>GETPIVOTDATA("% Pend. Miskin",$F$7,"Tahun",2020)</f>
        <v>6.6950000000000003</v>
      </c>
      <c r="BCZ2" s="13">
        <f>GETPIVOTDATA("% Pend. Miskin",$F$7,"Tahun",2021)</f>
        <v>6.9399999999999995</v>
      </c>
      <c r="BDA2" t="s">
        <v>763</v>
      </c>
      <c r="BDB2" s="13" t="e">
        <f>GETPIVOTDATA("Jml. Pend. Miskin (ribu jiwa)",$A$7,"Tahun",2020)/GETPIVOTDATA("Jml. Pend. Miskin (ribu jiwa)",$K$7,"Tahun",2020)</f>
        <v>#REF!</v>
      </c>
      <c r="BDC2" s="13" t="e">
        <f>GETPIVOTDATA("Jml. Pend. Miskin (ribu jiwa)",$A$7,"Tahun",2021)/GETPIVOTDATA("Jml. Pend. Miskin (ribu jiwa)",$K$7,"Tahun",2021)</f>
        <v>#REF!</v>
      </c>
      <c r="BDF2" t="s">
        <v>764</v>
      </c>
      <c r="BDG2" s="13">
        <f>GETPIVOTDATA("% Pend. Miskin",$F$7,"Tahun",2020)</f>
        <v>6.6950000000000003</v>
      </c>
      <c r="BDH2" s="13">
        <f>GETPIVOTDATA("% Pend. Miskin",$F$7,"Tahun",2021)</f>
        <v>6.9399999999999995</v>
      </c>
      <c r="BDI2" t="s">
        <v>763</v>
      </c>
      <c r="BDJ2" s="13" t="e">
        <f>GETPIVOTDATA("Jml. Pend. Miskin (ribu jiwa)",$A$7,"Tahun",2020)/GETPIVOTDATA("Jml. Pend. Miskin (ribu jiwa)",$K$7,"Tahun",2020)</f>
        <v>#REF!</v>
      </c>
      <c r="BDK2" s="13" t="e">
        <f>GETPIVOTDATA("Jml. Pend. Miskin (ribu jiwa)",$A$7,"Tahun",2021)/GETPIVOTDATA("Jml. Pend. Miskin (ribu jiwa)",$K$7,"Tahun",2021)</f>
        <v>#REF!</v>
      </c>
      <c r="BDN2" t="s">
        <v>764</v>
      </c>
      <c r="BDO2" s="13">
        <f>GETPIVOTDATA("% Pend. Miskin",$F$7,"Tahun",2020)</f>
        <v>6.6950000000000003</v>
      </c>
      <c r="BDP2" s="13">
        <f>GETPIVOTDATA("% Pend. Miskin",$F$7,"Tahun",2021)</f>
        <v>6.9399999999999995</v>
      </c>
      <c r="BDQ2" t="s">
        <v>763</v>
      </c>
      <c r="BDR2" s="13" t="e">
        <f>GETPIVOTDATA("Jml. Pend. Miskin (ribu jiwa)",$A$7,"Tahun",2020)/GETPIVOTDATA("Jml. Pend. Miskin (ribu jiwa)",$K$7,"Tahun",2020)</f>
        <v>#REF!</v>
      </c>
      <c r="BDS2" s="13" t="e">
        <f>GETPIVOTDATA("Jml. Pend. Miskin (ribu jiwa)",$A$7,"Tahun",2021)/GETPIVOTDATA("Jml. Pend. Miskin (ribu jiwa)",$K$7,"Tahun",2021)</f>
        <v>#REF!</v>
      </c>
      <c r="BDV2" t="s">
        <v>764</v>
      </c>
      <c r="BDW2" s="13">
        <f>GETPIVOTDATA("% Pend. Miskin",$F$7,"Tahun",2020)</f>
        <v>6.6950000000000003</v>
      </c>
      <c r="BDX2" s="13">
        <f>GETPIVOTDATA("% Pend. Miskin",$F$7,"Tahun",2021)</f>
        <v>6.9399999999999995</v>
      </c>
      <c r="BDY2" t="s">
        <v>763</v>
      </c>
      <c r="BDZ2" s="13" t="e">
        <f>GETPIVOTDATA("Jml. Pend. Miskin (ribu jiwa)",$A$7,"Tahun",2020)/GETPIVOTDATA("Jml. Pend. Miskin (ribu jiwa)",$K$7,"Tahun",2020)</f>
        <v>#REF!</v>
      </c>
      <c r="BEA2" s="13" t="e">
        <f>GETPIVOTDATA("Jml. Pend. Miskin (ribu jiwa)",$A$7,"Tahun",2021)/GETPIVOTDATA("Jml. Pend. Miskin (ribu jiwa)",$K$7,"Tahun",2021)</f>
        <v>#REF!</v>
      </c>
      <c r="BED2" t="s">
        <v>764</v>
      </c>
      <c r="BEE2" s="13">
        <f>GETPIVOTDATA("% Pend. Miskin",$F$7,"Tahun",2020)</f>
        <v>6.6950000000000003</v>
      </c>
      <c r="BEF2" s="13">
        <f>GETPIVOTDATA("% Pend. Miskin",$F$7,"Tahun",2021)</f>
        <v>6.9399999999999995</v>
      </c>
      <c r="BEG2" t="s">
        <v>763</v>
      </c>
      <c r="BEH2" s="13" t="e">
        <f>GETPIVOTDATA("Jml. Pend. Miskin (ribu jiwa)",$A$7,"Tahun",2020)/GETPIVOTDATA("Jml. Pend. Miskin (ribu jiwa)",$K$7,"Tahun",2020)</f>
        <v>#REF!</v>
      </c>
      <c r="BEI2" s="13" t="e">
        <f>GETPIVOTDATA("Jml. Pend. Miskin (ribu jiwa)",$A$7,"Tahun",2021)/GETPIVOTDATA("Jml. Pend. Miskin (ribu jiwa)",$K$7,"Tahun",2021)</f>
        <v>#REF!</v>
      </c>
      <c r="BEL2" t="s">
        <v>764</v>
      </c>
      <c r="BEM2" s="13">
        <f>GETPIVOTDATA("% Pend. Miskin",$F$7,"Tahun",2020)</f>
        <v>6.6950000000000003</v>
      </c>
      <c r="BEN2" s="13">
        <f>GETPIVOTDATA("% Pend. Miskin",$F$7,"Tahun",2021)</f>
        <v>6.9399999999999995</v>
      </c>
      <c r="BEO2" t="s">
        <v>763</v>
      </c>
      <c r="BEP2" s="13" t="e">
        <f>GETPIVOTDATA("Jml. Pend. Miskin (ribu jiwa)",$A$7,"Tahun",2020)/GETPIVOTDATA("Jml. Pend. Miskin (ribu jiwa)",$K$7,"Tahun",2020)</f>
        <v>#REF!</v>
      </c>
      <c r="BEQ2" s="13" t="e">
        <f>GETPIVOTDATA("Jml. Pend. Miskin (ribu jiwa)",$A$7,"Tahun",2021)/GETPIVOTDATA("Jml. Pend. Miskin (ribu jiwa)",$K$7,"Tahun",2021)</f>
        <v>#REF!</v>
      </c>
      <c r="BET2" t="s">
        <v>764</v>
      </c>
      <c r="BEU2" s="13">
        <f>GETPIVOTDATA("% Pend. Miskin",$F$7,"Tahun",2020)</f>
        <v>6.6950000000000003</v>
      </c>
      <c r="BEV2" s="13">
        <f>GETPIVOTDATA("% Pend. Miskin",$F$7,"Tahun",2021)</f>
        <v>6.9399999999999995</v>
      </c>
      <c r="BEW2" t="s">
        <v>763</v>
      </c>
      <c r="BEX2" s="13" t="e">
        <f>GETPIVOTDATA("Jml. Pend. Miskin (ribu jiwa)",$A$7,"Tahun",2020)/GETPIVOTDATA("Jml. Pend. Miskin (ribu jiwa)",$K$7,"Tahun",2020)</f>
        <v>#REF!</v>
      </c>
      <c r="BEY2" s="13" t="e">
        <f>GETPIVOTDATA("Jml. Pend. Miskin (ribu jiwa)",$A$7,"Tahun",2021)/GETPIVOTDATA("Jml. Pend. Miskin (ribu jiwa)",$K$7,"Tahun",2021)</f>
        <v>#REF!</v>
      </c>
      <c r="BFB2" t="s">
        <v>764</v>
      </c>
      <c r="BFC2" s="13">
        <f>GETPIVOTDATA("% Pend. Miskin",$F$7,"Tahun",2020)</f>
        <v>6.6950000000000003</v>
      </c>
      <c r="BFD2" s="13">
        <f>GETPIVOTDATA("% Pend. Miskin",$F$7,"Tahun",2021)</f>
        <v>6.9399999999999995</v>
      </c>
      <c r="BFE2" t="s">
        <v>763</v>
      </c>
      <c r="BFF2" s="13" t="e">
        <f>GETPIVOTDATA("Jml. Pend. Miskin (ribu jiwa)",$A$7,"Tahun",2020)/GETPIVOTDATA("Jml. Pend. Miskin (ribu jiwa)",$K$7,"Tahun",2020)</f>
        <v>#REF!</v>
      </c>
      <c r="BFG2" s="13" t="e">
        <f>GETPIVOTDATA("Jml. Pend. Miskin (ribu jiwa)",$A$7,"Tahun",2021)/GETPIVOTDATA("Jml. Pend. Miskin (ribu jiwa)",$K$7,"Tahun",2021)</f>
        <v>#REF!</v>
      </c>
      <c r="BFJ2" t="s">
        <v>764</v>
      </c>
      <c r="BFK2" s="13">
        <f>GETPIVOTDATA("% Pend. Miskin",$F$7,"Tahun",2020)</f>
        <v>6.6950000000000003</v>
      </c>
      <c r="BFL2" s="13">
        <f>GETPIVOTDATA("% Pend. Miskin",$F$7,"Tahun",2021)</f>
        <v>6.9399999999999995</v>
      </c>
      <c r="BFM2" t="s">
        <v>763</v>
      </c>
      <c r="BFN2" s="13" t="e">
        <f>GETPIVOTDATA("Jml. Pend. Miskin (ribu jiwa)",$A$7,"Tahun",2020)/GETPIVOTDATA("Jml. Pend. Miskin (ribu jiwa)",$K$7,"Tahun",2020)</f>
        <v>#REF!</v>
      </c>
      <c r="BFO2" s="13" t="e">
        <f>GETPIVOTDATA("Jml. Pend. Miskin (ribu jiwa)",$A$7,"Tahun",2021)/GETPIVOTDATA("Jml. Pend. Miskin (ribu jiwa)",$K$7,"Tahun",2021)</f>
        <v>#REF!</v>
      </c>
      <c r="BFR2" t="s">
        <v>764</v>
      </c>
      <c r="BFS2" s="13">
        <f>GETPIVOTDATA("% Pend. Miskin",$F$7,"Tahun",2020)</f>
        <v>6.6950000000000003</v>
      </c>
      <c r="BFT2" s="13">
        <f>GETPIVOTDATA("% Pend. Miskin",$F$7,"Tahun",2021)</f>
        <v>6.9399999999999995</v>
      </c>
      <c r="BFU2" t="s">
        <v>763</v>
      </c>
      <c r="BFV2" s="13" t="e">
        <f>GETPIVOTDATA("Jml. Pend. Miskin (ribu jiwa)",$A$7,"Tahun",2020)/GETPIVOTDATA("Jml. Pend. Miskin (ribu jiwa)",$K$7,"Tahun",2020)</f>
        <v>#REF!</v>
      </c>
      <c r="BFW2" s="13" t="e">
        <f>GETPIVOTDATA("Jml. Pend. Miskin (ribu jiwa)",$A$7,"Tahun",2021)/GETPIVOTDATA("Jml. Pend. Miskin (ribu jiwa)",$K$7,"Tahun",2021)</f>
        <v>#REF!</v>
      </c>
      <c r="BFZ2" t="s">
        <v>764</v>
      </c>
      <c r="BGA2" s="13">
        <f>GETPIVOTDATA("% Pend. Miskin",$F$7,"Tahun",2020)</f>
        <v>6.6950000000000003</v>
      </c>
      <c r="BGB2" s="13">
        <f>GETPIVOTDATA("% Pend. Miskin",$F$7,"Tahun",2021)</f>
        <v>6.9399999999999995</v>
      </c>
      <c r="BGC2" t="s">
        <v>763</v>
      </c>
      <c r="BGD2" s="13" t="e">
        <f>GETPIVOTDATA("Jml. Pend. Miskin (ribu jiwa)",$A$7,"Tahun",2020)/GETPIVOTDATA("Jml. Pend. Miskin (ribu jiwa)",$K$7,"Tahun",2020)</f>
        <v>#REF!</v>
      </c>
      <c r="BGE2" s="13" t="e">
        <f>GETPIVOTDATA("Jml. Pend. Miskin (ribu jiwa)",$A$7,"Tahun",2021)/GETPIVOTDATA("Jml. Pend. Miskin (ribu jiwa)",$K$7,"Tahun",2021)</f>
        <v>#REF!</v>
      </c>
      <c r="BGH2" t="s">
        <v>764</v>
      </c>
      <c r="BGI2" s="13">
        <f>GETPIVOTDATA("% Pend. Miskin",$F$7,"Tahun",2020)</f>
        <v>6.6950000000000003</v>
      </c>
      <c r="BGJ2" s="13">
        <f>GETPIVOTDATA("% Pend. Miskin",$F$7,"Tahun",2021)</f>
        <v>6.9399999999999995</v>
      </c>
      <c r="BGK2" t="s">
        <v>763</v>
      </c>
      <c r="BGL2" s="13" t="e">
        <f>GETPIVOTDATA("Jml. Pend. Miskin (ribu jiwa)",$A$7,"Tahun",2020)/GETPIVOTDATA("Jml. Pend. Miskin (ribu jiwa)",$K$7,"Tahun",2020)</f>
        <v>#REF!</v>
      </c>
      <c r="BGM2" s="13" t="e">
        <f>GETPIVOTDATA("Jml. Pend. Miskin (ribu jiwa)",$A$7,"Tahun",2021)/GETPIVOTDATA("Jml. Pend. Miskin (ribu jiwa)",$K$7,"Tahun",2021)</f>
        <v>#REF!</v>
      </c>
      <c r="BGP2" t="s">
        <v>764</v>
      </c>
      <c r="BGQ2" s="13">
        <f>GETPIVOTDATA("% Pend. Miskin",$F$7,"Tahun",2020)</f>
        <v>6.6950000000000003</v>
      </c>
      <c r="BGR2" s="13">
        <f>GETPIVOTDATA("% Pend. Miskin",$F$7,"Tahun",2021)</f>
        <v>6.9399999999999995</v>
      </c>
      <c r="BGS2" t="s">
        <v>763</v>
      </c>
      <c r="BGT2" s="13" t="e">
        <f>GETPIVOTDATA("Jml. Pend. Miskin (ribu jiwa)",$A$7,"Tahun",2020)/GETPIVOTDATA("Jml. Pend. Miskin (ribu jiwa)",$K$7,"Tahun",2020)</f>
        <v>#REF!</v>
      </c>
      <c r="BGU2" s="13" t="e">
        <f>GETPIVOTDATA("Jml. Pend. Miskin (ribu jiwa)",$A$7,"Tahun",2021)/GETPIVOTDATA("Jml. Pend. Miskin (ribu jiwa)",$K$7,"Tahun",2021)</f>
        <v>#REF!</v>
      </c>
      <c r="BGX2" t="s">
        <v>764</v>
      </c>
      <c r="BGY2" s="13">
        <f>GETPIVOTDATA("% Pend. Miskin",$F$7,"Tahun",2020)</f>
        <v>6.6950000000000003</v>
      </c>
      <c r="BGZ2" s="13">
        <f>GETPIVOTDATA("% Pend. Miskin",$F$7,"Tahun",2021)</f>
        <v>6.9399999999999995</v>
      </c>
      <c r="BHA2" t="s">
        <v>763</v>
      </c>
      <c r="BHB2" s="13" t="e">
        <f>GETPIVOTDATA("Jml. Pend. Miskin (ribu jiwa)",$A$7,"Tahun",2020)/GETPIVOTDATA("Jml. Pend. Miskin (ribu jiwa)",$K$7,"Tahun",2020)</f>
        <v>#REF!</v>
      </c>
      <c r="BHC2" s="13" t="e">
        <f>GETPIVOTDATA("Jml. Pend. Miskin (ribu jiwa)",$A$7,"Tahun",2021)/GETPIVOTDATA("Jml. Pend. Miskin (ribu jiwa)",$K$7,"Tahun",2021)</f>
        <v>#REF!</v>
      </c>
      <c r="BHF2" t="s">
        <v>764</v>
      </c>
      <c r="BHG2" s="13">
        <f>GETPIVOTDATA("% Pend. Miskin",$F$7,"Tahun",2020)</f>
        <v>6.6950000000000003</v>
      </c>
      <c r="BHH2" s="13">
        <f>GETPIVOTDATA("% Pend. Miskin",$F$7,"Tahun",2021)</f>
        <v>6.9399999999999995</v>
      </c>
      <c r="BHI2" t="s">
        <v>763</v>
      </c>
      <c r="BHJ2" s="13" t="e">
        <f>GETPIVOTDATA("Jml. Pend. Miskin (ribu jiwa)",$A$7,"Tahun",2020)/GETPIVOTDATA("Jml. Pend. Miskin (ribu jiwa)",$K$7,"Tahun",2020)</f>
        <v>#REF!</v>
      </c>
      <c r="BHK2" s="13" t="e">
        <f>GETPIVOTDATA("Jml. Pend. Miskin (ribu jiwa)",$A$7,"Tahun",2021)/GETPIVOTDATA("Jml. Pend. Miskin (ribu jiwa)",$K$7,"Tahun",2021)</f>
        <v>#REF!</v>
      </c>
      <c r="BHN2" t="s">
        <v>764</v>
      </c>
      <c r="BHO2" s="13">
        <f>GETPIVOTDATA("% Pend. Miskin",$F$7,"Tahun",2020)</f>
        <v>6.6950000000000003</v>
      </c>
      <c r="BHP2" s="13">
        <f>GETPIVOTDATA("% Pend. Miskin",$F$7,"Tahun",2021)</f>
        <v>6.9399999999999995</v>
      </c>
      <c r="BHQ2" t="s">
        <v>763</v>
      </c>
      <c r="BHR2" s="13" t="e">
        <f>GETPIVOTDATA("Jml. Pend. Miskin (ribu jiwa)",$A$7,"Tahun",2020)/GETPIVOTDATA("Jml. Pend. Miskin (ribu jiwa)",$K$7,"Tahun",2020)</f>
        <v>#REF!</v>
      </c>
      <c r="BHS2" s="13" t="e">
        <f>GETPIVOTDATA("Jml. Pend. Miskin (ribu jiwa)",$A$7,"Tahun",2021)/GETPIVOTDATA("Jml. Pend. Miskin (ribu jiwa)",$K$7,"Tahun",2021)</f>
        <v>#REF!</v>
      </c>
      <c r="BHV2" t="s">
        <v>764</v>
      </c>
      <c r="BHW2" s="13">
        <f>GETPIVOTDATA("% Pend. Miskin",$F$7,"Tahun",2020)</f>
        <v>6.6950000000000003</v>
      </c>
      <c r="BHX2" s="13">
        <f>GETPIVOTDATA("% Pend. Miskin",$F$7,"Tahun",2021)</f>
        <v>6.9399999999999995</v>
      </c>
      <c r="BHY2" t="s">
        <v>763</v>
      </c>
      <c r="BHZ2" s="13" t="e">
        <f>GETPIVOTDATA("Jml. Pend. Miskin (ribu jiwa)",$A$7,"Tahun",2020)/GETPIVOTDATA("Jml. Pend. Miskin (ribu jiwa)",$K$7,"Tahun",2020)</f>
        <v>#REF!</v>
      </c>
      <c r="BIA2" s="13" t="e">
        <f>GETPIVOTDATA("Jml. Pend. Miskin (ribu jiwa)",$A$7,"Tahun",2021)/GETPIVOTDATA("Jml. Pend. Miskin (ribu jiwa)",$K$7,"Tahun",2021)</f>
        <v>#REF!</v>
      </c>
      <c r="BID2" t="s">
        <v>764</v>
      </c>
      <c r="BIE2" s="13">
        <f>GETPIVOTDATA("% Pend. Miskin",$F$7,"Tahun",2020)</f>
        <v>6.6950000000000003</v>
      </c>
      <c r="BIF2" s="13">
        <f>GETPIVOTDATA("% Pend. Miskin",$F$7,"Tahun",2021)</f>
        <v>6.9399999999999995</v>
      </c>
      <c r="BIG2" t="s">
        <v>763</v>
      </c>
      <c r="BIH2" s="13" t="e">
        <f>GETPIVOTDATA("Jml. Pend. Miskin (ribu jiwa)",$A$7,"Tahun",2020)/GETPIVOTDATA("Jml. Pend. Miskin (ribu jiwa)",$K$7,"Tahun",2020)</f>
        <v>#REF!</v>
      </c>
      <c r="BII2" s="13" t="e">
        <f>GETPIVOTDATA("Jml. Pend. Miskin (ribu jiwa)",$A$7,"Tahun",2021)/GETPIVOTDATA("Jml. Pend. Miskin (ribu jiwa)",$K$7,"Tahun",2021)</f>
        <v>#REF!</v>
      </c>
      <c r="BIL2" t="s">
        <v>764</v>
      </c>
      <c r="BIM2" s="13">
        <f>GETPIVOTDATA("% Pend. Miskin",$F$7,"Tahun",2020)</f>
        <v>6.6950000000000003</v>
      </c>
      <c r="BIN2" s="13">
        <f>GETPIVOTDATA("% Pend. Miskin",$F$7,"Tahun",2021)</f>
        <v>6.9399999999999995</v>
      </c>
      <c r="BIO2" t="s">
        <v>763</v>
      </c>
      <c r="BIP2" s="13" t="e">
        <f>GETPIVOTDATA("Jml. Pend. Miskin (ribu jiwa)",$A$7,"Tahun",2020)/GETPIVOTDATA("Jml. Pend. Miskin (ribu jiwa)",$K$7,"Tahun",2020)</f>
        <v>#REF!</v>
      </c>
      <c r="BIQ2" s="13" t="e">
        <f>GETPIVOTDATA("Jml. Pend. Miskin (ribu jiwa)",$A$7,"Tahun",2021)/GETPIVOTDATA("Jml. Pend. Miskin (ribu jiwa)",$K$7,"Tahun",2021)</f>
        <v>#REF!</v>
      </c>
      <c r="BIT2" t="s">
        <v>764</v>
      </c>
      <c r="BIU2" s="13">
        <f>GETPIVOTDATA("% Pend. Miskin",$F$7,"Tahun",2020)</f>
        <v>6.6950000000000003</v>
      </c>
      <c r="BIV2" s="13">
        <f>GETPIVOTDATA("% Pend. Miskin",$F$7,"Tahun",2021)</f>
        <v>6.9399999999999995</v>
      </c>
      <c r="BIW2" t="s">
        <v>763</v>
      </c>
      <c r="BIX2" s="13" t="e">
        <f>GETPIVOTDATA("Jml. Pend. Miskin (ribu jiwa)",$A$7,"Tahun",2020)/GETPIVOTDATA("Jml. Pend. Miskin (ribu jiwa)",$K$7,"Tahun",2020)</f>
        <v>#REF!</v>
      </c>
      <c r="BIY2" s="13" t="e">
        <f>GETPIVOTDATA("Jml. Pend. Miskin (ribu jiwa)",$A$7,"Tahun",2021)/GETPIVOTDATA("Jml. Pend. Miskin (ribu jiwa)",$K$7,"Tahun",2021)</f>
        <v>#REF!</v>
      </c>
      <c r="BJB2" t="s">
        <v>764</v>
      </c>
      <c r="BJC2" s="13">
        <f>GETPIVOTDATA("% Pend. Miskin",$F$7,"Tahun",2020)</f>
        <v>6.6950000000000003</v>
      </c>
      <c r="BJD2" s="13">
        <f>GETPIVOTDATA("% Pend. Miskin",$F$7,"Tahun",2021)</f>
        <v>6.9399999999999995</v>
      </c>
      <c r="BJE2" t="s">
        <v>763</v>
      </c>
      <c r="BJF2" s="13" t="e">
        <f>GETPIVOTDATA("Jml. Pend. Miskin (ribu jiwa)",$A$7,"Tahun",2020)/GETPIVOTDATA("Jml. Pend. Miskin (ribu jiwa)",$K$7,"Tahun",2020)</f>
        <v>#REF!</v>
      </c>
      <c r="BJG2" s="13" t="e">
        <f>GETPIVOTDATA("Jml. Pend. Miskin (ribu jiwa)",$A$7,"Tahun",2021)/GETPIVOTDATA("Jml. Pend. Miskin (ribu jiwa)",$K$7,"Tahun",2021)</f>
        <v>#REF!</v>
      </c>
      <c r="BJJ2" t="s">
        <v>764</v>
      </c>
      <c r="BJK2" s="13">
        <f>GETPIVOTDATA("% Pend. Miskin",$F$7,"Tahun",2020)</f>
        <v>6.6950000000000003</v>
      </c>
      <c r="BJL2" s="13">
        <f>GETPIVOTDATA("% Pend. Miskin",$F$7,"Tahun",2021)</f>
        <v>6.9399999999999995</v>
      </c>
      <c r="BJM2" t="s">
        <v>763</v>
      </c>
      <c r="BJN2" s="13" t="e">
        <f>GETPIVOTDATA("Jml. Pend. Miskin (ribu jiwa)",$A$7,"Tahun",2020)/GETPIVOTDATA("Jml. Pend. Miskin (ribu jiwa)",$K$7,"Tahun",2020)</f>
        <v>#REF!</v>
      </c>
      <c r="BJO2" s="13" t="e">
        <f>GETPIVOTDATA("Jml. Pend. Miskin (ribu jiwa)",$A$7,"Tahun",2021)/GETPIVOTDATA("Jml. Pend. Miskin (ribu jiwa)",$K$7,"Tahun",2021)</f>
        <v>#REF!</v>
      </c>
      <c r="BJR2" t="s">
        <v>764</v>
      </c>
      <c r="BJS2" s="13">
        <f>GETPIVOTDATA("% Pend. Miskin",$F$7,"Tahun",2020)</f>
        <v>6.6950000000000003</v>
      </c>
      <c r="BJT2" s="13">
        <f>GETPIVOTDATA("% Pend. Miskin",$F$7,"Tahun",2021)</f>
        <v>6.9399999999999995</v>
      </c>
      <c r="BJU2" t="s">
        <v>763</v>
      </c>
      <c r="BJV2" s="13" t="e">
        <f>GETPIVOTDATA("Jml. Pend. Miskin (ribu jiwa)",$A$7,"Tahun",2020)/GETPIVOTDATA("Jml. Pend. Miskin (ribu jiwa)",$K$7,"Tahun",2020)</f>
        <v>#REF!</v>
      </c>
      <c r="BJW2" s="13" t="e">
        <f>GETPIVOTDATA("Jml. Pend. Miskin (ribu jiwa)",$A$7,"Tahun",2021)/GETPIVOTDATA("Jml. Pend. Miskin (ribu jiwa)",$K$7,"Tahun",2021)</f>
        <v>#REF!</v>
      </c>
      <c r="BJZ2" t="s">
        <v>764</v>
      </c>
      <c r="BKA2" s="13">
        <f>GETPIVOTDATA("% Pend. Miskin",$F$7,"Tahun",2020)</f>
        <v>6.6950000000000003</v>
      </c>
      <c r="BKB2" s="13">
        <f>GETPIVOTDATA("% Pend. Miskin",$F$7,"Tahun",2021)</f>
        <v>6.9399999999999995</v>
      </c>
      <c r="BKC2" t="s">
        <v>763</v>
      </c>
      <c r="BKD2" s="13" t="e">
        <f>GETPIVOTDATA("Jml. Pend. Miskin (ribu jiwa)",$A$7,"Tahun",2020)/GETPIVOTDATA("Jml. Pend. Miskin (ribu jiwa)",$K$7,"Tahun",2020)</f>
        <v>#REF!</v>
      </c>
      <c r="BKE2" s="13" t="e">
        <f>GETPIVOTDATA("Jml. Pend. Miskin (ribu jiwa)",$A$7,"Tahun",2021)/GETPIVOTDATA("Jml. Pend. Miskin (ribu jiwa)",$K$7,"Tahun",2021)</f>
        <v>#REF!</v>
      </c>
      <c r="BKH2" t="s">
        <v>764</v>
      </c>
      <c r="BKI2" s="13">
        <f>GETPIVOTDATA("% Pend. Miskin",$F$7,"Tahun",2020)</f>
        <v>6.6950000000000003</v>
      </c>
      <c r="BKJ2" s="13">
        <f>GETPIVOTDATA("% Pend. Miskin",$F$7,"Tahun",2021)</f>
        <v>6.9399999999999995</v>
      </c>
      <c r="BKK2" t="s">
        <v>763</v>
      </c>
      <c r="BKL2" s="13" t="e">
        <f>GETPIVOTDATA("Jml. Pend. Miskin (ribu jiwa)",$A$7,"Tahun",2020)/GETPIVOTDATA("Jml. Pend. Miskin (ribu jiwa)",$K$7,"Tahun",2020)</f>
        <v>#REF!</v>
      </c>
      <c r="BKM2" s="13" t="e">
        <f>GETPIVOTDATA("Jml. Pend. Miskin (ribu jiwa)",$A$7,"Tahun",2021)/GETPIVOTDATA("Jml. Pend. Miskin (ribu jiwa)",$K$7,"Tahun",2021)</f>
        <v>#REF!</v>
      </c>
      <c r="BKP2" t="s">
        <v>764</v>
      </c>
      <c r="BKQ2" s="13">
        <f>GETPIVOTDATA("% Pend. Miskin",$F$7,"Tahun",2020)</f>
        <v>6.6950000000000003</v>
      </c>
      <c r="BKR2" s="13">
        <f>GETPIVOTDATA("% Pend. Miskin",$F$7,"Tahun",2021)</f>
        <v>6.9399999999999995</v>
      </c>
      <c r="BKS2" t="s">
        <v>763</v>
      </c>
      <c r="BKT2" s="13" t="e">
        <f>GETPIVOTDATA("Jml. Pend. Miskin (ribu jiwa)",$A$7,"Tahun",2020)/GETPIVOTDATA("Jml. Pend. Miskin (ribu jiwa)",$K$7,"Tahun",2020)</f>
        <v>#REF!</v>
      </c>
      <c r="BKU2" s="13" t="e">
        <f>GETPIVOTDATA("Jml. Pend. Miskin (ribu jiwa)",$A$7,"Tahun",2021)/GETPIVOTDATA("Jml. Pend. Miskin (ribu jiwa)",$K$7,"Tahun",2021)</f>
        <v>#REF!</v>
      </c>
      <c r="BKX2" t="s">
        <v>764</v>
      </c>
      <c r="BKY2" s="13">
        <f>GETPIVOTDATA("% Pend. Miskin",$F$7,"Tahun",2020)</f>
        <v>6.6950000000000003</v>
      </c>
      <c r="BKZ2" s="13">
        <f>GETPIVOTDATA("% Pend. Miskin",$F$7,"Tahun",2021)</f>
        <v>6.9399999999999995</v>
      </c>
      <c r="BLA2" t="s">
        <v>763</v>
      </c>
      <c r="BLB2" s="13" t="e">
        <f>GETPIVOTDATA("Jml. Pend. Miskin (ribu jiwa)",$A$7,"Tahun",2020)/GETPIVOTDATA("Jml. Pend. Miskin (ribu jiwa)",$K$7,"Tahun",2020)</f>
        <v>#REF!</v>
      </c>
      <c r="BLC2" s="13" t="e">
        <f>GETPIVOTDATA("Jml. Pend. Miskin (ribu jiwa)",$A$7,"Tahun",2021)/GETPIVOTDATA("Jml. Pend. Miskin (ribu jiwa)",$K$7,"Tahun",2021)</f>
        <v>#REF!</v>
      </c>
      <c r="BLF2" t="s">
        <v>764</v>
      </c>
      <c r="BLG2" s="13">
        <f>GETPIVOTDATA("% Pend. Miskin",$F$7,"Tahun",2020)</f>
        <v>6.6950000000000003</v>
      </c>
      <c r="BLH2" s="13">
        <f>GETPIVOTDATA("% Pend. Miskin",$F$7,"Tahun",2021)</f>
        <v>6.9399999999999995</v>
      </c>
      <c r="BLI2" t="s">
        <v>763</v>
      </c>
      <c r="BLJ2" s="13" t="e">
        <f>GETPIVOTDATA("Jml. Pend. Miskin (ribu jiwa)",$A$7,"Tahun",2020)/GETPIVOTDATA("Jml. Pend. Miskin (ribu jiwa)",$K$7,"Tahun",2020)</f>
        <v>#REF!</v>
      </c>
      <c r="BLK2" s="13" t="e">
        <f>GETPIVOTDATA("Jml. Pend. Miskin (ribu jiwa)",$A$7,"Tahun",2021)/GETPIVOTDATA("Jml. Pend. Miskin (ribu jiwa)",$K$7,"Tahun",2021)</f>
        <v>#REF!</v>
      </c>
      <c r="BLN2" t="s">
        <v>764</v>
      </c>
      <c r="BLO2" s="13">
        <f>GETPIVOTDATA("% Pend. Miskin",$F$7,"Tahun",2020)</f>
        <v>6.6950000000000003</v>
      </c>
      <c r="BLP2" s="13">
        <f>GETPIVOTDATA("% Pend. Miskin",$F$7,"Tahun",2021)</f>
        <v>6.9399999999999995</v>
      </c>
      <c r="BLQ2" t="s">
        <v>763</v>
      </c>
      <c r="BLR2" s="13" t="e">
        <f>GETPIVOTDATA("Jml. Pend. Miskin (ribu jiwa)",$A$7,"Tahun",2020)/GETPIVOTDATA("Jml. Pend. Miskin (ribu jiwa)",$K$7,"Tahun",2020)</f>
        <v>#REF!</v>
      </c>
      <c r="BLS2" s="13" t="e">
        <f>GETPIVOTDATA("Jml. Pend. Miskin (ribu jiwa)",$A$7,"Tahun",2021)/GETPIVOTDATA("Jml. Pend. Miskin (ribu jiwa)",$K$7,"Tahun",2021)</f>
        <v>#REF!</v>
      </c>
      <c r="BLV2" t="s">
        <v>764</v>
      </c>
      <c r="BLW2" s="13">
        <f>GETPIVOTDATA("% Pend. Miskin",$F$7,"Tahun",2020)</f>
        <v>6.6950000000000003</v>
      </c>
      <c r="BLX2" s="13">
        <f>GETPIVOTDATA("% Pend. Miskin",$F$7,"Tahun",2021)</f>
        <v>6.9399999999999995</v>
      </c>
      <c r="BLY2" t="s">
        <v>763</v>
      </c>
      <c r="BLZ2" s="13" t="e">
        <f>GETPIVOTDATA("Jml. Pend. Miskin (ribu jiwa)",$A$7,"Tahun",2020)/GETPIVOTDATA("Jml. Pend. Miskin (ribu jiwa)",$K$7,"Tahun",2020)</f>
        <v>#REF!</v>
      </c>
      <c r="BMA2" s="13" t="e">
        <f>GETPIVOTDATA("Jml. Pend. Miskin (ribu jiwa)",$A$7,"Tahun",2021)/GETPIVOTDATA("Jml. Pend. Miskin (ribu jiwa)",$K$7,"Tahun",2021)</f>
        <v>#REF!</v>
      </c>
      <c r="BMD2" t="s">
        <v>764</v>
      </c>
      <c r="BME2" s="13">
        <f>GETPIVOTDATA("% Pend. Miskin",$F$7,"Tahun",2020)</f>
        <v>6.6950000000000003</v>
      </c>
      <c r="BMF2" s="13">
        <f>GETPIVOTDATA("% Pend. Miskin",$F$7,"Tahun",2021)</f>
        <v>6.9399999999999995</v>
      </c>
      <c r="BMG2" t="s">
        <v>763</v>
      </c>
      <c r="BMH2" s="13" t="e">
        <f>GETPIVOTDATA("Jml. Pend. Miskin (ribu jiwa)",$A$7,"Tahun",2020)/GETPIVOTDATA("Jml. Pend. Miskin (ribu jiwa)",$K$7,"Tahun",2020)</f>
        <v>#REF!</v>
      </c>
      <c r="BMI2" s="13" t="e">
        <f>GETPIVOTDATA("Jml. Pend. Miskin (ribu jiwa)",$A$7,"Tahun",2021)/GETPIVOTDATA("Jml. Pend. Miskin (ribu jiwa)",$K$7,"Tahun",2021)</f>
        <v>#REF!</v>
      </c>
      <c r="BML2" t="s">
        <v>764</v>
      </c>
      <c r="BMM2" s="13">
        <f>GETPIVOTDATA("% Pend. Miskin",$F$7,"Tahun",2020)</f>
        <v>6.6950000000000003</v>
      </c>
      <c r="BMN2" s="13">
        <f>GETPIVOTDATA("% Pend. Miskin",$F$7,"Tahun",2021)</f>
        <v>6.9399999999999995</v>
      </c>
      <c r="BMO2" t="s">
        <v>763</v>
      </c>
      <c r="BMP2" s="13" t="e">
        <f>GETPIVOTDATA("Jml. Pend. Miskin (ribu jiwa)",$A$7,"Tahun",2020)/GETPIVOTDATA("Jml. Pend. Miskin (ribu jiwa)",$K$7,"Tahun",2020)</f>
        <v>#REF!</v>
      </c>
      <c r="BMQ2" s="13" t="e">
        <f>GETPIVOTDATA("Jml. Pend. Miskin (ribu jiwa)",$A$7,"Tahun",2021)/GETPIVOTDATA("Jml. Pend. Miskin (ribu jiwa)",$K$7,"Tahun",2021)</f>
        <v>#REF!</v>
      </c>
      <c r="BMT2" t="s">
        <v>764</v>
      </c>
      <c r="BMU2" s="13">
        <f>GETPIVOTDATA("% Pend. Miskin",$F$7,"Tahun",2020)</f>
        <v>6.6950000000000003</v>
      </c>
      <c r="BMV2" s="13">
        <f>GETPIVOTDATA("% Pend. Miskin",$F$7,"Tahun",2021)</f>
        <v>6.9399999999999995</v>
      </c>
      <c r="BMW2" t="s">
        <v>763</v>
      </c>
      <c r="BMX2" s="13" t="e">
        <f>GETPIVOTDATA("Jml. Pend. Miskin (ribu jiwa)",$A$7,"Tahun",2020)/GETPIVOTDATA("Jml. Pend. Miskin (ribu jiwa)",$K$7,"Tahun",2020)</f>
        <v>#REF!</v>
      </c>
      <c r="BMY2" s="13" t="e">
        <f>GETPIVOTDATA("Jml. Pend. Miskin (ribu jiwa)",$A$7,"Tahun",2021)/GETPIVOTDATA("Jml. Pend. Miskin (ribu jiwa)",$K$7,"Tahun",2021)</f>
        <v>#REF!</v>
      </c>
      <c r="BNB2" t="s">
        <v>764</v>
      </c>
      <c r="BNC2" s="13">
        <f>GETPIVOTDATA("% Pend. Miskin",$F$7,"Tahun",2020)</f>
        <v>6.6950000000000003</v>
      </c>
      <c r="BND2" s="13">
        <f>GETPIVOTDATA("% Pend. Miskin",$F$7,"Tahun",2021)</f>
        <v>6.9399999999999995</v>
      </c>
      <c r="BNE2" t="s">
        <v>763</v>
      </c>
      <c r="BNF2" s="13" t="e">
        <f>GETPIVOTDATA("Jml. Pend. Miskin (ribu jiwa)",$A$7,"Tahun",2020)/GETPIVOTDATA("Jml. Pend. Miskin (ribu jiwa)",$K$7,"Tahun",2020)</f>
        <v>#REF!</v>
      </c>
      <c r="BNG2" s="13" t="e">
        <f>GETPIVOTDATA("Jml. Pend. Miskin (ribu jiwa)",$A$7,"Tahun",2021)/GETPIVOTDATA("Jml. Pend. Miskin (ribu jiwa)",$K$7,"Tahun",2021)</f>
        <v>#REF!</v>
      </c>
      <c r="BNJ2" t="s">
        <v>764</v>
      </c>
      <c r="BNK2" s="13">
        <f>GETPIVOTDATA("% Pend. Miskin",$F$7,"Tahun",2020)</f>
        <v>6.6950000000000003</v>
      </c>
      <c r="BNL2" s="13">
        <f>GETPIVOTDATA("% Pend. Miskin",$F$7,"Tahun",2021)</f>
        <v>6.9399999999999995</v>
      </c>
      <c r="BNM2" t="s">
        <v>763</v>
      </c>
      <c r="BNN2" s="13" t="e">
        <f>GETPIVOTDATA("Jml. Pend. Miskin (ribu jiwa)",$A$7,"Tahun",2020)/GETPIVOTDATA("Jml. Pend. Miskin (ribu jiwa)",$K$7,"Tahun",2020)</f>
        <v>#REF!</v>
      </c>
      <c r="BNO2" s="13" t="e">
        <f>GETPIVOTDATA("Jml. Pend. Miskin (ribu jiwa)",$A$7,"Tahun",2021)/GETPIVOTDATA("Jml. Pend. Miskin (ribu jiwa)",$K$7,"Tahun",2021)</f>
        <v>#REF!</v>
      </c>
      <c r="BNR2" t="s">
        <v>764</v>
      </c>
      <c r="BNS2" s="13">
        <f>GETPIVOTDATA("% Pend. Miskin",$F$7,"Tahun",2020)</f>
        <v>6.6950000000000003</v>
      </c>
      <c r="BNT2" s="13">
        <f>GETPIVOTDATA("% Pend. Miskin",$F$7,"Tahun",2021)</f>
        <v>6.9399999999999995</v>
      </c>
      <c r="BNU2" t="s">
        <v>763</v>
      </c>
      <c r="BNV2" s="13" t="e">
        <f>GETPIVOTDATA("Jml. Pend. Miskin (ribu jiwa)",$A$7,"Tahun",2020)/GETPIVOTDATA("Jml. Pend. Miskin (ribu jiwa)",$K$7,"Tahun",2020)</f>
        <v>#REF!</v>
      </c>
      <c r="BNW2" s="13" t="e">
        <f>GETPIVOTDATA("Jml. Pend. Miskin (ribu jiwa)",$A$7,"Tahun",2021)/GETPIVOTDATA("Jml. Pend. Miskin (ribu jiwa)",$K$7,"Tahun",2021)</f>
        <v>#REF!</v>
      </c>
      <c r="BNZ2" t="s">
        <v>764</v>
      </c>
      <c r="BOA2" s="13">
        <f>GETPIVOTDATA("% Pend. Miskin",$F$7,"Tahun",2020)</f>
        <v>6.6950000000000003</v>
      </c>
      <c r="BOB2" s="13">
        <f>GETPIVOTDATA("% Pend. Miskin",$F$7,"Tahun",2021)</f>
        <v>6.9399999999999995</v>
      </c>
      <c r="BOC2" t="s">
        <v>763</v>
      </c>
      <c r="BOD2" s="13" t="e">
        <f>GETPIVOTDATA("Jml. Pend. Miskin (ribu jiwa)",$A$7,"Tahun",2020)/GETPIVOTDATA("Jml. Pend. Miskin (ribu jiwa)",$K$7,"Tahun",2020)</f>
        <v>#REF!</v>
      </c>
      <c r="BOE2" s="13" t="e">
        <f>GETPIVOTDATA("Jml. Pend. Miskin (ribu jiwa)",$A$7,"Tahun",2021)/GETPIVOTDATA("Jml. Pend. Miskin (ribu jiwa)",$K$7,"Tahun",2021)</f>
        <v>#REF!</v>
      </c>
      <c r="BOH2" t="s">
        <v>764</v>
      </c>
      <c r="BOI2" s="13">
        <f>GETPIVOTDATA("% Pend. Miskin",$F$7,"Tahun",2020)</f>
        <v>6.6950000000000003</v>
      </c>
      <c r="BOJ2" s="13">
        <f>GETPIVOTDATA("% Pend. Miskin",$F$7,"Tahun",2021)</f>
        <v>6.9399999999999995</v>
      </c>
      <c r="BOK2" t="s">
        <v>763</v>
      </c>
      <c r="BOL2" s="13" t="e">
        <f>GETPIVOTDATA("Jml. Pend. Miskin (ribu jiwa)",$A$7,"Tahun",2020)/GETPIVOTDATA("Jml. Pend. Miskin (ribu jiwa)",$K$7,"Tahun",2020)</f>
        <v>#REF!</v>
      </c>
      <c r="BOM2" s="13" t="e">
        <f>GETPIVOTDATA("Jml. Pend. Miskin (ribu jiwa)",$A$7,"Tahun",2021)/GETPIVOTDATA("Jml. Pend. Miskin (ribu jiwa)",$K$7,"Tahun",2021)</f>
        <v>#REF!</v>
      </c>
      <c r="BOP2" t="s">
        <v>764</v>
      </c>
      <c r="BOQ2" s="13">
        <f>GETPIVOTDATA("% Pend. Miskin",$F$7,"Tahun",2020)</f>
        <v>6.6950000000000003</v>
      </c>
      <c r="BOR2" s="13">
        <f>GETPIVOTDATA("% Pend. Miskin",$F$7,"Tahun",2021)</f>
        <v>6.9399999999999995</v>
      </c>
      <c r="BOS2" t="s">
        <v>763</v>
      </c>
      <c r="BOT2" s="13" t="e">
        <f>GETPIVOTDATA("Jml. Pend. Miskin (ribu jiwa)",$A$7,"Tahun",2020)/GETPIVOTDATA("Jml. Pend. Miskin (ribu jiwa)",$K$7,"Tahun",2020)</f>
        <v>#REF!</v>
      </c>
      <c r="BOU2" s="13" t="e">
        <f>GETPIVOTDATA("Jml. Pend. Miskin (ribu jiwa)",$A$7,"Tahun",2021)/GETPIVOTDATA("Jml. Pend. Miskin (ribu jiwa)",$K$7,"Tahun",2021)</f>
        <v>#REF!</v>
      </c>
      <c r="BOX2" t="s">
        <v>764</v>
      </c>
      <c r="BOY2" s="13">
        <f>GETPIVOTDATA("% Pend. Miskin",$F$7,"Tahun",2020)</f>
        <v>6.6950000000000003</v>
      </c>
      <c r="BOZ2" s="13">
        <f>GETPIVOTDATA("% Pend. Miskin",$F$7,"Tahun",2021)</f>
        <v>6.9399999999999995</v>
      </c>
      <c r="BPA2" t="s">
        <v>763</v>
      </c>
      <c r="BPB2" s="13" t="e">
        <f>GETPIVOTDATA("Jml. Pend. Miskin (ribu jiwa)",$A$7,"Tahun",2020)/GETPIVOTDATA("Jml. Pend. Miskin (ribu jiwa)",$K$7,"Tahun",2020)</f>
        <v>#REF!</v>
      </c>
      <c r="BPC2" s="13" t="e">
        <f>GETPIVOTDATA("Jml. Pend. Miskin (ribu jiwa)",$A$7,"Tahun",2021)/GETPIVOTDATA("Jml. Pend. Miskin (ribu jiwa)",$K$7,"Tahun",2021)</f>
        <v>#REF!</v>
      </c>
      <c r="BPF2" t="s">
        <v>764</v>
      </c>
      <c r="BPG2" s="13">
        <f>GETPIVOTDATA("% Pend. Miskin",$F$7,"Tahun",2020)</f>
        <v>6.6950000000000003</v>
      </c>
      <c r="BPH2" s="13">
        <f>GETPIVOTDATA("% Pend. Miskin",$F$7,"Tahun",2021)</f>
        <v>6.9399999999999995</v>
      </c>
      <c r="BPI2" t="s">
        <v>763</v>
      </c>
      <c r="BPJ2" s="13" t="e">
        <f>GETPIVOTDATA("Jml. Pend. Miskin (ribu jiwa)",$A$7,"Tahun",2020)/GETPIVOTDATA("Jml. Pend. Miskin (ribu jiwa)",$K$7,"Tahun",2020)</f>
        <v>#REF!</v>
      </c>
      <c r="BPK2" s="13" t="e">
        <f>GETPIVOTDATA("Jml. Pend. Miskin (ribu jiwa)",$A$7,"Tahun",2021)/GETPIVOTDATA("Jml. Pend. Miskin (ribu jiwa)",$K$7,"Tahun",2021)</f>
        <v>#REF!</v>
      </c>
      <c r="BPN2" t="s">
        <v>764</v>
      </c>
      <c r="BPO2" s="13">
        <f>GETPIVOTDATA("% Pend. Miskin",$F$7,"Tahun",2020)</f>
        <v>6.6950000000000003</v>
      </c>
      <c r="BPP2" s="13">
        <f>GETPIVOTDATA("% Pend. Miskin",$F$7,"Tahun",2021)</f>
        <v>6.9399999999999995</v>
      </c>
      <c r="BPQ2" t="s">
        <v>763</v>
      </c>
      <c r="BPR2" s="13" t="e">
        <f>GETPIVOTDATA("Jml. Pend. Miskin (ribu jiwa)",$A$7,"Tahun",2020)/GETPIVOTDATA("Jml. Pend. Miskin (ribu jiwa)",$K$7,"Tahun",2020)</f>
        <v>#REF!</v>
      </c>
      <c r="BPS2" s="13" t="e">
        <f>GETPIVOTDATA("Jml. Pend. Miskin (ribu jiwa)",$A$7,"Tahun",2021)/GETPIVOTDATA("Jml. Pend. Miskin (ribu jiwa)",$K$7,"Tahun",2021)</f>
        <v>#REF!</v>
      </c>
      <c r="BPV2" t="s">
        <v>764</v>
      </c>
      <c r="BPW2" s="13">
        <f>GETPIVOTDATA("% Pend. Miskin",$F$7,"Tahun",2020)</f>
        <v>6.6950000000000003</v>
      </c>
      <c r="BPX2" s="13">
        <f>GETPIVOTDATA("% Pend. Miskin",$F$7,"Tahun",2021)</f>
        <v>6.9399999999999995</v>
      </c>
      <c r="BPY2" t="s">
        <v>763</v>
      </c>
      <c r="BPZ2" s="13" t="e">
        <f>GETPIVOTDATA("Jml. Pend. Miskin (ribu jiwa)",$A$7,"Tahun",2020)/GETPIVOTDATA("Jml. Pend. Miskin (ribu jiwa)",$K$7,"Tahun",2020)</f>
        <v>#REF!</v>
      </c>
      <c r="BQA2" s="13" t="e">
        <f>GETPIVOTDATA("Jml. Pend. Miskin (ribu jiwa)",$A$7,"Tahun",2021)/GETPIVOTDATA("Jml. Pend. Miskin (ribu jiwa)",$K$7,"Tahun",2021)</f>
        <v>#REF!</v>
      </c>
      <c r="BQD2" t="s">
        <v>764</v>
      </c>
      <c r="BQE2" s="13">
        <f>GETPIVOTDATA("% Pend. Miskin",$F$7,"Tahun",2020)</f>
        <v>6.6950000000000003</v>
      </c>
      <c r="BQF2" s="13">
        <f>GETPIVOTDATA("% Pend. Miskin",$F$7,"Tahun",2021)</f>
        <v>6.9399999999999995</v>
      </c>
      <c r="BQG2" t="s">
        <v>763</v>
      </c>
      <c r="BQH2" s="13" t="e">
        <f>GETPIVOTDATA("Jml. Pend. Miskin (ribu jiwa)",$A$7,"Tahun",2020)/GETPIVOTDATA("Jml. Pend. Miskin (ribu jiwa)",$K$7,"Tahun",2020)</f>
        <v>#REF!</v>
      </c>
      <c r="BQI2" s="13" t="e">
        <f>GETPIVOTDATA("Jml. Pend. Miskin (ribu jiwa)",$A$7,"Tahun",2021)/GETPIVOTDATA("Jml. Pend. Miskin (ribu jiwa)",$K$7,"Tahun",2021)</f>
        <v>#REF!</v>
      </c>
      <c r="BQL2" t="s">
        <v>764</v>
      </c>
      <c r="BQM2" s="13">
        <f>GETPIVOTDATA("% Pend. Miskin",$F$7,"Tahun",2020)</f>
        <v>6.6950000000000003</v>
      </c>
      <c r="BQN2" s="13">
        <f>GETPIVOTDATA("% Pend. Miskin",$F$7,"Tahun",2021)</f>
        <v>6.9399999999999995</v>
      </c>
      <c r="BQO2" t="s">
        <v>763</v>
      </c>
      <c r="BQP2" s="13" t="e">
        <f>GETPIVOTDATA("Jml. Pend. Miskin (ribu jiwa)",$A$7,"Tahun",2020)/GETPIVOTDATA("Jml. Pend. Miskin (ribu jiwa)",$K$7,"Tahun",2020)</f>
        <v>#REF!</v>
      </c>
      <c r="BQQ2" s="13" t="e">
        <f>GETPIVOTDATA("Jml. Pend. Miskin (ribu jiwa)",$A$7,"Tahun",2021)/GETPIVOTDATA("Jml. Pend. Miskin (ribu jiwa)",$K$7,"Tahun",2021)</f>
        <v>#REF!</v>
      </c>
      <c r="BQT2" t="s">
        <v>764</v>
      </c>
      <c r="BQU2" s="13">
        <f>GETPIVOTDATA("% Pend. Miskin",$F$7,"Tahun",2020)</f>
        <v>6.6950000000000003</v>
      </c>
      <c r="BQV2" s="13">
        <f>GETPIVOTDATA("% Pend. Miskin",$F$7,"Tahun",2021)</f>
        <v>6.9399999999999995</v>
      </c>
      <c r="BQW2" t="s">
        <v>763</v>
      </c>
      <c r="BQX2" s="13" t="e">
        <f>GETPIVOTDATA("Jml. Pend. Miskin (ribu jiwa)",$A$7,"Tahun",2020)/GETPIVOTDATA("Jml. Pend. Miskin (ribu jiwa)",$K$7,"Tahun",2020)</f>
        <v>#REF!</v>
      </c>
      <c r="BQY2" s="13" t="e">
        <f>GETPIVOTDATA("Jml. Pend. Miskin (ribu jiwa)",$A$7,"Tahun",2021)/GETPIVOTDATA("Jml. Pend. Miskin (ribu jiwa)",$K$7,"Tahun",2021)</f>
        <v>#REF!</v>
      </c>
      <c r="BRB2" t="s">
        <v>764</v>
      </c>
      <c r="BRC2" s="13">
        <f>GETPIVOTDATA("% Pend. Miskin",$F$7,"Tahun",2020)</f>
        <v>6.6950000000000003</v>
      </c>
      <c r="BRD2" s="13">
        <f>GETPIVOTDATA("% Pend. Miskin",$F$7,"Tahun",2021)</f>
        <v>6.9399999999999995</v>
      </c>
      <c r="BRE2" t="s">
        <v>763</v>
      </c>
      <c r="BRF2" s="13" t="e">
        <f>GETPIVOTDATA("Jml. Pend. Miskin (ribu jiwa)",$A$7,"Tahun",2020)/GETPIVOTDATA("Jml. Pend. Miskin (ribu jiwa)",$K$7,"Tahun",2020)</f>
        <v>#REF!</v>
      </c>
      <c r="BRG2" s="13" t="e">
        <f>GETPIVOTDATA("Jml. Pend. Miskin (ribu jiwa)",$A$7,"Tahun",2021)/GETPIVOTDATA("Jml. Pend. Miskin (ribu jiwa)",$K$7,"Tahun",2021)</f>
        <v>#REF!</v>
      </c>
      <c r="BRJ2" t="s">
        <v>764</v>
      </c>
      <c r="BRK2" s="13">
        <f>GETPIVOTDATA("% Pend. Miskin",$F$7,"Tahun",2020)</f>
        <v>6.6950000000000003</v>
      </c>
      <c r="BRL2" s="13">
        <f>GETPIVOTDATA("% Pend. Miskin",$F$7,"Tahun",2021)</f>
        <v>6.9399999999999995</v>
      </c>
      <c r="BRM2" t="s">
        <v>763</v>
      </c>
      <c r="BRN2" s="13" t="e">
        <f>GETPIVOTDATA("Jml. Pend. Miskin (ribu jiwa)",$A$7,"Tahun",2020)/GETPIVOTDATA("Jml. Pend. Miskin (ribu jiwa)",$K$7,"Tahun",2020)</f>
        <v>#REF!</v>
      </c>
      <c r="BRO2" s="13" t="e">
        <f>GETPIVOTDATA("Jml. Pend. Miskin (ribu jiwa)",$A$7,"Tahun",2021)/GETPIVOTDATA("Jml. Pend. Miskin (ribu jiwa)",$K$7,"Tahun",2021)</f>
        <v>#REF!</v>
      </c>
      <c r="BRR2" t="s">
        <v>764</v>
      </c>
      <c r="BRS2" s="13">
        <f>GETPIVOTDATA("% Pend. Miskin",$F$7,"Tahun",2020)</f>
        <v>6.6950000000000003</v>
      </c>
      <c r="BRT2" s="13">
        <f>GETPIVOTDATA("% Pend. Miskin",$F$7,"Tahun",2021)</f>
        <v>6.9399999999999995</v>
      </c>
      <c r="BRU2" t="s">
        <v>763</v>
      </c>
      <c r="BRV2" s="13" t="e">
        <f>GETPIVOTDATA("Jml. Pend. Miskin (ribu jiwa)",$A$7,"Tahun",2020)/GETPIVOTDATA("Jml. Pend. Miskin (ribu jiwa)",$K$7,"Tahun",2020)</f>
        <v>#REF!</v>
      </c>
      <c r="BRW2" s="13" t="e">
        <f>GETPIVOTDATA("Jml. Pend. Miskin (ribu jiwa)",$A$7,"Tahun",2021)/GETPIVOTDATA("Jml. Pend. Miskin (ribu jiwa)",$K$7,"Tahun",2021)</f>
        <v>#REF!</v>
      </c>
      <c r="BRZ2" t="s">
        <v>764</v>
      </c>
      <c r="BSA2" s="13">
        <f>GETPIVOTDATA("% Pend. Miskin",$F$7,"Tahun",2020)</f>
        <v>6.6950000000000003</v>
      </c>
      <c r="BSB2" s="13">
        <f>GETPIVOTDATA("% Pend. Miskin",$F$7,"Tahun",2021)</f>
        <v>6.9399999999999995</v>
      </c>
      <c r="BSC2" t="s">
        <v>763</v>
      </c>
      <c r="BSD2" s="13" t="e">
        <f>GETPIVOTDATA("Jml. Pend. Miskin (ribu jiwa)",$A$7,"Tahun",2020)/GETPIVOTDATA("Jml. Pend. Miskin (ribu jiwa)",$K$7,"Tahun",2020)</f>
        <v>#REF!</v>
      </c>
      <c r="BSE2" s="13" t="e">
        <f>GETPIVOTDATA("Jml. Pend. Miskin (ribu jiwa)",$A$7,"Tahun",2021)/GETPIVOTDATA("Jml. Pend. Miskin (ribu jiwa)",$K$7,"Tahun",2021)</f>
        <v>#REF!</v>
      </c>
      <c r="BSH2" t="s">
        <v>764</v>
      </c>
      <c r="BSI2" s="13">
        <f>GETPIVOTDATA("% Pend. Miskin",$F$7,"Tahun",2020)</f>
        <v>6.6950000000000003</v>
      </c>
      <c r="BSJ2" s="13">
        <f>GETPIVOTDATA("% Pend. Miskin",$F$7,"Tahun",2021)</f>
        <v>6.9399999999999995</v>
      </c>
      <c r="BSK2" t="s">
        <v>763</v>
      </c>
      <c r="BSL2" s="13" t="e">
        <f>GETPIVOTDATA("Jml. Pend. Miskin (ribu jiwa)",$A$7,"Tahun",2020)/GETPIVOTDATA("Jml. Pend. Miskin (ribu jiwa)",$K$7,"Tahun",2020)</f>
        <v>#REF!</v>
      </c>
      <c r="BSM2" s="13" t="e">
        <f>GETPIVOTDATA("Jml. Pend. Miskin (ribu jiwa)",$A$7,"Tahun",2021)/GETPIVOTDATA("Jml. Pend. Miskin (ribu jiwa)",$K$7,"Tahun",2021)</f>
        <v>#REF!</v>
      </c>
      <c r="BSP2" t="s">
        <v>764</v>
      </c>
      <c r="BSQ2" s="13">
        <f>GETPIVOTDATA("% Pend. Miskin",$F$7,"Tahun",2020)</f>
        <v>6.6950000000000003</v>
      </c>
      <c r="BSR2" s="13">
        <f>GETPIVOTDATA("% Pend. Miskin",$F$7,"Tahun",2021)</f>
        <v>6.9399999999999995</v>
      </c>
      <c r="BSS2" t="s">
        <v>763</v>
      </c>
      <c r="BST2" s="13" t="e">
        <f>GETPIVOTDATA("Jml. Pend. Miskin (ribu jiwa)",$A$7,"Tahun",2020)/GETPIVOTDATA("Jml. Pend. Miskin (ribu jiwa)",$K$7,"Tahun",2020)</f>
        <v>#REF!</v>
      </c>
      <c r="BSU2" s="13" t="e">
        <f>GETPIVOTDATA("Jml. Pend. Miskin (ribu jiwa)",$A$7,"Tahun",2021)/GETPIVOTDATA("Jml. Pend. Miskin (ribu jiwa)",$K$7,"Tahun",2021)</f>
        <v>#REF!</v>
      </c>
      <c r="BSX2" t="s">
        <v>764</v>
      </c>
      <c r="BSY2" s="13">
        <f>GETPIVOTDATA("% Pend. Miskin",$F$7,"Tahun",2020)</f>
        <v>6.6950000000000003</v>
      </c>
      <c r="BSZ2" s="13">
        <f>GETPIVOTDATA("% Pend. Miskin",$F$7,"Tahun",2021)</f>
        <v>6.9399999999999995</v>
      </c>
      <c r="BTA2" t="s">
        <v>763</v>
      </c>
      <c r="BTB2" s="13" t="e">
        <f>GETPIVOTDATA("Jml. Pend. Miskin (ribu jiwa)",$A$7,"Tahun",2020)/GETPIVOTDATA("Jml. Pend. Miskin (ribu jiwa)",$K$7,"Tahun",2020)</f>
        <v>#REF!</v>
      </c>
      <c r="BTC2" s="13" t="e">
        <f>GETPIVOTDATA("Jml. Pend. Miskin (ribu jiwa)",$A$7,"Tahun",2021)/GETPIVOTDATA("Jml. Pend. Miskin (ribu jiwa)",$K$7,"Tahun",2021)</f>
        <v>#REF!</v>
      </c>
      <c r="BTF2" t="s">
        <v>764</v>
      </c>
      <c r="BTG2" s="13">
        <f>GETPIVOTDATA("% Pend. Miskin",$F$7,"Tahun",2020)</f>
        <v>6.6950000000000003</v>
      </c>
      <c r="BTH2" s="13">
        <f>GETPIVOTDATA("% Pend. Miskin",$F$7,"Tahun",2021)</f>
        <v>6.9399999999999995</v>
      </c>
      <c r="BTI2" t="s">
        <v>763</v>
      </c>
      <c r="BTJ2" s="13" t="e">
        <f>GETPIVOTDATA("Jml. Pend. Miskin (ribu jiwa)",$A$7,"Tahun",2020)/GETPIVOTDATA("Jml. Pend. Miskin (ribu jiwa)",$K$7,"Tahun",2020)</f>
        <v>#REF!</v>
      </c>
      <c r="BTK2" s="13" t="e">
        <f>GETPIVOTDATA("Jml. Pend. Miskin (ribu jiwa)",$A$7,"Tahun",2021)/GETPIVOTDATA("Jml. Pend. Miskin (ribu jiwa)",$K$7,"Tahun",2021)</f>
        <v>#REF!</v>
      </c>
      <c r="BTN2" t="s">
        <v>764</v>
      </c>
      <c r="BTO2" s="13">
        <f>GETPIVOTDATA("% Pend. Miskin",$F$7,"Tahun",2020)</f>
        <v>6.6950000000000003</v>
      </c>
      <c r="BTP2" s="13">
        <f>GETPIVOTDATA("% Pend. Miskin",$F$7,"Tahun",2021)</f>
        <v>6.9399999999999995</v>
      </c>
      <c r="BTQ2" t="s">
        <v>763</v>
      </c>
      <c r="BTR2" s="13" t="e">
        <f>GETPIVOTDATA("Jml. Pend. Miskin (ribu jiwa)",$A$7,"Tahun",2020)/GETPIVOTDATA("Jml. Pend. Miskin (ribu jiwa)",$K$7,"Tahun",2020)</f>
        <v>#REF!</v>
      </c>
      <c r="BTS2" s="13" t="e">
        <f>GETPIVOTDATA("Jml. Pend. Miskin (ribu jiwa)",$A$7,"Tahun",2021)/GETPIVOTDATA("Jml. Pend. Miskin (ribu jiwa)",$K$7,"Tahun",2021)</f>
        <v>#REF!</v>
      </c>
      <c r="BTV2" t="s">
        <v>764</v>
      </c>
      <c r="BTW2" s="13">
        <f>GETPIVOTDATA("% Pend. Miskin",$F$7,"Tahun",2020)</f>
        <v>6.6950000000000003</v>
      </c>
      <c r="BTX2" s="13">
        <f>GETPIVOTDATA("% Pend. Miskin",$F$7,"Tahun",2021)</f>
        <v>6.9399999999999995</v>
      </c>
      <c r="BTY2" t="s">
        <v>763</v>
      </c>
      <c r="BTZ2" s="13" t="e">
        <f>GETPIVOTDATA("Jml. Pend. Miskin (ribu jiwa)",$A$7,"Tahun",2020)/GETPIVOTDATA("Jml. Pend. Miskin (ribu jiwa)",$K$7,"Tahun",2020)</f>
        <v>#REF!</v>
      </c>
      <c r="BUA2" s="13" t="e">
        <f>GETPIVOTDATA("Jml. Pend. Miskin (ribu jiwa)",$A$7,"Tahun",2021)/GETPIVOTDATA("Jml. Pend. Miskin (ribu jiwa)",$K$7,"Tahun",2021)</f>
        <v>#REF!</v>
      </c>
      <c r="BUD2" t="s">
        <v>764</v>
      </c>
      <c r="BUE2" s="13">
        <f>GETPIVOTDATA("% Pend. Miskin",$F$7,"Tahun",2020)</f>
        <v>6.6950000000000003</v>
      </c>
      <c r="BUF2" s="13">
        <f>GETPIVOTDATA("% Pend. Miskin",$F$7,"Tahun",2021)</f>
        <v>6.9399999999999995</v>
      </c>
      <c r="BUG2" t="s">
        <v>763</v>
      </c>
      <c r="BUH2" s="13" t="e">
        <f>GETPIVOTDATA("Jml. Pend. Miskin (ribu jiwa)",$A$7,"Tahun",2020)/GETPIVOTDATA("Jml. Pend. Miskin (ribu jiwa)",$K$7,"Tahun",2020)</f>
        <v>#REF!</v>
      </c>
      <c r="BUI2" s="13" t="e">
        <f>GETPIVOTDATA("Jml. Pend. Miskin (ribu jiwa)",$A$7,"Tahun",2021)/GETPIVOTDATA("Jml. Pend. Miskin (ribu jiwa)",$K$7,"Tahun",2021)</f>
        <v>#REF!</v>
      </c>
      <c r="BUL2" t="s">
        <v>764</v>
      </c>
      <c r="BUM2" s="13">
        <f>GETPIVOTDATA("% Pend. Miskin",$F$7,"Tahun",2020)</f>
        <v>6.6950000000000003</v>
      </c>
      <c r="BUN2" s="13">
        <f>GETPIVOTDATA("% Pend. Miskin",$F$7,"Tahun",2021)</f>
        <v>6.9399999999999995</v>
      </c>
      <c r="BUO2" t="s">
        <v>763</v>
      </c>
      <c r="BUP2" s="13" t="e">
        <f>GETPIVOTDATA("Jml. Pend. Miskin (ribu jiwa)",$A$7,"Tahun",2020)/GETPIVOTDATA("Jml. Pend. Miskin (ribu jiwa)",$K$7,"Tahun",2020)</f>
        <v>#REF!</v>
      </c>
      <c r="BUQ2" s="13" t="e">
        <f>GETPIVOTDATA("Jml. Pend. Miskin (ribu jiwa)",$A$7,"Tahun",2021)/GETPIVOTDATA("Jml. Pend. Miskin (ribu jiwa)",$K$7,"Tahun",2021)</f>
        <v>#REF!</v>
      </c>
      <c r="BUT2" t="s">
        <v>764</v>
      </c>
      <c r="BUU2" s="13">
        <f>GETPIVOTDATA("% Pend. Miskin",$F$7,"Tahun",2020)</f>
        <v>6.6950000000000003</v>
      </c>
      <c r="BUV2" s="13">
        <f>GETPIVOTDATA("% Pend. Miskin",$F$7,"Tahun",2021)</f>
        <v>6.9399999999999995</v>
      </c>
      <c r="BUW2" t="s">
        <v>763</v>
      </c>
      <c r="BUX2" s="13" t="e">
        <f>GETPIVOTDATA("Jml. Pend. Miskin (ribu jiwa)",$A$7,"Tahun",2020)/GETPIVOTDATA("Jml. Pend. Miskin (ribu jiwa)",$K$7,"Tahun",2020)</f>
        <v>#REF!</v>
      </c>
      <c r="BUY2" s="13" t="e">
        <f>GETPIVOTDATA("Jml. Pend. Miskin (ribu jiwa)",$A$7,"Tahun",2021)/GETPIVOTDATA("Jml. Pend. Miskin (ribu jiwa)",$K$7,"Tahun",2021)</f>
        <v>#REF!</v>
      </c>
      <c r="BVB2" t="s">
        <v>764</v>
      </c>
      <c r="BVC2" s="13">
        <f>GETPIVOTDATA("% Pend. Miskin",$F$7,"Tahun",2020)</f>
        <v>6.6950000000000003</v>
      </c>
      <c r="BVD2" s="13">
        <f>GETPIVOTDATA("% Pend. Miskin",$F$7,"Tahun",2021)</f>
        <v>6.9399999999999995</v>
      </c>
      <c r="BVE2" t="s">
        <v>763</v>
      </c>
      <c r="BVF2" s="13" t="e">
        <f>GETPIVOTDATA("Jml. Pend. Miskin (ribu jiwa)",$A$7,"Tahun",2020)/GETPIVOTDATA("Jml. Pend. Miskin (ribu jiwa)",$K$7,"Tahun",2020)</f>
        <v>#REF!</v>
      </c>
      <c r="BVG2" s="13" t="e">
        <f>GETPIVOTDATA("Jml. Pend. Miskin (ribu jiwa)",$A$7,"Tahun",2021)/GETPIVOTDATA("Jml. Pend. Miskin (ribu jiwa)",$K$7,"Tahun",2021)</f>
        <v>#REF!</v>
      </c>
      <c r="BVJ2" t="s">
        <v>764</v>
      </c>
      <c r="BVK2" s="13">
        <f>GETPIVOTDATA("% Pend. Miskin",$F$7,"Tahun",2020)</f>
        <v>6.6950000000000003</v>
      </c>
      <c r="BVL2" s="13">
        <f>GETPIVOTDATA("% Pend. Miskin",$F$7,"Tahun",2021)</f>
        <v>6.9399999999999995</v>
      </c>
      <c r="BVM2" t="s">
        <v>763</v>
      </c>
      <c r="BVN2" s="13" t="e">
        <f>GETPIVOTDATA("Jml. Pend. Miskin (ribu jiwa)",$A$7,"Tahun",2020)/GETPIVOTDATA("Jml. Pend. Miskin (ribu jiwa)",$K$7,"Tahun",2020)</f>
        <v>#REF!</v>
      </c>
      <c r="BVO2" s="13" t="e">
        <f>GETPIVOTDATA("Jml. Pend. Miskin (ribu jiwa)",$A$7,"Tahun",2021)/GETPIVOTDATA("Jml. Pend. Miskin (ribu jiwa)",$K$7,"Tahun",2021)</f>
        <v>#REF!</v>
      </c>
      <c r="BVR2" t="s">
        <v>764</v>
      </c>
      <c r="BVS2" s="13">
        <f>GETPIVOTDATA("% Pend. Miskin",$F$7,"Tahun",2020)</f>
        <v>6.6950000000000003</v>
      </c>
      <c r="BVT2" s="13">
        <f>GETPIVOTDATA("% Pend. Miskin",$F$7,"Tahun",2021)</f>
        <v>6.9399999999999995</v>
      </c>
      <c r="BVU2" t="s">
        <v>763</v>
      </c>
      <c r="BVV2" s="13" t="e">
        <f>GETPIVOTDATA("Jml. Pend. Miskin (ribu jiwa)",$A$7,"Tahun",2020)/GETPIVOTDATA("Jml. Pend. Miskin (ribu jiwa)",$K$7,"Tahun",2020)</f>
        <v>#REF!</v>
      </c>
      <c r="BVW2" s="13" t="e">
        <f>GETPIVOTDATA("Jml. Pend. Miskin (ribu jiwa)",$A$7,"Tahun",2021)/GETPIVOTDATA("Jml. Pend. Miskin (ribu jiwa)",$K$7,"Tahun",2021)</f>
        <v>#REF!</v>
      </c>
      <c r="BVZ2" t="s">
        <v>764</v>
      </c>
      <c r="BWA2" s="13">
        <f>GETPIVOTDATA("% Pend. Miskin",$F$7,"Tahun",2020)</f>
        <v>6.6950000000000003</v>
      </c>
      <c r="BWB2" s="13">
        <f>GETPIVOTDATA("% Pend. Miskin",$F$7,"Tahun",2021)</f>
        <v>6.9399999999999995</v>
      </c>
      <c r="BWC2" t="s">
        <v>763</v>
      </c>
      <c r="BWD2" s="13" t="e">
        <f>GETPIVOTDATA("Jml. Pend. Miskin (ribu jiwa)",$A$7,"Tahun",2020)/GETPIVOTDATA("Jml. Pend. Miskin (ribu jiwa)",$K$7,"Tahun",2020)</f>
        <v>#REF!</v>
      </c>
      <c r="BWE2" s="13" t="e">
        <f>GETPIVOTDATA("Jml. Pend. Miskin (ribu jiwa)",$A$7,"Tahun",2021)/GETPIVOTDATA("Jml. Pend. Miskin (ribu jiwa)",$K$7,"Tahun",2021)</f>
        <v>#REF!</v>
      </c>
      <c r="BWH2" t="s">
        <v>764</v>
      </c>
      <c r="BWI2" s="13">
        <f>GETPIVOTDATA("% Pend. Miskin",$F$7,"Tahun",2020)</f>
        <v>6.6950000000000003</v>
      </c>
      <c r="BWJ2" s="13">
        <f>GETPIVOTDATA("% Pend. Miskin",$F$7,"Tahun",2021)</f>
        <v>6.9399999999999995</v>
      </c>
      <c r="BWK2" t="s">
        <v>763</v>
      </c>
      <c r="BWL2" s="13" t="e">
        <f>GETPIVOTDATA("Jml. Pend. Miskin (ribu jiwa)",$A$7,"Tahun",2020)/GETPIVOTDATA("Jml. Pend. Miskin (ribu jiwa)",$K$7,"Tahun",2020)</f>
        <v>#REF!</v>
      </c>
      <c r="BWM2" s="13" t="e">
        <f>GETPIVOTDATA("Jml. Pend. Miskin (ribu jiwa)",$A$7,"Tahun",2021)/GETPIVOTDATA("Jml. Pend. Miskin (ribu jiwa)",$K$7,"Tahun",2021)</f>
        <v>#REF!</v>
      </c>
      <c r="BWP2" t="s">
        <v>764</v>
      </c>
      <c r="BWQ2" s="13">
        <f>GETPIVOTDATA("% Pend. Miskin",$F$7,"Tahun",2020)</f>
        <v>6.6950000000000003</v>
      </c>
      <c r="BWR2" s="13">
        <f>GETPIVOTDATA("% Pend. Miskin",$F$7,"Tahun",2021)</f>
        <v>6.9399999999999995</v>
      </c>
      <c r="BWS2" t="s">
        <v>763</v>
      </c>
      <c r="BWT2" s="13" t="e">
        <f>GETPIVOTDATA("Jml. Pend. Miskin (ribu jiwa)",$A$7,"Tahun",2020)/GETPIVOTDATA("Jml. Pend. Miskin (ribu jiwa)",$K$7,"Tahun",2020)</f>
        <v>#REF!</v>
      </c>
      <c r="BWU2" s="13" t="e">
        <f>GETPIVOTDATA("Jml. Pend. Miskin (ribu jiwa)",$A$7,"Tahun",2021)/GETPIVOTDATA("Jml. Pend. Miskin (ribu jiwa)",$K$7,"Tahun",2021)</f>
        <v>#REF!</v>
      </c>
      <c r="BWX2" t="s">
        <v>764</v>
      </c>
      <c r="BWY2" s="13">
        <f>GETPIVOTDATA("% Pend. Miskin",$F$7,"Tahun",2020)</f>
        <v>6.6950000000000003</v>
      </c>
      <c r="BWZ2" s="13">
        <f>GETPIVOTDATA("% Pend. Miskin",$F$7,"Tahun",2021)</f>
        <v>6.9399999999999995</v>
      </c>
      <c r="BXA2" t="s">
        <v>763</v>
      </c>
      <c r="BXB2" s="13" t="e">
        <f>GETPIVOTDATA("Jml. Pend. Miskin (ribu jiwa)",$A$7,"Tahun",2020)/GETPIVOTDATA("Jml. Pend. Miskin (ribu jiwa)",$K$7,"Tahun",2020)</f>
        <v>#REF!</v>
      </c>
      <c r="BXC2" s="13" t="e">
        <f>GETPIVOTDATA("Jml. Pend. Miskin (ribu jiwa)",$A$7,"Tahun",2021)/GETPIVOTDATA("Jml. Pend. Miskin (ribu jiwa)",$K$7,"Tahun",2021)</f>
        <v>#REF!</v>
      </c>
      <c r="BXF2" t="s">
        <v>764</v>
      </c>
      <c r="BXG2" s="13">
        <f>GETPIVOTDATA("% Pend. Miskin",$F$7,"Tahun",2020)</f>
        <v>6.6950000000000003</v>
      </c>
      <c r="BXH2" s="13">
        <f>GETPIVOTDATA("% Pend. Miskin",$F$7,"Tahun",2021)</f>
        <v>6.9399999999999995</v>
      </c>
      <c r="BXI2" t="s">
        <v>763</v>
      </c>
      <c r="BXJ2" s="13" t="e">
        <f>GETPIVOTDATA("Jml. Pend. Miskin (ribu jiwa)",$A$7,"Tahun",2020)/GETPIVOTDATA("Jml. Pend. Miskin (ribu jiwa)",$K$7,"Tahun",2020)</f>
        <v>#REF!</v>
      </c>
      <c r="BXK2" s="13" t="e">
        <f>GETPIVOTDATA("Jml. Pend. Miskin (ribu jiwa)",$A$7,"Tahun",2021)/GETPIVOTDATA("Jml. Pend. Miskin (ribu jiwa)",$K$7,"Tahun",2021)</f>
        <v>#REF!</v>
      </c>
      <c r="BXN2" t="s">
        <v>764</v>
      </c>
      <c r="BXO2" s="13">
        <f>GETPIVOTDATA("% Pend. Miskin",$F$7,"Tahun",2020)</f>
        <v>6.6950000000000003</v>
      </c>
      <c r="BXP2" s="13">
        <f>GETPIVOTDATA("% Pend. Miskin",$F$7,"Tahun",2021)</f>
        <v>6.9399999999999995</v>
      </c>
      <c r="BXQ2" t="s">
        <v>763</v>
      </c>
      <c r="BXR2" s="13" t="e">
        <f>GETPIVOTDATA("Jml. Pend. Miskin (ribu jiwa)",$A$7,"Tahun",2020)/GETPIVOTDATA("Jml. Pend. Miskin (ribu jiwa)",$K$7,"Tahun",2020)</f>
        <v>#REF!</v>
      </c>
      <c r="BXS2" s="13" t="e">
        <f>GETPIVOTDATA("Jml. Pend. Miskin (ribu jiwa)",$A$7,"Tahun",2021)/GETPIVOTDATA("Jml. Pend. Miskin (ribu jiwa)",$K$7,"Tahun",2021)</f>
        <v>#REF!</v>
      </c>
      <c r="BXV2" t="s">
        <v>764</v>
      </c>
      <c r="BXW2" s="13">
        <f>GETPIVOTDATA("% Pend. Miskin",$F$7,"Tahun",2020)</f>
        <v>6.6950000000000003</v>
      </c>
      <c r="BXX2" s="13">
        <f>GETPIVOTDATA("% Pend. Miskin",$F$7,"Tahun",2021)</f>
        <v>6.9399999999999995</v>
      </c>
      <c r="BXY2" t="s">
        <v>763</v>
      </c>
      <c r="BXZ2" s="13" t="e">
        <f>GETPIVOTDATA("Jml. Pend. Miskin (ribu jiwa)",$A$7,"Tahun",2020)/GETPIVOTDATA("Jml. Pend. Miskin (ribu jiwa)",$K$7,"Tahun",2020)</f>
        <v>#REF!</v>
      </c>
      <c r="BYA2" s="13" t="e">
        <f>GETPIVOTDATA("Jml. Pend. Miskin (ribu jiwa)",$A$7,"Tahun",2021)/GETPIVOTDATA("Jml. Pend. Miskin (ribu jiwa)",$K$7,"Tahun",2021)</f>
        <v>#REF!</v>
      </c>
      <c r="BYD2" t="s">
        <v>764</v>
      </c>
      <c r="BYE2" s="13">
        <f>GETPIVOTDATA("% Pend. Miskin",$F$7,"Tahun",2020)</f>
        <v>6.6950000000000003</v>
      </c>
      <c r="BYF2" s="13">
        <f>GETPIVOTDATA("% Pend. Miskin",$F$7,"Tahun",2021)</f>
        <v>6.9399999999999995</v>
      </c>
      <c r="BYG2" t="s">
        <v>763</v>
      </c>
      <c r="BYH2" s="13" t="e">
        <f>GETPIVOTDATA("Jml. Pend. Miskin (ribu jiwa)",$A$7,"Tahun",2020)/GETPIVOTDATA("Jml. Pend. Miskin (ribu jiwa)",$K$7,"Tahun",2020)</f>
        <v>#REF!</v>
      </c>
      <c r="BYI2" s="13" t="e">
        <f>GETPIVOTDATA("Jml. Pend. Miskin (ribu jiwa)",$A$7,"Tahun",2021)/GETPIVOTDATA("Jml. Pend. Miskin (ribu jiwa)",$K$7,"Tahun",2021)</f>
        <v>#REF!</v>
      </c>
      <c r="BYL2" t="s">
        <v>764</v>
      </c>
      <c r="BYM2" s="13">
        <f>GETPIVOTDATA("% Pend. Miskin",$F$7,"Tahun",2020)</f>
        <v>6.6950000000000003</v>
      </c>
      <c r="BYN2" s="13">
        <f>GETPIVOTDATA("% Pend. Miskin",$F$7,"Tahun",2021)</f>
        <v>6.9399999999999995</v>
      </c>
      <c r="BYO2" t="s">
        <v>763</v>
      </c>
      <c r="BYP2" s="13" t="e">
        <f>GETPIVOTDATA("Jml. Pend. Miskin (ribu jiwa)",$A$7,"Tahun",2020)/GETPIVOTDATA("Jml. Pend. Miskin (ribu jiwa)",$K$7,"Tahun",2020)</f>
        <v>#REF!</v>
      </c>
      <c r="BYQ2" s="13" t="e">
        <f>GETPIVOTDATA("Jml. Pend. Miskin (ribu jiwa)",$A$7,"Tahun",2021)/GETPIVOTDATA("Jml. Pend. Miskin (ribu jiwa)",$K$7,"Tahun",2021)</f>
        <v>#REF!</v>
      </c>
      <c r="BYT2" t="s">
        <v>764</v>
      </c>
      <c r="BYU2" s="13">
        <f>GETPIVOTDATA("% Pend. Miskin",$F$7,"Tahun",2020)</f>
        <v>6.6950000000000003</v>
      </c>
      <c r="BYV2" s="13">
        <f>GETPIVOTDATA("% Pend. Miskin",$F$7,"Tahun",2021)</f>
        <v>6.9399999999999995</v>
      </c>
      <c r="BYW2" t="s">
        <v>763</v>
      </c>
      <c r="BYX2" s="13" t="e">
        <f>GETPIVOTDATA("Jml. Pend. Miskin (ribu jiwa)",$A$7,"Tahun",2020)/GETPIVOTDATA("Jml. Pend. Miskin (ribu jiwa)",$K$7,"Tahun",2020)</f>
        <v>#REF!</v>
      </c>
      <c r="BYY2" s="13" t="e">
        <f>GETPIVOTDATA("Jml. Pend. Miskin (ribu jiwa)",$A$7,"Tahun",2021)/GETPIVOTDATA("Jml. Pend. Miskin (ribu jiwa)",$K$7,"Tahun",2021)</f>
        <v>#REF!</v>
      </c>
      <c r="BZB2" t="s">
        <v>764</v>
      </c>
      <c r="BZC2" s="13">
        <f>GETPIVOTDATA("% Pend. Miskin",$F$7,"Tahun",2020)</f>
        <v>6.6950000000000003</v>
      </c>
      <c r="BZD2" s="13">
        <f>GETPIVOTDATA("% Pend. Miskin",$F$7,"Tahun",2021)</f>
        <v>6.9399999999999995</v>
      </c>
      <c r="BZE2" t="s">
        <v>763</v>
      </c>
      <c r="BZF2" s="13" t="e">
        <f>GETPIVOTDATA("Jml. Pend. Miskin (ribu jiwa)",$A$7,"Tahun",2020)/GETPIVOTDATA("Jml. Pend. Miskin (ribu jiwa)",$K$7,"Tahun",2020)</f>
        <v>#REF!</v>
      </c>
      <c r="BZG2" s="13" t="e">
        <f>GETPIVOTDATA("Jml. Pend. Miskin (ribu jiwa)",$A$7,"Tahun",2021)/GETPIVOTDATA("Jml. Pend. Miskin (ribu jiwa)",$K$7,"Tahun",2021)</f>
        <v>#REF!</v>
      </c>
      <c r="BZJ2" t="s">
        <v>764</v>
      </c>
      <c r="BZK2" s="13">
        <f>GETPIVOTDATA("% Pend. Miskin",$F$7,"Tahun",2020)</f>
        <v>6.6950000000000003</v>
      </c>
      <c r="BZL2" s="13">
        <f>GETPIVOTDATA("% Pend. Miskin",$F$7,"Tahun",2021)</f>
        <v>6.9399999999999995</v>
      </c>
      <c r="BZM2" t="s">
        <v>763</v>
      </c>
      <c r="BZN2" s="13" t="e">
        <f>GETPIVOTDATA("Jml. Pend. Miskin (ribu jiwa)",$A$7,"Tahun",2020)/GETPIVOTDATA("Jml. Pend. Miskin (ribu jiwa)",$K$7,"Tahun",2020)</f>
        <v>#REF!</v>
      </c>
      <c r="BZO2" s="13" t="e">
        <f>GETPIVOTDATA("Jml. Pend. Miskin (ribu jiwa)",$A$7,"Tahun",2021)/GETPIVOTDATA("Jml. Pend. Miskin (ribu jiwa)",$K$7,"Tahun",2021)</f>
        <v>#REF!</v>
      </c>
      <c r="BZR2" t="s">
        <v>764</v>
      </c>
      <c r="BZS2" s="13">
        <f>GETPIVOTDATA("% Pend. Miskin",$F$7,"Tahun",2020)</f>
        <v>6.6950000000000003</v>
      </c>
      <c r="BZT2" s="13">
        <f>GETPIVOTDATA("% Pend. Miskin",$F$7,"Tahun",2021)</f>
        <v>6.9399999999999995</v>
      </c>
      <c r="BZU2" t="s">
        <v>763</v>
      </c>
      <c r="BZV2" s="13" t="e">
        <f>GETPIVOTDATA("Jml. Pend. Miskin (ribu jiwa)",$A$7,"Tahun",2020)/GETPIVOTDATA("Jml. Pend. Miskin (ribu jiwa)",$K$7,"Tahun",2020)</f>
        <v>#REF!</v>
      </c>
      <c r="BZW2" s="13" t="e">
        <f>GETPIVOTDATA("Jml. Pend. Miskin (ribu jiwa)",$A$7,"Tahun",2021)/GETPIVOTDATA("Jml. Pend. Miskin (ribu jiwa)",$K$7,"Tahun",2021)</f>
        <v>#REF!</v>
      </c>
      <c r="BZZ2" t="s">
        <v>764</v>
      </c>
      <c r="CAA2" s="13">
        <f>GETPIVOTDATA("% Pend. Miskin",$F$7,"Tahun",2020)</f>
        <v>6.6950000000000003</v>
      </c>
      <c r="CAB2" s="13">
        <f>GETPIVOTDATA("% Pend. Miskin",$F$7,"Tahun",2021)</f>
        <v>6.9399999999999995</v>
      </c>
      <c r="CAC2" t="s">
        <v>763</v>
      </c>
      <c r="CAD2" s="13" t="e">
        <f>GETPIVOTDATA("Jml. Pend. Miskin (ribu jiwa)",$A$7,"Tahun",2020)/GETPIVOTDATA("Jml. Pend. Miskin (ribu jiwa)",$K$7,"Tahun",2020)</f>
        <v>#REF!</v>
      </c>
      <c r="CAE2" s="13" t="e">
        <f>GETPIVOTDATA("Jml. Pend. Miskin (ribu jiwa)",$A$7,"Tahun",2021)/GETPIVOTDATA("Jml. Pend. Miskin (ribu jiwa)",$K$7,"Tahun",2021)</f>
        <v>#REF!</v>
      </c>
      <c r="CAH2" t="s">
        <v>764</v>
      </c>
      <c r="CAI2" s="13">
        <f>GETPIVOTDATA("% Pend. Miskin",$F$7,"Tahun",2020)</f>
        <v>6.6950000000000003</v>
      </c>
      <c r="CAJ2" s="13">
        <f>GETPIVOTDATA("% Pend. Miskin",$F$7,"Tahun",2021)</f>
        <v>6.9399999999999995</v>
      </c>
      <c r="CAK2" t="s">
        <v>763</v>
      </c>
      <c r="CAL2" s="13" t="e">
        <f>GETPIVOTDATA("Jml. Pend. Miskin (ribu jiwa)",$A$7,"Tahun",2020)/GETPIVOTDATA("Jml. Pend. Miskin (ribu jiwa)",$K$7,"Tahun",2020)</f>
        <v>#REF!</v>
      </c>
      <c r="CAM2" s="13" t="e">
        <f>GETPIVOTDATA("Jml. Pend. Miskin (ribu jiwa)",$A$7,"Tahun",2021)/GETPIVOTDATA("Jml. Pend. Miskin (ribu jiwa)",$K$7,"Tahun",2021)</f>
        <v>#REF!</v>
      </c>
      <c r="CAP2" t="s">
        <v>764</v>
      </c>
      <c r="CAQ2" s="13">
        <f>GETPIVOTDATA("% Pend. Miskin",$F$7,"Tahun",2020)</f>
        <v>6.6950000000000003</v>
      </c>
      <c r="CAR2" s="13">
        <f>GETPIVOTDATA("% Pend. Miskin",$F$7,"Tahun",2021)</f>
        <v>6.9399999999999995</v>
      </c>
      <c r="CAS2" t="s">
        <v>763</v>
      </c>
      <c r="CAT2" s="13" t="e">
        <f>GETPIVOTDATA("Jml. Pend. Miskin (ribu jiwa)",$A$7,"Tahun",2020)/GETPIVOTDATA("Jml. Pend. Miskin (ribu jiwa)",$K$7,"Tahun",2020)</f>
        <v>#REF!</v>
      </c>
      <c r="CAU2" s="13" t="e">
        <f>GETPIVOTDATA("Jml. Pend. Miskin (ribu jiwa)",$A$7,"Tahun",2021)/GETPIVOTDATA("Jml. Pend. Miskin (ribu jiwa)",$K$7,"Tahun",2021)</f>
        <v>#REF!</v>
      </c>
      <c r="CAX2" t="s">
        <v>764</v>
      </c>
      <c r="CAY2" s="13">
        <f>GETPIVOTDATA("% Pend. Miskin",$F$7,"Tahun",2020)</f>
        <v>6.6950000000000003</v>
      </c>
      <c r="CAZ2" s="13">
        <f>GETPIVOTDATA("% Pend. Miskin",$F$7,"Tahun",2021)</f>
        <v>6.9399999999999995</v>
      </c>
      <c r="CBA2" t="s">
        <v>763</v>
      </c>
      <c r="CBB2" s="13" t="e">
        <f>GETPIVOTDATA("Jml. Pend. Miskin (ribu jiwa)",$A$7,"Tahun",2020)/GETPIVOTDATA("Jml. Pend. Miskin (ribu jiwa)",$K$7,"Tahun",2020)</f>
        <v>#REF!</v>
      </c>
      <c r="CBC2" s="13" t="e">
        <f>GETPIVOTDATA("Jml. Pend. Miskin (ribu jiwa)",$A$7,"Tahun",2021)/GETPIVOTDATA("Jml. Pend. Miskin (ribu jiwa)",$K$7,"Tahun",2021)</f>
        <v>#REF!</v>
      </c>
      <c r="CBF2" t="s">
        <v>764</v>
      </c>
      <c r="CBG2" s="13">
        <f>GETPIVOTDATA("% Pend. Miskin",$F$7,"Tahun",2020)</f>
        <v>6.6950000000000003</v>
      </c>
      <c r="CBH2" s="13">
        <f>GETPIVOTDATA("% Pend. Miskin",$F$7,"Tahun",2021)</f>
        <v>6.9399999999999995</v>
      </c>
      <c r="CBI2" t="s">
        <v>763</v>
      </c>
      <c r="CBJ2" s="13" t="e">
        <f>GETPIVOTDATA("Jml. Pend. Miskin (ribu jiwa)",$A$7,"Tahun",2020)/GETPIVOTDATA("Jml. Pend. Miskin (ribu jiwa)",$K$7,"Tahun",2020)</f>
        <v>#REF!</v>
      </c>
      <c r="CBK2" s="13" t="e">
        <f>GETPIVOTDATA("Jml. Pend. Miskin (ribu jiwa)",$A$7,"Tahun",2021)/GETPIVOTDATA("Jml. Pend. Miskin (ribu jiwa)",$K$7,"Tahun",2021)</f>
        <v>#REF!</v>
      </c>
      <c r="CBN2" t="s">
        <v>764</v>
      </c>
      <c r="CBO2" s="13">
        <f>GETPIVOTDATA("% Pend. Miskin",$F$7,"Tahun",2020)</f>
        <v>6.6950000000000003</v>
      </c>
      <c r="CBP2" s="13">
        <f>GETPIVOTDATA("% Pend. Miskin",$F$7,"Tahun",2021)</f>
        <v>6.9399999999999995</v>
      </c>
      <c r="CBQ2" t="s">
        <v>763</v>
      </c>
      <c r="CBR2" s="13" t="e">
        <f>GETPIVOTDATA("Jml. Pend. Miskin (ribu jiwa)",$A$7,"Tahun",2020)/GETPIVOTDATA("Jml. Pend. Miskin (ribu jiwa)",$K$7,"Tahun",2020)</f>
        <v>#REF!</v>
      </c>
      <c r="CBS2" s="13" t="e">
        <f>GETPIVOTDATA("Jml. Pend. Miskin (ribu jiwa)",$A$7,"Tahun",2021)/GETPIVOTDATA("Jml. Pend. Miskin (ribu jiwa)",$K$7,"Tahun",2021)</f>
        <v>#REF!</v>
      </c>
      <c r="CBV2" t="s">
        <v>764</v>
      </c>
      <c r="CBW2" s="13">
        <f>GETPIVOTDATA("% Pend. Miskin",$F$7,"Tahun",2020)</f>
        <v>6.6950000000000003</v>
      </c>
      <c r="CBX2" s="13">
        <f>GETPIVOTDATA("% Pend. Miskin",$F$7,"Tahun",2021)</f>
        <v>6.9399999999999995</v>
      </c>
      <c r="CBY2" t="s">
        <v>763</v>
      </c>
      <c r="CBZ2" s="13" t="e">
        <f>GETPIVOTDATA("Jml. Pend. Miskin (ribu jiwa)",$A$7,"Tahun",2020)/GETPIVOTDATA("Jml. Pend. Miskin (ribu jiwa)",$K$7,"Tahun",2020)</f>
        <v>#REF!</v>
      </c>
      <c r="CCA2" s="13" t="e">
        <f>GETPIVOTDATA("Jml. Pend. Miskin (ribu jiwa)",$A$7,"Tahun",2021)/GETPIVOTDATA("Jml. Pend. Miskin (ribu jiwa)",$K$7,"Tahun",2021)</f>
        <v>#REF!</v>
      </c>
      <c r="CCD2" t="s">
        <v>764</v>
      </c>
      <c r="CCE2" s="13">
        <f>GETPIVOTDATA("% Pend. Miskin",$F$7,"Tahun",2020)</f>
        <v>6.6950000000000003</v>
      </c>
      <c r="CCF2" s="13">
        <f>GETPIVOTDATA("% Pend. Miskin",$F$7,"Tahun",2021)</f>
        <v>6.9399999999999995</v>
      </c>
      <c r="CCG2" t="s">
        <v>763</v>
      </c>
      <c r="CCH2" s="13" t="e">
        <f>GETPIVOTDATA("Jml. Pend. Miskin (ribu jiwa)",$A$7,"Tahun",2020)/GETPIVOTDATA("Jml. Pend. Miskin (ribu jiwa)",$K$7,"Tahun",2020)</f>
        <v>#REF!</v>
      </c>
      <c r="CCI2" s="13" t="e">
        <f>GETPIVOTDATA("Jml. Pend. Miskin (ribu jiwa)",$A$7,"Tahun",2021)/GETPIVOTDATA("Jml. Pend. Miskin (ribu jiwa)",$K$7,"Tahun",2021)</f>
        <v>#REF!</v>
      </c>
      <c r="CCL2" t="s">
        <v>764</v>
      </c>
      <c r="CCM2" s="13">
        <f>GETPIVOTDATA("% Pend. Miskin",$F$7,"Tahun",2020)</f>
        <v>6.6950000000000003</v>
      </c>
      <c r="CCN2" s="13">
        <f>GETPIVOTDATA("% Pend. Miskin",$F$7,"Tahun",2021)</f>
        <v>6.9399999999999995</v>
      </c>
      <c r="CCO2" t="s">
        <v>763</v>
      </c>
      <c r="CCP2" s="13" t="e">
        <f>GETPIVOTDATA("Jml. Pend. Miskin (ribu jiwa)",$A$7,"Tahun",2020)/GETPIVOTDATA("Jml. Pend. Miskin (ribu jiwa)",$K$7,"Tahun",2020)</f>
        <v>#REF!</v>
      </c>
      <c r="CCQ2" s="13" t="e">
        <f>GETPIVOTDATA("Jml. Pend. Miskin (ribu jiwa)",$A$7,"Tahun",2021)/GETPIVOTDATA("Jml. Pend. Miskin (ribu jiwa)",$K$7,"Tahun",2021)</f>
        <v>#REF!</v>
      </c>
      <c r="CCT2" t="s">
        <v>764</v>
      </c>
      <c r="CCU2" s="13">
        <f>GETPIVOTDATA("% Pend. Miskin",$F$7,"Tahun",2020)</f>
        <v>6.6950000000000003</v>
      </c>
      <c r="CCV2" s="13">
        <f>GETPIVOTDATA("% Pend. Miskin",$F$7,"Tahun",2021)</f>
        <v>6.9399999999999995</v>
      </c>
      <c r="CCW2" t="s">
        <v>763</v>
      </c>
      <c r="CCX2" s="13" t="e">
        <f>GETPIVOTDATA("Jml. Pend. Miskin (ribu jiwa)",$A$7,"Tahun",2020)/GETPIVOTDATA("Jml. Pend. Miskin (ribu jiwa)",$K$7,"Tahun",2020)</f>
        <v>#REF!</v>
      </c>
      <c r="CCY2" s="13" t="e">
        <f>GETPIVOTDATA("Jml. Pend. Miskin (ribu jiwa)",$A$7,"Tahun",2021)/GETPIVOTDATA("Jml. Pend. Miskin (ribu jiwa)",$K$7,"Tahun",2021)</f>
        <v>#REF!</v>
      </c>
      <c r="CDB2" t="s">
        <v>764</v>
      </c>
      <c r="CDC2" s="13">
        <f>GETPIVOTDATA("% Pend. Miskin",$F$7,"Tahun",2020)</f>
        <v>6.6950000000000003</v>
      </c>
      <c r="CDD2" s="13">
        <f>GETPIVOTDATA("% Pend. Miskin",$F$7,"Tahun",2021)</f>
        <v>6.9399999999999995</v>
      </c>
      <c r="CDE2" t="s">
        <v>763</v>
      </c>
      <c r="CDF2" s="13" t="e">
        <f>GETPIVOTDATA("Jml. Pend. Miskin (ribu jiwa)",$A$7,"Tahun",2020)/GETPIVOTDATA("Jml. Pend. Miskin (ribu jiwa)",$K$7,"Tahun",2020)</f>
        <v>#REF!</v>
      </c>
      <c r="CDG2" s="13" t="e">
        <f>GETPIVOTDATA("Jml. Pend. Miskin (ribu jiwa)",$A$7,"Tahun",2021)/GETPIVOTDATA("Jml. Pend. Miskin (ribu jiwa)",$K$7,"Tahun",2021)</f>
        <v>#REF!</v>
      </c>
      <c r="CDJ2" t="s">
        <v>764</v>
      </c>
      <c r="CDK2" s="13">
        <f>GETPIVOTDATA("% Pend. Miskin",$F$7,"Tahun",2020)</f>
        <v>6.6950000000000003</v>
      </c>
      <c r="CDL2" s="13">
        <f>GETPIVOTDATA("% Pend. Miskin",$F$7,"Tahun",2021)</f>
        <v>6.9399999999999995</v>
      </c>
      <c r="CDM2" t="s">
        <v>763</v>
      </c>
      <c r="CDN2" s="13" t="e">
        <f>GETPIVOTDATA("Jml. Pend. Miskin (ribu jiwa)",$A$7,"Tahun",2020)/GETPIVOTDATA("Jml. Pend. Miskin (ribu jiwa)",$K$7,"Tahun",2020)</f>
        <v>#REF!</v>
      </c>
      <c r="CDO2" s="13" t="e">
        <f>GETPIVOTDATA("Jml. Pend. Miskin (ribu jiwa)",$A$7,"Tahun",2021)/GETPIVOTDATA("Jml. Pend. Miskin (ribu jiwa)",$K$7,"Tahun",2021)</f>
        <v>#REF!</v>
      </c>
      <c r="CDR2" t="s">
        <v>764</v>
      </c>
      <c r="CDS2" s="13">
        <f>GETPIVOTDATA("% Pend. Miskin",$F$7,"Tahun",2020)</f>
        <v>6.6950000000000003</v>
      </c>
      <c r="CDT2" s="13">
        <f>GETPIVOTDATA("% Pend. Miskin",$F$7,"Tahun",2021)</f>
        <v>6.9399999999999995</v>
      </c>
      <c r="CDU2" t="s">
        <v>763</v>
      </c>
      <c r="CDV2" s="13" t="e">
        <f>GETPIVOTDATA("Jml. Pend. Miskin (ribu jiwa)",$A$7,"Tahun",2020)/GETPIVOTDATA("Jml. Pend. Miskin (ribu jiwa)",$K$7,"Tahun",2020)</f>
        <v>#REF!</v>
      </c>
      <c r="CDW2" s="13" t="e">
        <f>GETPIVOTDATA("Jml. Pend. Miskin (ribu jiwa)",$A$7,"Tahun",2021)/GETPIVOTDATA("Jml. Pend. Miskin (ribu jiwa)",$K$7,"Tahun",2021)</f>
        <v>#REF!</v>
      </c>
      <c r="CDZ2" t="s">
        <v>764</v>
      </c>
      <c r="CEA2" s="13">
        <f>GETPIVOTDATA("% Pend. Miskin",$F$7,"Tahun",2020)</f>
        <v>6.6950000000000003</v>
      </c>
      <c r="CEB2" s="13">
        <f>GETPIVOTDATA("% Pend. Miskin",$F$7,"Tahun",2021)</f>
        <v>6.9399999999999995</v>
      </c>
      <c r="CEC2" t="s">
        <v>763</v>
      </c>
      <c r="CED2" s="13" t="e">
        <f>GETPIVOTDATA("Jml. Pend. Miskin (ribu jiwa)",$A$7,"Tahun",2020)/GETPIVOTDATA("Jml. Pend. Miskin (ribu jiwa)",$K$7,"Tahun",2020)</f>
        <v>#REF!</v>
      </c>
      <c r="CEE2" s="13" t="e">
        <f>GETPIVOTDATA("Jml. Pend. Miskin (ribu jiwa)",$A$7,"Tahun",2021)/GETPIVOTDATA("Jml. Pend. Miskin (ribu jiwa)",$K$7,"Tahun",2021)</f>
        <v>#REF!</v>
      </c>
      <c r="CEH2" t="s">
        <v>764</v>
      </c>
      <c r="CEI2" s="13">
        <f>GETPIVOTDATA("% Pend. Miskin",$F$7,"Tahun",2020)</f>
        <v>6.6950000000000003</v>
      </c>
      <c r="CEJ2" s="13">
        <f>GETPIVOTDATA("% Pend. Miskin",$F$7,"Tahun",2021)</f>
        <v>6.9399999999999995</v>
      </c>
      <c r="CEK2" t="s">
        <v>763</v>
      </c>
      <c r="CEL2" s="13" t="e">
        <f>GETPIVOTDATA("Jml. Pend. Miskin (ribu jiwa)",$A$7,"Tahun",2020)/GETPIVOTDATA("Jml. Pend. Miskin (ribu jiwa)",$K$7,"Tahun",2020)</f>
        <v>#REF!</v>
      </c>
      <c r="CEM2" s="13" t="e">
        <f>GETPIVOTDATA("Jml. Pend. Miskin (ribu jiwa)",$A$7,"Tahun",2021)/GETPIVOTDATA("Jml. Pend. Miskin (ribu jiwa)",$K$7,"Tahun",2021)</f>
        <v>#REF!</v>
      </c>
      <c r="CEP2" t="s">
        <v>764</v>
      </c>
      <c r="CEQ2" s="13">
        <f>GETPIVOTDATA("% Pend. Miskin",$F$7,"Tahun",2020)</f>
        <v>6.6950000000000003</v>
      </c>
      <c r="CER2" s="13">
        <f>GETPIVOTDATA("% Pend. Miskin",$F$7,"Tahun",2021)</f>
        <v>6.9399999999999995</v>
      </c>
      <c r="CES2" t="s">
        <v>763</v>
      </c>
      <c r="CET2" s="13" t="e">
        <f>GETPIVOTDATA("Jml. Pend. Miskin (ribu jiwa)",$A$7,"Tahun",2020)/GETPIVOTDATA("Jml. Pend. Miskin (ribu jiwa)",$K$7,"Tahun",2020)</f>
        <v>#REF!</v>
      </c>
      <c r="CEU2" s="13" t="e">
        <f>GETPIVOTDATA("Jml. Pend. Miskin (ribu jiwa)",$A$7,"Tahun",2021)/GETPIVOTDATA("Jml. Pend. Miskin (ribu jiwa)",$K$7,"Tahun",2021)</f>
        <v>#REF!</v>
      </c>
      <c r="CEX2" t="s">
        <v>764</v>
      </c>
      <c r="CEY2" s="13">
        <f>GETPIVOTDATA("% Pend. Miskin",$F$7,"Tahun",2020)</f>
        <v>6.6950000000000003</v>
      </c>
      <c r="CEZ2" s="13">
        <f>GETPIVOTDATA("% Pend. Miskin",$F$7,"Tahun",2021)</f>
        <v>6.9399999999999995</v>
      </c>
      <c r="CFA2" t="s">
        <v>763</v>
      </c>
      <c r="CFB2" s="13" t="e">
        <f>GETPIVOTDATA("Jml. Pend. Miskin (ribu jiwa)",$A$7,"Tahun",2020)/GETPIVOTDATA("Jml. Pend. Miskin (ribu jiwa)",$K$7,"Tahun",2020)</f>
        <v>#REF!</v>
      </c>
      <c r="CFC2" s="13" t="e">
        <f>GETPIVOTDATA("Jml. Pend. Miskin (ribu jiwa)",$A$7,"Tahun",2021)/GETPIVOTDATA("Jml. Pend. Miskin (ribu jiwa)",$K$7,"Tahun",2021)</f>
        <v>#REF!</v>
      </c>
      <c r="CFF2" t="s">
        <v>764</v>
      </c>
      <c r="CFG2" s="13">
        <f>GETPIVOTDATA("% Pend. Miskin",$F$7,"Tahun",2020)</f>
        <v>6.6950000000000003</v>
      </c>
      <c r="CFH2" s="13">
        <f>GETPIVOTDATA("% Pend. Miskin",$F$7,"Tahun",2021)</f>
        <v>6.9399999999999995</v>
      </c>
      <c r="CFI2" t="s">
        <v>763</v>
      </c>
      <c r="CFJ2" s="13" t="e">
        <f>GETPIVOTDATA("Jml. Pend. Miskin (ribu jiwa)",$A$7,"Tahun",2020)/GETPIVOTDATA("Jml. Pend. Miskin (ribu jiwa)",$K$7,"Tahun",2020)</f>
        <v>#REF!</v>
      </c>
      <c r="CFK2" s="13" t="e">
        <f>GETPIVOTDATA("Jml. Pend. Miskin (ribu jiwa)",$A$7,"Tahun",2021)/GETPIVOTDATA("Jml. Pend. Miskin (ribu jiwa)",$K$7,"Tahun",2021)</f>
        <v>#REF!</v>
      </c>
      <c r="CFN2" t="s">
        <v>764</v>
      </c>
      <c r="CFO2" s="13">
        <f>GETPIVOTDATA("% Pend. Miskin",$F$7,"Tahun",2020)</f>
        <v>6.6950000000000003</v>
      </c>
      <c r="CFP2" s="13">
        <f>GETPIVOTDATA("% Pend. Miskin",$F$7,"Tahun",2021)</f>
        <v>6.9399999999999995</v>
      </c>
      <c r="CFQ2" t="s">
        <v>763</v>
      </c>
      <c r="CFR2" s="13" t="e">
        <f>GETPIVOTDATA("Jml. Pend. Miskin (ribu jiwa)",$A$7,"Tahun",2020)/GETPIVOTDATA("Jml. Pend. Miskin (ribu jiwa)",$K$7,"Tahun",2020)</f>
        <v>#REF!</v>
      </c>
      <c r="CFS2" s="13" t="e">
        <f>GETPIVOTDATA("Jml. Pend. Miskin (ribu jiwa)",$A$7,"Tahun",2021)/GETPIVOTDATA("Jml. Pend. Miskin (ribu jiwa)",$K$7,"Tahun",2021)</f>
        <v>#REF!</v>
      </c>
      <c r="CFV2" t="s">
        <v>764</v>
      </c>
      <c r="CFW2" s="13">
        <f>GETPIVOTDATA("% Pend. Miskin",$F$7,"Tahun",2020)</f>
        <v>6.6950000000000003</v>
      </c>
      <c r="CFX2" s="13">
        <f>GETPIVOTDATA("% Pend. Miskin",$F$7,"Tahun",2021)</f>
        <v>6.9399999999999995</v>
      </c>
      <c r="CFY2" t="s">
        <v>763</v>
      </c>
      <c r="CFZ2" s="13" t="e">
        <f>GETPIVOTDATA("Jml. Pend. Miskin (ribu jiwa)",$A$7,"Tahun",2020)/GETPIVOTDATA("Jml. Pend. Miskin (ribu jiwa)",$K$7,"Tahun",2020)</f>
        <v>#REF!</v>
      </c>
      <c r="CGA2" s="13" t="e">
        <f>GETPIVOTDATA("Jml. Pend. Miskin (ribu jiwa)",$A$7,"Tahun",2021)/GETPIVOTDATA("Jml. Pend. Miskin (ribu jiwa)",$K$7,"Tahun",2021)</f>
        <v>#REF!</v>
      </c>
      <c r="CGD2" t="s">
        <v>764</v>
      </c>
      <c r="CGE2" s="13">
        <f>GETPIVOTDATA("% Pend. Miskin",$F$7,"Tahun",2020)</f>
        <v>6.6950000000000003</v>
      </c>
      <c r="CGF2" s="13">
        <f>GETPIVOTDATA("% Pend. Miskin",$F$7,"Tahun",2021)</f>
        <v>6.9399999999999995</v>
      </c>
      <c r="CGG2" t="s">
        <v>763</v>
      </c>
      <c r="CGH2" s="13" t="e">
        <f>GETPIVOTDATA("Jml. Pend. Miskin (ribu jiwa)",$A$7,"Tahun",2020)/GETPIVOTDATA("Jml. Pend. Miskin (ribu jiwa)",$K$7,"Tahun",2020)</f>
        <v>#REF!</v>
      </c>
      <c r="CGI2" s="13" t="e">
        <f>GETPIVOTDATA("Jml. Pend. Miskin (ribu jiwa)",$A$7,"Tahun",2021)/GETPIVOTDATA("Jml. Pend. Miskin (ribu jiwa)",$K$7,"Tahun",2021)</f>
        <v>#REF!</v>
      </c>
      <c r="CGL2" t="s">
        <v>764</v>
      </c>
      <c r="CGM2" s="13">
        <f>GETPIVOTDATA("% Pend. Miskin",$F$7,"Tahun",2020)</f>
        <v>6.6950000000000003</v>
      </c>
      <c r="CGN2" s="13">
        <f>GETPIVOTDATA("% Pend. Miskin",$F$7,"Tahun",2021)</f>
        <v>6.9399999999999995</v>
      </c>
      <c r="CGO2" t="s">
        <v>763</v>
      </c>
      <c r="CGP2" s="13" t="e">
        <f>GETPIVOTDATA("Jml. Pend. Miskin (ribu jiwa)",$A$7,"Tahun",2020)/GETPIVOTDATA("Jml. Pend. Miskin (ribu jiwa)",$K$7,"Tahun",2020)</f>
        <v>#REF!</v>
      </c>
      <c r="CGQ2" s="13" t="e">
        <f>GETPIVOTDATA("Jml. Pend. Miskin (ribu jiwa)",$A$7,"Tahun",2021)/GETPIVOTDATA("Jml. Pend. Miskin (ribu jiwa)",$K$7,"Tahun",2021)</f>
        <v>#REF!</v>
      </c>
      <c r="CGT2" t="s">
        <v>764</v>
      </c>
      <c r="CGU2" s="13">
        <f>GETPIVOTDATA("% Pend. Miskin",$F$7,"Tahun",2020)</f>
        <v>6.6950000000000003</v>
      </c>
      <c r="CGV2" s="13">
        <f>GETPIVOTDATA("% Pend. Miskin",$F$7,"Tahun",2021)</f>
        <v>6.9399999999999995</v>
      </c>
      <c r="CGW2" t="s">
        <v>763</v>
      </c>
      <c r="CGX2" s="13" t="e">
        <f>GETPIVOTDATA("Jml. Pend. Miskin (ribu jiwa)",$A$7,"Tahun",2020)/GETPIVOTDATA("Jml. Pend. Miskin (ribu jiwa)",$K$7,"Tahun",2020)</f>
        <v>#REF!</v>
      </c>
      <c r="CGY2" s="13" t="e">
        <f>GETPIVOTDATA("Jml. Pend. Miskin (ribu jiwa)",$A$7,"Tahun",2021)/GETPIVOTDATA("Jml. Pend. Miskin (ribu jiwa)",$K$7,"Tahun",2021)</f>
        <v>#REF!</v>
      </c>
      <c r="CHB2" t="s">
        <v>764</v>
      </c>
      <c r="CHC2" s="13">
        <f>GETPIVOTDATA("% Pend. Miskin",$F$7,"Tahun",2020)</f>
        <v>6.6950000000000003</v>
      </c>
      <c r="CHD2" s="13">
        <f>GETPIVOTDATA("% Pend. Miskin",$F$7,"Tahun",2021)</f>
        <v>6.9399999999999995</v>
      </c>
      <c r="CHE2" t="s">
        <v>763</v>
      </c>
      <c r="CHF2" s="13" t="e">
        <f>GETPIVOTDATA("Jml. Pend. Miskin (ribu jiwa)",$A$7,"Tahun",2020)/GETPIVOTDATA("Jml. Pend. Miskin (ribu jiwa)",$K$7,"Tahun",2020)</f>
        <v>#REF!</v>
      </c>
      <c r="CHG2" s="13" t="e">
        <f>GETPIVOTDATA("Jml. Pend. Miskin (ribu jiwa)",$A$7,"Tahun",2021)/GETPIVOTDATA("Jml. Pend. Miskin (ribu jiwa)",$K$7,"Tahun",2021)</f>
        <v>#REF!</v>
      </c>
      <c r="CHJ2" t="s">
        <v>764</v>
      </c>
      <c r="CHK2" s="13">
        <f>GETPIVOTDATA("% Pend. Miskin",$F$7,"Tahun",2020)</f>
        <v>6.6950000000000003</v>
      </c>
      <c r="CHL2" s="13">
        <f>GETPIVOTDATA("% Pend. Miskin",$F$7,"Tahun",2021)</f>
        <v>6.9399999999999995</v>
      </c>
      <c r="CHM2" t="s">
        <v>763</v>
      </c>
      <c r="CHN2" s="13" t="e">
        <f>GETPIVOTDATA("Jml. Pend. Miskin (ribu jiwa)",$A$7,"Tahun",2020)/GETPIVOTDATA("Jml. Pend. Miskin (ribu jiwa)",$K$7,"Tahun",2020)</f>
        <v>#REF!</v>
      </c>
      <c r="CHO2" s="13" t="e">
        <f>GETPIVOTDATA("Jml. Pend. Miskin (ribu jiwa)",$A$7,"Tahun",2021)/GETPIVOTDATA("Jml. Pend. Miskin (ribu jiwa)",$K$7,"Tahun",2021)</f>
        <v>#REF!</v>
      </c>
      <c r="CHR2" t="s">
        <v>764</v>
      </c>
      <c r="CHS2" s="13">
        <f>GETPIVOTDATA("% Pend. Miskin",$F$7,"Tahun",2020)</f>
        <v>6.6950000000000003</v>
      </c>
      <c r="CHT2" s="13">
        <f>GETPIVOTDATA("% Pend. Miskin",$F$7,"Tahun",2021)</f>
        <v>6.9399999999999995</v>
      </c>
      <c r="CHU2" t="s">
        <v>763</v>
      </c>
      <c r="CHV2" s="13" t="e">
        <f>GETPIVOTDATA("Jml. Pend. Miskin (ribu jiwa)",$A$7,"Tahun",2020)/GETPIVOTDATA("Jml. Pend. Miskin (ribu jiwa)",$K$7,"Tahun",2020)</f>
        <v>#REF!</v>
      </c>
      <c r="CHW2" s="13" t="e">
        <f>GETPIVOTDATA("Jml. Pend. Miskin (ribu jiwa)",$A$7,"Tahun",2021)/GETPIVOTDATA("Jml. Pend. Miskin (ribu jiwa)",$K$7,"Tahun",2021)</f>
        <v>#REF!</v>
      </c>
      <c r="CHZ2" t="s">
        <v>764</v>
      </c>
      <c r="CIA2" s="13">
        <f>GETPIVOTDATA("% Pend. Miskin",$F$7,"Tahun",2020)</f>
        <v>6.6950000000000003</v>
      </c>
      <c r="CIB2" s="13">
        <f>GETPIVOTDATA("% Pend. Miskin",$F$7,"Tahun",2021)</f>
        <v>6.9399999999999995</v>
      </c>
      <c r="CIC2" t="s">
        <v>763</v>
      </c>
      <c r="CID2" s="13" t="e">
        <f>GETPIVOTDATA("Jml. Pend. Miskin (ribu jiwa)",$A$7,"Tahun",2020)/GETPIVOTDATA("Jml. Pend. Miskin (ribu jiwa)",$K$7,"Tahun",2020)</f>
        <v>#REF!</v>
      </c>
      <c r="CIE2" s="13" t="e">
        <f>GETPIVOTDATA("Jml. Pend. Miskin (ribu jiwa)",$A$7,"Tahun",2021)/GETPIVOTDATA("Jml. Pend. Miskin (ribu jiwa)",$K$7,"Tahun",2021)</f>
        <v>#REF!</v>
      </c>
      <c r="CIH2" t="s">
        <v>764</v>
      </c>
      <c r="CII2" s="13">
        <f>GETPIVOTDATA("% Pend. Miskin",$F$7,"Tahun",2020)</f>
        <v>6.6950000000000003</v>
      </c>
      <c r="CIJ2" s="13">
        <f>GETPIVOTDATA("% Pend. Miskin",$F$7,"Tahun",2021)</f>
        <v>6.9399999999999995</v>
      </c>
      <c r="CIK2" t="s">
        <v>763</v>
      </c>
      <c r="CIL2" s="13" t="e">
        <f>GETPIVOTDATA("Jml. Pend. Miskin (ribu jiwa)",$A$7,"Tahun",2020)/GETPIVOTDATA("Jml. Pend. Miskin (ribu jiwa)",$K$7,"Tahun",2020)</f>
        <v>#REF!</v>
      </c>
      <c r="CIM2" s="13" t="e">
        <f>GETPIVOTDATA("Jml. Pend. Miskin (ribu jiwa)",$A$7,"Tahun",2021)/GETPIVOTDATA("Jml. Pend. Miskin (ribu jiwa)",$K$7,"Tahun",2021)</f>
        <v>#REF!</v>
      </c>
      <c r="CIP2" t="s">
        <v>764</v>
      </c>
      <c r="CIQ2" s="13">
        <f>GETPIVOTDATA("% Pend. Miskin",$F$7,"Tahun",2020)</f>
        <v>6.6950000000000003</v>
      </c>
      <c r="CIR2" s="13">
        <f>GETPIVOTDATA("% Pend. Miskin",$F$7,"Tahun",2021)</f>
        <v>6.9399999999999995</v>
      </c>
      <c r="CIS2" t="s">
        <v>763</v>
      </c>
      <c r="CIT2" s="13" t="e">
        <f>GETPIVOTDATA("Jml. Pend. Miskin (ribu jiwa)",$A$7,"Tahun",2020)/GETPIVOTDATA("Jml. Pend. Miskin (ribu jiwa)",$K$7,"Tahun",2020)</f>
        <v>#REF!</v>
      </c>
      <c r="CIU2" s="13" t="e">
        <f>GETPIVOTDATA("Jml. Pend. Miskin (ribu jiwa)",$A$7,"Tahun",2021)/GETPIVOTDATA("Jml. Pend. Miskin (ribu jiwa)",$K$7,"Tahun",2021)</f>
        <v>#REF!</v>
      </c>
      <c r="CIX2" t="s">
        <v>764</v>
      </c>
      <c r="CIY2" s="13">
        <f>GETPIVOTDATA("% Pend. Miskin",$F$7,"Tahun",2020)</f>
        <v>6.6950000000000003</v>
      </c>
      <c r="CIZ2" s="13">
        <f>GETPIVOTDATA("% Pend. Miskin",$F$7,"Tahun",2021)</f>
        <v>6.9399999999999995</v>
      </c>
      <c r="CJA2" t="s">
        <v>763</v>
      </c>
      <c r="CJB2" s="13" t="e">
        <f>GETPIVOTDATA("Jml. Pend. Miskin (ribu jiwa)",$A$7,"Tahun",2020)/GETPIVOTDATA("Jml. Pend. Miskin (ribu jiwa)",$K$7,"Tahun",2020)</f>
        <v>#REF!</v>
      </c>
      <c r="CJC2" s="13" t="e">
        <f>GETPIVOTDATA("Jml. Pend. Miskin (ribu jiwa)",$A$7,"Tahun",2021)/GETPIVOTDATA("Jml. Pend. Miskin (ribu jiwa)",$K$7,"Tahun",2021)</f>
        <v>#REF!</v>
      </c>
      <c r="CJF2" t="s">
        <v>764</v>
      </c>
      <c r="CJG2" s="13">
        <f>GETPIVOTDATA("% Pend. Miskin",$F$7,"Tahun",2020)</f>
        <v>6.6950000000000003</v>
      </c>
      <c r="CJH2" s="13">
        <f>GETPIVOTDATA("% Pend. Miskin",$F$7,"Tahun",2021)</f>
        <v>6.9399999999999995</v>
      </c>
      <c r="CJI2" t="s">
        <v>763</v>
      </c>
      <c r="CJJ2" s="13" t="e">
        <f>GETPIVOTDATA("Jml. Pend. Miskin (ribu jiwa)",$A$7,"Tahun",2020)/GETPIVOTDATA("Jml. Pend. Miskin (ribu jiwa)",$K$7,"Tahun",2020)</f>
        <v>#REF!</v>
      </c>
      <c r="CJK2" s="13" t="e">
        <f>GETPIVOTDATA("Jml. Pend. Miskin (ribu jiwa)",$A$7,"Tahun",2021)/GETPIVOTDATA("Jml. Pend. Miskin (ribu jiwa)",$K$7,"Tahun",2021)</f>
        <v>#REF!</v>
      </c>
      <c r="CJN2" t="s">
        <v>764</v>
      </c>
      <c r="CJO2" s="13">
        <f>GETPIVOTDATA("% Pend. Miskin",$F$7,"Tahun",2020)</f>
        <v>6.6950000000000003</v>
      </c>
      <c r="CJP2" s="13">
        <f>GETPIVOTDATA("% Pend. Miskin",$F$7,"Tahun",2021)</f>
        <v>6.9399999999999995</v>
      </c>
      <c r="CJQ2" t="s">
        <v>763</v>
      </c>
      <c r="CJR2" s="13" t="e">
        <f>GETPIVOTDATA("Jml. Pend. Miskin (ribu jiwa)",$A$7,"Tahun",2020)/GETPIVOTDATA("Jml. Pend. Miskin (ribu jiwa)",$K$7,"Tahun",2020)</f>
        <v>#REF!</v>
      </c>
      <c r="CJS2" s="13" t="e">
        <f>GETPIVOTDATA("Jml. Pend. Miskin (ribu jiwa)",$A$7,"Tahun",2021)/GETPIVOTDATA("Jml. Pend. Miskin (ribu jiwa)",$K$7,"Tahun",2021)</f>
        <v>#REF!</v>
      </c>
      <c r="CJV2" t="s">
        <v>764</v>
      </c>
      <c r="CJW2" s="13">
        <f>GETPIVOTDATA("% Pend. Miskin",$F$7,"Tahun",2020)</f>
        <v>6.6950000000000003</v>
      </c>
      <c r="CJX2" s="13">
        <f>GETPIVOTDATA("% Pend. Miskin",$F$7,"Tahun",2021)</f>
        <v>6.9399999999999995</v>
      </c>
      <c r="CJY2" t="s">
        <v>763</v>
      </c>
      <c r="CJZ2" s="13" t="e">
        <f>GETPIVOTDATA("Jml. Pend. Miskin (ribu jiwa)",$A$7,"Tahun",2020)/GETPIVOTDATA("Jml. Pend. Miskin (ribu jiwa)",$K$7,"Tahun",2020)</f>
        <v>#REF!</v>
      </c>
      <c r="CKA2" s="13" t="e">
        <f>GETPIVOTDATA("Jml. Pend. Miskin (ribu jiwa)",$A$7,"Tahun",2021)/GETPIVOTDATA("Jml. Pend. Miskin (ribu jiwa)",$K$7,"Tahun",2021)</f>
        <v>#REF!</v>
      </c>
      <c r="CKD2" t="s">
        <v>764</v>
      </c>
      <c r="CKE2" s="13">
        <f>GETPIVOTDATA("% Pend. Miskin",$F$7,"Tahun",2020)</f>
        <v>6.6950000000000003</v>
      </c>
      <c r="CKF2" s="13">
        <f>GETPIVOTDATA("% Pend. Miskin",$F$7,"Tahun",2021)</f>
        <v>6.9399999999999995</v>
      </c>
      <c r="CKG2" t="s">
        <v>763</v>
      </c>
      <c r="CKH2" s="13" t="e">
        <f>GETPIVOTDATA("Jml. Pend. Miskin (ribu jiwa)",$A$7,"Tahun",2020)/GETPIVOTDATA("Jml. Pend. Miskin (ribu jiwa)",$K$7,"Tahun",2020)</f>
        <v>#REF!</v>
      </c>
      <c r="CKI2" s="13" t="e">
        <f>GETPIVOTDATA("Jml. Pend. Miskin (ribu jiwa)",$A$7,"Tahun",2021)/GETPIVOTDATA("Jml. Pend. Miskin (ribu jiwa)",$K$7,"Tahun",2021)</f>
        <v>#REF!</v>
      </c>
      <c r="CKL2" t="s">
        <v>764</v>
      </c>
      <c r="CKM2" s="13">
        <f>GETPIVOTDATA("% Pend. Miskin",$F$7,"Tahun",2020)</f>
        <v>6.6950000000000003</v>
      </c>
      <c r="CKN2" s="13">
        <f>GETPIVOTDATA("% Pend. Miskin",$F$7,"Tahun",2021)</f>
        <v>6.9399999999999995</v>
      </c>
      <c r="CKO2" t="s">
        <v>763</v>
      </c>
      <c r="CKP2" s="13" t="e">
        <f>GETPIVOTDATA("Jml. Pend. Miskin (ribu jiwa)",$A$7,"Tahun",2020)/GETPIVOTDATA("Jml. Pend. Miskin (ribu jiwa)",$K$7,"Tahun",2020)</f>
        <v>#REF!</v>
      </c>
      <c r="CKQ2" s="13" t="e">
        <f>GETPIVOTDATA("Jml. Pend. Miskin (ribu jiwa)",$A$7,"Tahun",2021)/GETPIVOTDATA("Jml. Pend. Miskin (ribu jiwa)",$K$7,"Tahun",2021)</f>
        <v>#REF!</v>
      </c>
      <c r="CKT2" t="s">
        <v>764</v>
      </c>
      <c r="CKU2" s="13">
        <f>GETPIVOTDATA("% Pend. Miskin",$F$7,"Tahun",2020)</f>
        <v>6.6950000000000003</v>
      </c>
      <c r="CKV2" s="13">
        <f>GETPIVOTDATA("% Pend. Miskin",$F$7,"Tahun",2021)</f>
        <v>6.9399999999999995</v>
      </c>
      <c r="CKW2" t="s">
        <v>763</v>
      </c>
      <c r="CKX2" s="13" t="e">
        <f>GETPIVOTDATA("Jml. Pend. Miskin (ribu jiwa)",$A$7,"Tahun",2020)/GETPIVOTDATA("Jml. Pend. Miskin (ribu jiwa)",$K$7,"Tahun",2020)</f>
        <v>#REF!</v>
      </c>
      <c r="CKY2" s="13" t="e">
        <f>GETPIVOTDATA("Jml. Pend. Miskin (ribu jiwa)",$A$7,"Tahun",2021)/GETPIVOTDATA("Jml. Pend. Miskin (ribu jiwa)",$K$7,"Tahun",2021)</f>
        <v>#REF!</v>
      </c>
      <c r="CLB2" t="s">
        <v>764</v>
      </c>
      <c r="CLC2" s="13">
        <f>GETPIVOTDATA("% Pend. Miskin",$F$7,"Tahun",2020)</f>
        <v>6.6950000000000003</v>
      </c>
      <c r="CLD2" s="13">
        <f>GETPIVOTDATA("% Pend. Miskin",$F$7,"Tahun",2021)</f>
        <v>6.9399999999999995</v>
      </c>
      <c r="CLE2" t="s">
        <v>763</v>
      </c>
      <c r="CLF2" s="13" t="e">
        <f>GETPIVOTDATA("Jml. Pend. Miskin (ribu jiwa)",$A$7,"Tahun",2020)/GETPIVOTDATA("Jml. Pend. Miskin (ribu jiwa)",$K$7,"Tahun",2020)</f>
        <v>#REF!</v>
      </c>
      <c r="CLG2" s="13" t="e">
        <f>GETPIVOTDATA("Jml. Pend. Miskin (ribu jiwa)",$A$7,"Tahun",2021)/GETPIVOTDATA("Jml. Pend. Miskin (ribu jiwa)",$K$7,"Tahun",2021)</f>
        <v>#REF!</v>
      </c>
      <c r="CLJ2" t="s">
        <v>764</v>
      </c>
      <c r="CLK2" s="13">
        <f>GETPIVOTDATA("% Pend. Miskin",$F$7,"Tahun",2020)</f>
        <v>6.6950000000000003</v>
      </c>
      <c r="CLL2" s="13">
        <f>GETPIVOTDATA("% Pend. Miskin",$F$7,"Tahun",2021)</f>
        <v>6.9399999999999995</v>
      </c>
      <c r="CLM2" t="s">
        <v>763</v>
      </c>
      <c r="CLN2" s="13" t="e">
        <f>GETPIVOTDATA("Jml. Pend. Miskin (ribu jiwa)",$A$7,"Tahun",2020)/GETPIVOTDATA("Jml. Pend. Miskin (ribu jiwa)",$K$7,"Tahun",2020)</f>
        <v>#REF!</v>
      </c>
      <c r="CLO2" s="13" t="e">
        <f>GETPIVOTDATA("Jml. Pend. Miskin (ribu jiwa)",$A$7,"Tahun",2021)/GETPIVOTDATA("Jml. Pend. Miskin (ribu jiwa)",$K$7,"Tahun",2021)</f>
        <v>#REF!</v>
      </c>
      <c r="CLR2" t="s">
        <v>764</v>
      </c>
      <c r="CLS2" s="13">
        <f>GETPIVOTDATA("% Pend. Miskin",$F$7,"Tahun",2020)</f>
        <v>6.6950000000000003</v>
      </c>
      <c r="CLT2" s="13">
        <f>GETPIVOTDATA("% Pend. Miskin",$F$7,"Tahun",2021)</f>
        <v>6.9399999999999995</v>
      </c>
      <c r="CLU2" t="s">
        <v>763</v>
      </c>
      <c r="CLV2" s="13" t="e">
        <f>GETPIVOTDATA("Jml. Pend. Miskin (ribu jiwa)",$A$7,"Tahun",2020)/GETPIVOTDATA("Jml. Pend. Miskin (ribu jiwa)",$K$7,"Tahun",2020)</f>
        <v>#REF!</v>
      </c>
      <c r="CLW2" s="13" t="e">
        <f>GETPIVOTDATA("Jml. Pend. Miskin (ribu jiwa)",$A$7,"Tahun",2021)/GETPIVOTDATA("Jml. Pend. Miskin (ribu jiwa)",$K$7,"Tahun",2021)</f>
        <v>#REF!</v>
      </c>
      <c r="CLZ2" t="s">
        <v>764</v>
      </c>
      <c r="CMA2" s="13">
        <f>GETPIVOTDATA("% Pend. Miskin",$F$7,"Tahun",2020)</f>
        <v>6.6950000000000003</v>
      </c>
      <c r="CMB2" s="13">
        <f>GETPIVOTDATA("% Pend. Miskin",$F$7,"Tahun",2021)</f>
        <v>6.9399999999999995</v>
      </c>
      <c r="CMC2" t="s">
        <v>763</v>
      </c>
      <c r="CMD2" s="13" t="e">
        <f>GETPIVOTDATA("Jml. Pend. Miskin (ribu jiwa)",$A$7,"Tahun",2020)/GETPIVOTDATA("Jml. Pend. Miskin (ribu jiwa)",$K$7,"Tahun",2020)</f>
        <v>#REF!</v>
      </c>
      <c r="CME2" s="13" t="e">
        <f>GETPIVOTDATA("Jml. Pend. Miskin (ribu jiwa)",$A$7,"Tahun",2021)/GETPIVOTDATA("Jml. Pend. Miskin (ribu jiwa)",$K$7,"Tahun",2021)</f>
        <v>#REF!</v>
      </c>
      <c r="CMH2" t="s">
        <v>764</v>
      </c>
      <c r="CMI2" s="13">
        <f>GETPIVOTDATA("% Pend. Miskin",$F$7,"Tahun",2020)</f>
        <v>6.6950000000000003</v>
      </c>
      <c r="CMJ2" s="13">
        <f>GETPIVOTDATA("% Pend. Miskin",$F$7,"Tahun",2021)</f>
        <v>6.9399999999999995</v>
      </c>
      <c r="CMK2" t="s">
        <v>763</v>
      </c>
      <c r="CML2" s="13" t="e">
        <f>GETPIVOTDATA("Jml. Pend. Miskin (ribu jiwa)",$A$7,"Tahun",2020)/GETPIVOTDATA("Jml. Pend. Miskin (ribu jiwa)",$K$7,"Tahun",2020)</f>
        <v>#REF!</v>
      </c>
      <c r="CMM2" s="13" t="e">
        <f>GETPIVOTDATA("Jml. Pend. Miskin (ribu jiwa)",$A$7,"Tahun",2021)/GETPIVOTDATA("Jml. Pend. Miskin (ribu jiwa)",$K$7,"Tahun",2021)</f>
        <v>#REF!</v>
      </c>
      <c r="CMP2" t="s">
        <v>764</v>
      </c>
      <c r="CMQ2" s="13">
        <f>GETPIVOTDATA("% Pend. Miskin",$F$7,"Tahun",2020)</f>
        <v>6.6950000000000003</v>
      </c>
      <c r="CMR2" s="13">
        <f>GETPIVOTDATA("% Pend. Miskin",$F$7,"Tahun",2021)</f>
        <v>6.9399999999999995</v>
      </c>
      <c r="CMS2" t="s">
        <v>763</v>
      </c>
      <c r="CMT2" s="13" t="e">
        <f>GETPIVOTDATA("Jml. Pend. Miskin (ribu jiwa)",$A$7,"Tahun",2020)/GETPIVOTDATA("Jml. Pend. Miskin (ribu jiwa)",$K$7,"Tahun",2020)</f>
        <v>#REF!</v>
      </c>
      <c r="CMU2" s="13" t="e">
        <f>GETPIVOTDATA("Jml. Pend. Miskin (ribu jiwa)",$A$7,"Tahun",2021)/GETPIVOTDATA("Jml. Pend. Miskin (ribu jiwa)",$K$7,"Tahun",2021)</f>
        <v>#REF!</v>
      </c>
      <c r="CMX2" t="s">
        <v>764</v>
      </c>
      <c r="CMY2" s="13">
        <f>GETPIVOTDATA("% Pend. Miskin",$F$7,"Tahun",2020)</f>
        <v>6.6950000000000003</v>
      </c>
      <c r="CMZ2" s="13">
        <f>GETPIVOTDATA("% Pend. Miskin",$F$7,"Tahun",2021)</f>
        <v>6.9399999999999995</v>
      </c>
      <c r="CNA2" t="s">
        <v>763</v>
      </c>
      <c r="CNB2" s="13" t="e">
        <f>GETPIVOTDATA("Jml. Pend. Miskin (ribu jiwa)",$A$7,"Tahun",2020)/GETPIVOTDATA("Jml. Pend. Miskin (ribu jiwa)",$K$7,"Tahun",2020)</f>
        <v>#REF!</v>
      </c>
      <c r="CNC2" s="13" t="e">
        <f>GETPIVOTDATA("Jml. Pend. Miskin (ribu jiwa)",$A$7,"Tahun",2021)/GETPIVOTDATA("Jml. Pend. Miskin (ribu jiwa)",$K$7,"Tahun",2021)</f>
        <v>#REF!</v>
      </c>
      <c r="CNF2" t="s">
        <v>764</v>
      </c>
      <c r="CNG2" s="13">
        <f>GETPIVOTDATA("% Pend. Miskin",$F$7,"Tahun",2020)</f>
        <v>6.6950000000000003</v>
      </c>
      <c r="CNH2" s="13">
        <f>GETPIVOTDATA("% Pend. Miskin",$F$7,"Tahun",2021)</f>
        <v>6.9399999999999995</v>
      </c>
      <c r="CNI2" t="s">
        <v>763</v>
      </c>
      <c r="CNJ2" s="13" t="e">
        <f>GETPIVOTDATA("Jml. Pend. Miskin (ribu jiwa)",$A$7,"Tahun",2020)/GETPIVOTDATA("Jml. Pend. Miskin (ribu jiwa)",$K$7,"Tahun",2020)</f>
        <v>#REF!</v>
      </c>
      <c r="CNK2" s="13" t="e">
        <f>GETPIVOTDATA("Jml. Pend. Miskin (ribu jiwa)",$A$7,"Tahun",2021)/GETPIVOTDATA("Jml. Pend. Miskin (ribu jiwa)",$K$7,"Tahun",2021)</f>
        <v>#REF!</v>
      </c>
      <c r="CNN2" t="s">
        <v>764</v>
      </c>
      <c r="CNO2" s="13">
        <f>GETPIVOTDATA("% Pend. Miskin",$F$7,"Tahun",2020)</f>
        <v>6.6950000000000003</v>
      </c>
      <c r="CNP2" s="13">
        <f>GETPIVOTDATA("% Pend. Miskin",$F$7,"Tahun",2021)</f>
        <v>6.9399999999999995</v>
      </c>
      <c r="CNQ2" t="s">
        <v>763</v>
      </c>
      <c r="CNR2" s="13" t="e">
        <f>GETPIVOTDATA("Jml. Pend. Miskin (ribu jiwa)",$A$7,"Tahun",2020)/GETPIVOTDATA("Jml. Pend. Miskin (ribu jiwa)",$K$7,"Tahun",2020)</f>
        <v>#REF!</v>
      </c>
      <c r="CNS2" s="13" t="e">
        <f>GETPIVOTDATA("Jml. Pend. Miskin (ribu jiwa)",$A$7,"Tahun",2021)/GETPIVOTDATA("Jml. Pend. Miskin (ribu jiwa)",$K$7,"Tahun",2021)</f>
        <v>#REF!</v>
      </c>
      <c r="CNV2" t="s">
        <v>764</v>
      </c>
      <c r="CNW2" s="13">
        <f>GETPIVOTDATA("% Pend. Miskin",$F$7,"Tahun",2020)</f>
        <v>6.6950000000000003</v>
      </c>
      <c r="CNX2" s="13">
        <f>GETPIVOTDATA("% Pend. Miskin",$F$7,"Tahun",2021)</f>
        <v>6.9399999999999995</v>
      </c>
      <c r="CNY2" t="s">
        <v>763</v>
      </c>
      <c r="CNZ2" s="13" t="e">
        <f>GETPIVOTDATA("Jml. Pend. Miskin (ribu jiwa)",$A$7,"Tahun",2020)/GETPIVOTDATA("Jml. Pend. Miskin (ribu jiwa)",$K$7,"Tahun",2020)</f>
        <v>#REF!</v>
      </c>
      <c r="COA2" s="13" t="e">
        <f>GETPIVOTDATA("Jml. Pend. Miskin (ribu jiwa)",$A$7,"Tahun",2021)/GETPIVOTDATA("Jml. Pend. Miskin (ribu jiwa)",$K$7,"Tahun",2021)</f>
        <v>#REF!</v>
      </c>
      <c r="COD2" t="s">
        <v>764</v>
      </c>
      <c r="COE2" s="13">
        <f>GETPIVOTDATA("% Pend. Miskin",$F$7,"Tahun",2020)</f>
        <v>6.6950000000000003</v>
      </c>
      <c r="COF2" s="13">
        <f>GETPIVOTDATA("% Pend. Miskin",$F$7,"Tahun",2021)</f>
        <v>6.9399999999999995</v>
      </c>
      <c r="COG2" t="s">
        <v>763</v>
      </c>
      <c r="COH2" s="13" t="e">
        <f>GETPIVOTDATA("Jml. Pend. Miskin (ribu jiwa)",$A$7,"Tahun",2020)/GETPIVOTDATA("Jml. Pend. Miskin (ribu jiwa)",$K$7,"Tahun",2020)</f>
        <v>#REF!</v>
      </c>
      <c r="COI2" s="13" t="e">
        <f>GETPIVOTDATA("Jml. Pend. Miskin (ribu jiwa)",$A$7,"Tahun",2021)/GETPIVOTDATA("Jml. Pend. Miskin (ribu jiwa)",$K$7,"Tahun",2021)</f>
        <v>#REF!</v>
      </c>
      <c r="COL2" t="s">
        <v>764</v>
      </c>
      <c r="COM2" s="13">
        <f>GETPIVOTDATA("% Pend. Miskin",$F$7,"Tahun",2020)</f>
        <v>6.6950000000000003</v>
      </c>
      <c r="CON2" s="13">
        <f>GETPIVOTDATA("% Pend. Miskin",$F$7,"Tahun",2021)</f>
        <v>6.9399999999999995</v>
      </c>
      <c r="COO2" t="s">
        <v>763</v>
      </c>
      <c r="COP2" s="13" t="e">
        <f>GETPIVOTDATA("Jml. Pend. Miskin (ribu jiwa)",$A$7,"Tahun",2020)/GETPIVOTDATA("Jml. Pend. Miskin (ribu jiwa)",$K$7,"Tahun",2020)</f>
        <v>#REF!</v>
      </c>
      <c r="COQ2" s="13" t="e">
        <f>GETPIVOTDATA("Jml. Pend. Miskin (ribu jiwa)",$A$7,"Tahun",2021)/GETPIVOTDATA("Jml. Pend. Miskin (ribu jiwa)",$K$7,"Tahun",2021)</f>
        <v>#REF!</v>
      </c>
      <c r="COT2" t="s">
        <v>764</v>
      </c>
      <c r="COU2" s="13">
        <f>GETPIVOTDATA("% Pend. Miskin",$F$7,"Tahun",2020)</f>
        <v>6.6950000000000003</v>
      </c>
      <c r="COV2" s="13">
        <f>GETPIVOTDATA("% Pend. Miskin",$F$7,"Tahun",2021)</f>
        <v>6.9399999999999995</v>
      </c>
      <c r="COW2" t="s">
        <v>763</v>
      </c>
      <c r="COX2" s="13" t="e">
        <f>GETPIVOTDATA("Jml. Pend. Miskin (ribu jiwa)",$A$7,"Tahun",2020)/GETPIVOTDATA("Jml. Pend. Miskin (ribu jiwa)",$K$7,"Tahun",2020)</f>
        <v>#REF!</v>
      </c>
      <c r="COY2" s="13" t="e">
        <f>GETPIVOTDATA("Jml. Pend. Miskin (ribu jiwa)",$A$7,"Tahun",2021)/GETPIVOTDATA("Jml. Pend. Miskin (ribu jiwa)",$K$7,"Tahun",2021)</f>
        <v>#REF!</v>
      </c>
      <c r="CPB2" t="s">
        <v>764</v>
      </c>
      <c r="CPC2" s="13">
        <f>GETPIVOTDATA("% Pend. Miskin",$F$7,"Tahun",2020)</f>
        <v>6.6950000000000003</v>
      </c>
      <c r="CPD2" s="13">
        <f>GETPIVOTDATA("% Pend. Miskin",$F$7,"Tahun",2021)</f>
        <v>6.9399999999999995</v>
      </c>
      <c r="CPE2" t="s">
        <v>763</v>
      </c>
      <c r="CPF2" s="13" t="e">
        <f>GETPIVOTDATA("Jml. Pend. Miskin (ribu jiwa)",$A$7,"Tahun",2020)/GETPIVOTDATA("Jml. Pend. Miskin (ribu jiwa)",$K$7,"Tahun",2020)</f>
        <v>#REF!</v>
      </c>
      <c r="CPG2" s="13" t="e">
        <f>GETPIVOTDATA("Jml. Pend. Miskin (ribu jiwa)",$A$7,"Tahun",2021)/GETPIVOTDATA("Jml. Pend. Miskin (ribu jiwa)",$K$7,"Tahun",2021)</f>
        <v>#REF!</v>
      </c>
      <c r="CPJ2" t="s">
        <v>764</v>
      </c>
      <c r="CPK2" s="13">
        <f>GETPIVOTDATA("% Pend. Miskin",$F$7,"Tahun",2020)</f>
        <v>6.6950000000000003</v>
      </c>
      <c r="CPL2" s="13">
        <f>GETPIVOTDATA("% Pend. Miskin",$F$7,"Tahun",2021)</f>
        <v>6.9399999999999995</v>
      </c>
      <c r="CPM2" t="s">
        <v>763</v>
      </c>
      <c r="CPN2" s="13" t="e">
        <f>GETPIVOTDATA("Jml. Pend. Miskin (ribu jiwa)",$A$7,"Tahun",2020)/GETPIVOTDATA("Jml. Pend. Miskin (ribu jiwa)",$K$7,"Tahun",2020)</f>
        <v>#REF!</v>
      </c>
      <c r="CPO2" s="13" t="e">
        <f>GETPIVOTDATA("Jml. Pend. Miskin (ribu jiwa)",$A$7,"Tahun",2021)/GETPIVOTDATA("Jml. Pend. Miskin (ribu jiwa)",$K$7,"Tahun",2021)</f>
        <v>#REF!</v>
      </c>
      <c r="CPR2" t="s">
        <v>764</v>
      </c>
      <c r="CPS2" s="13">
        <f>GETPIVOTDATA("% Pend. Miskin",$F$7,"Tahun",2020)</f>
        <v>6.6950000000000003</v>
      </c>
      <c r="CPT2" s="13">
        <f>GETPIVOTDATA("% Pend. Miskin",$F$7,"Tahun",2021)</f>
        <v>6.9399999999999995</v>
      </c>
      <c r="CPU2" t="s">
        <v>763</v>
      </c>
      <c r="CPV2" s="13" t="e">
        <f>GETPIVOTDATA("Jml. Pend. Miskin (ribu jiwa)",$A$7,"Tahun",2020)/GETPIVOTDATA("Jml. Pend. Miskin (ribu jiwa)",$K$7,"Tahun",2020)</f>
        <v>#REF!</v>
      </c>
      <c r="CPW2" s="13" t="e">
        <f>GETPIVOTDATA("Jml. Pend. Miskin (ribu jiwa)",$A$7,"Tahun",2021)/GETPIVOTDATA("Jml. Pend. Miskin (ribu jiwa)",$K$7,"Tahun",2021)</f>
        <v>#REF!</v>
      </c>
      <c r="CPZ2" t="s">
        <v>764</v>
      </c>
      <c r="CQA2" s="13">
        <f>GETPIVOTDATA("% Pend. Miskin",$F$7,"Tahun",2020)</f>
        <v>6.6950000000000003</v>
      </c>
      <c r="CQB2" s="13">
        <f>GETPIVOTDATA("% Pend. Miskin",$F$7,"Tahun",2021)</f>
        <v>6.9399999999999995</v>
      </c>
      <c r="CQC2" t="s">
        <v>763</v>
      </c>
      <c r="CQD2" s="13" t="e">
        <f>GETPIVOTDATA("Jml. Pend. Miskin (ribu jiwa)",$A$7,"Tahun",2020)/GETPIVOTDATA("Jml. Pend. Miskin (ribu jiwa)",$K$7,"Tahun",2020)</f>
        <v>#REF!</v>
      </c>
      <c r="CQE2" s="13" t="e">
        <f>GETPIVOTDATA("Jml. Pend. Miskin (ribu jiwa)",$A$7,"Tahun",2021)/GETPIVOTDATA("Jml. Pend. Miskin (ribu jiwa)",$K$7,"Tahun",2021)</f>
        <v>#REF!</v>
      </c>
      <c r="CQH2" t="s">
        <v>764</v>
      </c>
      <c r="CQI2" s="13">
        <f>GETPIVOTDATA("% Pend. Miskin",$F$7,"Tahun",2020)</f>
        <v>6.6950000000000003</v>
      </c>
      <c r="CQJ2" s="13">
        <f>GETPIVOTDATA("% Pend. Miskin",$F$7,"Tahun",2021)</f>
        <v>6.9399999999999995</v>
      </c>
      <c r="CQK2" t="s">
        <v>763</v>
      </c>
      <c r="CQL2" s="13" t="e">
        <f>GETPIVOTDATA("Jml. Pend. Miskin (ribu jiwa)",$A$7,"Tahun",2020)/GETPIVOTDATA("Jml. Pend. Miskin (ribu jiwa)",$K$7,"Tahun",2020)</f>
        <v>#REF!</v>
      </c>
      <c r="CQM2" s="13" t="e">
        <f>GETPIVOTDATA("Jml. Pend. Miskin (ribu jiwa)",$A$7,"Tahun",2021)/GETPIVOTDATA("Jml. Pend. Miskin (ribu jiwa)",$K$7,"Tahun",2021)</f>
        <v>#REF!</v>
      </c>
      <c r="CQP2" t="s">
        <v>764</v>
      </c>
      <c r="CQQ2" s="13">
        <f>GETPIVOTDATA("% Pend. Miskin",$F$7,"Tahun",2020)</f>
        <v>6.6950000000000003</v>
      </c>
      <c r="CQR2" s="13">
        <f>GETPIVOTDATA("% Pend. Miskin",$F$7,"Tahun",2021)</f>
        <v>6.9399999999999995</v>
      </c>
      <c r="CQS2" t="s">
        <v>763</v>
      </c>
      <c r="CQT2" s="13" t="e">
        <f>GETPIVOTDATA("Jml. Pend. Miskin (ribu jiwa)",$A$7,"Tahun",2020)/GETPIVOTDATA("Jml. Pend. Miskin (ribu jiwa)",$K$7,"Tahun",2020)</f>
        <v>#REF!</v>
      </c>
      <c r="CQU2" s="13" t="e">
        <f>GETPIVOTDATA("Jml. Pend. Miskin (ribu jiwa)",$A$7,"Tahun",2021)/GETPIVOTDATA("Jml. Pend. Miskin (ribu jiwa)",$K$7,"Tahun",2021)</f>
        <v>#REF!</v>
      </c>
      <c r="CQX2" t="s">
        <v>764</v>
      </c>
      <c r="CQY2" s="13">
        <f>GETPIVOTDATA("% Pend. Miskin",$F$7,"Tahun",2020)</f>
        <v>6.6950000000000003</v>
      </c>
      <c r="CQZ2" s="13">
        <f>GETPIVOTDATA("% Pend. Miskin",$F$7,"Tahun",2021)</f>
        <v>6.9399999999999995</v>
      </c>
      <c r="CRA2" t="s">
        <v>763</v>
      </c>
      <c r="CRB2" s="13" t="e">
        <f>GETPIVOTDATA("Jml. Pend. Miskin (ribu jiwa)",$A$7,"Tahun",2020)/GETPIVOTDATA("Jml. Pend. Miskin (ribu jiwa)",$K$7,"Tahun",2020)</f>
        <v>#REF!</v>
      </c>
      <c r="CRC2" s="13" t="e">
        <f>GETPIVOTDATA("Jml. Pend. Miskin (ribu jiwa)",$A$7,"Tahun",2021)/GETPIVOTDATA("Jml. Pend. Miskin (ribu jiwa)",$K$7,"Tahun",2021)</f>
        <v>#REF!</v>
      </c>
      <c r="CRF2" t="s">
        <v>764</v>
      </c>
      <c r="CRG2" s="13">
        <f>GETPIVOTDATA("% Pend. Miskin",$F$7,"Tahun",2020)</f>
        <v>6.6950000000000003</v>
      </c>
      <c r="CRH2" s="13">
        <f>GETPIVOTDATA("% Pend. Miskin",$F$7,"Tahun",2021)</f>
        <v>6.9399999999999995</v>
      </c>
      <c r="CRI2" t="s">
        <v>763</v>
      </c>
      <c r="CRJ2" s="13" t="e">
        <f>GETPIVOTDATA("Jml. Pend. Miskin (ribu jiwa)",$A$7,"Tahun",2020)/GETPIVOTDATA("Jml. Pend. Miskin (ribu jiwa)",$K$7,"Tahun",2020)</f>
        <v>#REF!</v>
      </c>
      <c r="CRK2" s="13" t="e">
        <f>GETPIVOTDATA("Jml. Pend. Miskin (ribu jiwa)",$A$7,"Tahun",2021)/GETPIVOTDATA("Jml. Pend. Miskin (ribu jiwa)",$K$7,"Tahun",2021)</f>
        <v>#REF!</v>
      </c>
      <c r="CRN2" t="s">
        <v>764</v>
      </c>
      <c r="CRO2" s="13">
        <f>GETPIVOTDATA("% Pend. Miskin",$F$7,"Tahun",2020)</f>
        <v>6.6950000000000003</v>
      </c>
      <c r="CRP2" s="13">
        <f>GETPIVOTDATA("% Pend. Miskin",$F$7,"Tahun",2021)</f>
        <v>6.9399999999999995</v>
      </c>
      <c r="CRQ2" t="s">
        <v>763</v>
      </c>
      <c r="CRR2" s="13" t="e">
        <f>GETPIVOTDATA("Jml. Pend. Miskin (ribu jiwa)",$A$7,"Tahun",2020)/GETPIVOTDATA("Jml. Pend. Miskin (ribu jiwa)",$K$7,"Tahun",2020)</f>
        <v>#REF!</v>
      </c>
      <c r="CRS2" s="13" t="e">
        <f>GETPIVOTDATA("Jml. Pend. Miskin (ribu jiwa)",$A$7,"Tahun",2021)/GETPIVOTDATA("Jml. Pend. Miskin (ribu jiwa)",$K$7,"Tahun",2021)</f>
        <v>#REF!</v>
      </c>
      <c r="CRV2" t="s">
        <v>764</v>
      </c>
      <c r="CRW2" s="13">
        <f>GETPIVOTDATA("% Pend. Miskin",$F$7,"Tahun",2020)</f>
        <v>6.6950000000000003</v>
      </c>
      <c r="CRX2" s="13">
        <f>GETPIVOTDATA("% Pend. Miskin",$F$7,"Tahun",2021)</f>
        <v>6.9399999999999995</v>
      </c>
      <c r="CRY2" t="s">
        <v>763</v>
      </c>
      <c r="CRZ2" s="13" t="e">
        <f>GETPIVOTDATA("Jml. Pend. Miskin (ribu jiwa)",$A$7,"Tahun",2020)/GETPIVOTDATA("Jml. Pend. Miskin (ribu jiwa)",$K$7,"Tahun",2020)</f>
        <v>#REF!</v>
      </c>
      <c r="CSA2" s="13" t="e">
        <f>GETPIVOTDATA("Jml. Pend. Miskin (ribu jiwa)",$A$7,"Tahun",2021)/GETPIVOTDATA("Jml. Pend. Miskin (ribu jiwa)",$K$7,"Tahun",2021)</f>
        <v>#REF!</v>
      </c>
      <c r="CSD2" t="s">
        <v>764</v>
      </c>
      <c r="CSE2" s="13">
        <f>GETPIVOTDATA("% Pend. Miskin",$F$7,"Tahun",2020)</f>
        <v>6.6950000000000003</v>
      </c>
      <c r="CSF2" s="13">
        <f>GETPIVOTDATA("% Pend. Miskin",$F$7,"Tahun",2021)</f>
        <v>6.9399999999999995</v>
      </c>
      <c r="CSG2" t="s">
        <v>763</v>
      </c>
      <c r="CSH2" s="13" t="e">
        <f>GETPIVOTDATA("Jml. Pend. Miskin (ribu jiwa)",$A$7,"Tahun",2020)/GETPIVOTDATA("Jml. Pend. Miskin (ribu jiwa)",$K$7,"Tahun",2020)</f>
        <v>#REF!</v>
      </c>
      <c r="CSI2" s="13" t="e">
        <f>GETPIVOTDATA("Jml. Pend. Miskin (ribu jiwa)",$A$7,"Tahun",2021)/GETPIVOTDATA("Jml. Pend. Miskin (ribu jiwa)",$K$7,"Tahun",2021)</f>
        <v>#REF!</v>
      </c>
      <c r="CSL2" t="s">
        <v>764</v>
      </c>
      <c r="CSM2" s="13">
        <f>GETPIVOTDATA("% Pend. Miskin",$F$7,"Tahun",2020)</f>
        <v>6.6950000000000003</v>
      </c>
      <c r="CSN2" s="13">
        <f>GETPIVOTDATA("% Pend. Miskin",$F$7,"Tahun",2021)</f>
        <v>6.9399999999999995</v>
      </c>
      <c r="CSO2" t="s">
        <v>763</v>
      </c>
      <c r="CSP2" s="13" t="e">
        <f>GETPIVOTDATA("Jml. Pend. Miskin (ribu jiwa)",$A$7,"Tahun",2020)/GETPIVOTDATA("Jml. Pend. Miskin (ribu jiwa)",$K$7,"Tahun",2020)</f>
        <v>#REF!</v>
      </c>
      <c r="CSQ2" s="13" t="e">
        <f>GETPIVOTDATA("Jml. Pend. Miskin (ribu jiwa)",$A$7,"Tahun",2021)/GETPIVOTDATA("Jml. Pend. Miskin (ribu jiwa)",$K$7,"Tahun",2021)</f>
        <v>#REF!</v>
      </c>
      <c r="CST2" t="s">
        <v>764</v>
      </c>
      <c r="CSU2" s="13">
        <f>GETPIVOTDATA("% Pend. Miskin",$F$7,"Tahun",2020)</f>
        <v>6.6950000000000003</v>
      </c>
      <c r="CSV2" s="13">
        <f>GETPIVOTDATA("% Pend. Miskin",$F$7,"Tahun",2021)</f>
        <v>6.9399999999999995</v>
      </c>
      <c r="CSW2" t="s">
        <v>763</v>
      </c>
      <c r="CSX2" s="13" t="e">
        <f>GETPIVOTDATA("Jml. Pend. Miskin (ribu jiwa)",$A$7,"Tahun",2020)/GETPIVOTDATA("Jml. Pend. Miskin (ribu jiwa)",$K$7,"Tahun",2020)</f>
        <v>#REF!</v>
      </c>
      <c r="CSY2" s="13" t="e">
        <f>GETPIVOTDATA("Jml. Pend. Miskin (ribu jiwa)",$A$7,"Tahun",2021)/GETPIVOTDATA("Jml. Pend. Miskin (ribu jiwa)",$K$7,"Tahun",2021)</f>
        <v>#REF!</v>
      </c>
      <c r="CTB2" t="s">
        <v>764</v>
      </c>
      <c r="CTC2" s="13">
        <f>GETPIVOTDATA("% Pend. Miskin",$F$7,"Tahun",2020)</f>
        <v>6.6950000000000003</v>
      </c>
      <c r="CTD2" s="13">
        <f>GETPIVOTDATA("% Pend. Miskin",$F$7,"Tahun",2021)</f>
        <v>6.9399999999999995</v>
      </c>
      <c r="CTE2" t="s">
        <v>763</v>
      </c>
      <c r="CTF2" s="13" t="e">
        <f>GETPIVOTDATA("Jml. Pend. Miskin (ribu jiwa)",$A$7,"Tahun",2020)/GETPIVOTDATA("Jml. Pend. Miskin (ribu jiwa)",$K$7,"Tahun",2020)</f>
        <v>#REF!</v>
      </c>
      <c r="CTG2" s="13" t="e">
        <f>GETPIVOTDATA("Jml. Pend. Miskin (ribu jiwa)",$A$7,"Tahun",2021)/GETPIVOTDATA("Jml. Pend. Miskin (ribu jiwa)",$K$7,"Tahun",2021)</f>
        <v>#REF!</v>
      </c>
      <c r="CTJ2" t="s">
        <v>764</v>
      </c>
      <c r="CTK2" s="13">
        <f>GETPIVOTDATA("% Pend. Miskin",$F$7,"Tahun",2020)</f>
        <v>6.6950000000000003</v>
      </c>
      <c r="CTL2" s="13">
        <f>GETPIVOTDATA("% Pend. Miskin",$F$7,"Tahun",2021)</f>
        <v>6.9399999999999995</v>
      </c>
      <c r="CTM2" t="s">
        <v>763</v>
      </c>
      <c r="CTN2" s="13" t="e">
        <f>GETPIVOTDATA("Jml. Pend. Miskin (ribu jiwa)",$A$7,"Tahun",2020)/GETPIVOTDATA("Jml. Pend. Miskin (ribu jiwa)",$K$7,"Tahun",2020)</f>
        <v>#REF!</v>
      </c>
      <c r="CTO2" s="13" t="e">
        <f>GETPIVOTDATA("Jml. Pend. Miskin (ribu jiwa)",$A$7,"Tahun",2021)/GETPIVOTDATA("Jml. Pend. Miskin (ribu jiwa)",$K$7,"Tahun",2021)</f>
        <v>#REF!</v>
      </c>
      <c r="CTR2" t="s">
        <v>764</v>
      </c>
      <c r="CTS2" s="13">
        <f>GETPIVOTDATA("% Pend. Miskin",$F$7,"Tahun",2020)</f>
        <v>6.6950000000000003</v>
      </c>
      <c r="CTT2" s="13">
        <f>GETPIVOTDATA("% Pend. Miskin",$F$7,"Tahun",2021)</f>
        <v>6.9399999999999995</v>
      </c>
      <c r="CTU2" t="s">
        <v>763</v>
      </c>
      <c r="CTV2" s="13" t="e">
        <f>GETPIVOTDATA("Jml. Pend. Miskin (ribu jiwa)",$A$7,"Tahun",2020)/GETPIVOTDATA("Jml. Pend. Miskin (ribu jiwa)",$K$7,"Tahun",2020)</f>
        <v>#REF!</v>
      </c>
      <c r="CTW2" s="13" t="e">
        <f>GETPIVOTDATA("Jml. Pend. Miskin (ribu jiwa)",$A$7,"Tahun",2021)/GETPIVOTDATA("Jml. Pend. Miskin (ribu jiwa)",$K$7,"Tahun",2021)</f>
        <v>#REF!</v>
      </c>
      <c r="CTZ2" t="s">
        <v>764</v>
      </c>
      <c r="CUA2" s="13">
        <f>GETPIVOTDATA("% Pend. Miskin",$F$7,"Tahun",2020)</f>
        <v>6.6950000000000003</v>
      </c>
      <c r="CUB2" s="13">
        <f>GETPIVOTDATA("% Pend. Miskin",$F$7,"Tahun",2021)</f>
        <v>6.9399999999999995</v>
      </c>
      <c r="CUC2" t="s">
        <v>763</v>
      </c>
      <c r="CUD2" s="13" t="e">
        <f>GETPIVOTDATA("Jml. Pend. Miskin (ribu jiwa)",$A$7,"Tahun",2020)/GETPIVOTDATA("Jml. Pend. Miskin (ribu jiwa)",$K$7,"Tahun",2020)</f>
        <v>#REF!</v>
      </c>
      <c r="CUE2" s="13" t="e">
        <f>GETPIVOTDATA("Jml. Pend. Miskin (ribu jiwa)",$A$7,"Tahun",2021)/GETPIVOTDATA("Jml. Pend. Miskin (ribu jiwa)",$K$7,"Tahun",2021)</f>
        <v>#REF!</v>
      </c>
      <c r="CUH2" t="s">
        <v>764</v>
      </c>
      <c r="CUI2" s="13">
        <f>GETPIVOTDATA("% Pend. Miskin",$F$7,"Tahun",2020)</f>
        <v>6.6950000000000003</v>
      </c>
      <c r="CUJ2" s="13">
        <f>GETPIVOTDATA("% Pend. Miskin",$F$7,"Tahun",2021)</f>
        <v>6.9399999999999995</v>
      </c>
      <c r="CUK2" t="s">
        <v>763</v>
      </c>
      <c r="CUL2" s="13" t="e">
        <f>GETPIVOTDATA("Jml. Pend. Miskin (ribu jiwa)",$A$7,"Tahun",2020)/GETPIVOTDATA("Jml. Pend. Miskin (ribu jiwa)",$K$7,"Tahun",2020)</f>
        <v>#REF!</v>
      </c>
      <c r="CUM2" s="13" t="e">
        <f>GETPIVOTDATA("Jml. Pend. Miskin (ribu jiwa)",$A$7,"Tahun",2021)/GETPIVOTDATA("Jml. Pend. Miskin (ribu jiwa)",$K$7,"Tahun",2021)</f>
        <v>#REF!</v>
      </c>
      <c r="CUP2" t="s">
        <v>764</v>
      </c>
      <c r="CUQ2" s="13">
        <f>GETPIVOTDATA("% Pend. Miskin",$F$7,"Tahun",2020)</f>
        <v>6.6950000000000003</v>
      </c>
      <c r="CUR2" s="13">
        <f>GETPIVOTDATA("% Pend. Miskin",$F$7,"Tahun",2021)</f>
        <v>6.9399999999999995</v>
      </c>
      <c r="CUS2" t="s">
        <v>763</v>
      </c>
      <c r="CUT2" s="13" t="e">
        <f>GETPIVOTDATA("Jml. Pend. Miskin (ribu jiwa)",$A$7,"Tahun",2020)/GETPIVOTDATA("Jml. Pend. Miskin (ribu jiwa)",$K$7,"Tahun",2020)</f>
        <v>#REF!</v>
      </c>
      <c r="CUU2" s="13" t="e">
        <f>GETPIVOTDATA("Jml. Pend. Miskin (ribu jiwa)",$A$7,"Tahun",2021)/GETPIVOTDATA("Jml. Pend. Miskin (ribu jiwa)",$K$7,"Tahun",2021)</f>
        <v>#REF!</v>
      </c>
      <c r="CUX2" t="s">
        <v>764</v>
      </c>
      <c r="CUY2" s="13">
        <f>GETPIVOTDATA("% Pend. Miskin",$F$7,"Tahun",2020)</f>
        <v>6.6950000000000003</v>
      </c>
      <c r="CUZ2" s="13">
        <f>GETPIVOTDATA("% Pend. Miskin",$F$7,"Tahun",2021)</f>
        <v>6.9399999999999995</v>
      </c>
      <c r="CVA2" t="s">
        <v>763</v>
      </c>
      <c r="CVB2" s="13" t="e">
        <f>GETPIVOTDATA("Jml. Pend. Miskin (ribu jiwa)",$A$7,"Tahun",2020)/GETPIVOTDATA("Jml. Pend. Miskin (ribu jiwa)",$K$7,"Tahun",2020)</f>
        <v>#REF!</v>
      </c>
      <c r="CVC2" s="13" t="e">
        <f>GETPIVOTDATA("Jml. Pend. Miskin (ribu jiwa)",$A$7,"Tahun",2021)/GETPIVOTDATA("Jml. Pend. Miskin (ribu jiwa)",$K$7,"Tahun",2021)</f>
        <v>#REF!</v>
      </c>
      <c r="CVF2" t="s">
        <v>764</v>
      </c>
      <c r="CVG2" s="13">
        <f>GETPIVOTDATA("% Pend. Miskin",$F$7,"Tahun",2020)</f>
        <v>6.6950000000000003</v>
      </c>
      <c r="CVH2" s="13">
        <f>GETPIVOTDATA("% Pend. Miskin",$F$7,"Tahun",2021)</f>
        <v>6.9399999999999995</v>
      </c>
      <c r="CVI2" t="s">
        <v>763</v>
      </c>
      <c r="CVJ2" s="13" t="e">
        <f>GETPIVOTDATA("Jml. Pend. Miskin (ribu jiwa)",$A$7,"Tahun",2020)/GETPIVOTDATA("Jml. Pend. Miskin (ribu jiwa)",$K$7,"Tahun",2020)</f>
        <v>#REF!</v>
      </c>
      <c r="CVK2" s="13" t="e">
        <f>GETPIVOTDATA("Jml. Pend. Miskin (ribu jiwa)",$A$7,"Tahun",2021)/GETPIVOTDATA("Jml. Pend. Miskin (ribu jiwa)",$K$7,"Tahun",2021)</f>
        <v>#REF!</v>
      </c>
      <c r="CVN2" t="s">
        <v>764</v>
      </c>
      <c r="CVO2" s="13">
        <f>GETPIVOTDATA("% Pend. Miskin",$F$7,"Tahun",2020)</f>
        <v>6.6950000000000003</v>
      </c>
      <c r="CVP2" s="13">
        <f>GETPIVOTDATA("% Pend. Miskin",$F$7,"Tahun",2021)</f>
        <v>6.9399999999999995</v>
      </c>
      <c r="CVQ2" t="s">
        <v>763</v>
      </c>
      <c r="CVR2" s="13" t="e">
        <f>GETPIVOTDATA("Jml. Pend. Miskin (ribu jiwa)",$A$7,"Tahun",2020)/GETPIVOTDATA("Jml. Pend. Miskin (ribu jiwa)",$K$7,"Tahun",2020)</f>
        <v>#REF!</v>
      </c>
      <c r="CVS2" s="13" t="e">
        <f>GETPIVOTDATA("Jml. Pend. Miskin (ribu jiwa)",$A$7,"Tahun",2021)/GETPIVOTDATA("Jml. Pend. Miskin (ribu jiwa)",$K$7,"Tahun",2021)</f>
        <v>#REF!</v>
      </c>
      <c r="CVV2" t="s">
        <v>764</v>
      </c>
      <c r="CVW2" s="13">
        <f>GETPIVOTDATA("% Pend. Miskin",$F$7,"Tahun",2020)</f>
        <v>6.6950000000000003</v>
      </c>
      <c r="CVX2" s="13">
        <f>GETPIVOTDATA("% Pend. Miskin",$F$7,"Tahun",2021)</f>
        <v>6.9399999999999995</v>
      </c>
      <c r="CVY2" t="s">
        <v>763</v>
      </c>
      <c r="CVZ2" s="13" t="e">
        <f>GETPIVOTDATA("Jml. Pend. Miskin (ribu jiwa)",$A$7,"Tahun",2020)/GETPIVOTDATA("Jml. Pend. Miskin (ribu jiwa)",$K$7,"Tahun",2020)</f>
        <v>#REF!</v>
      </c>
      <c r="CWA2" s="13" t="e">
        <f>GETPIVOTDATA("Jml. Pend. Miskin (ribu jiwa)",$A$7,"Tahun",2021)/GETPIVOTDATA("Jml. Pend. Miskin (ribu jiwa)",$K$7,"Tahun",2021)</f>
        <v>#REF!</v>
      </c>
      <c r="CWD2" t="s">
        <v>764</v>
      </c>
      <c r="CWE2" s="13">
        <f>GETPIVOTDATA("% Pend. Miskin",$F$7,"Tahun",2020)</f>
        <v>6.6950000000000003</v>
      </c>
      <c r="CWF2" s="13">
        <f>GETPIVOTDATA("% Pend. Miskin",$F$7,"Tahun",2021)</f>
        <v>6.9399999999999995</v>
      </c>
      <c r="CWG2" t="s">
        <v>763</v>
      </c>
      <c r="CWH2" s="13" t="e">
        <f>GETPIVOTDATA("Jml. Pend. Miskin (ribu jiwa)",$A$7,"Tahun",2020)/GETPIVOTDATA("Jml. Pend. Miskin (ribu jiwa)",$K$7,"Tahun",2020)</f>
        <v>#REF!</v>
      </c>
      <c r="CWI2" s="13" t="e">
        <f>GETPIVOTDATA("Jml. Pend. Miskin (ribu jiwa)",$A$7,"Tahun",2021)/GETPIVOTDATA("Jml. Pend. Miskin (ribu jiwa)",$K$7,"Tahun",2021)</f>
        <v>#REF!</v>
      </c>
      <c r="CWL2" t="s">
        <v>764</v>
      </c>
      <c r="CWM2" s="13">
        <f>GETPIVOTDATA("% Pend. Miskin",$F$7,"Tahun",2020)</f>
        <v>6.6950000000000003</v>
      </c>
      <c r="CWN2" s="13">
        <f>GETPIVOTDATA("% Pend. Miskin",$F$7,"Tahun",2021)</f>
        <v>6.9399999999999995</v>
      </c>
      <c r="CWO2" t="s">
        <v>763</v>
      </c>
      <c r="CWP2" s="13" t="e">
        <f>GETPIVOTDATA("Jml. Pend. Miskin (ribu jiwa)",$A$7,"Tahun",2020)/GETPIVOTDATA("Jml. Pend. Miskin (ribu jiwa)",$K$7,"Tahun",2020)</f>
        <v>#REF!</v>
      </c>
      <c r="CWQ2" s="13" t="e">
        <f>GETPIVOTDATA("Jml. Pend. Miskin (ribu jiwa)",$A$7,"Tahun",2021)/GETPIVOTDATA("Jml. Pend. Miskin (ribu jiwa)",$K$7,"Tahun",2021)</f>
        <v>#REF!</v>
      </c>
      <c r="CWT2" t="s">
        <v>764</v>
      </c>
      <c r="CWU2" s="13">
        <f>GETPIVOTDATA("% Pend. Miskin",$F$7,"Tahun",2020)</f>
        <v>6.6950000000000003</v>
      </c>
      <c r="CWV2" s="13">
        <f>GETPIVOTDATA("% Pend. Miskin",$F$7,"Tahun",2021)</f>
        <v>6.9399999999999995</v>
      </c>
      <c r="CWW2" t="s">
        <v>763</v>
      </c>
      <c r="CWX2" s="13" t="e">
        <f>GETPIVOTDATA("Jml. Pend. Miskin (ribu jiwa)",$A$7,"Tahun",2020)/GETPIVOTDATA("Jml. Pend. Miskin (ribu jiwa)",$K$7,"Tahun",2020)</f>
        <v>#REF!</v>
      </c>
      <c r="CWY2" s="13" t="e">
        <f>GETPIVOTDATA("Jml. Pend. Miskin (ribu jiwa)",$A$7,"Tahun",2021)/GETPIVOTDATA("Jml. Pend. Miskin (ribu jiwa)",$K$7,"Tahun",2021)</f>
        <v>#REF!</v>
      </c>
      <c r="CXB2" t="s">
        <v>764</v>
      </c>
      <c r="CXC2" s="13">
        <f>GETPIVOTDATA("% Pend. Miskin",$F$7,"Tahun",2020)</f>
        <v>6.6950000000000003</v>
      </c>
      <c r="CXD2" s="13">
        <f>GETPIVOTDATA("% Pend. Miskin",$F$7,"Tahun",2021)</f>
        <v>6.9399999999999995</v>
      </c>
      <c r="CXE2" t="s">
        <v>763</v>
      </c>
      <c r="CXF2" s="13" t="e">
        <f>GETPIVOTDATA("Jml. Pend. Miskin (ribu jiwa)",$A$7,"Tahun",2020)/GETPIVOTDATA("Jml. Pend. Miskin (ribu jiwa)",$K$7,"Tahun",2020)</f>
        <v>#REF!</v>
      </c>
      <c r="CXG2" s="13" t="e">
        <f>GETPIVOTDATA("Jml. Pend. Miskin (ribu jiwa)",$A$7,"Tahun",2021)/GETPIVOTDATA("Jml. Pend. Miskin (ribu jiwa)",$K$7,"Tahun",2021)</f>
        <v>#REF!</v>
      </c>
      <c r="CXJ2" t="s">
        <v>764</v>
      </c>
      <c r="CXK2" s="13">
        <f>GETPIVOTDATA("% Pend. Miskin",$F$7,"Tahun",2020)</f>
        <v>6.6950000000000003</v>
      </c>
      <c r="CXL2" s="13">
        <f>GETPIVOTDATA("% Pend. Miskin",$F$7,"Tahun",2021)</f>
        <v>6.9399999999999995</v>
      </c>
      <c r="CXM2" t="s">
        <v>763</v>
      </c>
      <c r="CXN2" s="13" t="e">
        <f>GETPIVOTDATA("Jml. Pend. Miskin (ribu jiwa)",$A$7,"Tahun",2020)/GETPIVOTDATA("Jml. Pend. Miskin (ribu jiwa)",$K$7,"Tahun",2020)</f>
        <v>#REF!</v>
      </c>
      <c r="CXO2" s="13" t="e">
        <f>GETPIVOTDATA("Jml. Pend. Miskin (ribu jiwa)",$A$7,"Tahun",2021)/GETPIVOTDATA("Jml. Pend. Miskin (ribu jiwa)",$K$7,"Tahun",2021)</f>
        <v>#REF!</v>
      </c>
      <c r="CXR2" t="s">
        <v>764</v>
      </c>
      <c r="CXS2" s="13">
        <f>GETPIVOTDATA("% Pend. Miskin",$F$7,"Tahun",2020)</f>
        <v>6.6950000000000003</v>
      </c>
      <c r="CXT2" s="13">
        <f>GETPIVOTDATA("% Pend. Miskin",$F$7,"Tahun",2021)</f>
        <v>6.9399999999999995</v>
      </c>
      <c r="CXU2" t="s">
        <v>763</v>
      </c>
      <c r="CXV2" s="13" t="e">
        <f>GETPIVOTDATA("Jml. Pend. Miskin (ribu jiwa)",$A$7,"Tahun",2020)/GETPIVOTDATA("Jml. Pend. Miskin (ribu jiwa)",$K$7,"Tahun",2020)</f>
        <v>#REF!</v>
      </c>
      <c r="CXW2" s="13" t="e">
        <f>GETPIVOTDATA("Jml. Pend. Miskin (ribu jiwa)",$A$7,"Tahun",2021)/GETPIVOTDATA("Jml. Pend. Miskin (ribu jiwa)",$K$7,"Tahun",2021)</f>
        <v>#REF!</v>
      </c>
      <c r="CXZ2" t="s">
        <v>764</v>
      </c>
      <c r="CYA2" s="13">
        <f>GETPIVOTDATA("% Pend. Miskin",$F$7,"Tahun",2020)</f>
        <v>6.6950000000000003</v>
      </c>
      <c r="CYB2" s="13">
        <f>GETPIVOTDATA("% Pend. Miskin",$F$7,"Tahun",2021)</f>
        <v>6.9399999999999995</v>
      </c>
      <c r="CYC2" t="s">
        <v>763</v>
      </c>
      <c r="CYD2" s="13" t="e">
        <f>GETPIVOTDATA("Jml. Pend. Miskin (ribu jiwa)",$A$7,"Tahun",2020)/GETPIVOTDATA("Jml. Pend. Miskin (ribu jiwa)",$K$7,"Tahun",2020)</f>
        <v>#REF!</v>
      </c>
      <c r="CYE2" s="13" t="e">
        <f>GETPIVOTDATA("Jml. Pend. Miskin (ribu jiwa)",$A$7,"Tahun",2021)/GETPIVOTDATA("Jml. Pend. Miskin (ribu jiwa)",$K$7,"Tahun",2021)</f>
        <v>#REF!</v>
      </c>
      <c r="CYH2" t="s">
        <v>764</v>
      </c>
      <c r="CYI2" s="13">
        <f>GETPIVOTDATA("% Pend. Miskin",$F$7,"Tahun",2020)</f>
        <v>6.6950000000000003</v>
      </c>
      <c r="CYJ2" s="13">
        <f>GETPIVOTDATA("% Pend. Miskin",$F$7,"Tahun",2021)</f>
        <v>6.9399999999999995</v>
      </c>
      <c r="CYK2" t="s">
        <v>763</v>
      </c>
      <c r="CYL2" s="13" t="e">
        <f>GETPIVOTDATA("Jml. Pend. Miskin (ribu jiwa)",$A$7,"Tahun",2020)/GETPIVOTDATA("Jml. Pend. Miskin (ribu jiwa)",$K$7,"Tahun",2020)</f>
        <v>#REF!</v>
      </c>
      <c r="CYM2" s="13" t="e">
        <f>GETPIVOTDATA("Jml. Pend. Miskin (ribu jiwa)",$A$7,"Tahun",2021)/GETPIVOTDATA("Jml. Pend. Miskin (ribu jiwa)",$K$7,"Tahun",2021)</f>
        <v>#REF!</v>
      </c>
      <c r="CYP2" t="s">
        <v>764</v>
      </c>
      <c r="CYQ2" s="13">
        <f>GETPIVOTDATA("% Pend. Miskin",$F$7,"Tahun",2020)</f>
        <v>6.6950000000000003</v>
      </c>
      <c r="CYR2" s="13">
        <f>GETPIVOTDATA("% Pend. Miskin",$F$7,"Tahun",2021)</f>
        <v>6.9399999999999995</v>
      </c>
      <c r="CYS2" t="s">
        <v>763</v>
      </c>
      <c r="CYT2" s="13" t="e">
        <f>GETPIVOTDATA("Jml. Pend. Miskin (ribu jiwa)",$A$7,"Tahun",2020)/GETPIVOTDATA("Jml. Pend. Miskin (ribu jiwa)",$K$7,"Tahun",2020)</f>
        <v>#REF!</v>
      </c>
      <c r="CYU2" s="13" t="e">
        <f>GETPIVOTDATA("Jml. Pend. Miskin (ribu jiwa)",$A$7,"Tahun",2021)/GETPIVOTDATA("Jml. Pend. Miskin (ribu jiwa)",$K$7,"Tahun",2021)</f>
        <v>#REF!</v>
      </c>
      <c r="CYX2" t="s">
        <v>764</v>
      </c>
      <c r="CYY2" s="13">
        <f>GETPIVOTDATA("% Pend. Miskin",$F$7,"Tahun",2020)</f>
        <v>6.6950000000000003</v>
      </c>
      <c r="CYZ2" s="13">
        <f>GETPIVOTDATA("% Pend. Miskin",$F$7,"Tahun",2021)</f>
        <v>6.9399999999999995</v>
      </c>
      <c r="CZA2" t="s">
        <v>763</v>
      </c>
      <c r="CZB2" s="13" t="e">
        <f>GETPIVOTDATA("Jml. Pend. Miskin (ribu jiwa)",$A$7,"Tahun",2020)/GETPIVOTDATA("Jml. Pend. Miskin (ribu jiwa)",$K$7,"Tahun",2020)</f>
        <v>#REF!</v>
      </c>
      <c r="CZC2" s="13" t="e">
        <f>GETPIVOTDATA("Jml. Pend. Miskin (ribu jiwa)",$A$7,"Tahun",2021)/GETPIVOTDATA("Jml. Pend. Miskin (ribu jiwa)",$K$7,"Tahun",2021)</f>
        <v>#REF!</v>
      </c>
      <c r="CZF2" t="s">
        <v>764</v>
      </c>
      <c r="CZG2" s="13">
        <f>GETPIVOTDATA("% Pend. Miskin",$F$7,"Tahun",2020)</f>
        <v>6.6950000000000003</v>
      </c>
      <c r="CZH2" s="13">
        <f>GETPIVOTDATA("% Pend. Miskin",$F$7,"Tahun",2021)</f>
        <v>6.9399999999999995</v>
      </c>
      <c r="CZI2" t="s">
        <v>763</v>
      </c>
      <c r="CZJ2" s="13" t="e">
        <f>GETPIVOTDATA("Jml. Pend. Miskin (ribu jiwa)",$A$7,"Tahun",2020)/GETPIVOTDATA("Jml. Pend. Miskin (ribu jiwa)",$K$7,"Tahun",2020)</f>
        <v>#REF!</v>
      </c>
      <c r="CZK2" s="13" t="e">
        <f>GETPIVOTDATA("Jml. Pend. Miskin (ribu jiwa)",$A$7,"Tahun",2021)/GETPIVOTDATA("Jml. Pend. Miskin (ribu jiwa)",$K$7,"Tahun",2021)</f>
        <v>#REF!</v>
      </c>
      <c r="CZN2" t="s">
        <v>764</v>
      </c>
      <c r="CZO2" s="13">
        <f>GETPIVOTDATA("% Pend. Miskin",$F$7,"Tahun",2020)</f>
        <v>6.6950000000000003</v>
      </c>
      <c r="CZP2" s="13">
        <f>GETPIVOTDATA("% Pend. Miskin",$F$7,"Tahun",2021)</f>
        <v>6.9399999999999995</v>
      </c>
      <c r="CZQ2" t="s">
        <v>763</v>
      </c>
      <c r="CZR2" s="13" t="e">
        <f>GETPIVOTDATA("Jml. Pend. Miskin (ribu jiwa)",$A$7,"Tahun",2020)/GETPIVOTDATA("Jml. Pend. Miskin (ribu jiwa)",$K$7,"Tahun",2020)</f>
        <v>#REF!</v>
      </c>
      <c r="CZS2" s="13" t="e">
        <f>GETPIVOTDATA("Jml. Pend. Miskin (ribu jiwa)",$A$7,"Tahun",2021)/GETPIVOTDATA("Jml. Pend. Miskin (ribu jiwa)",$K$7,"Tahun",2021)</f>
        <v>#REF!</v>
      </c>
      <c r="CZV2" t="s">
        <v>764</v>
      </c>
      <c r="CZW2" s="13">
        <f>GETPIVOTDATA("% Pend. Miskin",$F$7,"Tahun",2020)</f>
        <v>6.6950000000000003</v>
      </c>
      <c r="CZX2" s="13">
        <f>GETPIVOTDATA("% Pend. Miskin",$F$7,"Tahun",2021)</f>
        <v>6.9399999999999995</v>
      </c>
      <c r="CZY2" t="s">
        <v>763</v>
      </c>
      <c r="CZZ2" s="13" t="e">
        <f>GETPIVOTDATA("Jml. Pend. Miskin (ribu jiwa)",$A$7,"Tahun",2020)/GETPIVOTDATA("Jml. Pend. Miskin (ribu jiwa)",$K$7,"Tahun",2020)</f>
        <v>#REF!</v>
      </c>
      <c r="DAA2" s="13" t="e">
        <f>GETPIVOTDATA("Jml. Pend. Miskin (ribu jiwa)",$A$7,"Tahun",2021)/GETPIVOTDATA("Jml. Pend. Miskin (ribu jiwa)",$K$7,"Tahun",2021)</f>
        <v>#REF!</v>
      </c>
      <c r="DAD2" t="s">
        <v>764</v>
      </c>
      <c r="DAE2" s="13">
        <f>GETPIVOTDATA("% Pend. Miskin",$F$7,"Tahun",2020)</f>
        <v>6.6950000000000003</v>
      </c>
      <c r="DAF2" s="13">
        <f>GETPIVOTDATA("% Pend. Miskin",$F$7,"Tahun",2021)</f>
        <v>6.9399999999999995</v>
      </c>
      <c r="DAG2" t="s">
        <v>763</v>
      </c>
      <c r="DAH2" s="13" t="e">
        <f>GETPIVOTDATA("Jml. Pend. Miskin (ribu jiwa)",$A$7,"Tahun",2020)/GETPIVOTDATA("Jml. Pend. Miskin (ribu jiwa)",$K$7,"Tahun",2020)</f>
        <v>#REF!</v>
      </c>
      <c r="DAI2" s="13" t="e">
        <f>GETPIVOTDATA("Jml. Pend. Miskin (ribu jiwa)",$A$7,"Tahun",2021)/GETPIVOTDATA("Jml. Pend. Miskin (ribu jiwa)",$K$7,"Tahun",2021)</f>
        <v>#REF!</v>
      </c>
      <c r="DAL2" t="s">
        <v>764</v>
      </c>
      <c r="DAM2" s="13">
        <f>GETPIVOTDATA("% Pend. Miskin",$F$7,"Tahun",2020)</f>
        <v>6.6950000000000003</v>
      </c>
      <c r="DAN2" s="13">
        <f>GETPIVOTDATA("% Pend. Miskin",$F$7,"Tahun",2021)</f>
        <v>6.9399999999999995</v>
      </c>
      <c r="DAO2" t="s">
        <v>763</v>
      </c>
      <c r="DAP2" s="13" t="e">
        <f>GETPIVOTDATA("Jml. Pend. Miskin (ribu jiwa)",$A$7,"Tahun",2020)/GETPIVOTDATA("Jml. Pend. Miskin (ribu jiwa)",$K$7,"Tahun",2020)</f>
        <v>#REF!</v>
      </c>
      <c r="DAQ2" s="13" t="e">
        <f>GETPIVOTDATA("Jml. Pend. Miskin (ribu jiwa)",$A$7,"Tahun",2021)/GETPIVOTDATA("Jml. Pend. Miskin (ribu jiwa)",$K$7,"Tahun",2021)</f>
        <v>#REF!</v>
      </c>
      <c r="DAT2" t="s">
        <v>764</v>
      </c>
      <c r="DAU2" s="13">
        <f>GETPIVOTDATA("% Pend. Miskin",$F$7,"Tahun",2020)</f>
        <v>6.6950000000000003</v>
      </c>
      <c r="DAV2" s="13">
        <f>GETPIVOTDATA("% Pend. Miskin",$F$7,"Tahun",2021)</f>
        <v>6.9399999999999995</v>
      </c>
      <c r="DAW2" t="s">
        <v>763</v>
      </c>
      <c r="DAX2" s="13" t="e">
        <f>GETPIVOTDATA("Jml. Pend. Miskin (ribu jiwa)",$A$7,"Tahun",2020)/GETPIVOTDATA("Jml. Pend. Miskin (ribu jiwa)",$K$7,"Tahun",2020)</f>
        <v>#REF!</v>
      </c>
      <c r="DAY2" s="13" t="e">
        <f>GETPIVOTDATA("Jml. Pend. Miskin (ribu jiwa)",$A$7,"Tahun",2021)/GETPIVOTDATA("Jml. Pend. Miskin (ribu jiwa)",$K$7,"Tahun",2021)</f>
        <v>#REF!</v>
      </c>
      <c r="DBB2" t="s">
        <v>764</v>
      </c>
      <c r="DBC2" s="13">
        <f>GETPIVOTDATA("% Pend. Miskin",$F$7,"Tahun",2020)</f>
        <v>6.6950000000000003</v>
      </c>
      <c r="DBD2" s="13">
        <f>GETPIVOTDATA("% Pend. Miskin",$F$7,"Tahun",2021)</f>
        <v>6.9399999999999995</v>
      </c>
      <c r="DBE2" t="s">
        <v>763</v>
      </c>
      <c r="DBF2" s="13" t="e">
        <f>GETPIVOTDATA("Jml. Pend. Miskin (ribu jiwa)",$A$7,"Tahun",2020)/GETPIVOTDATA("Jml. Pend. Miskin (ribu jiwa)",$K$7,"Tahun",2020)</f>
        <v>#REF!</v>
      </c>
      <c r="DBG2" s="13" t="e">
        <f>GETPIVOTDATA("Jml. Pend. Miskin (ribu jiwa)",$A$7,"Tahun",2021)/GETPIVOTDATA("Jml. Pend. Miskin (ribu jiwa)",$K$7,"Tahun",2021)</f>
        <v>#REF!</v>
      </c>
      <c r="DBJ2" t="s">
        <v>764</v>
      </c>
      <c r="DBK2" s="13">
        <f>GETPIVOTDATA("% Pend. Miskin",$F$7,"Tahun",2020)</f>
        <v>6.6950000000000003</v>
      </c>
      <c r="DBL2" s="13">
        <f>GETPIVOTDATA("% Pend. Miskin",$F$7,"Tahun",2021)</f>
        <v>6.9399999999999995</v>
      </c>
      <c r="DBM2" t="s">
        <v>763</v>
      </c>
      <c r="DBN2" s="13" t="e">
        <f>GETPIVOTDATA("Jml. Pend. Miskin (ribu jiwa)",$A$7,"Tahun",2020)/GETPIVOTDATA("Jml. Pend. Miskin (ribu jiwa)",$K$7,"Tahun",2020)</f>
        <v>#REF!</v>
      </c>
      <c r="DBO2" s="13" t="e">
        <f>GETPIVOTDATA("Jml. Pend. Miskin (ribu jiwa)",$A$7,"Tahun",2021)/GETPIVOTDATA("Jml. Pend. Miskin (ribu jiwa)",$K$7,"Tahun",2021)</f>
        <v>#REF!</v>
      </c>
      <c r="DBR2" t="s">
        <v>764</v>
      </c>
      <c r="DBS2" s="13">
        <f>GETPIVOTDATA("% Pend. Miskin",$F$7,"Tahun",2020)</f>
        <v>6.6950000000000003</v>
      </c>
      <c r="DBT2" s="13">
        <f>GETPIVOTDATA("% Pend. Miskin",$F$7,"Tahun",2021)</f>
        <v>6.9399999999999995</v>
      </c>
      <c r="DBU2" t="s">
        <v>763</v>
      </c>
      <c r="DBV2" s="13" t="e">
        <f>GETPIVOTDATA("Jml. Pend. Miskin (ribu jiwa)",$A$7,"Tahun",2020)/GETPIVOTDATA("Jml. Pend. Miskin (ribu jiwa)",$K$7,"Tahun",2020)</f>
        <v>#REF!</v>
      </c>
      <c r="DBW2" s="13" t="e">
        <f>GETPIVOTDATA("Jml. Pend. Miskin (ribu jiwa)",$A$7,"Tahun",2021)/GETPIVOTDATA("Jml. Pend. Miskin (ribu jiwa)",$K$7,"Tahun",2021)</f>
        <v>#REF!</v>
      </c>
      <c r="DBZ2" t="s">
        <v>764</v>
      </c>
      <c r="DCA2" s="13">
        <f>GETPIVOTDATA("% Pend. Miskin",$F$7,"Tahun",2020)</f>
        <v>6.6950000000000003</v>
      </c>
      <c r="DCB2" s="13">
        <f>GETPIVOTDATA("% Pend. Miskin",$F$7,"Tahun",2021)</f>
        <v>6.9399999999999995</v>
      </c>
      <c r="DCC2" t="s">
        <v>763</v>
      </c>
      <c r="DCD2" s="13" t="e">
        <f>GETPIVOTDATA("Jml. Pend. Miskin (ribu jiwa)",$A$7,"Tahun",2020)/GETPIVOTDATA("Jml. Pend. Miskin (ribu jiwa)",$K$7,"Tahun",2020)</f>
        <v>#REF!</v>
      </c>
      <c r="DCE2" s="13" t="e">
        <f>GETPIVOTDATA("Jml. Pend. Miskin (ribu jiwa)",$A$7,"Tahun",2021)/GETPIVOTDATA("Jml. Pend. Miskin (ribu jiwa)",$K$7,"Tahun",2021)</f>
        <v>#REF!</v>
      </c>
      <c r="DCH2" t="s">
        <v>764</v>
      </c>
      <c r="DCI2" s="13">
        <f>GETPIVOTDATA("% Pend. Miskin",$F$7,"Tahun",2020)</f>
        <v>6.6950000000000003</v>
      </c>
      <c r="DCJ2" s="13">
        <f>GETPIVOTDATA("% Pend. Miskin",$F$7,"Tahun",2021)</f>
        <v>6.9399999999999995</v>
      </c>
      <c r="DCK2" t="s">
        <v>763</v>
      </c>
      <c r="DCL2" s="13" t="e">
        <f>GETPIVOTDATA("Jml. Pend. Miskin (ribu jiwa)",$A$7,"Tahun",2020)/GETPIVOTDATA("Jml. Pend. Miskin (ribu jiwa)",$K$7,"Tahun",2020)</f>
        <v>#REF!</v>
      </c>
      <c r="DCM2" s="13" t="e">
        <f>GETPIVOTDATA("Jml. Pend. Miskin (ribu jiwa)",$A$7,"Tahun",2021)/GETPIVOTDATA("Jml. Pend. Miskin (ribu jiwa)",$K$7,"Tahun",2021)</f>
        <v>#REF!</v>
      </c>
      <c r="DCP2" t="s">
        <v>764</v>
      </c>
      <c r="DCQ2" s="13">
        <f>GETPIVOTDATA("% Pend. Miskin",$F$7,"Tahun",2020)</f>
        <v>6.6950000000000003</v>
      </c>
      <c r="DCR2" s="13">
        <f>GETPIVOTDATA("% Pend. Miskin",$F$7,"Tahun",2021)</f>
        <v>6.9399999999999995</v>
      </c>
      <c r="DCS2" t="s">
        <v>763</v>
      </c>
      <c r="DCT2" s="13" t="e">
        <f>GETPIVOTDATA("Jml. Pend. Miskin (ribu jiwa)",$A$7,"Tahun",2020)/GETPIVOTDATA("Jml. Pend. Miskin (ribu jiwa)",$K$7,"Tahun",2020)</f>
        <v>#REF!</v>
      </c>
      <c r="DCU2" s="13" t="e">
        <f>GETPIVOTDATA("Jml. Pend. Miskin (ribu jiwa)",$A$7,"Tahun",2021)/GETPIVOTDATA("Jml. Pend. Miskin (ribu jiwa)",$K$7,"Tahun",2021)</f>
        <v>#REF!</v>
      </c>
      <c r="DCX2" t="s">
        <v>764</v>
      </c>
      <c r="DCY2" s="13">
        <f>GETPIVOTDATA("% Pend. Miskin",$F$7,"Tahun",2020)</f>
        <v>6.6950000000000003</v>
      </c>
      <c r="DCZ2" s="13">
        <f>GETPIVOTDATA("% Pend. Miskin",$F$7,"Tahun",2021)</f>
        <v>6.9399999999999995</v>
      </c>
      <c r="DDA2" t="s">
        <v>763</v>
      </c>
      <c r="DDB2" s="13" t="e">
        <f>GETPIVOTDATA("Jml. Pend. Miskin (ribu jiwa)",$A$7,"Tahun",2020)/GETPIVOTDATA("Jml. Pend. Miskin (ribu jiwa)",$K$7,"Tahun",2020)</f>
        <v>#REF!</v>
      </c>
      <c r="DDC2" s="13" t="e">
        <f>GETPIVOTDATA("Jml. Pend. Miskin (ribu jiwa)",$A$7,"Tahun",2021)/GETPIVOTDATA("Jml. Pend. Miskin (ribu jiwa)",$K$7,"Tahun",2021)</f>
        <v>#REF!</v>
      </c>
      <c r="DDF2" t="s">
        <v>764</v>
      </c>
      <c r="DDG2" s="13">
        <f>GETPIVOTDATA("% Pend. Miskin",$F$7,"Tahun",2020)</f>
        <v>6.6950000000000003</v>
      </c>
      <c r="DDH2" s="13">
        <f>GETPIVOTDATA("% Pend. Miskin",$F$7,"Tahun",2021)</f>
        <v>6.9399999999999995</v>
      </c>
      <c r="DDI2" t="s">
        <v>763</v>
      </c>
      <c r="DDJ2" s="13" t="e">
        <f>GETPIVOTDATA("Jml. Pend. Miskin (ribu jiwa)",$A$7,"Tahun",2020)/GETPIVOTDATA("Jml. Pend. Miskin (ribu jiwa)",$K$7,"Tahun",2020)</f>
        <v>#REF!</v>
      </c>
      <c r="DDK2" s="13" t="e">
        <f>GETPIVOTDATA("Jml. Pend. Miskin (ribu jiwa)",$A$7,"Tahun",2021)/GETPIVOTDATA("Jml. Pend. Miskin (ribu jiwa)",$K$7,"Tahun",2021)</f>
        <v>#REF!</v>
      </c>
      <c r="DDN2" t="s">
        <v>764</v>
      </c>
      <c r="DDO2" s="13">
        <f>GETPIVOTDATA("% Pend. Miskin",$F$7,"Tahun",2020)</f>
        <v>6.6950000000000003</v>
      </c>
      <c r="DDP2" s="13">
        <f>GETPIVOTDATA("% Pend. Miskin",$F$7,"Tahun",2021)</f>
        <v>6.9399999999999995</v>
      </c>
      <c r="DDQ2" t="s">
        <v>763</v>
      </c>
      <c r="DDR2" s="13" t="e">
        <f>GETPIVOTDATA("Jml. Pend. Miskin (ribu jiwa)",$A$7,"Tahun",2020)/GETPIVOTDATA("Jml. Pend. Miskin (ribu jiwa)",$K$7,"Tahun",2020)</f>
        <v>#REF!</v>
      </c>
      <c r="DDS2" s="13" t="e">
        <f>GETPIVOTDATA("Jml. Pend. Miskin (ribu jiwa)",$A$7,"Tahun",2021)/GETPIVOTDATA("Jml. Pend. Miskin (ribu jiwa)",$K$7,"Tahun",2021)</f>
        <v>#REF!</v>
      </c>
      <c r="DDV2" t="s">
        <v>764</v>
      </c>
      <c r="DDW2" s="13">
        <f>GETPIVOTDATA("% Pend. Miskin",$F$7,"Tahun",2020)</f>
        <v>6.6950000000000003</v>
      </c>
      <c r="DDX2" s="13">
        <f>GETPIVOTDATA("% Pend. Miskin",$F$7,"Tahun",2021)</f>
        <v>6.9399999999999995</v>
      </c>
      <c r="DDY2" t="s">
        <v>763</v>
      </c>
      <c r="DDZ2" s="13" t="e">
        <f>GETPIVOTDATA("Jml. Pend. Miskin (ribu jiwa)",$A$7,"Tahun",2020)/GETPIVOTDATA("Jml. Pend. Miskin (ribu jiwa)",$K$7,"Tahun",2020)</f>
        <v>#REF!</v>
      </c>
      <c r="DEA2" s="13" t="e">
        <f>GETPIVOTDATA("Jml. Pend. Miskin (ribu jiwa)",$A$7,"Tahun",2021)/GETPIVOTDATA("Jml. Pend. Miskin (ribu jiwa)",$K$7,"Tahun",2021)</f>
        <v>#REF!</v>
      </c>
      <c r="DED2" t="s">
        <v>764</v>
      </c>
      <c r="DEE2" s="13">
        <f>GETPIVOTDATA("% Pend. Miskin",$F$7,"Tahun",2020)</f>
        <v>6.6950000000000003</v>
      </c>
      <c r="DEF2" s="13">
        <f>GETPIVOTDATA("% Pend. Miskin",$F$7,"Tahun",2021)</f>
        <v>6.9399999999999995</v>
      </c>
      <c r="DEG2" t="s">
        <v>763</v>
      </c>
      <c r="DEH2" s="13" t="e">
        <f>GETPIVOTDATA("Jml. Pend. Miskin (ribu jiwa)",$A$7,"Tahun",2020)/GETPIVOTDATA("Jml. Pend. Miskin (ribu jiwa)",$K$7,"Tahun",2020)</f>
        <v>#REF!</v>
      </c>
      <c r="DEI2" s="13" t="e">
        <f>GETPIVOTDATA("Jml. Pend. Miskin (ribu jiwa)",$A$7,"Tahun",2021)/GETPIVOTDATA("Jml. Pend. Miskin (ribu jiwa)",$K$7,"Tahun",2021)</f>
        <v>#REF!</v>
      </c>
      <c r="DEL2" t="s">
        <v>764</v>
      </c>
      <c r="DEM2" s="13">
        <f>GETPIVOTDATA("% Pend. Miskin",$F$7,"Tahun",2020)</f>
        <v>6.6950000000000003</v>
      </c>
      <c r="DEN2" s="13">
        <f>GETPIVOTDATA("% Pend. Miskin",$F$7,"Tahun",2021)</f>
        <v>6.9399999999999995</v>
      </c>
      <c r="DEO2" t="s">
        <v>763</v>
      </c>
      <c r="DEP2" s="13" t="e">
        <f>GETPIVOTDATA("Jml. Pend. Miskin (ribu jiwa)",$A$7,"Tahun",2020)/GETPIVOTDATA("Jml. Pend. Miskin (ribu jiwa)",$K$7,"Tahun",2020)</f>
        <v>#REF!</v>
      </c>
      <c r="DEQ2" s="13" t="e">
        <f>GETPIVOTDATA("Jml. Pend. Miskin (ribu jiwa)",$A$7,"Tahun",2021)/GETPIVOTDATA("Jml. Pend. Miskin (ribu jiwa)",$K$7,"Tahun",2021)</f>
        <v>#REF!</v>
      </c>
      <c r="DET2" t="s">
        <v>764</v>
      </c>
      <c r="DEU2" s="13">
        <f>GETPIVOTDATA("% Pend. Miskin",$F$7,"Tahun",2020)</f>
        <v>6.6950000000000003</v>
      </c>
      <c r="DEV2" s="13">
        <f>GETPIVOTDATA("% Pend. Miskin",$F$7,"Tahun",2021)</f>
        <v>6.9399999999999995</v>
      </c>
      <c r="DEW2" t="s">
        <v>763</v>
      </c>
      <c r="DEX2" s="13" t="e">
        <f>GETPIVOTDATA("Jml. Pend. Miskin (ribu jiwa)",$A$7,"Tahun",2020)/GETPIVOTDATA("Jml. Pend. Miskin (ribu jiwa)",$K$7,"Tahun",2020)</f>
        <v>#REF!</v>
      </c>
      <c r="DEY2" s="13" t="e">
        <f>GETPIVOTDATA("Jml. Pend. Miskin (ribu jiwa)",$A$7,"Tahun",2021)/GETPIVOTDATA("Jml. Pend. Miskin (ribu jiwa)",$K$7,"Tahun",2021)</f>
        <v>#REF!</v>
      </c>
      <c r="DFB2" t="s">
        <v>764</v>
      </c>
      <c r="DFC2" s="13">
        <f>GETPIVOTDATA("% Pend. Miskin",$F$7,"Tahun",2020)</f>
        <v>6.6950000000000003</v>
      </c>
      <c r="DFD2" s="13">
        <f>GETPIVOTDATA("% Pend. Miskin",$F$7,"Tahun",2021)</f>
        <v>6.9399999999999995</v>
      </c>
      <c r="DFE2" t="s">
        <v>763</v>
      </c>
      <c r="DFF2" s="13" t="e">
        <f>GETPIVOTDATA("Jml. Pend. Miskin (ribu jiwa)",$A$7,"Tahun",2020)/GETPIVOTDATA("Jml. Pend. Miskin (ribu jiwa)",$K$7,"Tahun",2020)</f>
        <v>#REF!</v>
      </c>
      <c r="DFG2" s="13" t="e">
        <f>GETPIVOTDATA("Jml. Pend. Miskin (ribu jiwa)",$A$7,"Tahun",2021)/GETPIVOTDATA("Jml. Pend. Miskin (ribu jiwa)",$K$7,"Tahun",2021)</f>
        <v>#REF!</v>
      </c>
      <c r="DFJ2" t="s">
        <v>764</v>
      </c>
      <c r="DFK2" s="13">
        <f>GETPIVOTDATA("% Pend. Miskin",$F$7,"Tahun",2020)</f>
        <v>6.6950000000000003</v>
      </c>
      <c r="DFL2" s="13">
        <f>GETPIVOTDATA("% Pend. Miskin",$F$7,"Tahun",2021)</f>
        <v>6.9399999999999995</v>
      </c>
      <c r="DFM2" t="s">
        <v>763</v>
      </c>
      <c r="DFN2" s="13" t="e">
        <f>GETPIVOTDATA("Jml. Pend. Miskin (ribu jiwa)",$A$7,"Tahun",2020)/GETPIVOTDATA("Jml. Pend. Miskin (ribu jiwa)",$K$7,"Tahun",2020)</f>
        <v>#REF!</v>
      </c>
      <c r="DFO2" s="13" t="e">
        <f>GETPIVOTDATA("Jml. Pend. Miskin (ribu jiwa)",$A$7,"Tahun",2021)/GETPIVOTDATA("Jml. Pend. Miskin (ribu jiwa)",$K$7,"Tahun",2021)</f>
        <v>#REF!</v>
      </c>
      <c r="DFR2" t="s">
        <v>764</v>
      </c>
      <c r="DFS2" s="13">
        <f>GETPIVOTDATA("% Pend. Miskin",$F$7,"Tahun",2020)</f>
        <v>6.6950000000000003</v>
      </c>
      <c r="DFT2" s="13">
        <f>GETPIVOTDATA("% Pend. Miskin",$F$7,"Tahun",2021)</f>
        <v>6.9399999999999995</v>
      </c>
      <c r="DFU2" t="s">
        <v>763</v>
      </c>
      <c r="DFV2" s="13" t="e">
        <f>GETPIVOTDATA("Jml. Pend. Miskin (ribu jiwa)",$A$7,"Tahun",2020)/GETPIVOTDATA("Jml. Pend. Miskin (ribu jiwa)",$K$7,"Tahun",2020)</f>
        <v>#REF!</v>
      </c>
      <c r="DFW2" s="13" t="e">
        <f>GETPIVOTDATA("Jml. Pend. Miskin (ribu jiwa)",$A$7,"Tahun",2021)/GETPIVOTDATA("Jml. Pend. Miskin (ribu jiwa)",$K$7,"Tahun",2021)</f>
        <v>#REF!</v>
      </c>
      <c r="DFZ2" t="s">
        <v>764</v>
      </c>
      <c r="DGA2" s="13">
        <f>GETPIVOTDATA("% Pend. Miskin",$F$7,"Tahun",2020)</f>
        <v>6.6950000000000003</v>
      </c>
      <c r="DGB2" s="13">
        <f>GETPIVOTDATA("% Pend. Miskin",$F$7,"Tahun",2021)</f>
        <v>6.9399999999999995</v>
      </c>
      <c r="DGC2" t="s">
        <v>763</v>
      </c>
      <c r="DGD2" s="13" t="e">
        <f>GETPIVOTDATA("Jml. Pend. Miskin (ribu jiwa)",$A$7,"Tahun",2020)/GETPIVOTDATA("Jml. Pend. Miskin (ribu jiwa)",$K$7,"Tahun",2020)</f>
        <v>#REF!</v>
      </c>
      <c r="DGE2" s="13" t="e">
        <f>GETPIVOTDATA("Jml. Pend. Miskin (ribu jiwa)",$A$7,"Tahun",2021)/GETPIVOTDATA("Jml. Pend. Miskin (ribu jiwa)",$K$7,"Tahun",2021)</f>
        <v>#REF!</v>
      </c>
      <c r="DGH2" t="s">
        <v>764</v>
      </c>
      <c r="DGI2" s="13">
        <f>GETPIVOTDATA("% Pend. Miskin",$F$7,"Tahun",2020)</f>
        <v>6.6950000000000003</v>
      </c>
      <c r="DGJ2" s="13">
        <f>GETPIVOTDATA("% Pend. Miskin",$F$7,"Tahun",2021)</f>
        <v>6.9399999999999995</v>
      </c>
      <c r="DGK2" t="s">
        <v>763</v>
      </c>
      <c r="DGL2" s="13" t="e">
        <f>GETPIVOTDATA("Jml. Pend. Miskin (ribu jiwa)",$A$7,"Tahun",2020)/GETPIVOTDATA("Jml. Pend. Miskin (ribu jiwa)",$K$7,"Tahun",2020)</f>
        <v>#REF!</v>
      </c>
      <c r="DGM2" s="13" t="e">
        <f>GETPIVOTDATA("Jml. Pend. Miskin (ribu jiwa)",$A$7,"Tahun",2021)/GETPIVOTDATA("Jml. Pend. Miskin (ribu jiwa)",$K$7,"Tahun",2021)</f>
        <v>#REF!</v>
      </c>
      <c r="DGP2" t="s">
        <v>764</v>
      </c>
      <c r="DGQ2" s="13">
        <f>GETPIVOTDATA("% Pend. Miskin",$F$7,"Tahun",2020)</f>
        <v>6.6950000000000003</v>
      </c>
      <c r="DGR2" s="13">
        <f>GETPIVOTDATA("% Pend. Miskin",$F$7,"Tahun",2021)</f>
        <v>6.9399999999999995</v>
      </c>
      <c r="DGS2" t="s">
        <v>763</v>
      </c>
      <c r="DGT2" s="13" t="e">
        <f>GETPIVOTDATA("Jml. Pend. Miskin (ribu jiwa)",$A$7,"Tahun",2020)/GETPIVOTDATA("Jml. Pend. Miskin (ribu jiwa)",$K$7,"Tahun",2020)</f>
        <v>#REF!</v>
      </c>
      <c r="DGU2" s="13" t="e">
        <f>GETPIVOTDATA("Jml. Pend. Miskin (ribu jiwa)",$A$7,"Tahun",2021)/GETPIVOTDATA("Jml. Pend. Miskin (ribu jiwa)",$K$7,"Tahun",2021)</f>
        <v>#REF!</v>
      </c>
      <c r="DGX2" t="s">
        <v>764</v>
      </c>
      <c r="DGY2" s="13">
        <f>GETPIVOTDATA("% Pend. Miskin",$F$7,"Tahun",2020)</f>
        <v>6.6950000000000003</v>
      </c>
      <c r="DGZ2" s="13">
        <f>GETPIVOTDATA("% Pend. Miskin",$F$7,"Tahun",2021)</f>
        <v>6.9399999999999995</v>
      </c>
      <c r="DHA2" t="s">
        <v>763</v>
      </c>
      <c r="DHB2" s="13" t="e">
        <f>GETPIVOTDATA("Jml. Pend. Miskin (ribu jiwa)",$A$7,"Tahun",2020)/GETPIVOTDATA("Jml. Pend. Miskin (ribu jiwa)",$K$7,"Tahun",2020)</f>
        <v>#REF!</v>
      </c>
      <c r="DHC2" s="13" t="e">
        <f>GETPIVOTDATA("Jml. Pend. Miskin (ribu jiwa)",$A$7,"Tahun",2021)/GETPIVOTDATA("Jml. Pend. Miskin (ribu jiwa)",$K$7,"Tahun",2021)</f>
        <v>#REF!</v>
      </c>
      <c r="DHF2" t="s">
        <v>764</v>
      </c>
      <c r="DHG2" s="13">
        <f>GETPIVOTDATA("% Pend. Miskin",$F$7,"Tahun",2020)</f>
        <v>6.6950000000000003</v>
      </c>
      <c r="DHH2" s="13">
        <f>GETPIVOTDATA("% Pend. Miskin",$F$7,"Tahun",2021)</f>
        <v>6.9399999999999995</v>
      </c>
      <c r="DHI2" t="s">
        <v>763</v>
      </c>
      <c r="DHJ2" s="13" t="e">
        <f>GETPIVOTDATA("Jml. Pend. Miskin (ribu jiwa)",$A$7,"Tahun",2020)/GETPIVOTDATA("Jml. Pend. Miskin (ribu jiwa)",$K$7,"Tahun",2020)</f>
        <v>#REF!</v>
      </c>
      <c r="DHK2" s="13" t="e">
        <f>GETPIVOTDATA("Jml. Pend. Miskin (ribu jiwa)",$A$7,"Tahun",2021)/GETPIVOTDATA("Jml. Pend. Miskin (ribu jiwa)",$K$7,"Tahun",2021)</f>
        <v>#REF!</v>
      </c>
      <c r="DHN2" t="s">
        <v>764</v>
      </c>
      <c r="DHO2" s="13">
        <f>GETPIVOTDATA("% Pend. Miskin",$F$7,"Tahun",2020)</f>
        <v>6.6950000000000003</v>
      </c>
      <c r="DHP2" s="13">
        <f>GETPIVOTDATA("% Pend. Miskin",$F$7,"Tahun",2021)</f>
        <v>6.9399999999999995</v>
      </c>
      <c r="DHQ2" t="s">
        <v>763</v>
      </c>
      <c r="DHR2" s="13" t="e">
        <f>GETPIVOTDATA("Jml. Pend. Miskin (ribu jiwa)",$A$7,"Tahun",2020)/GETPIVOTDATA("Jml. Pend. Miskin (ribu jiwa)",$K$7,"Tahun",2020)</f>
        <v>#REF!</v>
      </c>
      <c r="DHS2" s="13" t="e">
        <f>GETPIVOTDATA("Jml. Pend. Miskin (ribu jiwa)",$A$7,"Tahun",2021)/GETPIVOTDATA("Jml. Pend. Miskin (ribu jiwa)",$K$7,"Tahun",2021)</f>
        <v>#REF!</v>
      </c>
      <c r="DHV2" t="s">
        <v>764</v>
      </c>
      <c r="DHW2" s="13">
        <f>GETPIVOTDATA("% Pend. Miskin",$F$7,"Tahun",2020)</f>
        <v>6.6950000000000003</v>
      </c>
      <c r="DHX2" s="13">
        <f>GETPIVOTDATA("% Pend. Miskin",$F$7,"Tahun",2021)</f>
        <v>6.9399999999999995</v>
      </c>
      <c r="DHY2" t="s">
        <v>763</v>
      </c>
      <c r="DHZ2" s="13" t="e">
        <f>GETPIVOTDATA("Jml. Pend. Miskin (ribu jiwa)",$A$7,"Tahun",2020)/GETPIVOTDATA("Jml. Pend. Miskin (ribu jiwa)",$K$7,"Tahun",2020)</f>
        <v>#REF!</v>
      </c>
      <c r="DIA2" s="13" t="e">
        <f>GETPIVOTDATA("Jml. Pend. Miskin (ribu jiwa)",$A$7,"Tahun",2021)/GETPIVOTDATA("Jml. Pend. Miskin (ribu jiwa)",$K$7,"Tahun",2021)</f>
        <v>#REF!</v>
      </c>
      <c r="DID2" t="s">
        <v>764</v>
      </c>
      <c r="DIE2" s="13">
        <f>GETPIVOTDATA("% Pend. Miskin",$F$7,"Tahun",2020)</f>
        <v>6.6950000000000003</v>
      </c>
      <c r="DIF2" s="13">
        <f>GETPIVOTDATA("% Pend. Miskin",$F$7,"Tahun",2021)</f>
        <v>6.9399999999999995</v>
      </c>
      <c r="DIG2" t="s">
        <v>763</v>
      </c>
      <c r="DIH2" s="13" t="e">
        <f>GETPIVOTDATA("Jml. Pend. Miskin (ribu jiwa)",$A$7,"Tahun",2020)/GETPIVOTDATA("Jml. Pend. Miskin (ribu jiwa)",$K$7,"Tahun",2020)</f>
        <v>#REF!</v>
      </c>
      <c r="DII2" s="13" t="e">
        <f>GETPIVOTDATA("Jml. Pend. Miskin (ribu jiwa)",$A$7,"Tahun",2021)/GETPIVOTDATA("Jml. Pend. Miskin (ribu jiwa)",$K$7,"Tahun",2021)</f>
        <v>#REF!</v>
      </c>
      <c r="DIL2" t="s">
        <v>764</v>
      </c>
      <c r="DIM2" s="13">
        <f>GETPIVOTDATA("% Pend. Miskin",$F$7,"Tahun",2020)</f>
        <v>6.6950000000000003</v>
      </c>
      <c r="DIN2" s="13">
        <f>GETPIVOTDATA("% Pend. Miskin",$F$7,"Tahun",2021)</f>
        <v>6.9399999999999995</v>
      </c>
      <c r="DIO2" t="s">
        <v>763</v>
      </c>
      <c r="DIP2" s="13" t="e">
        <f>GETPIVOTDATA("Jml. Pend. Miskin (ribu jiwa)",$A$7,"Tahun",2020)/GETPIVOTDATA("Jml. Pend. Miskin (ribu jiwa)",$K$7,"Tahun",2020)</f>
        <v>#REF!</v>
      </c>
      <c r="DIQ2" s="13" t="e">
        <f>GETPIVOTDATA("Jml. Pend. Miskin (ribu jiwa)",$A$7,"Tahun",2021)/GETPIVOTDATA("Jml. Pend. Miskin (ribu jiwa)",$K$7,"Tahun",2021)</f>
        <v>#REF!</v>
      </c>
      <c r="DIT2" t="s">
        <v>764</v>
      </c>
      <c r="DIU2" s="13">
        <f>GETPIVOTDATA("% Pend. Miskin",$F$7,"Tahun",2020)</f>
        <v>6.6950000000000003</v>
      </c>
      <c r="DIV2" s="13">
        <f>GETPIVOTDATA("% Pend. Miskin",$F$7,"Tahun",2021)</f>
        <v>6.9399999999999995</v>
      </c>
      <c r="DIW2" t="s">
        <v>763</v>
      </c>
      <c r="DIX2" s="13" t="e">
        <f>GETPIVOTDATA("Jml. Pend. Miskin (ribu jiwa)",$A$7,"Tahun",2020)/GETPIVOTDATA("Jml. Pend. Miskin (ribu jiwa)",$K$7,"Tahun",2020)</f>
        <v>#REF!</v>
      </c>
      <c r="DIY2" s="13" t="e">
        <f>GETPIVOTDATA("Jml. Pend. Miskin (ribu jiwa)",$A$7,"Tahun",2021)/GETPIVOTDATA("Jml. Pend. Miskin (ribu jiwa)",$K$7,"Tahun",2021)</f>
        <v>#REF!</v>
      </c>
      <c r="DJB2" t="s">
        <v>764</v>
      </c>
      <c r="DJC2" s="13">
        <f>GETPIVOTDATA("% Pend. Miskin",$F$7,"Tahun",2020)</f>
        <v>6.6950000000000003</v>
      </c>
      <c r="DJD2" s="13">
        <f>GETPIVOTDATA("% Pend. Miskin",$F$7,"Tahun",2021)</f>
        <v>6.9399999999999995</v>
      </c>
      <c r="DJE2" t="s">
        <v>763</v>
      </c>
      <c r="DJF2" s="13" t="e">
        <f>GETPIVOTDATA("Jml. Pend. Miskin (ribu jiwa)",$A$7,"Tahun",2020)/GETPIVOTDATA("Jml. Pend. Miskin (ribu jiwa)",$K$7,"Tahun",2020)</f>
        <v>#REF!</v>
      </c>
      <c r="DJG2" s="13" t="e">
        <f>GETPIVOTDATA("Jml. Pend. Miskin (ribu jiwa)",$A$7,"Tahun",2021)/GETPIVOTDATA("Jml. Pend. Miskin (ribu jiwa)",$K$7,"Tahun",2021)</f>
        <v>#REF!</v>
      </c>
      <c r="DJJ2" t="s">
        <v>764</v>
      </c>
      <c r="DJK2" s="13">
        <f>GETPIVOTDATA("% Pend. Miskin",$F$7,"Tahun",2020)</f>
        <v>6.6950000000000003</v>
      </c>
      <c r="DJL2" s="13">
        <f>GETPIVOTDATA("% Pend. Miskin",$F$7,"Tahun",2021)</f>
        <v>6.9399999999999995</v>
      </c>
      <c r="DJM2" t="s">
        <v>763</v>
      </c>
      <c r="DJN2" s="13" t="e">
        <f>GETPIVOTDATA("Jml. Pend. Miskin (ribu jiwa)",$A$7,"Tahun",2020)/GETPIVOTDATA("Jml. Pend. Miskin (ribu jiwa)",$K$7,"Tahun",2020)</f>
        <v>#REF!</v>
      </c>
      <c r="DJO2" s="13" t="e">
        <f>GETPIVOTDATA("Jml. Pend. Miskin (ribu jiwa)",$A$7,"Tahun",2021)/GETPIVOTDATA("Jml. Pend. Miskin (ribu jiwa)",$K$7,"Tahun",2021)</f>
        <v>#REF!</v>
      </c>
      <c r="DJR2" t="s">
        <v>764</v>
      </c>
      <c r="DJS2" s="13">
        <f>GETPIVOTDATA("% Pend. Miskin",$F$7,"Tahun",2020)</f>
        <v>6.6950000000000003</v>
      </c>
      <c r="DJT2" s="13">
        <f>GETPIVOTDATA("% Pend. Miskin",$F$7,"Tahun",2021)</f>
        <v>6.9399999999999995</v>
      </c>
      <c r="DJU2" t="s">
        <v>763</v>
      </c>
      <c r="DJV2" s="13" t="e">
        <f>GETPIVOTDATA("Jml. Pend. Miskin (ribu jiwa)",$A$7,"Tahun",2020)/GETPIVOTDATA("Jml. Pend. Miskin (ribu jiwa)",$K$7,"Tahun",2020)</f>
        <v>#REF!</v>
      </c>
      <c r="DJW2" s="13" t="e">
        <f>GETPIVOTDATA("Jml. Pend. Miskin (ribu jiwa)",$A$7,"Tahun",2021)/GETPIVOTDATA("Jml. Pend. Miskin (ribu jiwa)",$K$7,"Tahun",2021)</f>
        <v>#REF!</v>
      </c>
      <c r="DJZ2" t="s">
        <v>764</v>
      </c>
      <c r="DKA2" s="13">
        <f>GETPIVOTDATA("% Pend. Miskin",$F$7,"Tahun",2020)</f>
        <v>6.6950000000000003</v>
      </c>
      <c r="DKB2" s="13">
        <f>GETPIVOTDATA("% Pend. Miskin",$F$7,"Tahun",2021)</f>
        <v>6.9399999999999995</v>
      </c>
      <c r="DKC2" t="s">
        <v>763</v>
      </c>
      <c r="DKD2" s="13" t="e">
        <f>GETPIVOTDATA("Jml. Pend. Miskin (ribu jiwa)",$A$7,"Tahun",2020)/GETPIVOTDATA("Jml. Pend. Miskin (ribu jiwa)",$K$7,"Tahun",2020)</f>
        <v>#REF!</v>
      </c>
      <c r="DKE2" s="13" t="e">
        <f>GETPIVOTDATA("Jml. Pend. Miskin (ribu jiwa)",$A$7,"Tahun",2021)/GETPIVOTDATA("Jml. Pend. Miskin (ribu jiwa)",$K$7,"Tahun",2021)</f>
        <v>#REF!</v>
      </c>
      <c r="DKH2" t="s">
        <v>764</v>
      </c>
      <c r="DKI2" s="13">
        <f>GETPIVOTDATA("% Pend. Miskin",$F$7,"Tahun",2020)</f>
        <v>6.6950000000000003</v>
      </c>
      <c r="DKJ2" s="13">
        <f>GETPIVOTDATA("% Pend. Miskin",$F$7,"Tahun",2021)</f>
        <v>6.9399999999999995</v>
      </c>
      <c r="DKK2" t="s">
        <v>763</v>
      </c>
      <c r="DKL2" s="13" t="e">
        <f>GETPIVOTDATA("Jml. Pend. Miskin (ribu jiwa)",$A$7,"Tahun",2020)/GETPIVOTDATA("Jml. Pend. Miskin (ribu jiwa)",$K$7,"Tahun",2020)</f>
        <v>#REF!</v>
      </c>
      <c r="DKM2" s="13" t="e">
        <f>GETPIVOTDATA("Jml. Pend. Miskin (ribu jiwa)",$A$7,"Tahun",2021)/GETPIVOTDATA("Jml. Pend. Miskin (ribu jiwa)",$K$7,"Tahun",2021)</f>
        <v>#REF!</v>
      </c>
      <c r="DKP2" t="s">
        <v>764</v>
      </c>
      <c r="DKQ2" s="13">
        <f>GETPIVOTDATA("% Pend. Miskin",$F$7,"Tahun",2020)</f>
        <v>6.6950000000000003</v>
      </c>
      <c r="DKR2" s="13">
        <f>GETPIVOTDATA("% Pend. Miskin",$F$7,"Tahun",2021)</f>
        <v>6.9399999999999995</v>
      </c>
      <c r="DKS2" t="s">
        <v>763</v>
      </c>
      <c r="DKT2" s="13" t="e">
        <f>GETPIVOTDATA("Jml. Pend. Miskin (ribu jiwa)",$A$7,"Tahun",2020)/GETPIVOTDATA("Jml. Pend. Miskin (ribu jiwa)",$K$7,"Tahun",2020)</f>
        <v>#REF!</v>
      </c>
      <c r="DKU2" s="13" t="e">
        <f>GETPIVOTDATA("Jml. Pend. Miskin (ribu jiwa)",$A$7,"Tahun",2021)/GETPIVOTDATA("Jml. Pend. Miskin (ribu jiwa)",$K$7,"Tahun",2021)</f>
        <v>#REF!</v>
      </c>
      <c r="DKX2" t="s">
        <v>764</v>
      </c>
      <c r="DKY2" s="13">
        <f>GETPIVOTDATA("% Pend. Miskin",$F$7,"Tahun",2020)</f>
        <v>6.6950000000000003</v>
      </c>
      <c r="DKZ2" s="13">
        <f>GETPIVOTDATA("% Pend. Miskin",$F$7,"Tahun",2021)</f>
        <v>6.9399999999999995</v>
      </c>
      <c r="DLA2" t="s">
        <v>763</v>
      </c>
      <c r="DLB2" s="13" t="e">
        <f>GETPIVOTDATA("Jml. Pend. Miskin (ribu jiwa)",$A$7,"Tahun",2020)/GETPIVOTDATA("Jml. Pend. Miskin (ribu jiwa)",$K$7,"Tahun",2020)</f>
        <v>#REF!</v>
      </c>
      <c r="DLC2" s="13" t="e">
        <f>GETPIVOTDATA("Jml. Pend. Miskin (ribu jiwa)",$A$7,"Tahun",2021)/GETPIVOTDATA("Jml. Pend. Miskin (ribu jiwa)",$K$7,"Tahun",2021)</f>
        <v>#REF!</v>
      </c>
      <c r="DLF2" t="s">
        <v>764</v>
      </c>
      <c r="DLG2" s="13">
        <f>GETPIVOTDATA("% Pend. Miskin",$F$7,"Tahun",2020)</f>
        <v>6.6950000000000003</v>
      </c>
      <c r="DLH2" s="13">
        <f>GETPIVOTDATA("% Pend. Miskin",$F$7,"Tahun",2021)</f>
        <v>6.9399999999999995</v>
      </c>
      <c r="DLI2" t="s">
        <v>763</v>
      </c>
      <c r="DLJ2" s="13" t="e">
        <f>GETPIVOTDATA("Jml. Pend. Miskin (ribu jiwa)",$A$7,"Tahun",2020)/GETPIVOTDATA("Jml. Pend. Miskin (ribu jiwa)",$K$7,"Tahun",2020)</f>
        <v>#REF!</v>
      </c>
      <c r="DLK2" s="13" t="e">
        <f>GETPIVOTDATA("Jml. Pend. Miskin (ribu jiwa)",$A$7,"Tahun",2021)/GETPIVOTDATA("Jml. Pend. Miskin (ribu jiwa)",$K$7,"Tahun",2021)</f>
        <v>#REF!</v>
      </c>
      <c r="DLN2" t="s">
        <v>764</v>
      </c>
      <c r="DLO2" s="13">
        <f>GETPIVOTDATA("% Pend. Miskin",$F$7,"Tahun",2020)</f>
        <v>6.6950000000000003</v>
      </c>
      <c r="DLP2" s="13">
        <f>GETPIVOTDATA("% Pend. Miskin",$F$7,"Tahun",2021)</f>
        <v>6.9399999999999995</v>
      </c>
      <c r="DLQ2" t="s">
        <v>763</v>
      </c>
      <c r="DLR2" s="13" t="e">
        <f>GETPIVOTDATA("Jml. Pend. Miskin (ribu jiwa)",$A$7,"Tahun",2020)/GETPIVOTDATA("Jml. Pend. Miskin (ribu jiwa)",$K$7,"Tahun",2020)</f>
        <v>#REF!</v>
      </c>
      <c r="DLS2" s="13" t="e">
        <f>GETPIVOTDATA("Jml. Pend. Miskin (ribu jiwa)",$A$7,"Tahun",2021)/GETPIVOTDATA("Jml. Pend. Miskin (ribu jiwa)",$K$7,"Tahun",2021)</f>
        <v>#REF!</v>
      </c>
      <c r="DLV2" t="s">
        <v>764</v>
      </c>
      <c r="DLW2" s="13">
        <f>GETPIVOTDATA("% Pend. Miskin",$F$7,"Tahun",2020)</f>
        <v>6.6950000000000003</v>
      </c>
      <c r="DLX2" s="13">
        <f>GETPIVOTDATA("% Pend. Miskin",$F$7,"Tahun",2021)</f>
        <v>6.9399999999999995</v>
      </c>
      <c r="DLY2" t="s">
        <v>763</v>
      </c>
      <c r="DLZ2" s="13" t="e">
        <f>GETPIVOTDATA("Jml. Pend. Miskin (ribu jiwa)",$A$7,"Tahun",2020)/GETPIVOTDATA("Jml. Pend. Miskin (ribu jiwa)",$K$7,"Tahun",2020)</f>
        <v>#REF!</v>
      </c>
      <c r="DMA2" s="13" t="e">
        <f>GETPIVOTDATA("Jml. Pend. Miskin (ribu jiwa)",$A$7,"Tahun",2021)/GETPIVOTDATA("Jml. Pend. Miskin (ribu jiwa)",$K$7,"Tahun",2021)</f>
        <v>#REF!</v>
      </c>
      <c r="DMD2" t="s">
        <v>764</v>
      </c>
      <c r="DME2" s="13">
        <f>GETPIVOTDATA("% Pend. Miskin",$F$7,"Tahun",2020)</f>
        <v>6.6950000000000003</v>
      </c>
      <c r="DMF2" s="13">
        <f>GETPIVOTDATA("% Pend. Miskin",$F$7,"Tahun",2021)</f>
        <v>6.9399999999999995</v>
      </c>
      <c r="DMG2" t="s">
        <v>763</v>
      </c>
      <c r="DMH2" s="13" t="e">
        <f>GETPIVOTDATA("Jml. Pend. Miskin (ribu jiwa)",$A$7,"Tahun",2020)/GETPIVOTDATA("Jml. Pend. Miskin (ribu jiwa)",$K$7,"Tahun",2020)</f>
        <v>#REF!</v>
      </c>
      <c r="DMI2" s="13" t="e">
        <f>GETPIVOTDATA("Jml. Pend. Miskin (ribu jiwa)",$A$7,"Tahun",2021)/GETPIVOTDATA("Jml. Pend. Miskin (ribu jiwa)",$K$7,"Tahun",2021)</f>
        <v>#REF!</v>
      </c>
      <c r="DML2" t="s">
        <v>764</v>
      </c>
      <c r="DMM2" s="13">
        <f>GETPIVOTDATA("% Pend. Miskin",$F$7,"Tahun",2020)</f>
        <v>6.6950000000000003</v>
      </c>
      <c r="DMN2" s="13">
        <f>GETPIVOTDATA("% Pend. Miskin",$F$7,"Tahun",2021)</f>
        <v>6.9399999999999995</v>
      </c>
      <c r="DMO2" t="s">
        <v>763</v>
      </c>
      <c r="DMP2" s="13" t="e">
        <f>GETPIVOTDATA("Jml. Pend. Miskin (ribu jiwa)",$A$7,"Tahun",2020)/GETPIVOTDATA("Jml. Pend. Miskin (ribu jiwa)",$K$7,"Tahun",2020)</f>
        <v>#REF!</v>
      </c>
      <c r="DMQ2" s="13" t="e">
        <f>GETPIVOTDATA("Jml. Pend. Miskin (ribu jiwa)",$A$7,"Tahun",2021)/GETPIVOTDATA("Jml. Pend. Miskin (ribu jiwa)",$K$7,"Tahun",2021)</f>
        <v>#REF!</v>
      </c>
      <c r="DMT2" t="s">
        <v>764</v>
      </c>
      <c r="DMU2" s="13">
        <f>GETPIVOTDATA("% Pend. Miskin",$F$7,"Tahun",2020)</f>
        <v>6.6950000000000003</v>
      </c>
      <c r="DMV2" s="13">
        <f>GETPIVOTDATA("% Pend. Miskin",$F$7,"Tahun",2021)</f>
        <v>6.9399999999999995</v>
      </c>
      <c r="DMW2" t="s">
        <v>763</v>
      </c>
      <c r="DMX2" s="13" t="e">
        <f>GETPIVOTDATA("Jml. Pend. Miskin (ribu jiwa)",$A$7,"Tahun",2020)/GETPIVOTDATA("Jml. Pend. Miskin (ribu jiwa)",$K$7,"Tahun",2020)</f>
        <v>#REF!</v>
      </c>
      <c r="DMY2" s="13" t="e">
        <f>GETPIVOTDATA("Jml. Pend. Miskin (ribu jiwa)",$A$7,"Tahun",2021)/GETPIVOTDATA("Jml. Pend. Miskin (ribu jiwa)",$K$7,"Tahun",2021)</f>
        <v>#REF!</v>
      </c>
      <c r="DNB2" t="s">
        <v>764</v>
      </c>
      <c r="DNC2" s="13">
        <f>GETPIVOTDATA("% Pend. Miskin",$F$7,"Tahun",2020)</f>
        <v>6.6950000000000003</v>
      </c>
      <c r="DND2" s="13">
        <f>GETPIVOTDATA("% Pend. Miskin",$F$7,"Tahun",2021)</f>
        <v>6.9399999999999995</v>
      </c>
      <c r="DNE2" t="s">
        <v>763</v>
      </c>
      <c r="DNF2" s="13" t="e">
        <f>GETPIVOTDATA("Jml. Pend. Miskin (ribu jiwa)",$A$7,"Tahun",2020)/GETPIVOTDATA("Jml. Pend. Miskin (ribu jiwa)",$K$7,"Tahun",2020)</f>
        <v>#REF!</v>
      </c>
      <c r="DNG2" s="13" t="e">
        <f>GETPIVOTDATA("Jml. Pend. Miskin (ribu jiwa)",$A$7,"Tahun",2021)/GETPIVOTDATA("Jml. Pend. Miskin (ribu jiwa)",$K$7,"Tahun",2021)</f>
        <v>#REF!</v>
      </c>
      <c r="DNJ2" t="s">
        <v>764</v>
      </c>
      <c r="DNK2" s="13">
        <f>GETPIVOTDATA("% Pend. Miskin",$F$7,"Tahun",2020)</f>
        <v>6.6950000000000003</v>
      </c>
      <c r="DNL2" s="13">
        <f>GETPIVOTDATA("% Pend. Miskin",$F$7,"Tahun",2021)</f>
        <v>6.9399999999999995</v>
      </c>
      <c r="DNM2" t="s">
        <v>763</v>
      </c>
      <c r="DNN2" s="13" t="e">
        <f>GETPIVOTDATA("Jml. Pend. Miskin (ribu jiwa)",$A$7,"Tahun",2020)/GETPIVOTDATA("Jml. Pend. Miskin (ribu jiwa)",$K$7,"Tahun",2020)</f>
        <v>#REF!</v>
      </c>
      <c r="DNO2" s="13" t="e">
        <f>GETPIVOTDATA("Jml. Pend. Miskin (ribu jiwa)",$A$7,"Tahun",2021)/GETPIVOTDATA("Jml. Pend. Miskin (ribu jiwa)",$K$7,"Tahun",2021)</f>
        <v>#REF!</v>
      </c>
      <c r="DNR2" t="s">
        <v>764</v>
      </c>
      <c r="DNS2" s="13">
        <f>GETPIVOTDATA("% Pend. Miskin",$F$7,"Tahun",2020)</f>
        <v>6.6950000000000003</v>
      </c>
      <c r="DNT2" s="13">
        <f>GETPIVOTDATA("% Pend. Miskin",$F$7,"Tahun",2021)</f>
        <v>6.9399999999999995</v>
      </c>
      <c r="DNU2" t="s">
        <v>763</v>
      </c>
      <c r="DNV2" s="13" t="e">
        <f>GETPIVOTDATA("Jml. Pend. Miskin (ribu jiwa)",$A$7,"Tahun",2020)/GETPIVOTDATA("Jml. Pend. Miskin (ribu jiwa)",$K$7,"Tahun",2020)</f>
        <v>#REF!</v>
      </c>
      <c r="DNW2" s="13" t="e">
        <f>GETPIVOTDATA("Jml. Pend. Miskin (ribu jiwa)",$A$7,"Tahun",2021)/GETPIVOTDATA("Jml. Pend. Miskin (ribu jiwa)",$K$7,"Tahun",2021)</f>
        <v>#REF!</v>
      </c>
      <c r="DNZ2" t="s">
        <v>764</v>
      </c>
      <c r="DOA2" s="13">
        <f>GETPIVOTDATA("% Pend. Miskin",$F$7,"Tahun",2020)</f>
        <v>6.6950000000000003</v>
      </c>
      <c r="DOB2" s="13">
        <f>GETPIVOTDATA("% Pend. Miskin",$F$7,"Tahun",2021)</f>
        <v>6.9399999999999995</v>
      </c>
      <c r="DOC2" t="s">
        <v>763</v>
      </c>
      <c r="DOD2" s="13" t="e">
        <f>GETPIVOTDATA("Jml. Pend. Miskin (ribu jiwa)",$A$7,"Tahun",2020)/GETPIVOTDATA("Jml. Pend. Miskin (ribu jiwa)",$K$7,"Tahun",2020)</f>
        <v>#REF!</v>
      </c>
      <c r="DOE2" s="13" t="e">
        <f>GETPIVOTDATA("Jml. Pend. Miskin (ribu jiwa)",$A$7,"Tahun",2021)/GETPIVOTDATA("Jml. Pend. Miskin (ribu jiwa)",$K$7,"Tahun",2021)</f>
        <v>#REF!</v>
      </c>
      <c r="DOH2" t="s">
        <v>764</v>
      </c>
      <c r="DOI2" s="13">
        <f>GETPIVOTDATA("% Pend. Miskin",$F$7,"Tahun",2020)</f>
        <v>6.6950000000000003</v>
      </c>
      <c r="DOJ2" s="13">
        <f>GETPIVOTDATA("% Pend. Miskin",$F$7,"Tahun",2021)</f>
        <v>6.9399999999999995</v>
      </c>
      <c r="DOK2" t="s">
        <v>763</v>
      </c>
      <c r="DOL2" s="13" t="e">
        <f>GETPIVOTDATA("Jml. Pend. Miskin (ribu jiwa)",$A$7,"Tahun",2020)/GETPIVOTDATA("Jml. Pend. Miskin (ribu jiwa)",$K$7,"Tahun",2020)</f>
        <v>#REF!</v>
      </c>
      <c r="DOM2" s="13" t="e">
        <f>GETPIVOTDATA("Jml. Pend. Miskin (ribu jiwa)",$A$7,"Tahun",2021)/GETPIVOTDATA("Jml. Pend. Miskin (ribu jiwa)",$K$7,"Tahun",2021)</f>
        <v>#REF!</v>
      </c>
      <c r="DOP2" t="s">
        <v>764</v>
      </c>
      <c r="DOQ2" s="13">
        <f>GETPIVOTDATA("% Pend. Miskin",$F$7,"Tahun",2020)</f>
        <v>6.6950000000000003</v>
      </c>
      <c r="DOR2" s="13">
        <f>GETPIVOTDATA("% Pend. Miskin",$F$7,"Tahun",2021)</f>
        <v>6.9399999999999995</v>
      </c>
      <c r="DOS2" t="s">
        <v>763</v>
      </c>
      <c r="DOT2" s="13" t="e">
        <f>GETPIVOTDATA("Jml. Pend. Miskin (ribu jiwa)",$A$7,"Tahun",2020)/GETPIVOTDATA("Jml. Pend. Miskin (ribu jiwa)",$K$7,"Tahun",2020)</f>
        <v>#REF!</v>
      </c>
      <c r="DOU2" s="13" t="e">
        <f>GETPIVOTDATA("Jml. Pend. Miskin (ribu jiwa)",$A$7,"Tahun",2021)/GETPIVOTDATA("Jml. Pend. Miskin (ribu jiwa)",$K$7,"Tahun",2021)</f>
        <v>#REF!</v>
      </c>
      <c r="DOX2" t="s">
        <v>764</v>
      </c>
      <c r="DOY2" s="13">
        <f>GETPIVOTDATA("% Pend. Miskin",$F$7,"Tahun",2020)</f>
        <v>6.6950000000000003</v>
      </c>
      <c r="DOZ2" s="13">
        <f>GETPIVOTDATA("% Pend. Miskin",$F$7,"Tahun",2021)</f>
        <v>6.9399999999999995</v>
      </c>
      <c r="DPA2" t="s">
        <v>763</v>
      </c>
      <c r="DPB2" s="13" t="e">
        <f>GETPIVOTDATA("Jml. Pend. Miskin (ribu jiwa)",$A$7,"Tahun",2020)/GETPIVOTDATA("Jml. Pend. Miskin (ribu jiwa)",$K$7,"Tahun",2020)</f>
        <v>#REF!</v>
      </c>
      <c r="DPC2" s="13" t="e">
        <f>GETPIVOTDATA("Jml. Pend. Miskin (ribu jiwa)",$A$7,"Tahun",2021)/GETPIVOTDATA("Jml. Pend. Miskin (ribu jiwa)",$K$7,"Tahun",2021)</f>
        <v>#REF!</v>
      </c>
      <c r="DPF2" t="s">
        <v>764</v>
      </c>
      <c r="DPG2" s="13">
        <f>GETPIVOTDATA("% Pend. Miskin",$F$7,"Tahun",2020)</f>
        <v>6.6950000000000003</v>
      </c>
      <c r="DPH2" s="13">
        <f>GETPIVOTDATA("% Pend. Miskin",$F$7,"Tahun",2021)</f>
        <v>6.9399999999999995</v>
      </c>
      <c r="DPI2" t="s">
        <v>763</v>
      </c>
      <c r="DPJ2" s="13" t="e">
        <f>GETPIVOTDATA("Jml. Pend. Miskin (ribu jiwa)",$A$7,"Tahun",2020)/GETPIVOTDATA("Jml. Pend. Miskin (ribu jiwa)",$K$7,"Tahun",2020)</f>
        <v>#REF!</v>
      </c>
      <c r="DPK2" s="13" t="e">
        <f>GETPIVOTDATA("Jml. Pend. Miskin (ribu jiwa)",$A$7,"Tahun",2021)/GETPIVOTDATA("Jml. Pend. Miskin (ribu jiwa)",$K$7,"Tahun",2021)</f>
        <v>#REF!</v>
      </c>
      <c r="DPN2" t="s">
        <v>764</v>
      </c>
      <c r="DPO2" s="13">
        <f>GETPIVOTDATA("% Pend. Miskin",$F$7,"Tahun",2020)</f>
        <v>6.6950000000000003</v>
      </c>
      <c r="DPP2" s="13">
        <f>GETPIVOTDATA("% Pend. Miskin",$F$7,"Tahun",2021)</f>
        <v>6.9399999999999995</v>
      </c>
      <c r="DPQ2" t="s">
        <v>763</v>
      </c>
      <c r="DPR2" s="13" t="e">
        <f>GETPIVOTDATA("Jml. Pend. Miskin (ribu jiwa)",$A$7,"Tahun",2020)/GETPIVOTDATA("Jml. Pend. Miskin (ribu jiwa)",$K$7,"Tahun",2020)</f>
        <v>#REF!</v>
      </c>
      <c r="DPS2" s="13" t="e">
        <f>GETPIVOTDATA("Jml. Pend. Miskin (ribu jiwa)",$A$7,"Tahun",2021)/GETPIVOTDATA("Jml. Pend. Miskin (ribu jiwa)",$K$7,"Tahun",2021)</f>
        <v>#REF!</v>
      </c>
      <c r="DPV2" t="s">
        <v>764</v>
      </c>
      <c r="DPW2" s="13">
        <f>GETPIVOTDATA("% Pend. Miskin",$F$7,"Tahun",2020)</f>
        <v>6.6950000000000003</v>
      </c>
      <c r="DPX2" s="13">
        <f>GETPIVOTDATA("% Pend. Miskin",$F$7,"Tahun",2021)</f>
        <v>6.9399999999999995</v>
      </c>
      <c r="DPY2" t="s">
        <v>763</v>
      </c>
      <c r="DPZ2" s="13" t="e">
        <f>GETPIVOTDATA("Jml. Pend. Miskin (ribu jiwa)",$A$7,"Tahun",2020)/GETPIVOTDATA("Jml. Pend. Miskin (ribu jiwa)",$K$7,"Tahun",2020)</f>
        <v>#REF!</v>
      </c>
      <c r="DQA2" s="13" t="e">
        <f>GETPIVOTDATA("Jml. Pend. Miskin (ribu jiwa)",$A$7,"Tahun",2021)/GETPIVOTDATA("Jml. Pend. Miskin (ribu jiwa)",$K$7,"Tahun",2021)</f>
        <v>#REF!</v>
      </c>
      <c r="DQD2" t="s">
        <v>764</v>
      </c>
      <c r="DQE2" s="13">
        <f>GETPIVOTDATA("% Pend. Miskin",$F$7,"Tahun",2020)</f>
        <v>6.6950000000000003</v>
      </c>
      <c r="DQF2" s="13">
        <f>GETPIVOTDATA("% Pend. Miskin",$F$7,"Tahun",2021)</f>
        <v>6.9399999999999995</v>
      </c>
      <c r="DQG2" t="s">
        <v>763</v>
      </c>
      <c r="DQH2" s="13" t="e">
        <f>GETPIVOTDATA("Jml. Pend. Miskin (ribu jiwa)",$A$7,"Tahun",2020)/GETPIVOTDATA("Jml. Pend. Miskin (ribu jiwa)",$K$7,"Tahun",2020)</f>
        <v>#REF!</v>
      </c>
      <c r="DQI2" s="13" t="e">
        <f>GETPIVOTDATA("Jml. Pend. Miskin (ribu jiwa)",$A$7,"Tahun",2021)/GETPIVOTDATA("Jml. Pend. Miskin (ribu jiwa)",$K$7,"Tahun",2021)</f>
        <v>#REF!</v>
      </c>
      <c r="DQL2" t="s">
        <v>764</v>
      </c>
      <c r="DQM2" s="13">
        <f>GETPIVOTDATA("% Pend. Miskin",$F$7,"Tahun",2020)</f>
        <v>6.6950000000000003</v>
      </c>
      <c r="DQN2" s="13">
        <f>GETPIVOTDATA("% Pend. Miskin",$F$7,"Tahun",2021)</f>
        <v>6.9399999999999995</v>
      </c>
      <c r="DQO2" t="s">
        <v>763</v>
      </c>
      <c r="DQP2" s="13" t="e">
        <f>GETPIVOTDATA("Jml. Pend. Miskin (ribu jiwa)",$A$7,"Tahun",2020)/GETPIVOTDATA("Jml. Pend. Miskin (ribu jiwa)",$K$7,"Tahun",2020)</f>
        <v>#REF!</v>
      </c>
      <c r="DQQ2" s="13" t="e">
        <f>GETPIVOTDATA("Jml. Pend. Miskin (ribu jiwa)",$A$7,"Tahun",2021)/GETPIVOTDATA("Jml. Pend. Miskin (ribu jiwa)",$K$7,"Tahun",2021)</f>
        <v>#REF!</v>
      </c>
      <c r="DQT2" t="s">
        <v>764</v>
      </c>
      <c r="DQU2" s="13">
        <f>GETPIVOTDATA("% Pend. Miskin",$F$7,"Tahun",2020)</f>
        <v>6.6950000000000003</v>
      </c>
      <c r="DQV2" s="13">
        <f>GETPIVOTDATA("% Pend. Miskin",$F$7,"Tahun",2021)</f>
        <v>6.9399999999999995</v>
      </c>
      <c r="DQW2" t="s">
        <v>763</v>
      </c>
      <c r="DQX2" s="13" t="e">
        <f>GETPIVOTDATA("Jml. Pend. Miskin (ribu jiwa)",$A$7,"Tahun",2020)/GETPIVOTDATA("Jml. Pend. Miskin (ribu jiwa)",$K$7,"Tahun",2020)</f>
        <v>#REF!</v>
      </c>
      <c r="DQY2" s="13" t="e">
        <f>GETPIVOTDATA("Jml. Pend. Miskin (ribu jiwa)",$A$7,"Tahun",2021)/GETPIVOTDATA("Jml. Pend. Miskin (ribu jiwa)",$K$7,"Tahun",2021)</f>
        <v>#REF!</v>
      </c>
      <c r="DRB2" t="s">
        <v>764</v>
      </c>
      <c r="DRC2" s="13">
        <f>GETPIVOTDATA("% Pend. Miskin",$F$7,"Tahun",2020)</f>
        <v>6.6950000000000003</v>
      </c>
      <c r="DRD2" s="13">
        <f>GETPIVOTDATA("% Pend. Miskin",$F$7,"Tahun",2021)</f>
        <v>6.9399999999999995</v>
      </c>
      <c r="DRE2" t="s">
        <v>763</v>
      </c>
      <c r="DRF2" s="13" t="e">
        <f>GETPIVOTDATA("Jml. Pend. Miskin (ribu jiwa)",$A$7,"Tahun",2020)/GETPIVOTDATA("Jml. Pend. Miskin (ribu jiwa)",$K$7,"Tahun",2020)</f>
        <v>#REF!</v>
      </c>
      <c r="DRG2" s="13" t="e">
        <f>GETPIVOTDATA("Jml. Pend. Miskin (ribu jiwa)",$A$7,"Tahun",2021)/GETPIVOTDATA("Jml. Pend. Miskin (ribu jiwa)",$K$7,"Tahun",2021)</f>
        <v>#REF!</v>
      </c>
      <c r="DRJ2" t="s">
        <v>764</v>
      </c>
      <c r="DRK2" s="13">
        <f>GETPIVOTDATA("% Pend. Miskin",$F$7,"Tahun",2020)</f>
        <v>6.6950000000000003</v>
      </c>
      <c r="DRL2" s="13">
        <f>GETPIVOTDATA("% Pend. Miskin",$F$7,"Tahun",2021)</f>
        <v>6.9399999999999995</v>
      </c>
      <c r="DRM2" t="s">
        <v>763</v>
      </c>
      <c r="DRN2" s="13" t="e">
        <f>GETPIVOTDATA("Jml. Pend. Miskin (ribu jiwa)",$A$7,"Tahun",2020)/GETPIVOTDATA("Jml. Pend. Miskin (ribu jiwa)",$K$7,"Tahun",2020)</f>
        <v>#REF!</v>
      </c>
      <c r="DRO2" s="13" t="e">
        <f>GETPIVOTDATA("Jml. Pend. Miskin (ribu jiwa)",$A$7,"Tahun",2021)/GETPIVOTDATA("Jml. Pend. Miskin (ribu jiwa)",$K$7,"Tahun",2021)</f>
        <v>#REF!</v>
      </c>
      <c r="DRR2" t="s">
        <v>764</v>
      </c>
      <c r="DRS2" s="13">
        <f>GETPIVOTDATA("% Pend. Miskin",$F$7,"Tahun",2020)</f>
        <v>6.6950000000000003</v>
      </c>
      <c r="DRT2" s="13">
        <f>GETPIVOTDATA("% Pend. Miskin",$F$7,"Tahun",2021)</f>
        <v>6.9399999999999995</v>
      </c>
      <c r="DRU2" t="s">
        <v>763</v>
      </c>
      <c r="DRV2" s="13" t="e">
        <f>GETPIVOTDATA("Jml. Pend. Miskin (ribu jiwa)",$A$7,"Tahun",2020)/GETPIVOTDATA("Jml. Pend. Miskin (ribu jiwa)",$K$7,"Tahun",2020)</f>
        <v>#REF!</v>
      </c>
      <c r="DRW2" s="13" t="e">
        <f>GETPIVOTDATA("Jml. Pend. Miskin (ribu jiwa)",$A$7,"Tahun",2021)/GETPIVOTDATA("Jml. Pend. Miskin (ribu jiwa)",$K$7,"Tahun",2021)</f>
        <v>#REF!</v>
      </c>
      <c r="DRZ2" t="s">
        <v>764</v>
      </c>
      <c r="DSA2" s="13">
        <f>GETPIVOTDATA("% Pend. Miskin",$F$7,"Tahun",2020)</f>
        <v>6.6950000000000003</v>
      </c>
      <c r="DSB2" s="13">
        <f>GETPIVOTDATA("% Pend. Miskin",$F$7,"Tahun",2021)</f>
        <v>6.9399999999999995</v>
      </c>
      <c r="DSC2" t="s">
        <v>763</v>
      </c>
      <c r="DSD2" s="13" t="e">
        <f>GETPIVOTDATA("Jml. Pend. Miskin (ribu jiwa)",$A$7,"Tahun",2020)/GETPIVOTDATA("Jml. Pend. Miskin (ribu jiwa)",$K$7,"Tahun",2020)</f>
        <v>#REF!</v>
      </c>
      <c r="DSE2" s="13" t="e">
        <f>GETPIVOTDATA("Jml. Pend. Miskin (ribu jiwa)",$A$7,"Tahun",2021)/GETPIVOTDATA("Jml. Pend. Miskin (ribu jiwa)",$K$7,"Tahun",2021)</f>
        <v>#REF!</v>
      </c>
      <c r="DSH2" t="s">
        <v>764</v>
      </c>
      <c r="DSI2" s="13">
        <f>GETPIVOTDATA("% Pend. Miskin",$F$7,"Tahun",2020)</f>
        <v>6.6950000000000003</v>
      </c>
      <c r="DSJ2" s="13">
        <f>GETPIVOTDATA("% Pend. Miskin",$F$7,"Tahun",2021)</f>
        <v>6.9399999999999995</v>
      </c>
      <c r="DSK2" t="s">
        <v>763</v>
      </c>
      <c r="DSL2" s="13" t="e">
        <f>GETPIVOTDATA("Jml. Pend. Miskin (ribu jiwa)",$A$7,"Tahun",2020)/GETPIVOTDATA("Jml. Pend. Miskin (ribu jiwa)",$K$7,"Tahun",2020)</f>
        <v>#REF!</v>
      </c>
      <c r="DSM2" s="13" t="e">
        <f>GETPIVOTDATA("Jml. Pend. Miskin (ribu jiwa)",$A$7,"Tahun",2021)/GETPIVOTDATA("Jml. Pend. Miskin (ribu jiwa)",$K$7,"Tahun",2021)</f>
        <v>#REF!</v>
      </c>
      <c r="DSP2" t="s">
        <v>764</v>
      </c>
      <c r="DSQ2" s="13">
        <f>GETPIVOTDATA("% Pend. Miskin",$F$7,"Tahun",2020)</f>
        <v>6.6950000000000003</v>
      </c>
      <c r="DSR2" s="13">
        <f>GETPIVOTDATA("% Pend. Miskin",$F$7,"Tahun",2021)</f>
        <v>6.9399999999999995</v>
      </c>
      <c r="DSS2" t="s">
        <v>763</v>
      </c>
      <c r="DST2" s="13" t="e">
        <f>GETPIVOTDATA("Jml. Pend. Miskin (ribu jiwa)",$A$7,"Tahun",2020)/GETPIVOTDATA("Jml. Pend. Miskin (ribu jiwa)",$K$7,"Tahun",2020)</f>
        <v>#REF!</v>
      </c>
      <c r="DSU2" s="13" t="e">
        <f>GETPIVOTDATA("Jml. Pend. Miskin (ribu jiwa)",$A$7,"Tahun",2021)/GETPIVOTDATA("Jml. Pend. Miskin (ribu jiwa)",$K$7,"Tahun",2021)</f>
        <v>#REF!</v>
      </c>
      <c r="DSX2" t="s">
        <v>764</v>
      </c>
      <c r="DSY2" s="13">
        <f>GETPIVOTDATA("% Pend. Miskin",$F$7,"Tahun",2020)</f>
        <v>6.6950000000000003</v>
      </c>
      <c r="DSZ2" s="13">
        <f>GETPIVOTDATA("% Pend. Miskin",$F$7,"Tahun",2021)</f>
        <v>6.9399999999999995</v>
      </c>
      <c r="DTA2" t="s">
        <v>763</v>
      </c>
      <c r="DTB2" s="13" t="e">
        <f>GETPIVOTDATA("Jml. Pend. Miskin (ribu jiwa)",$A$7,"Tahun",2020)/GETPIVOTDATA("Jml. Pend. Miskin (ribu jiwa)",$K$7,"Tahun",2020)</f>
        <v>#REF!</v>
      </c>
      <c r="DTC2" s="13" t="e">
        <f>GETPIVOTDATA("Jml. Pend. Miskin (ribu jiwa)",$A$7,"Tahun",2021)/GETPIVOTDATA("Jml. Pend. Miskin (ribu jiwa)",$K$7,"Tahun",2021)</f>
        <v>#REF!</v>
      </c>
      <c r="DTF2" t="s">
        <v>764</v>
      </c>
      <c r="DTG2" s="13">
        <f>GETPIVOTDATA("% Pend. Miskin",$F$7,"Tahun",2020)</f>
        <v>6.6950000000000003</v>
      </c>
      <c r="DTH2" s="13">
        <f>GETPIVOTDATA("% Pend. Miskin",$F$7,"Tahun",2021)</f>
        <v>6.9399999999999995</v>
      </c>
      <c r="DTI2" t="s">
        <v>763</v>
      </c>
      <c r="DTJ2" s="13" t="e">
        <f>GETPIVOTDATA("Jml. Pend. Miskin (ribu jiwa)",$A$7,"Tahun",2020)/GETPIVOTDATA("Jml. Pend. Miskin (ribu jiwa)",$K$7,"Tahun",2020)</f>
        <v>#REF!</v>
      </c>
      <c r="DTK2" s="13" t="e">
        <f>GETPIVOTDATA("Jml. Pend. Miskin (ribu jiwa)",$A$7,"Tahun",2021)/GETPIVOTDATA("Jml. Pend. Miskin (ribu jiwa)",$K$7,"Tahun",2021)</f>
        <v>#REF!</v>
      </c>
      <c r="DTN2" t="s">
        <v>764</v>
      </c>
      <c r="DTO2" s="13">
        <f>GETPIVOTDATA("% Pend. Miskin",$F$7,"Tahun",2020)</f>
        <v>6.6950000000000003</v>
      </c>
      <c r="DTP2" s="13">
        <f>GETPIVOTDATA("% Pend. Miskin",$F$7,"Tahun",2021)</f>
        <v>6.9399999999999995</v>
      </c>
      <c r="DTQ2" t="s">
        <v>763</v>
      </c>
      <c r="DTR2" s="13" t="e">
        <f>GETPIVOTDATA("Jml. Pend. Miskin (ribu jiwa)",$A$7,"Tahun",2020)/GETPIVOTDATA("Jml. Pend. Miskin (ribu jiwa)",$K$7,"Tahun",2020)</f>
        <v>#REF!</v>
      </c>
      <c r="DTS2" s="13" t="e">
        <f>GETPIVOTDATA("Jml. Pend. Miskin (ribu jiwa)",$A$7,"Tahun",2021)/GETPIVOTDATA("Jml. Pend. Miskin (ribu jiwa)",$K$7,"Tahun",2021)</f>
        <v>#REF!</v>
      </c>
      <c r="DTV2" t="s">
        <v>764</v>
      </c>
      <c r="DTW2" s="13">
        <f>GETPIVOTDATA("% Pend. Miskin",$F$7,"Tahun",2020)</f>
        <v>6.6950000000000003</v>
      </c>
      <c r="DTX2" s="13">
        <f>GETPIVOTDATA("% Pend. Miskin",$F$7,"Tahun",2021)</f>
        <v>6.9399999999999995</v>
      </c>
      <c r="DTY2" t="s">
        <v>763</v>
      </c>
      <c r="DTZ2" s="13" t="e">
        <f>GETPIVOTDATA("Jml. Pend. Miskin (ribu jiwa)",$A$7,"Tahun",2020)/GETPIVOTDATA("Jml. Pend. Miskin (ribu jiwa)",$K$7,"Tahun",2020)</f>
        <v>#REF!</v>
      </c>
      <c r="DUA2" s="13" t="e">
        <f>GETPIVOTDATA("Jml. Pend. Miskin (ribu jiwa)",$A$7,"Tahun",2021)/GETPIVOTDATA("Jml. Pend. Miskin (ribu jiwa)",$K$7,"Tahun",2021)</f>
        <v>#REF!</v>
      </c>
      <c r="DUD2" t="s">
        <v>764</v>
      </c>
      <c r="DUE2" s="13">
        <f>GETPIVOTDATA("% Pend. Miskin",$F$7,"Tahun",2020)</f>
        <v>6.6950000000000003</v>
      </c>
      <c r="DUF2" s="13">
        <f>GETPIVOTDATA("% Pend. Miskin",$F$7,"Tahun",2021)</f>
        <v>6.9399999999999995</v>
      </c>
      <c r="DUG2" t="s">
        <v>763</v>
      </c>
      <c r="DUH2" s="13" t="e">
        <f>GETPIVOTDATA("Jml. Pend. Miskin (ribu jiwa)",$A$7,"Tahun",2020)/GETPIVOTDATA("Jml. Pend. Miskin (ribu jiwa)",$K$7,"Tahun",2020)</f>
        <v>#REF!</v>
      </c>
      <c r="DUI2" s="13" t="e">
        <f>GETPIVOTDATA("Jml. Pend. Miskin (ribu jiwa)",$A$7,"Tahun",2021)/GETPIVOTDATA("Jml. Pend. Miskin (ribu jiwa)",$K$7,"Tahun",2021)</f>
        <v>#REF!</v>
      </c>
      <c r="DUL2" t="s">
        <v>764</v>
      </c>
      <c r="DUM2" s="13">
        <f>GETPIVOTDATA("% Pend. Miskin",$F$7,"Tahun",2020)</f>
        <v>6.6950000000000003</v>
      </c>
      <c r="DUN2" s="13">
        <f>GETPIVOTDATA("% Pend. Miskin",$F$7,"Tahun",2021)</f>
        <v>6.9399999999999995</v>
      </c>
      <c r="DUO2" t="s">
        <v>763</v>
      </c>
      <c r="DUP2" s="13" t="e">
        <f>GETPIVOTDATA("Jml. Pend. Miskin (ribu jiwa)",$A$7,"Tahun",2020)/GETPIVOTDATA("Jml. Pend. Miskin (ribu jiwa)",$K$7,"Tahun",2020)</f>
        <v>#REF!</v>
      </c>
      <c r="DUQ2" s="13" t="e">
        <f>GETPIVOTDATA("Jml. Pend. Miskin (ribu jiwa)",$A$7,"Tahun",2021)/GETPIVOTDATA("Jml. Pend. Miskin (ribu jiwa)",$K$7,"Tahun",2021)</f>
        <v>#REF!</v>
      </c>
      <c r="DUT2" t="s">
        <v>764</v>
      </c>
      <c r="DUU2" s="13">
        <f>GETPIVOTDATA("% Pend. Miskin",$F$7,"Tahun",2020)</f>
        <v>6.6950000000000003</v>
      </c>
      <c r="DUV2" s="13">
        <f>GETPIVOTDATA("% Pend. Miskin",$F$7,"Tahun",2021)</f>
        <v>6.9399999999999995</v>
      </c>
      <c r="DUW2" t="s">
        <v>763</v>
      </c>
      <c r="DUX2" s="13" t="e">
        <f>GETPIVOTDATA("Jml. Pend. Miskin (ribu jiwa)",$A$7,"Tahun",2020)/GETPIVOTDATA("Jml. Pend. Miskin (ribu jiwa)",$K$7,"Tahun",2020)</f>
        <v>#REF!</v>
      </c>
      <c r="DUY2" s="13" t="e">
        <f>GETPIVOTDATA("Jml. Pend. Miskin (ribu jiwa)",$A$7,"Tahun",2021)/GETPIVOTDATA("Jml. Pend. Miskin (ribu jiwa)",$K$7,"Tahun",2021)</f>
        <v>#REF!</v>
      </c>
      <c r="DVB2" t="s">
        <v>764</v>
      </c>
      <c r="DVC2" s="13">
        <f>GETPIVOTDATA("% Pend. Miskin",$F$7,"Tahun",2020)</f>
        <v>6.6950000000000003</v>
      </c>
      <c r="DVD2" s="13">
        <f>GETPIVOTDATA("% Pend. Miskin",$F$7,"Tahun",2021)</f>
        <v>6.9399999999999995</v>
      </c>
      <c r="DVE2" t="s">
        <v>763</v>
      </c>
      <c r="DVF2" s="13" t="e">
        <f>GETPIVOTDATA("Jml. Pend. Miskin (ribu jiwa)",$A$7,"Tahun",2020)/GETPIVOTDATA("Jml. Pend. Miskin (ribu jiwa)",$K$7,"Tahun",2020)</f>
        <v>#REF!</v>
      </c>
      <c r="DVG2" s="13" t="e">
        <f>GETPIVOTDATA("Jml. Pend. Miskin (ribu jiwa)",$A$7,"Tahun",2021)/GETPIVOTDATA("Jml. Pend. Miskin (ribu jiwa)",$K$7,"Tahun",2021)</f>
        <v>#REF!</v>
      </c>
      <c r="DVJ2" t="s">
        <v>764</v>
      </c>
      <c r="DVK2" s="13">
        <f>GETPIVOTDATA("% Pend. Miskin",$F$7,"Tahun",2020)</f>
        <v>6.6950000000000003</v>
      </c>
      <c r="DVL2" s="13">
        <f>GETPIVOTDATA("% Pend. Miskin",$F$7,"Tahun",2021)</f>
        <v>6.9399999999999995</v>
      </c>
      <c r="DVM2" t="s">
        <v>763</v>
      </c>
      <c r="DVN2" s="13" t="e">
        <f>GETPIVOTDATA("Jml. Pend. Miskin (ribu jiwa)",$A$7,"Tahun",2020)/GETPIVOTDATA("Jml. Pend. Miskin (ribu jiwa)",$K$7,"Tahun",2020)</f>
        <v>#REF!</v>
      </c>
      <c r="DVO2" s="13" t="e">
        <f>GETPIVOTDATA("Jml. Pend. Miskin (ribu jiwa)",$A$7,"Tahun",2021)/GETPIVOTDATA("Jml. Pend. Miskin (ribu jiwa)",$K$7,"Tahun",2021)</f>
        <v>#REF!</v>
      </c>
      <c r="DVR2" t="s">
        <v>764</v>
      </c>
      <c r="DVS2" s="13">
        <f>GETPIVOTDATA("% Pend. Miskin",$F$7,"Tahun",2020)</f>
        <v>6.6950000000000003</v>
      </c>
      <c r="DVT2" s="13">
        <f>GETPIVOTDATA("% Pend. Miskin",$F$7,"Tahun",2021)</f>
        <v>6.9399999999999995</v>
      </c>
      <c r="DVU2" t="s">
        <v>763</v>
      </c>
      <c r="DVV2" s="13" t="e">
        <f>GETPIVOTDATA("Jml. Pend. Miskin (ribu jiwa)",$A$7,"Tahun",2020)/GETPIVOTDATA("Jml. Pend. Miskin (ribu jiwa)",$K$7,"Tahun",2020)</f>
        <v>#REF!</v>
      </c>
      <c r="DVW2" s="13" t="e">
        <f>GETPIVOTDATA("Jml. Pend. Miskin (ribu jiwa)",$A$7,"Tahun",2021)/GETPIVOTDATA("Jml. Pend. Miskin (ribu jiwa)",$K$7,"Tahun",2021)</f>
        <v>#REF!</v>
      </c>
      <c r="DVZ2" t="s">
        <v>764</v>
      </c>
      <c r="DWA2" s="13">
        <f>GETPIVOTDATA("% Pend. Miskin",$F$7,"Tahun",2020)</f>
        <v>6.6950000000000003</v>
      </c>
      <c r="DWB2" s="13">
        <f>GETPIVOTDATA("% Pend. Miskin",$F$7,"Tahun",2021)</f>
        <v>6.9399999999999995</v>
      </c>
      <c r="DWC2" t="s">
        <v>763</v>
      </c>
      <c r="DWD2" s="13" t="e">
        <f>GETPIVOTDATA("Jml. Pend. Miskin (ribu jiwa)",$A$7,"Tahun",2020)/GETPIVOTDATA("Jml. Pend. Miskin (ribu jiwa)",$K$7,"Tahun",2020)</f>
        <v>#REF!</v>
      </c>
      <c r="DWE2" s="13" t="e">
        <f>GETPIVOTDATA("Jml. Pend. Miskin (ribu jiwa)",$A$7,"Tahun",2021)/GETPIVOTDATA("Jml. Pend. Miskin (ribu jiwa)",$K$7,"Tahun",2021)</f>
        <v>#REF!</v>
      </c>
      <c r="DWH2" t="s">
        <v>764</v>
      </c>
      <c r="DWI2" s="13">
        <f>GETPIVOTDATA("% Pend. Miskin",$F$7,"Tahun",2020)</f>
        <v>6.6950000000000003</v>
      </c>
      <c r="DWJ2" s="13">
        <f>GETPIVOTDATA("% Pend. Miskin",$F$7,"Tahun",2021)</f>
        <v>6.9399999999999995</v>
      </c>
      <c r="DWK2" t="s">
        <v>763</v>
      </c>
      <c r="DWL2" s="13" t="e">
        <f>GETPIVOTDATA("Jml. Pend. Miskin (ribu jiwa)",$A$7,"Tahun",2020)/GETPIVOTDATA("Jml. Pend. Miskin (ribu jiwa)",$K$7,"Tahun",2020)</f>
        <v>#REF!</v>
      </c>
      <c r="DWM2" s="13" t="e">
        <f>GETPIVOTDATA("Jml. Pend. Miskin (ribu jiwa)",$A$7,"Tahun",2021)/GETPIVOTDATA("Jml. Pend. Miskin (ribu jiwa)",$K$7,"Tahun",2021)</f>
        <v>#REF!</v>
      </c>
      <c r="DWP2" t="s">
        <v>764</v>
      </c>
      <c r="DWQ2" s="13">
        <f>GETPIVOTDATA("% Pend. Miskin",$F$7,"Tahun",2020)</f>
        <v>6.6950000000000003</v>
      </c>
      <c r="DWR2" s="13">
        <f>GETPIVOTDATA("% Pend. Miskin",$F$7,"Tahun",2021)</f>
        <v>6.9399999999999995</v>
      </c>
      <c r="DWS2" t="s">
        <v>763</v>
      </c>
      <c r="DWT2" s="13" t="e">
        <f>GETPIVOTDATA("Jml. Pend. Miskin (ribu jiwa)",$A$7,"Tahun",2020)/GETPIVOTDATA("Jml. Pend. Miskin (ribu jiwa)",$K$7,"Tahun",2020)</f>
        <v>#REF!</v>
      </c>
      <c r="DWU2" s="13" t="e">
        <f>GETPIVOTDATA("Jml. Pend. Miskin (ribu jiwa)",$A$7,"Tahun",2021)/GETPIVOTDATA("Jml. Pend. Miskin (ribu jiwa)",$K$7,"Tahun",2021)</f>
        <v>#REF!</v>
      </c>
      <c r="DWX2" t="s">
        <v>764</v>
      </c>
      <c r="DWY2" s="13">
        <f>GETPIVOTDATA("% Pend. Miskin",$F$7,"Tahun",2020)</f>
        <v>6.6950000000000003</v>
      </c>
      <c r="DWZ2" s="13">
        <f>GETPIVOTDATA("% Pend. Miskin",$F$7,"Tahun",2021)</f>
        <v>6.9399999999999995</v>
      </c>
      <c r="DXA2" t="s">
        <v>763</v>
      </c>
      <c r="DXB2" s="13" t="e">
        <f>GETPIVOTDATA("Jml. Pend. Miskin (ribu jiwa)",$A$7,"Tahun",2020)/GETPIVOTDATA("Jml. Pend. Miskin (ribu jiwa)",$K$7,"Tahun",2020)</f>
        <v>#REF!</v>
      </c>
      <c r="DXC2" s="13" t="e">
        <f>GETPIVOTDATA("Jml. Pend. Miskin (ribu jiwa)",$A$7,"Tahun",2021)/GETPIVOTDATA("Jml. Pend. Miskin (ribu jiwa)",$K$7,"Tahun",2021)</f>
        <v>#REF!</v>
      </c>
      <c r="DXF2" t="s">
        <v>764</v>
      </c>
      <c r="DXG2" s="13">
        <f>GETPIVOTDATA("% Pend. Miskin",$F$7,"Tahun",2020)</f>
        <v>6.6950000000000003</v>
      </c>
      <c r="DXH2" s="13">
        <f>GETPIVOTDATA("% Pend. Miskin",$F$7,"Tahun",2021)</f>
        <v>6.9399999999999995</v>
      </c>
      <c r="DXI2" t="s">
        <v>763</v>
      </c>
      <c r="DXJ2" s="13" t="e">
        <f>GETPIVOTDATA("Jml. Pend. Miskin (ribu jiwa)",$A$7,"Tahun",2020)/GETPIVOTDATA("Jml. Pend. Miskin (ribu jiwa)",$K$7,"Tahun",2020)</f>
        <v>#REF!</v>
      </c>
      <c r="DXK2" s="13" t="e">
        <f>GETPIVOTDATA("Jml. Pend. Miskin (ribu jiwa)",$A$7,"Tahun",2021)/GETPIVOTDATA("Jml. Pend. Miskin (ribu jiwa)",$K$7,"Tahun",2021)</f>
        <v>#REF!</v>
      </c>
      <c r="DXN2" t="s">
        <v>764</v>
      </c>
      <c r="DXO2" s="13">
        <f>GETPIVOTDATA("% Pend. Miskin",$F$7,"Tahun",2020)</f>
        <v>6.6950000000000003</v>
      </c>
      <c r="DXP2" s="13">
        <f>GETPIVOTDATA("% Pend. Miskin",$F$7,"Tahun",2021)</f>
        <v>6.9399999999999995</v>
      </c>
      <c r="DXQ2" t="s">
        <v>763</v>
      </c>
      <c r="DXR2" s="13" t="e">
        <f>GETPIVOTDATA("Jml. Pend. Miskin (ribu jiwa)",$A$7,"Tahun",2020)/GETPIVOTDATA("Jml. Pend. Miskin (ribu jiwa)",$K$7,"Tahun",2020)</f>
        <v>#REF!</v>
      </c>
      <c r="DXS2" s="13" t="e">
        <f>GETPIVOTDATA("Jml. Pend. Miskin (ribu jiwa)",$A$7,"Tahun",2021)/GETPIVOTDATA("Jml. Pend. Miskin (ribu jiwa)",$K$7,"Tahun",2021)</f>
        <v>#REF!</v>
      </c>
      <c r="DXV2" t="s">
        <v>764</v>
      </c>
      <c r="DXW2" s="13">
        <f>GETPIVOTDATA("% Pend. Miskin",$F$7,"Tahun",2020)</f>
        <v>6.6950000000000003</v>
      </c>
      <c r="DXX2" s="13">
        <f>GETPIVOTDATA("% Pend. Miskin",$F$7,"Tahun",2021)</f>
        <v>6.9399999999999995</v>
      </c>
      <c r="DXY2" t="s">
        <v>763</v>
      </c>
      <c r="DXZ2" s="13" t="e">
        <f>GETPIVOTDATA("Jml. Pend. Miskin (ribu jiwa)",$A$7,"Tahun",2020)/GETPIVOTDATA("Jml. Pend. Miskin (ribu jiwa)",$K$7,"Tahun",2020)</f>
        <v>#REF!</v>
      </c>
      <c r="DYA2" s="13" t="e">
        <f>GETPIVOTDATA("Jml. Pend. Miskin (ribu jiwa)",$A$7,"Tahun",2021)/GETPIVOTDATA("Jml. Pend. Miskin (ribu jiwa)",$K$7,"Tahun",2021)</f>
        <v>#REF!</v>
      </c>
      <c r="DYD2" t="s">
        <v>764</v>
      </c>
      <c r="DYE2" s="13">
        <f>GETPIVOTDATA("% Pend. Miskin",$F$7,"Tahun",2020)</f>
        <v>6.6950000000000003</v>
      </c>
      <c r="DYF2" s="13">
        <f>GETPIVOTDATA("% Pend. Miskin",$F$7,"Tahun",2021)</f>
        <v>6.9399999999999995</v>
      </c>
      <c r="DYG2" t="s">
        <v>763</v>
      </c>
      <c r="DYH2" s="13" t="e">
        <f>GETPIVOTDATA("Jml. Pend. Miskin (ribu jiwa)",$A$7,"Tahun",2020)/GETPIVOTDATA("Jml. Pend. Miskin (ribu jiwa)",$K$7,"Tahun",2020)</f>
        <v>#REF!</v>
      </c>
      <c r="DYI2" s="13" t="e">
        <f>GETPIVOTDATA("Jml. Pend. Miskin (ribu jiwa)",$A$7,"Tahun",2021)/GETPIVOTDATA("Jml. Pend. Miskin (ribu jiwa)",$K$7,"Tahun",2021)</f>
        <v>#REF!</v>
      </c>
      <c r="DYL2" t="s">
        <v>764</v>
      </c>
      <c r="DYM2" s="13">
        <f>GETPIVOTDATA("% Pend. Miskin",$F$7,"Tahun",2020)</f>
        <v>6.6950000000000003</v>
      </c>
      <c r="DYN2" s="13">
        <f>GETPIVOTDATA("% Pend. Miskin",$F$7,"Tahun",2021)</f>
        <v>6.9399999999999995</v>
      </c>
      <c r="DYO2" t="s">
        <v>763</v>
      </c>
      <c r="DYP2" s="13" t="e">
        <f>GETPIVOTDATA("Jml. Pend. Miskin (ribu jiwa)",$A$7,"Tahun",2020)/GETPIVOTDATA("Jml. Pend. Miskin (ribu jiwa)",$K$7,"Tahun",2020)</f>
        <v>#REF!</v>
      </c>
      <c r="DYQ2" s="13" t="e">
        <f>GETPIVOTDATA("Jml. Pend. Miskin (ribu jiwa)",$A$7,"Tahun",2021)/GETPIVOTDATA("Jml. Pend. Miskin (ribu jiwa)",$K$7,"Tahun",2021)</f>
        <v>#REF!</v>
      </c>
      <c r="DYT2" t="s">
        <v>764</v>
      </c>
      <c r="DYU2" s="13">
        <f>GETPIVOTDATA("% Pend. Miskin",$F$7,"Tahun",2020)</f>
        <v>6.6950000000000003</v>
      </c>
      <c r="DYV2" s="13">
        <f>GETPIVOTDATA("% Pend. Miskin",$F$7,"Tahun",2021)</f>
        <v>6.9399999999999995</v>
      </c>
      <c r="DYW2" t="s">
        <v>763</v>
      </c>
      <c r="DYX2" s="13" t="e">
        <f>GETPIVOTDATA("Jml. Pend. Miskin (ribu jiwa)",$A$7,"Tahun",2020)/GETPIVOTDATA("Jml. Pend. Miskin (ribu jiwa)",$K$7,"Tahun",2020)</f>
        <v>#REF!</v>
      </c>
      <c r="DYY2" s="13" t="e">
        <f>GETPIVOTDATA("Jml. Pend. Miskin (ribu jiwa)",$A$7,"Tahun",2021)/GETPIVOTDATA("Jml. Pend. Miskin (ribu jiwa)",$K$7,"Tahun",2021)</f>
        <v>#REF!</v>
      </c>
      <c r="DZB2" t="s">
        <v>764</v>
      </c>
      <c r="DZC2" s="13">
        <f>GETPIVOTDATA("% Pend. Miskin",$F$7,"Tahun",2020)</f>
        <v>6.6950000000000003</v>
      </c>
      <c r="DZD2" s="13">
        <f>GETPIVOTDATA("% Pend. Miskin",$F$7,"Tahun",2021)</f>
        <v>6.9399999999999995</v>
      </c>
      <c r="DZE2" t="s">
        <v>763</v>
      </c>
      <c r="DZF2" s="13" t="e">
        <f>GETPIVOTDATA("Jml. Pend. Miskin (ribu jiwa)",$A$7,"Tahun",2020)/GETPIVOTDATA("Jml. Pend. Miskin (ribu jiwa)",$K$7,"Tahun",2020)</f>
        <v>#REF!</v>
      </c>
      <c r="DZG2" s="13" t="e">
        <f>GETPIVOTDATA("Jml. Pend. Miskin (ribu jiwa)",$A$7,"Tahun",2021)/GETPIVOTDATA("Jml. Pend. Miskin (ribu jiwa)",$K$7,"Tahun",2021)</f>
        <v>#REF!</v>
      </c>
      <c r="DZJ2" t="s">
        <v>764</v>
      </c>
      <c r="DZK2" s="13">
        <f>GETPIVOTDATA("% Pend. Miskin",$F$7,"Tahun",2020)</f>
        <v>6.6950000000000003</v>
      </c>
      <c r="DZL2" s="13">
        <f>GETPIVOTDATA("% Pend. Miskin",$F$7,"Tahun",2021)</f>
        <v>6.9399999999999995</v>
      </c>
      <c r="DZM2" t="s">
        <v>763</v>
      </c>
      <c r="DZN2" s="13" t="e">
        <f>GETPIVOTDATA("Jml. Pend. Miskin (ribu jiwa)",$A$7,"Tahun",2020)/GETPIVOTDATA("Jml. Pend. Miskin (ribu jiwa)",$K$7,"Tahun",2020)</f>
        <v>#REF!</v>
      </c>
      <c r="DZO2" s="13" t="e">
        <f>GETPIVOTDATA("Jml. Pend. Miskin (ribu jiwa)",$A$7,"Tahun",2021)/GETPIVOTDATA("Jml. Pend. Miskin (ribu jiwa)",$K$7,"Tahun",2021)</f>
        <v>#REF!</v>
      </c>
      <c r="DZR2" t="s">
        <v>764</v>
      </c>
      <c r="DZS2" s="13">
        <f>GETPIVOTDATA("% Pend. Miskin",$F$7,"Tahun",2020)</f>
        <v>6.6950000000000003</v>
      </c>
      <c r="DZT2" s="13">
        <f>GETPIVOTDATA("% Pend. Miskin",$F$7,"Tahun",2021)</f>
        <v>6.9399999999999995</v>
      </c>
      <c r="DZU2" t="s">
        <v>763</v>
      </c>
      <c r="DZV2" s="13" t="e">
        <f>GETPIVOTDATA("Jml. Pend. Miskin (ribu jiwa)",$A$7,"Tahun",2020)/GETPIVOTDATA("Jml. Pend. Miskin (ribu jiwa)",$K$7,"Tahun",2020)</f>
        <v>#REF!</v>
      </c>
      <c r="DZW2" s="13" t="e">
        <f>GETPIVOTDATA("Jml. Pend. Miskin (ribu jiwa)",$A$7,"Tahun",2021)/GETPIVOTDATA("Jml. Pend. Miskin (ribu jiwa)",$K$7,"Tahun",2021)</f>
        <v>#REF!</v>
      </c>
      <c r="DZZ2" t="s">
        <v>764</v>
      </c>
      <c r="EAA2" s="13">
        <f>GETPIVOTDATA("% Pend. Miskin",$F$7,"Tahun",2020)</f>
        <v>6.6950000000000003</v>
      </c>
      <c r="EAB2" s="13">
        <f>GETPIVOTDATA("% Pend. Miskin",$F$7,"Tahun",2021)</f>
        <v>6.9399999999999995</v>
      </c>
      <c r="EAC2" t="s">
        <v>763</v>
      </c>
      <c r="EAD2" s="13" t="e">
        <f>GETPIVOTDATA("Jml. Pend. Miskin (ribu jiwa)",$A$7,"Tahun",2020)/GETPIVOTDATA("Jml. Pend. Miskin (ribu jiwa)",$K$7,"Tahun",2020)</f>
        <v>#REF!</v>
      </c>
      <c r="EAE2" s="13" t="e">
        <f>GETPIVOTDATA("Jml. Pend. Miskin (ribu jiwa)",$A$7,"Tahun",2021)/GETPIVOTDATA("Jml. Pend. Miskin (ribu jiwa)",$K$7,"Tahun",2021)</f>
        <v>#REF!</v>
      </c>
      <c r="EAH2" t="s">
        <v>764</v>
      </c>
      <c r="EAI2" s="13">
        <f>GETPIVOTDATA("% Pend. Miskin",$F$7,"Tahun",2020)</f>
        <v>6.6950000000000003</v>
      </c>
      <c r="EAJ2" s="13">
        <f>GETPIVOTDATA("% Pend. Miskin",$F$7,"Tahun",2021)</f>
        <v>6.9399999999999995</v>
      </c>
      <c r="EAK2" t="s">
        <v>763</v>
      </c>
      <c r="EAL2" s="13" t="e">
        <f>GETPIVOTDATA("Jml. Pend. Miskin (ribu jiwa)",$A$7,"Tahun",2020)/GETPIVOTDATA("Jml. Pend. Miskin (ribu jiwa)",$K$7,"Tahun",2020)</f>
        <v>#REF!</v>
      </c>
      <c r="EAM2" s="13" t="e">
        <f>GETPIVOTDATA("Jml. Pend. Miskin (ribu jiwa)",$A$7,"Tahun",2021)/GETPIVOTDATA("Jml. Pend. Miskin (ribu jiwa)",$K$7,"Tahun",2021)</f>
        <v>#REF!</v>
      </c>
      <c r="EAP2" t="s">
        <v>764</v>
      </c>
      <c r="EAQ2" s="13">
        <f>GETPIVOTDATA("% Pend. Miskin",$F$7,"Tahun",2020)</f>
        <v>6.6950000000000003</v>
      </c>
      <c r="EAR2" s="13">
        <f>GETPIVOTDATA("% Pend. Miskin",$F$7,"Tahun",2021)</f>
        <v>6.9399999999999995</v>
      </c>
      <c r="EAS2" t="s">
        <v>763</v>
      </c>
      <c r="EAT2" s="13" t="e">
        <f>GETPIVOTDATA("Jml. Pend. Miskin (ribu jiwa)",$A$7,"Tahun",2020)/GETPIVOTDATA("Jml. Pend. Miskin (ribu jiwa)",$K$7,"Tahun",2020)</f>
        <v>#REF!</v>
      </c>
      <c r="EAU2" s="13" t="e">
        <f>GETPIVOTDATA("Jml. Pend. Miskin (ribu jiwa)",$A$7,"Tahun",2021)/GETPIVOTDATA("Jml. Pend. Miskin (ribu jiwa)",$K$7,"Tahun",2021)</f>
        <v>#REF!</v>
      </c>
      <c r="EAX2" t="s">
        <v>764</v>
      </c>
      <c r="EAY2" s="13">
        <f>GETPIVOTDATA("% Pend. Miskin",$F$7,"Tahun",2020)</f>
        <v>6.6950000000000003</v>
      </c>
      <c r="EAZ2" s="13">
        <f>GETPIVOTDATA("% Pend. Miskin",$F$7,"Tahun",2021)</f>
        <v>6.9399999999999995</v>
      </c>
      <c r="EBA2" t="s">
        <v>763</v>
      </c>
      <c r="EBB2" s="13" t="e">
        <f>GETPIVOTDATA("Jml. Pend. Miskin (ribu jiwa)",$A$7,"Tahun",2020)/GETPIVOTDATA("Jml. Pend. Miskin (ribu jiwa)",$K$7,"Tahun",2020)</f>
        <v>#REF!</v>
      </c>
      <c r="EBC2" s="13" t="e">
        <f>GETPIVOTDATA("Jml. Pend. Miskin (ribu jiwa)",$A$7,"Tahun",2021)/GETPIVOTDATA("Jml. Pend. Miskin (ribu jiwa)",$K$7,"Tahun",2021)</f>
        <v>#REF!</v>
      </c>
      <c r="EBF2" t="s">
        <v>764</v>
      </c>
      <c r="EBG2" s="13">
        <f>GETPIVOTDATA("% Pend. Miskin",$F$7,"Tahun",2020)</f>
        <v>6.6950000000000003</v>
      </c>
      <c r="EBH2" s="13">
        <f>GETPIVOTDATA("% Pend. Miskin",$F$7,"Tahun",2021)</f>
        <v>6.9399999999999995</v>
      </c>
      <c r="EBI2" t="s">
        <v>763</v>
      </c>
      <c r="EBJ2" s="13" t="e">
        <f>GETPIVOTDATA("Jml. Pend. Miskin (ribu jiwa)",$A$7,"Tahun",2020)/GETPIVOTDATA("Jml. Pend. Miskin (ribu jiwa)",$K$7,"Tahun",2020)</f>
        <v>#REF!</v>
      </c>
      <c r="EBK2" s="13" t="e">
        <f>GETPIVOTDATA("Jml. Pend. Miskin (ribu jiwa)",$A$7,"Tahun",2021)/GETPIVOTDATA("Jml. Pend. Miskin (ribu jiwa)",$K$7,"Tahun",2021)</f>
        <v>#REF!</v>
      </c>
      <c r="EBN2" t="s">
        <v>764</v>
      </c>
      <c r="EBO2" s="13">
        <f>GETPIVOTDATA("% Pend. Miskin",$F$7,"Tahun",2020)</f>
        <v>6.6950000000000003</v>
      </c>
      <c r="EBP2" s="13">
        <f>GETPIVOTDATA("% Pend. Miskin",$F$7,"Tahun",2021)</f>
        <v>6.9399999999999995</v>
      </c>
      <c r="EBQ2" t="s">
        <v>763</v>
      </c>
      <c r="EBR2" s="13" t="e">
        <f>GETPIVOTDATA("Jml. Pend. Miskin (ribu jiwa)",$A$7,"Tahun",2020)/GETPIVOTDATA("Jml. Pend. Miskin (ribu jiwa)",$K$7,"Tahun",2020)</f>
        <v>#REF!</v>
      </c>
      <c r="EBS2" s="13" t="e">
        <f>GETPIVOTDATA("Jml. Pend. Miskin (ribu jiwa)",$A$7,"Tahun",2021)/GETPIVOTDATA("Jml. Pend. Miskin (ribu jiwa)",$K$7,"Tahun",2021)</f>
        <v>#REF!</v>
      </c>
      <c r="EBV2" t="s">
        <v>764</v>
      </c>
      <c r="EBW2" s="13">
        <f>GETPIVOTDATA("% Pend. Miskin",$F$7,"Tahun",2020)</f>
        <v>6.6950000000000003</v>
      </c>
      <c r="EBX2" s="13">
        <f>GETPIVOTDATA("% Pend. Miskin",$F$7,"Tahun",2021)</f>
        <v>6.9399999999999995</v>
      </c>
      <c r="EBY2" t="s">
        <v>763</v>
      </c>
      <c r="EBZ2" s="13" t="e">
        <f>GETPIVOTDATA("Jml. Pend. Miskin (ribu jiwa)",$A$7,"Tahun",2020)/GETPIVOTDATA("Jml. Pend. Miskin (ribu jiwa)",$K$7,"Tahun",2020)</f>
        <v>#REF!</v>
      </c>
      <c r="ECA2" s="13" t="e">
        <f>GETPIVOTDATA("Jml. Pend. Miskin (ribu jiwa)",$A$7,"Tahun",2021)/GETPIVOTDATA("Jml. Pend. Miskin (ribu jiwa)",$K$7,"Tahun",2021)</f>
        <v>#REF!</v>
      </c>
      <c r="ECD2" t="s">
        <v>764</v>
      </c>
      <c r="ECE2" s="13">
        <f>GETPIVOTDATA("% Pend. Miskin",$F$7,"Tahun",2020)</f>
        <v>6.6950000000000003</v>
      </c>
      <c r="ECF2" s="13">
        <f>GETPIVOTDATA("% Pend. Miskin",$F$7,"Tahun",2021)</f>
        <v>6.9399999999999995</v>
      </c>
      <c r="ECG2" t="s">
        <v>763</v>
      </c>
      <c r="ECH2" s="13" t="e">
        <f>GETPIVOTDATA("Jml. Pend. Miskin (ribu jiwa)",$A$7,"Tahun",2020)/GETPIVOTDATA("Jml. Pend. Miskin (ribu jiwa)",$K$7,"Tahun",2020)</f>
        <v>#REF!</v>
      </c>
      <c r="ECI2" s="13" t="e">
        <f>GETPIVOTDATA("Jml. Pend. Miskin (ribu jiwa)",$A$7,"Tahun",2021)/GETPIVOTDATA("Jml. Pend. Miskin (ribu jiwa)",$K$7,"Tahun",2021)</f>
        <v>#REF!</v>
      </c>
      <c r="ECL2" t="s">
        <v>764</v>
      </c>
      <c r="ECM2" s="13">
        <f>GETPIVOTDATA("% Pend. Miskin",$F$7,"Tahun",2020)</f>
        <v>6.6950000000000003</v>
      </c>
      <c r="ECN2" s="13">
        <f>GETPIVOTDATA("% Pend. Miskin",$F$7,"Tahun",2021)</f>
        <v>6.9399999999999995</v>
      </c>
      <c r="ECO2" t="s">
        <v>763</v>
      </c>
      <c r="ECP2" s="13" t="e">
        <f>GETPIVOTDATA("Jml. Pend. Miskin (ribu jiwa)",$A$7,"Tahun",2020)/GETPIVOTDATA("Jml. Pend. Miskin (ribu jiwa)",$K$7,"Tahun",2020)</f>
        <v>#REF!</v>
      </c>
      <c r="ECQ2" s="13" t="e">
        <f>GETPIVOTDATA("Jml. Pend. Miskin (ribu jiwa)",$A$7,"Tahun",2021)/GETPIVOTDATA("Jml. Pend. Miskin (ribu jiwa)",$K$7,"Tahun",2021)</f>
        <v>#REF!</v>
      </c>
      <c r="ECT2" t="s">
        <v>764</v>
      </c>
      <c r="ECU2" s="13">
        <f>GETPIVOTDATA("% Pend. Miskin",$F$7,"Tahun",2020)</f>
        <v>6.6950000000000003</v>
      </c>
      <c r="ECV2" s="13">
        <f>GETPIVOTDATA("% Pend. Miskin",$F$7,"Tahun",2021)</f>
        <v>6.9399999999999995</v>
      </c>
      <c r="ECW2" t="s">
        <v>763</v>
      </c>
      <c r="ECX2" s="13" t="e">
        <f>GETPIVOTDATA("Jml. Pend. Miskin (ribu jiwa)",$A$7,"Tahun",2020)/GETPIVOTDATA("Jml. Pend. Miskin (ribu jiwa)",$K$7,"Tahun",2020)</f>
        <v>#REF!</v>
      </c>
      <c r="ECY2" s="13" t="e">
        <f>GETPIVOTDATA("Jml. Pend. Miskin (ribu jiwa)",$A$7,"Tahun",2021)/GETPIVOTDATA("Jml. Pend. Miskin (ribu jiwa)",$K$7,"Tahun",2021)</f>
        <v>#REF!</v>
      </c>
      <c r="EDB2" t="s">
        <v>764</v>
      </c>
      <c r="EDC2" s="13">
        <f>GETPIVOTDATA("% Pend. Miskin",$F$7,"Tahun",2020)</f>
        <v>6.6950000000000003</v>
      </c>
      <c r="EDD2" s="13">
        <f>GETPIVOTDATA("% Pend. Miskin",$F$7,"Tahun",2021)</f>
        <v>6.9399999999999995</v>
      </c>
      <c r="EDE2" t="s">
        <v>763</v>
      </c>
      <c r="EDF2" s="13" t="e">
        <f>GETPIVOTDATA("Jml. Pend. Miskin (ribu jiwa)",$A$7,"Tahun",2020)/GETPIVOTDATA("Jml. Pend. Miskin (ribu jiwa)",$K$7,"Tahun",2020)</f>
        <v>#REF!</v>
      </c>
      <c r="EDG2" s="13" t="e">
        <f>GETPIVOTDATA("Jml. Pend. Miskin (ribu jiwa)",$A$7,"Tahun",2021)/GETPIVOTDATA("Jml. Pend. Miskin (ribu jiwa)",$K$7,"Tahun",2021)</f>
        <v>#REF!</v>
      </c>
      <c r="EDJ2" t="s">
        <v>764</v>
      </c>
      <c r="EDK2" s="13">
        <f>GETPIVOTDATA("% Pend. Miskin",$F$7,"Tahun",2020)</f>
        <v>6.6950000000000003</v>
      </c>
      <c r="EDL2" s="13">
        <f>GETPIVOTDATA("% Pend. Miskin",$F$7,"Tahun",2021)</f>
        <v>6.9399999999999995</v>
      </c>
      <c r="EDM2" t="s">
        <v>763</v>
      </c>
      <c r="EDN2" s="13" t="e">
        <f>GETPIVOTDATA("Jml. Pend. Miskin (ribu jiwa)",$A$7,"Tahun",2020)/GETPIVOTDATA("Jml. Pend. Miskin (ribu jiwa)",$K$7,"Tahun",2020)</f>
        <v>#REF!</v>
      </c>
      <c r="EDO2" s="13" t="e">
        <f>GETPIVOTDATA("Jml. Pend. Miskin (ribu jiwa)",$A$7,"Tahun",2021)/GETPIVOTDATA("Jml. Pend. Miskin (ribu jiwa)",$K$7,"Tahun",2021)</f>
        <v>#REF!</v>
      </c>
      <c r="EDR2" t="s">
        <v>764</v>
      </c>
      <c r="EDS2" s="13">
        <f>GETPIVOTDATA("% Pend. Miskin",$F$7,"Tahun",2020)</f>
        <v>6.6950000000000003</v>
      </c>
      <c r="EDT2" s="13">
        <f>GETPIVOTDATA("% Pend. Miskin",$F$7,"Tahun",2021)</f>
        <v>6.9399999999999995</v>
      </c>
      <c r="EDU2" t="s">
        <v>763</v>
      </c>
      <c r="EDV2" s="13" t="e">
        <f>GETPIVOTDATA("Jml. Pend. Miskin (ribu jiwa)",$A$7,"Tahun",2020)/GETPIVOTDATA("Jml. Pend. Miskin (ribu jiwa)",$K$7,"Tahun",2020)</f>
        <v>#REF!</v>
      </c>
      <c r="EDW2" s="13" t="e">
        <f>GETPIVOTDATA("Jml. Pend. Miskin (ribu jiwa)",$A$7,"Tahun",2021)/GETPIVOTDATA("Jml. Pend. Miskin (ribu jiwa)",$K$7,"Tahun",2021)</f>
        <v>#REF!</v>
      </c>
      <c r="EDZ2" t="s">
        <v>764</v>
      </c>
      <c r="EEA2" s="13">
        <f>GETPIVOTDATA("% Pend. Miskin",$F$7,"Tahun",2020)</f>
        <v>6.6950000000000003</v>
      </c>
      <c r="EEB2" s="13">
        <f>GETPIVOTDATA("% Pend. Miskin",$F$7,"Tahun",2021)</f>
        <v>6.9399999999999995</v>
      </c>
      <c r="EEC2" t="s">
        <v>763</v>
      </c>
      <c r="EED2" s="13" t="e">
        <f>GETPIVOTDATA("Jml. Pend. Miskin (ribu jiwa)",$A$7,"Tahun",2020)/GETPIVOTDATA("Jml. Pend. Miskin (ribu jiwa)",$K$7,"Tahun",2020)</f>
        <v>#REF!</v>
      </c>
      <c r="EEE2" s="13" t="e">
        <f>GETPIVOTDATA("Jml. Pend. Miskin (ribu jiwa)",$A$7,"Tahun",2021)/GETPIVOTDATA("Jml. Pend. Miskin (ribu jiwa)",$K$7,"Tahun",2021)</f>
        <v>#REF!</v>
      </c>
      <c r="EEH2" t="s">
        <v>764</v>
      </c>
      <c r="EEI2" s="13">
        <f>GETPIVOTDATA("% Pend. Miskin",$F$7,"Tahun",2020)</f>
        <v>6.6950000000000003</v>
      </c>
      <c r="EEJ2" s="13">
        <f>GETPIVOTDATA("% Pend. Miskin",$F$7,"Tahun",2021)</f>
        <v>6.9399999999999995</v>
      </c>
      <c r="EEK2" t="s">
        <v>763</v>
      </c>
      <c r="EEL2" s="13" t="e">
        <f>GETPIVOTDATA("Jml. Pend. Miskin (ribu jiwa)",$A$7,"Tahun",2020)/GETPIVOTDATA("Jml. Pend. Miskin (ribu jiwa)",$K$7,"Tahun",2020)</f>
        <v>#REF!</v>
      </c>
      <c r="EEM2" s="13" t="e">
        <f>GETPIVOTDATA("Jml. Pend. Miskin (ribu jiwa)",$A$7,"Tahun",2021)/GETPIVOTDATA("Jml. Pend. Miskin (ribu jiwa)",$K$7,"Tahun",2021)</f>
        <v>#REF!</v>
      </c>
      <c r="EEP2" t="s">
        <v>764</v>
      </c>
      <c r="EEQ2" s="13">
        <f>GETPIVOTDATA("% Pend. Miskin",$F$7,"Tahun",2020)</f>
        <v>6.6950000000000003</v>
      </c>
      <c r="EER2" s="13">
        <f>GETPIVOTDATA("% Pend. Miskin",$F$7,"Tahun",2021)</f>
        <v>6.9399999999999995</v>
      </c>
      <c r="EES2" t="s">
        <v>763</v>
      </c>
      <c r="EET2" s="13" t="e">
        <f>GETPIVOTDATA("Jml. Pend. Miskin (ribu jiwa)",$A$7,"Tahun",2020)/GETPIVOTDATA("Jml. Pend. Miskin (ribu jiwa)",$K$7,"Tahun",2020)</f>
        <v>#REF!</v>
      </c>
      <c r="EEU2" s="13" t="e">
        <f>GETPIVOTDATA("Jml. Pend. Miskin (ribu jiwa)",$A$7,"Tahun",2021)/GETPIVOTDATA("Jml. Pend. Miskin (ribu jiwa)",$K$7,"Tahun",2021)</f>
        <v>#REF!</v>
      </c>
      <c r="EEX2" t="s">
        <v>764</v>
      </c>
      <c r="EEY2" s="13">
        <f>GETPIVOTDATA("% Pend. Miskin",$F$7,"Tahun",2020)</f>
        <v>6.6950000000000003</v>
      </c>
      <c r="EEZ2" s="13">
        <f>GETPIVOTDATA("% Pend. Miskin",$F$7,"Tahun",2021)</f>
        <v>6.9399999999999995</v>
      </c>
      <c r="EFA2" t="s">
        <v>763</v>
      </c>
      <c r="EFB2" s="13" t="e">
        <f>GETPIVOTDATA("Jml. Pend. Miskin (ribu jiwa)",$A$7,"Tahun",2020)/GETPIVOTDATA("Jml. Pend. Miskin (ribu jiwa)",$K$7,"Tahun",2020)</f>
        <v>#REF!</v>
      </c>
      <c r="EFC2" s="13" t="e">
        <f>GETPIVOTDATA("Jml. Pend. Miskin (ribu jiwa)",$A$7,"Tahun",2021)/GETPIVOTDATA("Jml. Pend. Miskin (ribu jiwa)",$K$7,"Tahun",2021)</f>
        <v>#REF!</v>
      </c>
      <c r="EFF2" t="s">
        <v>764</v>
      </c>
      <c r="EFG2" s="13">
        <f>GETPIVOTDATA("% Pend. Miskin",$F$7,"Tahun",2020)</f>
        <v>6.6950000000000003</v>
      </c>
      <c r="EFH2" s="13">
        <f>GETPIVOTDATA("% Pend. Miskin",$F$7,"Tahun",2021)</f>
        <v>6.9399999999999995</v>
      </c>
      <c r="EFI2" t="s">
        <v>763</v>
      </c>
      <c r="EFJ2" s="13" t="e">
        <f>GETPIVOTDATA("Jml. Pend. Miskin (ribu jiwa)",$A$7,"Tahun",2020)/GETPIVOTDATA("Jml. Pend. Miskin (ribu jiwa)",$K$7,"Tahun",2020)</f>
        <v>#REF!</v>
      </c>
      <c r="EFK2" s="13" t="e">
        <f>GETPIVOTDATA("Jml. Pend. Miskin (ribu jiwa)",$A$7,"Tahun",2021)/GETPIVOTDATA("Jml. Pend. Miskin (ribu jiwa)",$K$7,"Tahun",2021)</f>
        <v>#REF!</v>
      </c>
      <c r="EFN2" t="s">
        <v>764</v>
      </c>
      <c r="EFO2" s="13">
        <f>GETPIVOTDATA("% Pend. Miskin",$F$7,"Tahun",2020)</f>
        <v>6.6950000000000003</v>
      </c>
      <c r="EFP2" s="13">
        <f>GETPIVOTDATA("% Pend. Miskin",$F$7,"Tahun",2021)</f>
        <v>6.9399999999999995</v>
      </c>
      <c r="EFQ2" t="s">
        <v>763</v>
      </c>
      <c r="EFR2" s="13" t="e">
        <f>GETPIVOTDATA("Jml. Pend. Miskin (ribu jiwa)",$A$7,"Tahun",2020)/GETPIVOTDATA("Jml. Pend. Miskin (ribu jiwa)",$K$7,"Tahun",2020)</f>
        <v>#REF!</v>
      </c>
      <c r="EFS2" s="13" t="e">
        <f>GETPIVOTDATA("Jml. Pend. Miskin (ribu jiwa)",$A$7,"Tahun",2021)/GETPIVOTDATA("Jml. Pend. Miskin (ribu jiwa)",$K$7,"Tahun",2021)</f>
        <v>#REF!</v>
      </c>
      <c r="EFV2" t="s">
        <v>764</v>
      </c>
      <c r="EFW2" s="13">
        <f>GETPIVOTDATA("% Pend. Miskin",$F$7,"Tahun",2020)</f>
        <v>6.6950000000000003</v>
      </c>
      <c r="EFX2" s="13">
        <f>GETPIVOTDATA("% Pend. Miskin",$F$7,"Tahun",2021)</f>
        <v>6.9399999999999995</v>
      </c>
      <c r="EFY2" t="s">
        <v>763</v>
      </c>
      <c r="EFZ2" s="13" t="e">
        <f>GETPIVOTDATA("Jml. Pend. Miskin (ribu jiwa)",$A$7,"Tahun",2020)/GETPIVOTDATA("Jml. Pend. Miskin (ribu jiwa)",$K$7,"Tahun",2020)</f>
        <v>#REF!</v>
      </c>
      <c r="EGA2" s="13" t="e">
        <f>GETPIVOTDATA("Jml. Pend. Miskin (ribu jiwa)",$A$7,"Tahun",2021)/GETPIVOTDATA("Jml. Pend. Miskin (ribu jiwa)",$K$7,"Tahun",2021)</f>
        <v>#REF!</v>
      </c>
      <c r="EGD2" t="s">
        <v>764</v>
      </c>
      <c r="EGE2" s="13">
        <f>GETPIVOTDATA("% Pend. Miskin",$F$7,"Tahun",2020)</f>
        <v>6.6950000000000003</v>
      </c>
      <c r="EGF2" s="13">
        <f>GETPIVOTDATA("% Pend. Miskin",$F$7,"Tahun",2021)</f>
        <v>6.9399999999999995</v>
      </c>
      <c r="EGG2" t="s">
        <v>763</v>
      </c>
      <c r="EGH2" s="13" t="e">
        <f>GETPIVOTDATA("Jml. Pend. Miskin (ribu jiwa)",$A$7,"Tahun",2020)/GETPIVOTDATA("Jml. Pend. Miskin (ribu jiwa)",$K$7,"Tahun",2020)</f>
        <v>#REF!</v>
      </c>
      <c r="EGI2" s="13" t="e">
        <f>GETPIVOTDATA("Jml. Pend. Miskin (ribu jiwa)",$A$7,"Tahun",2021)/GETPIVOTDATA("Jml. Pend. Miskin (ribu jiwa)",$K$7,"Tahun",2021)</f>
        <v>#REF!</v>
      </c>
      <c r="EGL2" t="s">
        <v>764</v>
      </c>
      <c r="EGM2" s="13">
        <f>GETPIVOTDATA("% Pend. Miskin",$F$7,"Tahun",2020)</f>
        <v>6.6950000000000003</v>
      </c>
      <c r="EGN2" s="13">
        <f>GETPIVOTDATA("% Pend. Miskin",$F$7,"Tahun",2021)</f>
        <v>6.9399999999999995</v>
      </c>
      <c r="EGO2" t="s">
        <v>763</v>
      </c>
      <c r="EGP2" s="13" t="e">
        <f>GETPIVOTDATA("Jml. Pend. Miskin (ribu jiwa)",$A$7,"Tahun",2020)/GETPIVOTDATA("Jml. Pend. Miskin (ribu jiwa)",$K$7,"Tahun",2020)</f>
        <v>#REF!</v>
      </c>
      <c r="EGQ2" s="13" t="e">
        <f>GETPIVOTDATA("Jml. Pend. Miskin (ribu jiwa)",$A$7,"Tahun",2021)/GETPIVOTDATA("Jml. Pend. Miskin (ribu jiwa)",$K$7,"Tahun",2021)</f>
        <v>#REF!</v>
      </c>
      <c r="EGT2" t="s">
        <v>764</v>
      </c>
      <c r="EGU2" s="13">
        <f>GETPIVOTDATA("% Pend. Miskin",$F$7,"Tahun",2020)</f>
        <v>6.6950000000000003</v>
      </c>
      <c r="EGV2" s="13">
        <f>GETPIVOTDATA("% Pend. Miskin",$F$7,"Tahun",2021)</f>
        <v>6.9399999999999995</v>
      </c>
      <c r="EGW2" t="s">
        <v>763</v>
      </c>
      <c r="EGX2" s="13" t="e">
        <f>GETPIVOTDATA("Jml. Pend. Miskin (ribu jiwa)",$A$7,"Tahun",2020)/GETPIVOTDATA("Jml. Pend. Miskin (ribu jiwa)",$K$7,"Tahun",2020)</f>
        <v>#REF!</v>
      </c>
      <c r="EGY2" s="13" t="e">
        <f>GETPIVOTDATA("Jml. Pend. Miskin (ribu jiwa)",$A$7,"Tahun",2021)/GETPIVOTDATA("Jml. Pend. Miskin (ribu jiwa)",$K$7,"Tahun",2021)</f>
        <v>#REF!</v>
      </c>
      <c r="EHB2" t="s">
        <v>764</v>
      </c>
      <c r="EHC2" s="13">
        <f>GETPIVOTDATA("% Pend. Miskin",$F$7,"Tahun",2020)</f>
        <v>6.6950000000000003</v>
      </c>
      <c r="EHD2" s="13">
        <f>GETPIVOTDATA("% Pend. Miskin",$F$7,"Tahun",2021)</f>
        <v>6.9399999999999995</v>
      </c>
      <c r="EHE2" t="s">
        <v>763</v>
      </c>
      <c r="EHF2" s="13" t="e">
        <f>GETPIVOTDATA("Jml. Pend. Miskin (ribu jiwa)",$A$7,"Tahun",2020)/GETPIVOTDATA("Jml. Pend. Miskin (ribu jiwa)",$K$7,"Tahun",2020)</f>
        <v>#REF!</v>
      </c>
      <c r="EHG2" s="13" t="e">
        <f>GETPIVOTDATA("Jml. Pend. Miskin (ribu jiwa)",$A$7,"Tahun",2021)/GETPIVOTDATA("Jml. Pend. Miskin (ribu jiwa)",$K$7,"Tahun",2021)</f>
        <v>#REF!</v>
      </c>
      <c r="EHJ2" t="s">
        <v>764</v>
      </c>
      <c r="EHK2" s="13">
        <f>GETPIVOTDATA("% Pend. Miskin",$F$7,"Tahun",2020)</f>
        <v>6.6950000000000003</v>
      </c>
      <c r="EHL2" s="13">
        <f>GETPIVOTDATA("% Pend. Miskin",$F$7,"Tahun",2021)</f>
        <v>6.9399999999999995</v>
      </c>
      <c r="EHM2" t="s">
        <v>763</v>
      </c>
      <c r="EHN2" s="13" t="e">
        <f>GETPIVOTDATA("Jml. Pend. Miskin (ribu jiwa)",$A$7,"Tahun",2020)/GETPIVOTDATA("Jml. Pend. Miskin (ribu jiwa)",$K$7,"Tahun",2020)</f>
        <v>#REF!</v>
      </c>
      <c r="EHO2" s="13" t="e">
        <f>GETPIVOTDATA("Jml. Pend. Miskin (ribu jiwa)",$A$7,"Tahun",2021)/GETPIVOTDATA("Jml. Pend. Miskin (ribu jiwa)",$K$7,"Tahun",2021)</f>
        <v>#REF!</v>
      </c>
      <c r="EHR2" t="s">
        <v>764</v>
      </c>
      <c r="EHS2" s="13">
        <f>GETPIVOTDATA("% Pend. Miskin",$F$7,"Tahun",2020)</f>
        <v>6.6950000000000003</v>
      </c>
      <c r="EHT2" s="13">
        <f>GETPIVOTDATA("% Pend. Miskin",$F$7,"Tahun",2021)</f>
        <v>6.9399999999999995</v>
      </c>
      <c r="EHU2" t="s">
        <v>763</v>
      </c>
      <c r="EHV2" s="13" t="e">
        <f>GETPIVOTDATA("Jml. Pend. Miskin (ribu jiwa)",$A$7,"Tahun",2020)/GETPIVOTDATA("Jml. Pend. Miskin (ribu jiwa)",$K$7,"Tahun",2020)</f>
        <v>#REF!</v>
      </c>
      <c r="EHW2" s="13" t="e">
        <f>GETPIVOTDATA("Jml. Pend. Miskin (ribu jiwa)",$A$7,"Tahun",2021)/GETPIVOTDATA("Jml. Pend. Miskin (ribu jiwa)",$K$7,"Tahun",2021)</f>
        <v>#REF!</v>
      </c>
      <c r="EHZ2" t="s">
        <v>764</v>
      </c>
      <c r="EIA2" s="13">
        <f>GETPIVOTDATA("% Pend. Miskin",$F$7,"Tahun",2020)</f>
        <v>6.6950000000000003</v>
      </c>
      <c r="EIB2" s="13">
        <f>GETPIVOTDATA("% Pend. Miskin",$F$7,"Tahun",2021)</f>
        <v>6.9399999999999995</v>
      </c>
      <c r="EIC2" t="s">
        <v>763</v>
      </c>
      <c r="EID2" s="13" t="e">
        <f>GETPIVOTDATA("Jml. Pend. Miskin (ribu jiwa)",$A$7,"Tahun",2020)/GETPIVOTDATA("Jml. Pend. Miskin (ribu jiwa)",$K$7,"Tahun",2020)</f>
        <v>#REF!</v>
      </c>
      <c r="EIE2" s="13" t="e">
        <f>GETPIVOTDATA("Jml. Pend. Miskin (ribu jiwa)",$A$7,"Tahun",2021)/GETPIVOTDATA("Jml. Pend. Miskin (ribu jiwa)",$K$7,"Tahun",2021)</f>
        <v>#REF!</v>
      </c>
      <c r="EIH2" t="s">
        <v>764</v>
      </c>
      <c r="EII2" s="13">
        <f>GETPIVOTDATA("% Pend. Miskin",$F$7,"Tahun",2020)</f>
        <v>6.6950000000000003</v>
      </c>
      <c r="EIJ2" s="13">
        <f>GETPIVOTDATA("% Pend. Miskin",$F$7,"Tahun",2021)</f>
        <v>6.9399999999999995</v>
      </c>
      <c r="EIK2" t="s">
        <v>763</v>
      </c>
      <c r="EIL2" s="13" t="e">
        <f>GETPIVOTDATA("Jml. Pend. Miskin (ribu jiwa)",$A$7,"Tahun",2020)/GETPIVOTDATA("Jml. Pend. Miskin (ribu jiwa)",$K$7,"Tahun",2020)</f>
        <v>#REF!</v>
      </c>
      <c r="EIM2" s="13" t="e">
        <f>GETPIVOTDATA("Jml. Pend. Miskin (ribu jiwa)",$A$7,"Tahun",2021)/GETPIVOTDATA("Jml. Pend. Miskin (ribu jiwa)",$K$7,"Tahun",2021)</f>
        <v>#REF!</v>
      </c>
      <c r="EIP2" t="s">
        <v>764</v>
      </c>
      <c r="EIQ2" s="13">
        <f>GETPIVOTDATA("% Pend. Miskin",$F$7,"Tahun",2020)</f>
        <v>6.6950000000000003</v>
      </c>
      <c r="EIR2" s="13">
        <f>GETPIVOTDATA("% Pend. Miskin",$F$7,"Tahun",2021)</f>
        <v>6.9399999999999995</v>
      </c>
      <c r="EIS2" t="s">
        <v>763</v>
      </c>
      <c r="EIT2" s="13" t="e">
        <f>GETPIVOTDATA("Jml. Pend. Miskin (ribu jiwa)",$A$7,"Tahun",2020)/GETPIVOTDATA("Jml. Pend. Miskin (ribu jiwa)",$K$7,"Tahun",2020)</f>
        <v>#REF!</v>
      </c>
      <c r="EIU2" s="13" t="e">
        <f>GETPIVOTDATA("Jml. Pend. Miskin (ribu jiwa)",$A$7,"Tahun",2021)/GETPIVOTDATA("Jml. Pend. Miskin (ribu jiwa)",$K$7,"Tahun",2021)</f>
        <v>#REF!</v>
      </c>
      <c r="EIX2" t="s">
        <v>764</v>
      </c>
      <c r="EIY2" s="13">
        <f>GETPIVOTDATA("% Pend. Miskin",$F$7,"Tahun",2020)</f>
        <v>6.6950000000000003</v>
      </c>
      <c r="EIZ2" s="13">
        <f>GETPIVOTDATA("% Pend. Miskin",$F$7,"Tahun",2021)</f>
        <v>6.9399999999999995</v>
      </c>
      <c r="EJA2" t="s">
        <v>763</v>
      </c>
      <c r="EJB2" s="13" t="e">
        <f>GETPIVOTDATA("Jml. Pend. Miskin (ribu jiwa)",$A$7,"Tahun",2020)/GETPIVOTDATA("Jml. Pend. Miskin (ribu jiwa)",$K$7,"Tahun",2020)</f>
        <v>#REF!</v>
      </c>
      <c r="EJC2" s="13" t="e">
        <f>GETPIVOTDATA("Jml. Pend. Miskin (ribu jiwa)",$A$7,"Tahun",2021)/GETPIVOTDATA("Jml. Pend. Miskin (ribu jiwa)",$K$7,"Tahun",2021)</f>
        <v>#REF!</v>
      </c>
      <c r="EJF2" t="s">
        <v>764</v>
      </c>
      <c r="EJG2" s="13">
        <f>GETPIVOTDATA("% Pend. Miskin",$F$7,"Tahun",2020)</f>
        <v>6.6950000000000003</v>
      </c>
      <c r="EJH2" s="13">
        <f>GETPIVOTDATA("% Pend. Miskin",$F$7,"Tahun",2021)</f>
        <v>6.9399999999999995</v>
      </c>
      <c r="EJI2" t="s">
        <v>763</v>
      </c>
      <c r="EJJ2" s="13" t="e">
        <f>GETPIVOTDATA("Jml. Pend. Miskin (ribu jiwa)",$A$7,"Tahun",2020)/GETPIVOTDATA("Jml. Pend. Miskin (ribu jiwa)",$K$7,"Tahun",2020)</f>
        <v>#REF!</v>
      </c>
      <c r="EJK2" s="13" t="e">
        <f>GETPIVOTDATA("Jml. Pend. Miskin (ribu jiwa)",$A$7,"Tahun",2021)/GETPIVOTDATA("Jml. Pend. Miskin (ribu jiwa)",$K$7,"Tahun",2021)</f>
        <v>#REF!</v>
      </c>
      <c r="EJN2" t="s">
        <v>764</v>
      </c>
      <c r="EJO2" s="13">
        <f>GETPIVOTDATA("% Pend. Miskin",$F$7,"Tahun",2020)</f>
        <v>6.6950000000000003</v>
      </c>
      <c r="EJP2" s="13">
        <f>GETPIVOTDATA("% Pend. Miskin",$F$7,"Tahun",2021)</f>
        <v>6.9399999999999995</v>
      </c>
      <c r="EJQ2" t="s">
        <v>763</v>
      </c>
      <c r="EJR2" s="13" t="e">
        <f>GETPIVOTDATA("Jml. Pend. Miskin (ribu jiwa)",$A$7,"Tahun",2020)/GETPIVOTDATA("Jml. Pend. Miskin (ribu jiwa)",$K$7,"Tahun",2020)</f>
        <v>#REF!</v>
      </c>
      <c r="EJS2" s="13" t="e">
        <f>GETPIVOTDATA("Jml. Pend. Miskin (ribu jiwa)",$A$7,"Tahun",2021)/GETPIVOTDATA("Jml. Pend. Miskin (ribu jiwa)",$K$7,"Tahun",2021)</f>
        <v>#REF!</v>
      </c>
      <c r="EJV2" t="s">
        <v>764</v>
      </c>
      <c r="EJW2" s="13">
        <f>GETPIVOTDATA("% Pend. Miskin",$F$7,"Tahun",2020)</f>
        <v>6.6950000000000003</v>
      </c>
      <c r="EJX2" s="13">
        <f>GETPIVOTDATA("% Pend. Miskin",$F$7,"Tahun",2021)</f>
        <v>6.9399999999999995</v>
      </c>
      <c r="EJY2" t="s">
        <v>763</v>
      </c>
      <c r="EJZ2" s="13" t="e">
        <f>GETPIVOTDATA("Jml. Pend. Miskin (ribu jiwa)",$A$7,"Tahun",2020)/GETPIVOTDATA("Jml. Pend. Miskin (ribu jiwa)",$K$7,"Tahun",2020)</f>
        <v>#REF!</v>
      </c>
      <c r="EKA2" s="13" t="e">
        <f>GETPIVOTDATA("Jml. Pend. Miskin (ribu jiwa)",$A$7,"Tahun",2021)/GETPIVOTDATA("Jml. Pend. Miskin (ribu jiwa)",$K$7,"Tahun",2021)</f>
        <v>#REF!</v>
      </c>
      <c r="EKD2" t="s">
        <v>764</v>
      </c>
      <c r="EKE2" s="13">
        <f>GETPIVOTDATA("% Pend. Miskin",$F$7,"Tahun",2020)</f>
        <v>6.6950000000000003</v>
      </c>
      <c r="EKF2" s="13">
        <f>GETPIVOTDATA("% Pend. Miskin",$F$7,"Tahun",2021)</f>
        <v>6.9399999999999995</v>
      </c>
      <c r="EKG2" t="s">
        <v>763</v>
      </c>
      <c r="EKH2" s="13" t="e">
        <f>GETPIVOTDATA("Jml. Pend. Miskin (ribu jiwa)",$A$7,"Tahun",2020)/GETPIVOTDATA("Jml. Pend. Miskin (ribu jiwa)",$K$7,"Tahun",2020)</f>
        <v>#REF!</v>
      </c>
      <c r="EKI2" s="13" t="e">
        <f>GETPIVOTDATA("Jml. Pend. Miskin (ribu jiwa)",$A$7,"Tahun",2021)/GETPIVOTDATA("Jml. Pend. Miskin (ribu jiwa)",$K$7,"Tahun",2021)</f>
        <v>#REF!</v>
      </c>
      <c r="EKL2" t="s">
        <v>764</v>
      </c>
      <c r="EKM2" s="13">
        <f>GETPIVOTDATA("% Pend. Miskin",$F$7,"Tahun",2020)</f>
        <v>6.6950000000000003</v>
      </c>
      <c r="EKN2" s="13">
        <f>GETPIVOTDATA("% Pend. Miskin",$F$7,"Tahun",2021)</f>
        <v>6.9399999999999995</v>
      </c>
      <c r="EKO2" t="s">
        <v>763</v>
      </c>
      <c r="EKP2" s="13" t="e">
        <f>GETPIVOTDATA("Jml. Pend. Miskin (ribu jiwa)",$A$7,"Tahun",2020)/GETPIVOTDATA("Jml. Pend. Miskin (ribu jiwa)",$K$7,"Tahun",2020)</f>
        <v>#REF!</v>
      </c>
      <c r="EKQ2" s="13" t="e">
        <f>GETPIVOTDATA("Jml. Pend. Miskin (ribu jiwa)",$A$7,"Tahun",2021)/GETPIVOTDATA("Jml. Pend. Miskin (ribu jiwa)",$K$7,"Tahun",2021)</f>
        <v>#REF!</v>
      </c>
      <c r="EKT2" t="s">
        <v>764</v>
      </c>
      <c r="EKU2" s="13">
        <f>GETPIVOTDATA("% Pend. Miskin",$F$7,"Tahun",2020)</f>
        <v>6.6950000000000003</v>
      </c>
      <c r="EKV2" s="13">
        <f>GETPIVOTDATA("% Pend. Miskin",$F$7,"Tahun",2021)</f>
        <v>6.9399999999999995</v>
      </c>
      <c r="EKW2" t="s">
        <v>763</v>
      </c>
      <c r="EKX2" s="13" t="e">
        <f>GETPIVOTDATA("Jml. Pend. Miskin (ribu jiwa)",$A$7,"Tahun",2020)/GETPIVOTDATA("Jml. Pend. Miskin (ribu jiwa)",$K$7,"Tahun",2020)</f>
        <v>#REF!</v>
      </c>
      <c r="EKY2" s="13" t="e">
        <f>GETPIVOTDATA("Jml. Pend. Miskin (ribu jiwa)",$A$7,"Tahun",2021)/GETPIVOTDATA("Jml. Pend. Miskin (ribu jiwa)",$K$7,"Tahun",2021)</f>
        <v>#REF!</v>
      </c>
      <c r="ELB2" t="s">
        <v>764</v>
      </c>
      <c r="ELC2" s="13">
        <f>GETPIVOTDATA("% Pend. Miskin",$F$7,"Tahun",2020)</f>
        <v>6.6950000000000003</v>
      </c>
      <c r="ELD2" s="13">
        <f>GETPIVOTDATA("% Pend. Miskin",$F$7,"Tahun",2021)</f>
        <v>6.9399999999999995</v>
      </c>
      <c r="ELE2" t="s">
        <v>763</v>
      </c>
      <c r="ELF2" s="13" t="e">
        <f>GETPIVOTDATA("Jml. Pend. Miskin (ribu jiwa)",$A$7,"Tahun",2020)/GETPIVOTDATA("Jml. Pend. Miskin (ribu jiwa)",$K$7,"Tahun",2020)</f>
        <v>#REF!</v>
      </c>
      <c r="ELG2" s="13" t="e">
        <f>GETPIVOTDATA("Jml. Pend. Miskin (ribu jiwa)",$A$7,"Tahun",2021)/GETPIVOTDATA("Jml. Pend. Miskin (ribu jiwa)",$K$7,"Tahun",2021)</f>
        <v>#REF!</v>
      </c>
      <c r="ELJ2" t="s">
        <v>764</v>
      </c>
      <c r="ELK2" s="13">
        <f>GETPIVOTDATA("% Pend. Miskin",$F$7,"Tahun",2020)</f>
        <v>6.6950000000000003</v>
      </c>
      <c r="ELL2" s="13">
        <f>GETPIVOTDATA("% Pend. Miskin",$F$7,"Tahun",2021)</f>
        <v>6.9399999999999995</v>
      </c>
      <c r="ELM2" t="s">
        <v>763</v>
      </c>
      <c r="ELN2" s="13" t="e">
        <f>GETPIVOTDATA("Jml. Pend. Miskin (ribu jiwa)",$A$7,"Tahun",2020)/GETPIVOTDATA("Jml. Pend. Miskin (ribu jiwa)",$K$7,"Tahun",2020)</f>
        <v>#REF!</v>
      </c>
      <c r="ELO2" s="13" t="e">
        <f>GETPIVOTDATA("Jml. Pend. Miskin (ribu jiwa)",$A$7,"Tahun",2021)/GETPIVOTDATA("Jml. Pend. Miskin (ribu jiwa)",$K$7,"Tahun",2021)</f>
        <v>#REF!</v>
      </c>
      <c r="ELR2" t="s">
        <v>764</v>
      </c>
      <c r="ELS2" s="13">
        <f>GETPIVOTDATA("% Pend. Miskin",$F$7,"Tahun",2020)</f>
        <v>6.6950000000000003</v>
      </c>
      <c r="ELT2" s="13">
        <f>GETPIVOTDATA("% Pend. Miskin",$F$7,"Tahun",2021)</f>
        <v>6.9399999999999995</v>
      </c>
      <c r="ELU2" t="s">
        <v>763</v>
      </c>
      <c r="ELV2" s="13" t="e">
        <f>GETPIVOTDATA("Jml. Pend. Miskin (ribu jiwa)",$A$7,"Tahun",2020)/GETPIVOTDATA("Jml. Pend. Miskin (ribu jiwa)",$K$7,"Tahun",2020)</f>
        <v>#REF!</v>
      </c>
      <c r="ELW2" s="13" t="e">
        <f>GETPIVOTDATA("Jml. Pend. Miskin (ribu jiwa)",$A$7,"Tahun",2021)/GETPIVOTDATA("Jml. Pend. Miskin (ribu jiwa)",$K$7,"Tahun",2021)</f>
        <v>#REF!</v>
      </c>
      <c r="ELZ2" t="s">
        <v>764</v>
      </c>
      <c r="EMA2" s="13">
        <f>GETPIVOTDATA("% Pend. Miskin",$F$7,"Tahun",2020)</f>
        <v>6.6950000000000003</v>
      </c>
      <c r="EMB2" s="13">
        <f>GETPIVOTDATA("% Pend. Miskin",$F$7,"Tahun",2021)</f>
        <v>6.9399999999999995</v>
      </c>
      <c r="EMC2" t="s">
        <v>763</v>
      </c>
      <c r="EMD2" s="13" t="e">
        <f>GETPIVOTDATA("Jml. Pend. Miskin (ribu jiwa)",$A$7,"Tahun",2020)/GETPIVOTDATA("Jml. Pend. Miskin (ribu jiwa)",$K$7,"Tahun",2020)</f>
        <v>#REF!</v>
      </c>
      <c r="EME2" s="13" t="e">
        <f>GETPIVOTDATA("Jml. Pend. Miskin (ribu jiwa)",$A$7,"Tahun",2021)/GETPIVOTDATA("Jml. Pend. Miskin (ribu jiwa)",$K$7,"Tahun",2021)</f>
        <v>#REF!</v>
      </c>
      <c r="EMH2" t="s">
        <v>764</v>
      </c>
      <c r="EMI2" s="13">
        <f>GETPIVOTDATA("% Pend. Miskin",$F$7,"Tahun",2020)</f>
        <v>6.6950000000000003</v>
      </c>
      <c r="EMJ2" s="13">
        <f>GETPIVOTDATA("% Pend. Miskin",$F$7,"Tahun",2021)</f>
        <v>6.9399999999999995</v>
      </c>
      <c r="EMK2" t="s">
        <v>763</v>
      </c>
      <c r="EML2" s="13" t="e">
        <f>GETPIVOTDATA("Jml. Pend. Miskin (ribu jiwa)",$A$7,"Tahun",2020)/GETPIVOTDATA("Jml. Pend. Miskin (ribu jiwa)",$K$7,"Tahun",2020)</f>
        <v>#REF!</v>
      </c>
      <c r="EMM2" s="13" t="e">
        <f>GETPIVOTDATA("Jml. Pend. Miskin (ribu jiwa)",$A$7,"Tahun",2021)/GETPIVOTDATA("Jml. Pend. Miskin (ribu jiwa)",$K$7,"Tahun",2021)</f>
        <v>#REF!</v>
      </c>
      <c r="EMP2" t="s">
        <v>764</v>
      </c>
      <c r="EMQ2" s="13">
        <f>GETPIVOTDATA("% Pend. Miskin",$F$7,"Tahun",2020)</f>
        <v>6.6950000000000003</v>
      </c>
      <c r="EMR2" s="13">
        <f>GETPIVOTDATA("% Pend. Miskin",$F$7,"Tahun",2021)</f>
        <v>6.9399999999999995</v>
      </c>
      <c r="EMS2" t="s">
        <v>763</v>
      </c>
      <c r="EMT2" s="13" t="e">
        <f>GETPIVOTDATA("Jml. Pend. Miskin (ribu jiwa)",$A$7,"Tahun",2020)/GETPIVOTDATA("Jml. Pend. Miskin (ribu jiwa)",$K$7,"Tahun",2020)</f>
        <v>#REF!</v>
      </c>
      <c r="EMU2" s="13" t="e">
        <f>GETPIVOTDATA("Jml. Pend. Miskin (ribu jiwa)",$A$7,"Tahun",2021)/GETPIVOTDATA("Jml. Pend. Miskin (ribu jiwa)",$K$7,"Tahun",2021)</f>
        <v>#REF!</v>
      </c>
      <c r="EMX2" t="s">
        <v>764</v>
      </c>
      <c r="EMY2" s="13">
        <f>GETPIVOTDATA("% Pend. Miskin",$F$7,"Tahun",2020)</f>
        <v>6.6950000000000003</v>
      </c>
      <c r="EMZ2" s="13">
        <f>GETPIVOTDATA("% Pend. Miskin",$F$7,"Tahun",2021)</f>
        <v>6.9399999999999995</v>
      </c>
      <c r="ENA2" t="s">
        <v>763</v>
      </c>
      <c r="ENB2" s="13" t="e">
        <f>GETPIVOTDATA("Jml. Pend. Miskin (ribu jiwa)",$A$7,"Tahun",2020)/GETPIVOTDATA("Jml. Pend. Miskin (ribu jiwa)",$K$7,"Tahun",2020)</f>
        <v>#REF!</v>
      </c>
      <c r="ENC2" s="13" t="e">
        <f>GETPIVOTDATA("Jml. Pend. Miskin (ribu jiwa)",$A$7,"Tahun",2021)/GETPIVOTDATA("Jml. Pend. Miskin (ribu jiwa)",$K$7,"Tahun",2021)</f>
        <v>#REF!</v>
      </c>
      <c r="ENF2" t="s">
        <v>764</v>
      </c>
      <c r="ENG2" s="13">
        <f>GETPIVOTDATA("% Pend. Miskin",$F$7,"Tahun",2020)</f>
        <v>6.6950000000000003</v>
      </c>
      <c r="ENH2" s="13">
        <f>GETPIVOTDATA("% Pend. Miskin",$F$7,"Tahun",2021)</f>
        <v>6.9399999999999995</v>
      </c>
      <c r="ENI2" t="s">
        <v>763</v>
      </c>
      <c r="ENJ2" s="13" t="e">
        <f>GETPIVOTDATA("Jml. Pend. Miskin (ribu jiwa)",$A$7,"Tahun",2020)/GETPIVOTDATA("Jml. Pend. Miskin (ribu jiwa)",$K$7,"Tahun",2020)</f>
        <v>#REF!</v>
      </c>
      <c r="ENK2" s="13" t="e">
        <f>GETPIVOTDATA("Jml. Pend. Miskin (ribu jiwa)",$A$7,"Tahun",2021)/GETPIVOTDATA("Jml. Pend. Miskin (ribu jiwa)",$K$7,"Tahun",2021)</f>
        <v>#REF!</v>
      </c>
      <c r="ENN2" t="s">
        <v>764</v>
      </c>
      <c r="ENO2" s="13">
        <f>GETPIVOTDATA("% Pend. Miskin",$F$7,"Tahun",2020)</f>
        <v>6.6950000000000003</v>
      </c>
      <c r="ENP2" s="13">
        <f>GETPIVOTDATA("% Pend. Miskin",$F$7,"Tahun",2021)</f>
        <v>6.9399999999999995</v>
      </c>
      <c r="ENQ2" t="s">
        <v>763</v>
      </c>
      <c r="ENR2" s="13" t="e">
        <f>GETPIVOTDATA("Jml. Pend. Miskin (ribu jiwa)",$A$7,"Tahun",2020)/GETPIVOTDATA("Jml. Pend. Miskin (ribu jiwa)",$K$7,"Tahun",2020)</f>
        <v>#REF!</v>
      </c>
      <c r="ENS2" s="13" t="e">
        <f>GETPIVOTDATA("Jml. Pend. Miskin (ribu jiwa)",$A$7,"Tahun",2021)/GETPIVOTDATA("Jml. Pend. Miskin (ribu jiwa)",$K$7,"Tahun",2021)</f>
        <v>#REF!</v>
      </c>
      <c r="ENV2" t="s">
        <v>764</v>
      </c>
      <c r="ENW2" s="13">
        <f>GETPIVOTDATA("% Pend. Miskin",$F$7,"Tahun",2020)</f>
        <v>6.6950000000000003</v>
      </c>
      <c r="ENX2" s="13">
        <f>GETPIVOTDATA("% Pend. Miskin",$F$7,"Tahun",2021)</f>
        <v>6.9399999999999995</v>
      </c>
      <c r="ENY2" t="s">
        <v>763</v>
      </c>
      <c r="ENZ2" s="13" t="e">
        <f>GETPIVOTDATA("Jml. Pend. Miskin (ribu jiwa)",$A$7,"Tahun",2020)/GETPIVOTDATA("Jml. Pend. Miskin (ribu jiwa)",$K$7,"Tahun",2020)</f>
        <v>#REF!</v>
      </c>
      <c r="EOA2" s="13" t="e">
        <f>GETPIVOTDATA("Jml. Pend. Miskin (ribu jiwa)",$A$7,"Tahun",2021)/GETPIVOTDATA("Jml. Pend. Miskin (ribu jiwa)",$K$7,"Tahun",2021)</f>
        <v>#REF!</v>
      </c>
      <c r="EOD2" t="s">
        <v>764</v>
      </c>
      <c r="EOE2" s="13">
        <f>GETPIVOTDATA("% Pend. Miskin",$F$7,"Tahun",2020)</f>
        <v>6.6950000000000003</v>
      </c>
      <c r="EOF2" s="13">
        <f>GETPIVOTDATA("% Pend. Miskin",$F$7,"Tahun",2021)</f>
        <v>6.9399999999999995</v>
      </c>
      <c r="EOG2" t="s">
        <v>763</v>
      </c>
      <c r="EOH2" s="13" t="e">
        <f>GETPIVOTDATA("Jml. Pend. Miskin (ribu jiwa)",$A$7,"Tahun",2020)/GETPIVOTDATA("Jml. Pend. Miskin (ribu jiwa)",$K$7,"Tahun",2020)</f>
        <v>#REF!</v>
      </c>
      <c r="EOI2" s="13" t="e">
        <f>GETPIVOTDATA("Jml. Pend. Miskin (ribu jiwa)",$A$7,"Tahun",2021)/GETPIVOTDATA("Jml. Pend. Miskin (ribu jiwa)",$K$7,"Tahun",2021)</f>
        <v>#REF!</v>
      </c>
      <c r="EOL2" t="s">
        <v>764</v>
      </c>
      <c r="EOM2" s="13">
        <f>GETPIVOTDATA("% Pend. Miskin",$F$7,"Tahun",2020)</f>
        <v>6.6950000000000003</v>
      </c>
      <c r="EON2" s="13">
        <f>GETPIVOTDATA("% Pend. Miskin",$F$7,"Tahun",2021)</f>
        <v>6.9399999999999995</v>
      </c>
      <c r="EOO2" t="s">
        <v>763</v>
      </c>
      <c r="EOP2" s="13" t="e">
        <f>GETPIVOTDATA("Jml. Pend. Miskin (ribu jiwa)",$A$7,"Tahun",2020)/GETPIVOTDATA("Jml. Pend. Miskin (ribu jiwa)",$K$7,"Tahun",2020)</f>
        <v>#REF!</v>
      </c>
      <c r="EOQ2" s="13" t="e">
        <f>GETPIVOTDATA("Jml. Pend. Miskin (ribu jiwa)",$A$7,"Tahun",2021)/GETPIVOTDATA("Jml. Pend. Miskin (ribu jiwa)",$K$7,"Tahun",2021)</f>
        <v>#REF!</v>
      </c>
      <c r="EOT2" t="s">
        <v>764</v>
      </c>
      <c r="EOU2" s="13">
        <f>GETPIVOTDATA("% Pend. Miskin",$F$7,"Tahun",2020)</f>
        <v>6.6950000000000003</v>
      </c>
      <c r="EOV2" s="13">
        <f>GETPIVOTDATA("% Pend. Miskin",$F$7,"Tahun",2021)</f>
        <v>6.9399999999999995</v>
      </c>
      <c r="EOW2" t="s">
        <v>763</v>
      </c>
      <c r="EOX2" s="13" t="e">
        <f>GETPIVOTDATA("Jml. Pend. Miskin (ribu jiwa)",$A$7,"Tahun",2020)/GETPIVOTDATA("Jml. Pend. Miskin (ribu jiwa)",$K$7,"Tahun",2020)</f>
        <v>#REF!</v>
      </c>
      <c r="EOY2" s="13" t="e">
        <f>GETPIVOTDATA("Jml. Pend. Miskin (ribu jiwa)",$A$7,"Tahun",2021)/GETPIVOTDATA("Jml. Pend. Miskin (ribu jiwa)",$K$7,"Tahun",2021)</f>
        <v>#REF!</v>
      </c>
      <c r="EPB2" t="s">
        <v>764</v>
      </c>
      <c r="EPC2" s="13">
        <f>GETPIVOTDATA("% Pend. Miskin",$F$7,"Tahun",2020)</f>
        <v>6.6950000000000003</v>
      </c>
      <c r="EPD2" s="13">
        <f>GETPIVOTDATA("% Pend. Miskin",$F$7,"Tahun",2021)</f>
        <v>6.9399999999999995</v>
      </c>
      <c r="EPE2" t="s">
        <v>763</v>
      </c>
      <c r="EPF2" s="13" t="e">
        <f>GETPIVOTDATA("Jml. Pend. Miskin (ribu jiwa)",$A$7,"Tahun",2020)/GETPIVOTDATA("Jml. Pend. Miskin (ribu jiwa)",$K$7,"Tahun",2020)</f>
        <v>#REF!</v>
      </c>
      <c r="EPG2" s="13" t="e">
        <f>GETPIVOTDATA("Jml. Pend. Miskin (ribu jiwa)",$A$7,"Tahun",2021)/GETPIVOTDATA("Jml. Pend. Miskin (ribu jiwa)",$K$7,"Tahun",2021)</f>
        <v>#REF!</v>
      </c>
      <c r="EPJ2" t="s">
        <v>764</v>
      </c>
      <c r="EPK2" s="13">
        <f>GETPIVOTDATA("% Pend. Miskin",$F$7,"Tahun",2020)</f>
        <v>6.6950000000000003</v>
      </c>
      <c r="EPL2" s="13">
        <f>GETPIVOTDATA("% Pend. Miskin",$F$7,"Tahun",2021)</f>
        <v>6.9399999999999995</v>
      </c>
      <c r="EPM2" t="s">
        <v>763</v>
      </c>
      <c r="EPN2" s="13" t="e">
        <f>GETPIVOTDATA("Jml. Pend. Miskin (ribu jiwa)",$A$7,"Tahun",2020)/GETPIVOTDATA("Jml. Pend. Miskin (ribu jiwa)",$K$7,"Tahun",2020)</f>
        <v>#REF!</v>
      </c>
      <c r="EPO2" s="13" t="e">
        <f>GETPIVOTDATA("Jml. Pend. Miskin (ribu jiwa)",$A$7,"Tahun",2021)/GETPIVOTDATA("Jml. Pend. Miskin (ribu jiwa)",$K$7,"Tahun",2021)</f>
        <v>#REF!</v>
      </c>
      <c r="EPR2" t="s">
        <v>764</v>
      </c>
      <c r="EPS2" s="13">
        <f>GETPIVOTDATA("% Pend. Miskin",$F$7,"Tahun",2020)</f>
        <v>6.6950000000000003</v>
      </c>
      <c r="EPT2" s="13">
        <f>GETPIVOTDATA("% Pend. Miskin",$F$7,"Tahun",2021)</f>
        <v>6.9399999999999995</v>
      </c>
      <c r="EPU2" t="s">
        <v>763</v>
      </c>
      <c r="EPV2" s="13" t="e">
        <f>GETPIVOTDATA("Jml. Pend. Miskin (ribu jiwa)",$A$7,"Tahun",2020)/GETPIVOTDATA("Jml. Pend. Miskin (ribu jiwa)",$K$7,"Tahun",2020)</f>
        <v>#REF!</v>
      </c>
      <c r="EPW2" s="13" t="e">
        <f>GETPIVOTDATA("Jml. Pend. Miskin (ribu jiwa)",$A$7,"Tahun",2021)/GETPIVOTDATA("Jml. Pend. Miskin (ribu jiwa)",$K$7,"Tahun",2021)</f>
        <v>#REF!</v>
      </c>
      <c r="EPZ2" t="s">
        <v>764</v>
      </c>
      <c r="EQA2" s="13">
        <f>GETPIVOTDATA("% Pend. Miskin",$F$7,"Tahun",2020)</f>
        <v>6.6950000000000003</v>
      </c>
      <c r="EQB2" s="13">
        <f>GETPIVOTDATA("% Pend. Miskin",$F$7,"Tahun",2021)</f>
        <v>6.9399999999999995</v>
      </c>
      <c r="EQC2" t="s">
        <v>763</v>
      </c>
      <c r="EQD2" s="13" t="e">
        <f>GETPIVOTDATA("Jml. Pend. Miskin (ribu jiwa)",$A$7,"Tahun",2020)/GETPIVOTDATA("Jml. Pend. Miskin (ribu jiwa)",$K$7,"Tahun",2020)</f>
        <v>#REF!</v>
      </c>
      <c r="EQE2" s="13" t="e">
        <f>GETPIVOTDATA("Jml. Pend. Miskin (ribu jiwa)",$A$7,"Tahun",2021)/GETPIVOTDATA("Jml. Pend. Miskin (ribu jiwa)",$K$7,"Tahun",2021)</f>
        <v>#REF!</v>
      </c>
      <c r="EQH2" t="s">
        <v>764</v>
      </c>
      <c r="EQI2" s="13">
        <f>GETPIVOTDATA("% Pend. Miskin",$F$7,"Tahun",2020)</f>
        <v>6.6950000000000003</v>
      </c>
      <c r="EQJ2" s="13">
        <f>GETPIVOTDATA("% Pend. Miskin",$F$7,"Tahun",2021)</f>
        <v>6.9399999999999995</v>
      </c>
      <c r="EQK2" t="s">
        <v>763</v>
      </c>
      <c r="EQL2" s="13" t="e">
        <f>GETPIVOTDATA("Jml. Pend. Miskin (ribu jiwa)",$A$7,"Tahun",2020)/GETPIVOTDATA("Jml. Pend. Miskin (ribu jiwa)",$K$7,"Tahun",2020)</f>
        <v>#REF!</v>
      </c>
      <c r="EQM2" s="13" t="e">
        <f>GETPIVOTDATA("Jml. Pend. Miskin (ribu jiwa)",$A$7,"Tahun",2021)/GETPIVOTDATA("Jml. Pend. Miskin (ribu jiwa)",$K$7,"Tahun",2021)</f>
        <v>#REF!</v>
      </c>
      <c r="EQP2" t="s">
        <v>764</v>
      </c>
      <c r="EQQ2" s="13">
        <f>GETPIVOTDATA("% Pend. Miskin",$F$7,"Tahun",2020)</f>
        <v>6.6950000000000003</v>
      </c>
      <c r="EQR2" s="13">
        <f>GETPIVOTDATA("% Pend. Miskin",$F$7,"Tahun",2021)</f>
        <v>6.9399999999999995</v>
      </c>
      <c r="EQS2" t="s">
        <v>763</v>
      </c>
      <c r="EQT2" s="13" t="e">
        <f>GETPIVOTDATA("Jml. Pend. Miskin (ribu jiwa)",$A$7,"Tahun",2020)/GETPIVOTDATA("Jml. Pend. Miskin (ribu jiwa)",$K$7,"Tahun",2020)</f>
        <v>#REF!</v>
      </c>
      <c r="EQU2" s="13" t="e">
        <f>GETPIVOTDATA("Jml. Pend. Miskin (ribu jiwa)",$A$7,"Tahun",2021)/GETPIVOTDATA("Jml. Pend. Miskin (ribu jiwa)",$K$7,"Tahun",2021)</f>
        <v>#REF!</v>
      </c>
      <c r="EQX2" t="s">
        <v>764</v>
      </c>
      <c r="EQY2" s="13">
        <f>GETPIVOTDATA("% Pend. Miskin",$F$7,"Tahun",2020)</f>
        <v>6.6950000000000003</v>
      </c>
      <c r="EQZ2" s="13">
        <f>GETPIVOTDATA("% Pend. Miskin",$F$7,"Tahun",2021)</f>
        <v>6.9399999999999995</v>
      </c>
      <c r="ERA2" t="s">
        <v>763</v>
      </c>
      <c r="ERB2" s="13" t="e">
        <f>GETPIVOTDATA("Jml. Pend. Miskin (ribu jiwa)",$A$7,"Tahun",2020)/GETPIVOTDATA("Jml. Pend. Miskin (ribu jiwa)",$K$7,"Tahun",2020)</f>
        <v>#REF!</v>
      </c>
      <c r="ERC2" s="13" t="e">
        <f>GETPIVOTDATA("Jml. Pend. Miskin (ribu jiwa)",$A$7,"Tahun",2021)/GETPIVOTDATA("Jml. Pend. Miskin (ribu jiwa)",$K$7,"Tahun",2021)</f>
        <v>#REF!</v>
      </c>
      <c r="ERF2" t="s">
        <v>764</v>
      </c>
      <c r="ERG2" s="13">
        <f>GETPIVOTDATA("% Pend. Miskin",$F$7,"Tahun",2020)</f>
        <v>6.6950000000000003</v>
      </c>
      <c r="ERH2" s="13">
        <f>GETPIVOTDATA("% Pend. Miskin",$F$7,"Tahun",2021)</f>
        <v>6.9399999999999995</v>
      </c>
      <c r="ERI2" t="s">
        <v>763</v>
      </c>
      <c r="ERJ2" s="13" t="e">
        <f>GETPIVOTDATA("Jml. Pend. Miskin (ribu jiwa)",$A$7,"Tahun",2020)/GETPIVOTDATA("Jml. Pend. Miskin (ribu jiwa)",$K$7,"Tahun",2020)</f>
        <v>#REF!</v>
      </c>
      <c r="ERK2" s="13" t="e">
        <f>GETPIVOTDATA("Jml. Pend. Miskin (ribu jiwa)",$A$7,"Tahun",2021)/GETPIVOTDATA("Jml. Pend. Miskin (ribu jiwa)",$K$7,"Tahun",2021)</f>
        <v>#REF!</v>
      </c>
      <c r="ERN2" t="s">
        <v>764</v>
      </c>
      <c r="ERO2" s="13">
        <f>GETPIVOTDATA("% Pend. Miskin",$F$7,"Tahun",2020)</f>
        <v>6.6950000000000003</v>
      </c>
      <c r="ERP2" s="13">
        <f>GETPIVOTDATA("% Pend. Miskin",$F$7,"Tahun",2021)</f>
        <v>6.9399999999999995</v>
      </c>
      <c r="ERQ2" t="s">
        <v>763</v>
      </c>
      <c r="ERR2" s="13" t="e">
        <f>GETPIVOTDATA("Jml. Pend. Miskin (ribu jiwa)",$A$7,"Tahun",2020)/GETPIVOTDATA("Jml. Pend. Miskin (ribu jiwa)",$K$7,"Tahun",2020)</f>
        <v>#REF!</v>
      </c>
      <c r="ERS2" s="13" t="e">
        <f>GETPIVOTDATA("Jml. Pend. Miskin (ribu jiwa)",$A$7,"Tahun",2021)/GETPIVOTDATA("Jml. Pend. Miskin (ribu jiwa)",$K$7,"Tahun",2021)</f>
        <v>#REF!</v>
      </c>
      <c r="ERV2" t="s">
        <v>764</v>
      </c>
      <c r="ERW2" s="13">
        <f>GETPIVOTDATA("% Pend. Miskin",$F$7,"Tahun",2020)</f>
        <v>6.6950000000000003</v>
      </c>
      <c r="ERX2" s="13">
        <f>GETPIVOTDATA("% Pend. Miskin",$F$7,"Tahun",2021)</f>
        <v>6.9399999999999995</v>
      </c>
      <c r="ERY2" t="s">
        <v>763</v>
      </c>
      <c r="ERZ2" s="13" t="e">
        <f>GETPIVOTDATA("Jml. Pend. Miskin (ribu jiwa)",$A$7,"Tahun",2020)/GETPIVOTDATA("Jml. Pend. Miskin (ribu jiwa)",$K$7,"Tahun",2020)</f>
        <v>#REF!</v>
      </c>
      <c r="ESA2" s="13" t="e">
        <f>GETPIVOTDATA("Jml. Pend. Miskin (ribu jiwa)",$A$7,"Tahun",2021)/GETPIVOTDATA("Jml. Pend. Miskin (ribu jiwa)",$K$7,"Tahun",2021)</f>
        <v>#REF!</v>
      </c>
      <c r="ESD2" t="s">
        <v>764</v>
      </c>
      <c r="ESE2" s="13">
        <f>GETPIVOTDATA("% Pend. Miskin",$F$7,"Tahun",2020)</f>
        <v>6.6950000000000003</v>
      </c>
      <c r="ESF2" s="13">
        <f>GETPIVOTDATA("% Pend. Miskin",$F$7,"Tahun",2021)</f>
        <v>6.9399999999999995</v>
      </c>
      <c r="ESG2" t="s">
        <v>763</v>
      </c>
      <c r="ESH2" s="13" t="e">
        <f>GETPIVOTDATA("Jml. Pend. Miskin (ribu jiwa)",$A$7,"Tahun",2020)/GETPIVOTDATA("Jml. Pend. Miskin (ribu jiwa)",$K$7,"Tahun",2020)</f>
        <v>#REF!</v>
      </c>
      <c r="ESI2" s="13" t="e">
        <f>GETPIVOTDATA("Jml. Pend. Miskin (ribu jiwa)",$A$7,"Tahun",2021)/GETPIVOTDATA("Jml. Pend. Miskin (ribu jiwa)",$K$7,"Tahun",2021)</f>
        <v>#REF!</v>
      </c>
      <c r="ESL2" t="s">
        <v>764</v>
      </c>
      <c r="ESM2" s="13">
        <f>GETPIVOTDATA("% Pend. Miskin",$F$7,"Tahun",2020)</f>
        <v>6.6950000000000003</v>
      </c>
      <c r="ESN2" s="13">
        <f>GETPIVOTDATA("% Pend. Miskin",$F$7,"Tahun",2021)</f>
        <v>6.9399999999999995</v>
      </c>
      <c r="ESO2" t="s">
        <v>763</v>
      </c>
      <c r="ESP2" s="13" t="e">
        <f>GETPIVOTDATA("Jml. Pend. Miskin (ribu jiwa)",$A$7,"Tahun",2020)/GETPIVOTDATA("Jml. Pend. Miskin (ribu jiwa)",$K$7,"Tahun",2020)</f>
        <v>#REF!</v>
      </c>
      <c r="ESQ2" s="13" t="e">
        <f>GETPIVOTDATA("Jml. Pend. Miskin (ribu jiwa)",$A$7,"Tahun",2021)/GETPIVOTDATA("Jml. Pend. Miskin (ribu jiwa)",$K$7,"Tahun",2021)</f>
        <v>#REF!</v>
      </c>
      <c r="EST2" t="s">
        <v>764</v>
      </c>
      <c r="ESU2" s="13">
        <f>GETPIVOTDATA("% Pend. Miskin",$F$7,"Tahun",2020)</f>
        <v>6.6950000000000003</v>
      </c>
      <c r="ESV2" s="13">
        <f>GETPIVOTDATA("% Pend. Miskin",$F$7,"Tahun",2021)</f>
        <v>6.9399999999999995</v>
      </c>
      <c r="ESW2" t="s">
        <v>763</v>
      </c>
      <c r="ESX2" s="13" t="e">
        <f>GETPIVOTDATA("Jml. Pend. Miskin (ribu jiwa)",$A$7,"Tahun",2020)/GETPIVOTDATA("Jml. Pend. Miskin (ribu jiwa)",$K$7,"Tahun",2020)</f>
        <v>#REF!</v>
      </c>
      <c r="ESY2" s="13" t="e">
        <f>GETPIVOTDATA("Jml. Pend. Miskin (ribu jiwa)",$A$7,"Tahun",2021)/GETPIVOTDATA("Jml. Pend. Miskin (ribu jiwa)",$K$7,"Tahun",2021)</f>
        <v>#REF!</v>
      </c>
      <c r="ETB2" t="s">
        <v>764</v>
      </c>
      <c r="ETC2" s="13">
        <f>GETPIVOTDATA("% Pend. Miskin",$F$7,"Tahun",2020)</f>
        <v>6.6950000000000003</v>
      </c>
      <c r="ETD2" s="13">
        <f>GETPIVOTDATA("% Pend. Miskin",$F$7,"Tahun",2021)</f>
        <v>6.9399999999999995</v>
      </c>
      <c r="ETE2" t="s">
        <v>763</v>
      </c>
      <c r="ETF2" s="13" t="e">
        <f>GETPIVOTDATA("Jml. Pend. Miskin (ribu jiwa)",$A$7,"Tahun",2020)/GETPIVOTDATA("Jml. Pend. Miskin (ribu jiwa)",$K$7,"Tahun",2020)</f>
        <v>#REF!</v>
      </c>
      <c r="ETG2" s="13" t="e">
        <f>GETPIVOTDATA("Jml. Pend. Miskin (ribu jiwa)",$A$7,"Tahun",2021)/GETPIVOTDATA("Jml. Pend. Miskin (ribu jiwa)",$K$7,"Tahun",2021)</f>
        <v>#REF!</v>
      </c>
      <c r="ETJ2" t="s">
        <v>764</v>
      </c>
      <c r="ETK2" s="13">
        <f>GETPIVOTDATA("% Pend. Miskin",$F$7,"Tahun",2020)</f>
        <v>6.6950000000000003</v>
      </c>
      <c r="ETL2" s="13">
        <f>GETPIVOTDATA("% Pend. Miskin",$F$7,"Tahun",2021)</f>
        <v>6.9399999999999995</v>
      </c>
      <c r="ETM2" t="s">
        <v>763</v>
      </c>
      <c r="ETN2" s="13" t="e">
        <f>GETPIVOTDATA("Jml. Pend. Miskin (ribu jiwa)",$A$7,"Tahun",2020)/GETPIVOTDATA("Jml. Pend. Miskin (ribu jiwa)",$K$7,"Tahun",2020)</f>
        <v>#REF!</v>
      </c>
      <c r="ETO2" s="13" t="e">
        <f>GETPIVOTDATA("Jml. Pend. Miskin (ribu jiwa)",$A$7,"Tahun",2021)/GETPIVOTDATA("Jml. Pend. Miskin (ribu jiwa)",$K$7,"Tahun",2021)</f>
        <v>#REF!</v>
      </c>
      <c r="ETR2" t="s">
        <v>764</v>
      </c>
      <c r="ETS2" s="13">
        <f>GETPIVOTDATA("% Pend. Miskin",$F$7,"Tahun",2020)</f>
        <v>6.6950000000000003</v>
      </c>
      <c r="ETT2" s="13">
        <f>GETPIVOTDATA("% Pend. Miskin",$F$7,"Tahun",2021)</f>
        <v>6.9399999999999995</v>
      </c>
      <c r="ETU2" t="s">
        <v>763</v>
      </c>
      <c r="ETV2" s="13" t="e">
        <f>GETPIVOTDATA("Jml. Pend. Miskin (ribu jiwa)",$A$7,"Tahun",2020)/GETPIVOTDATA("Jml. Pend. Miskin (ribu jiwa)",$K$7,"Tahun",2020)</f>
        <v>#REF!</v>
      </c>
      <c r="ETW2" s="13" t="e">
        <f>GETPIVOTDATA("Jml. Pend. Miskin (ribu jiwa)",$A$7,"Tahun",2021)/GETPIVOTDATA("Jml. Pend. Miskin (ribu jiwa)",$K$7,"Tahun",2021)</f>
        <v>#REF!</v>
      </c>
      <c r="ETZ2" t="s">
        <v>764</v>
      </c>
      <c r="EUA2" s="13">
        <f>GETPIVOTDATA("% Pend. Miskin",$F$7,"Tahun",2020)</f>
        <v>6.6950000000000003</v>
      </c>
      <c r="EUB2" s="13">
        <f>GETPIVOTDATA("% Pend. Miskin",$F$7,"Tahun",2021)</f>
        <v>6.9399999999999995</v>
      </c>
      <c r="EUC2" t="s">
        <v>763</v>
      </c>
      <c r="EUD2" s="13" t="e">
        <f>GETPIVOTDATA("Jml. Pend. Miskin (ribu jiwa)",$A$7,"Tahun",2020)/GETPIVOTDATA("Jml. Pend. Miskin (ribu jiwa)",$K$7,"Tahun",2020)</f>
        <v>#REF!</v>
      </c>
      <c r="EUE2" s="13" t="e">
        <f>GETPIVOTDATA("Jml. Pend. Miskin (ribu jiwa)",$A$7,"Tahun",2021)/GETPIVOTDATA("Jml. Pend. Miskin (ribu jiwa)",$K$7,"Tahun",2021)</f>
        <v>#REF!</v>
      </c>
      <c r="EUH2" t="s">
        <v>764</v>
      </c>
      <c r="EUI2" s="13">
        <f>GETPIVOTDATA("% Pend. Miskin",$F$7,"Tahun",2020)</f>
        <v>6.6950000000000003</v>
      </c>
      <c r="EUJ2" s="13">
        <f>GETPIVOTDATA("% Pend. Miskin",$F$7,"Tahun",2021)</f>
        <v>6.9399999999999995</v>
      </c>
      <c r="EUK2" t="s">
        <v>763</v>
      </c>
      <c r="EUL2" s="13" t="e">
        <f>GETPIVOTDATA("Jml. Pend. Miskin (ribu jiwa)",$A$7,"Tahun",2020)/GETPIVOTDATA("Jml. Pend. Miskin (ribu jiwa)",$K$7,"Tahun",2020)</f>
        <v>#REF!</v>
      </c>
      <c r="EUM2" s="13" t="e">
        <f>GETPIVOTDATA("Jml. Pend. Miskin (ribu jiwa)",$A$7,"Tahun",2021)/GETPIVOTDATA("Jml. Pend. Miskin (ribu jiwa)",$K$7,"Tahun",2021)</f>
        <v>#REF!</v>
      </c>
      <c r="EUP2" t="s">
        <v>764</v>
      </c>
      <c r="EUQ2" s="13">
        <f>GETPIVOTDATA("% Pend. Miskin",$F$7,"Tahun",2020)</f>
        <v>6.6950000000000003</v>
      </c>
      <c r="EUR2" s="13">
        <f>GETPIVOTDATA("% Pend. Miskin",$F$7,"Tahun",2021)</f>
        <v>6.9399999999999995</v>
      </c>
      <c r="EUS2" t="s">
        <v>763</v>
      </c>
      <c r="EUT2" s="13" t="e">
        <f>GETPIVOTDATA("Jml. Pend. Miskin (ribu jiwa)",$A$7,"Tahun",2020)/GETPIVOTDATA("Jml. Pend. Miskin (ribu jiwa)",$K$7,"Tahun",2020)</f>
        <v>#REF!</v>
      </c>
      <c r="EUU2" s="13" t="e">
        <f>GETPIVOTDATA("Jml. Pend. Miskin (ribu jiwa)",$A$7,"Tahun",2021)/GETPIVOTDATA("Jml. Pend. Miskin (ribu jiwa)",$K$7,"Tahun",2021)</f>
        <v>#REF!</v>
      </c>
      <c r="EUX2" t="s">
        <v>764</v>
      </c>
      <c r="EUY2" s="13">
        <f>GETPIVOTDATA("% Pend. Miskin",$F$7,"Tahun",2020)</f>
        <v>6.6950000000000003</v>
      </c>
      <c r="EUZ2" s="13">
        <f>GETPIVOTDATA("% Pend. Miskin",$F$7,"Tahun",2021)</f>
        <v>6.9399999999999995</v>
      </c>
      <c r="EVA2" t="s">
        <v>763</v>
      </c>
      <c r="EVB2" s="13" t="e">
        <f>GETPIVOTDATA("Jml. Pend. Miskin (ribu jiwa)",$A$7,"Tahun",2020)/GETPIVOTDATA("Jml. Pend. Miskin (ribu jiwa)",$K$7,"Tahun",2020)</f>
        <v>#REF!</v>
      </c>
      <c r="EVC2" s="13" t="e">
        <f>GETPIVOTDATA("Jml. Pend. Miskin (ribu jiwa)",$A$7,"Tahun",2021)/GETPIVOTDATA("Jml. Pend. Miskin (ribu jiwa)",$K$7,"Tahun",2021)</f>
        <v>#REF!</v>
      </c>
      <c r="EVF2" t="s">
        <v>764</v>
      </c>
      <c r="EVG2" s="13">
        <f>GETPIVOTDATA("% Pend. Miskin",$F$7,"Tahun",2020)</f>
        <v>6.6950000000000003</v>
      </c>
      <c r="EVH2" s="13">
        <f>GETPIVOTDATA("% Pend. Miskin",$F$7,"Tahun",2021)</f>
        <v>6.9399999999999995</v>
      </c>
      <c r="EVI2" t="s">
        <v>763</v>
      </c>
      <c r="EVJ2" s="13" t="e">
        <f>GETPIVOTDATA("Jml. Pend. Miskin (ribu jiwa)",$A$7,"Tahun",2020)/GETPIVOTDATA("Jml. Pend. Miskin (ribu jiwa)",$K$7,"Tahun",2020)</f>
        <v>#REF!</v>
      </c>
      <c r="EVK2" s="13" t="e">
        <f>GETPIVOTDATA("Jml. Pend. Miskin (ribu jiwa)",$A$7,"Tahun",2021)/GETPIVOTDATA("Jml. Pend. Miskin (ribu jiwa)",$K$7,"Tahun",2021)</f>
        <v>#REF!</v>
      </c>
      <c r="EVN2" t="s">
        <v>764</v>
      </c>
      <c r="EVO2" s="13">
        <f>GETPIVOTDATA("% Pend. Miskin",$F$7,"Tahun",2020)</f>
        <v>6.6950000000000003</v>
      </c>
      <c r="EVP2" s="13">
        <f>GETPIVOTDATA("% Pend. Miskin",$F$7,"Tahun",2021)</f>
        <v>6.9399999999999995</v>
      </c>
      <c r="EVQ2" t="s">
        <v>763</v>
      </c>
      <c r="EVR2" s="13" t="e">
        <f>GETPIVOTDATA("Jml. Pend. Miskin (ribu jiwa)",$A$7,"Tahun",2020)/GETPIVOTDATA("Jml. Pend. Miskin (ribu jiwa)",$K$7,"Tahun",2020)</f>
        <v>#REF!</v>
      </c>
      <c r="EVS2" s="13" t="e">
        <f>GETPIVOTDATA("Jml. Pend. Miskin (ribu jiwa)",$A$7,"Tahun",2021)/GETPIVOTDATA("Jml. Pend. Miskin (ribu jiwa)",$K$7,"Tahun",2021)</f>
        <v>#REF!</v>
      </c>
      <c r="EVV2" t="s">
        <v>764</v>
      </c>
      <c r="EVW2" s="13">
        <f>GETPIVOTDATA("% Pend. Miskin",$F$7,"Tahun",2020)</f>
        <v>6.6950000000000003</v>
      </c>
      <c r="EVX2" s="13">
        <f>GETPIVOTDATA("% Pend. Miskin",$F$7,"Tahun",2021)</f>
        <v>6.9399999999999995</v>
      </c>
      <c r="EVY2" t="s">
        <v>763</v>
      </c>
      <c r="EVZ2" s="13" t="e">
        <f>GETPIVOTDATA("Jml. Pend. Miskin (ribu jiwa)",$A$7,"Tahun",2020)/GETPIVOTDATA("Jml. Pend. Miskin (ribu jiwa)",$K$7,"Tahun",2020)</f>
        <v>#REF!</v>
      </c>
      <c r="EWA2" s="13" t="e">
        <f>GETPIVOTDATA("Jml. Pend. Miskin (ribu jiwa)",$A$7,"Tahun",2021)/GETPIVOTDATA("Jml. Pend. Miskin (ribu jiwa)",$K$7,"Tahun",2021)</f>
        <v>#REF!</v>
      </c>
      <c r="EWD2" t="s">
        <v>764</v>
      </c>
      <c r="EWE2" s="13">
        <f>GETPIVOTDATA("% Pend. Miskin",$F$7,"Tahun",2020)</f>
        <v>6.6950000000000003</v>
      </c>
      <c r="EWF2" s="13">
        <f>GETPIVOTDATA("% Pend. Miskin",$F$7,"Tahun",2021)</f>
        <v>6.9399999999999995</v>
      </c>
      <c r="EWG2" t="s">
        <v>763</v>
      </c>
      <c r="EWH2" s="13" t="e">
        <f>GETPIVOTDATA("Jml. Pend. Miskin (ribu jiwa)",$A$7,"Tahun",2020)/GETPIVOTDATA("Jml. Pend. Miskin (ribu jiwa)",$K$7,"Tahun",2020)</f>
        <v>#REF!</v>
      </c>
      <c r="EWI2" s="13" t="e">
        <f>GETPIVOTDATA("Jml. Pend. Miskin (ribu jiwa)",$A$7,"Tahun",2021)/GETPIVOTDATA("Jml. Pend. Miskin (ribu jiwa)",$K$7,"Tahun",2021)</f>
        <v>#REF!</v>
      </c>
      <c r="EWL2" t="s">
        <v>764</v>
      </c>
      <c r="EWM2" s="13">
        <f>GETPIVOTDATA("% Pend. Miskin",$F$7,"Tahun",2020)</f>
        <v>6.6950000000000003</v>
      </c>
      <c r="EWN2" s="13">
        <f>GETPIVOTDATA("% Pend. Miskin",$F$7,"Tahun",2021)</f>
        <v>6.9399999999999995</v>
      </c>
      <c r="EWO2" t="s">
        <v>763</v>
      </c>
      <c r="EWP2" s="13" t="e">
        <f>GETPIVOTDATA("Jml. Pend. Miskin (ribu jiwa)",$A$7,"Tahun",2020)/GETPIVOTDATA("Jml. Pend. Miskin (ribu jiwa)",$K$7,"Tahun",2020)</f>
        <v>#REF!</v>
      </c>
      <c r="EWQ2" s="13" t="e">
        <f>GETPIVOTDATA("Jml. Pend. Miskin (ribu jiwa)",$A$7,"Tahun",2021)/GETPIVOTDATA("Jml. Pend. Miskin (ribu jiwa)",$K$7,"Tahun",2021)</f>
        <v>#REF!</v>
      </c>
      <c r="EWT2" t="s">
        <v>764</v>
      </c>
      <c r="EWU2" s="13">
        <f>GETPIVOTDATA("% Pend. Miskin",$F$7,"Tahun",2020)</f>
        <v>6.6950000000000003</v>
      </c>
      <c r="EWV2" s="13">
        <f>GETPIVOTDATA("% Pend. Miskin",$F$7,"Tahun",2021)</f>
        <v>6.9399999999999995</v>
      </c>
      <c r="EWW2" t="s">
        <v>763</v>
      </c>
      <c r="EWX2" s="13" t="e">
        <f>GETPIVOTDATA("Jml. Pend. Miskin (ribu jiwa)",$A$7,"Tahun",2020)/GETPIVOTDATA("Jml. Pend. Miskin (ribu jiwa)",$K$7,"Tahun",2020)</f>
        <v>#REF!</v>
      </c>
      <c r="EWY2" s="13" t="e">
        <f>GETPIVOTDATA("Jml. Pend. Miskin (ribu jiwa)",$A$7,"Tahun",2021)/GETPIVOTDATA("Jml. Pend. Miskin (ribu jiwa)",$K$7,"Tahun",2021)</f>
        <v>#REF!</v>
      </c>
      <c r="EXB2" t="s">
        <v>764</v>
      </c>
      <c r="EXC2" s="13">
        <f>GETPIVOTDATA("% Pend. Miskin",$F$7,"Tahun",2020)</f>
        <v>6.6950000000000003</v>
      </c>
      <c r="EXD2" s="13">
        <f>GETPIVOTDATA("% Pend. Miskin",$F$7,"Tahun",2021)</f>
        <v>6.9399999999999995</v>
      </c>
      <c r="EXE2" t="s">
        <v>763</v>
      </c>
      <c r="EXF2" s="13" t="e">
        <f>GETPIVOTDATA("Jml. Pend. Miskin (ribu jiwa)",$A$7,"Tahun",2020)/GETPIVOTDATA("Jml. Pend. Miskin (ribu jiwa)",$K$7,"Tahun",2020)</f>
        <v>#REF!</v>
      </c>
      <c r="EXG2" s="13" t="e">
        <f>GETPIVOTDATA("Jml. Pend. Miskin (ribu jiwa)",$A$7,"Tahun",2021)/GETPIVOTDATA("Jml. Pend. Miskin (ribu jiwa)",$K$7,"Tahun",2021)</f>
        <v>#REF!</v>
      </c>
      <c r="EXJ2" t="s">
        <v>764</v>
      </c>
      <c r="EXK2" s="13">
        <f>GETPIVOTDATA("% Pend. Miskin",$F$7,"Tahun",2020)</f>
        <v>6.6950000000000003</v>
      </c>
      <c r="EXL2" s="13">
        <f>GETPIVOTDATA("% Pend. Miskin",$F$7,"Tahun",2021)</f>
        <v>6.9399999999999995</v>
      </c>
      <c r="EXM2" t="s">
        <v>763</v>
      </c>
      <c r="EXN2" s="13" t="e">
        <f>GETPIVOTDATA("Jml. Pend. Miskin (ribu jiwa)",$A$7,"Tahun",2020)/GETPIVOTDATA("Jml. Pend. Miskin (ribu jiwa)",$K$7,"Tahun",2020)</f>
        <v>#REF!</v>
      </c>
      <c r="EXO2" s="13" t="e">
        <f>GETPIVOTDATA("Jml. Pend. Miskin (ribu jiwa)",$A$7,"Tahun",2021)/GETPIVOTDATA("Jml. Pend. Miskin (ribu jiwa)",$K$7,"Tahun",2021)</f>
        <v>#REF!</v>
      </c>
      <c r="EXR2" t="s">
        <v>764</v>
      </c>
      <c r="EXS2" s="13">
        <f>GETPIVOTDATA("% Pend. Miskin",$F$7,"Tahun",2020)</f>
        <v>6.6950000000000003</v>
      </c>
      <c r="EXT2" s="13">
        <f>GETPIVOTDATA("% Pend. Miskin",$F$7,"Tahun",2021)</f>
        <v>6.9399999999999995</v>
      </c>
      <c r="EXU2" t="s">
        <v>763</v>
      </c>
      <c r="EXV2" s="13" t="e">
        <f>GETPIVOTDATA("Jml. Pend. Miskin (ribu jiwa)",$A$7,"Tahun",2020)/GETPIVOTDATA("Jml. Pend. Miskin (ribu jiwa)",$K$7,"Tahun",2020)</f>
        <v>#REF!</v>
      </c>
      <c r="EXW2" s="13" t="e">
        <f>GETPIVOTDATA("Jml. Pend. Miskin (ribu jiwa)",$A$7,"Tahun",2021)/GETPIVOTDATA("Jml. Pend. Miskin (ribu jiwa)",$K$7,"Tahun",2021)</f>
        <v>#REF!</v>
      </c>
      <c r="EXZ2" t="s">
        <v>764</v>
      </c>
      <c r="EYA2" s="13">
        <f>GETPIVOTDATA("% Pend. Miskin",$F$7,"Tahun",2020)</f>
        <v>6.6950000000000003</v>
      </c>
      <c r="EYB2" s="13">
        <f>GETPIVOTDATA("% Pend. Miskin",$F$7,"Tahun",2021)</f>
        <v>6.9399999999999995</v>
      </c>
      <c r="EYC2" t="s">
        <v>763</v>
      </c>
      <c r="EYD2" s="13" t="e">
        <f>GETPIVOTDATA("Jml. Pend. Miskin (ribu jiwa)",$A$7,"Tahun",2020)/GETPIVOTDATA("Jml. Pend. Miskin (ribu jiwa)",$K$7,"Tahun",2020)</f>
        <v>#REF!</v>
      </c>
      <c r="EYE2" s="13" t="e">
        <f>GETPIVOTDATA("Jml. Pend. Miskin (ribu jiwa)",$A$7,"Tahun",2021)/GETPIVOTDATA("Jml. Pend. Miskin (ribu jiwa)",$K$7,"Tahun",2021)</f>
        <v>#REF!</v>
      </c>
      <c r="EYH2" t="s">
        <v>764</v>
      </c>
      <c r="EYI2" s="13">
        <f>GETPIVOTDATA("% Pend. Miskin",$F$7,"Tahun",2020)</f>
        <v>6.6950000000000003</v>
      </c>
      <c r="EYJ2" s="13">
        <f>GETPIVOTDATA("% Pend. Miskin",$F$7,"Tahun",2021)</f>
        <v>6.9399999999999995</v>
      </c>
      <c r="EYK2" t="s">
        <v>763</v>
      </c>
      <c r="EYL2" s="13" t="e">
        <f>GETPIVOTDATA("Jml. Pend. Miskin (ribu jiwa)",$A$7,"Tahun",2020)/GETPIVOTDATA("Jml. Pend. Miskin (ribu jiwa)",$K$7,"Tahun",2020)</f>
        <v>#REF!</v>
      </c>
      <c r="EYM2" s="13" t="e">
        <f>GETPIVOTDATA("Jml. Pend. Miskin (ribu jiwa)",$A$7,"Tahun",2021)/GETPIVOTDATA("Jml. Pend. Miskin (ribu jiwa)",$K$7,"Tahun",2021)</f>
        <v>#REF!</v>
      </c>
      <c r="EYP2" t="s">
        <v>764</v>
      </c>
      <c r="EYQ2" s="13">
        <f>GETPIVOTDATA("% Pend. Miskin",$F$7,"Tahun",2020)</f>
        <v>6.6950000000000003</v>
      </c>
      <c r="EYR2" s="13">
        <f>GETPIVOTDATA("% Pend. Miskin",$F$7,"Tahun",2021)</f>
        <v>6.9399999999999995</v>
      </c>
      <c r="EYS2" t="s">
        <v>763</v>
      </c>
      <c r="EYT2" s="13" t="e">
        <f>GETPIVOTDATA("Jml. Pend. Miskin (ribu jiwa)",$A$7,"Tahun",2020)/GETPIVOTDATA("Jml. Pend. Miskin (ribu jiwa)",$K$7,"Tahun",2020)</f>
        <v>#REF!</v>
      </c>
      <c r="EYU2" s="13" t="e">
        <f>GETPIVOTDATA("Jml. Pend. Miskin (ribu jiwa)",$A$7,"Tahun",2021)/GETPIVOTDATA("Jml. Pend. Miskin (ribu jiwa)",$K$7,"Tahun",2021)</f>
        <v>#REF!</v>
      </c>
      <c r="EYX2" t="s">
        <v>764</v>
      </c>
      <c r="EYY2" s="13">
        <f>GETPIVOTDATA("% Pend. Miskin",$F$7,"Tahun",2020)</f>
        <v>6.6950000000000003</v>
      </c>
      <c r="EYZ2" s="13">
        <f>GETPIVOTDATA("% Pend. Miskin",$F$7,"Tahun",2021)</f>
        <v>6.9399999999999995</v>
      </c>
      <c r="EZA2" t="s">
        <v>763</v>
      </c>
      <c r="EZB2" s="13" t="e">
        <f>GETPIVOTDATA("Jml. Pend. Miskin (ribu jiwa)",$A$7,"Tahun",2020)/GETPIVOTDATA("Jml. Pend. Miskin (ribu jiwa)",$K$7,"Tahun",2020)</f>
        <v>#REF!</v>
      </c>
      <c r="EZC2" s="13" t="e">
        <f>GETPIVOTDATA("Jml. Pend. Miskin (ribu jiwa)",$A$7,"Tahun",2021)/GETPIVOTDATA("Jml. Pend. Miskin (ribu jiwa)",$K$7,"Tahun",2021)</f>
        <v>#REF!</v>
      </c>
      <c r="EZF2" t="s">
        <v>764</v>
      </c>
      <c r="EZG2" s="13">
        <f>GETPIVOTDATA("% Pend. Miskin",$F$7,"Tahun",2020)</f>
        <v>6.6950000000000003</v>
      </c>
      <c r="EZH2" s="13">
        <f>GETPIVOTDATA("% Pend. Miskin",$F$7,"Tahun",2021)</f>
        <v>6.9399999999999995</v>
      </c>
      <c r="EZI2" t="s">
        <v>763</v>
      </c>
      <c r="EZJ2" s="13" t="e">
        <f>GETPIVOTDATA("Jml. Pend. Miskin (ribu jiwa)",$A$7,"Tahun",2020)/GETPIVOTDATA("Jml. Pend. Miskin (ribu jiwa)",$K$7,"Tahun",2020)</f>
        <v>#REF!</v>
      </c>
      <c r="EZK2" s="13" t="e">
        <f>GETPIVOTDATA("Jml. Pend. Miskin (ribu jiwa)",$A$7,"Tahun",2021)/GETPIVOTDATA("Jml. Pend. Miskin (ribu jiwa)",$K$7,"Tahun",2021)</f>
        <v>#REF!</v>
      </c>
      <c r="EZN2" t="s">
        <v>764</v>
      </c>
      <c r="EZO2" s="13">
        <f>GETPIVOTDATA("% Pend. Miskin",$F$7,"Tahun",2020)</f>
        <v>6.6950000000000003</v>
      </c>
      <c r="EZP2" s="13">
        <f>GETPIVOTDATA("% Pend. Miskin",$F$7,"Tahun",2021)</f>
        <v>6.9399999999999995</v>
      </c>
      <c r="EZQ2" t="s">
        <v>763</v>
      </c>
      <c r="EZR2" s="13" t="e">
        <f>GETPIVOTDATA("Jml. Pend. Miskin (ribu jiwa)",$A$7,"Tahun",2020)/GETPIVOTDATA("Jml. Pend. Miskin (ribu jiwa)",$K$7,"Tahun",2020)</f>
        <v>#REF!</v>
      </c>
      <c r="EZS2" s="13" t="e">
        <f>GETPIVOTDATA("Jml. Pend. Miskin (ribu jiwa)",$A$7,"Tahun",2021)/GETPIVOTDATA("Jml. Pend. Miskin (ribu jiwa)",$K$7,"Tahun",2021)</f>
        <v>#REF!</v>
      </c>
      <c r="EZV2" t="s">
        <v>764</v>
      </c>
      <c r="EZW2" s="13">
        <f>GETPIVOTDATA("% Pend. Miskin",$F$7,"Tahun",2020)</f>
        <v>6.6950000000000003</v>
      </c>
      <c r="EZX2" s="13">
        <f>GETPIVOTDATA("% Pend. Miskin",$F$7,"Tahun",2021)</f>
        <v>6.9399999999999995</v>
      </c>
      <c r="EZY2" t="s">
        <v>763</v>
      </c>
      <c r="EZZ2" s="13" t="e">
        <f>GETPIVOTDATA("Jml. Pend. Miskin (ribu jiwa)",$A$7,"Tahun",2020)/GETPIVOTDATA("Jml. Pend. Miskin (ribu jiwa)",$K$7,"Tahun",2020)</f>
        <v>#REF!</v>
      </c>
      <c r="FAA2" s="13" t="e">
        <f>GETPIVOTDATA("Jml. Pend. Miskin (ribu jiwa)",$A$7,"Tahun",2021)/GETPIVOTDATA("Jml. Pend. Miskin (ribu jiwa)",$K$7,"Tahun",2021)</f>
        <v>#REF!</v>
      </c>
      <c r="FAD2" t="s">
        <v>764</v>
      </c>
      <c r="FAE2" s="13">
        <f>GETPIVOTDATA("% Pend. Miskin",$F$7,"Tahun",2020)</f>
        <v>6.6950000000000003</v>
      </c>
      <c r="FAF2" s="13">
        <f>GETPIVOTDATA("% Pend. Miskin",$F$7,"Tahun",2021)</f>
        <v>6.9399999999999995</v>
      </c>
      <c r="FAG2" t="s">
        <v>763</v>
      </c>
      <c r="FAH2" s="13" t="e">
        <f>GETPIVOTDATA("Jml. Pend. Miskin (ribu jiwa)",$A$7,"Tahun",2020)/GETPIVOTDATA("Jml. Pend. Miskin (ribu jiwa)",$K$7,"Tahun",2020)</f>
        <v>#REF!</v>
      </c>
      <c r="FAI2" s="13" t="e">
        <f>GETPIVOTDATA("Jml. Pend. Miskin (ribu jiwa)",$A$7,"Tahun",2021)/GETPIVOTDATA("Jml. Pend. Miskin (ribu jiwa)",$K$7,"Tahun",2021)</f>
        <v>#REF!</v>
      </c>
      <c r="FAL2" t="s">
        <v>764</v>
      </c>
      <c r="FAM2" s="13">
        <f>GETPIVOTDATA("% Pend. Miskin",$F$7,"Tahun",2020)</f>
        <v>6.6950000000000003</v>
      </c>
      <c r="FAN2" s="13">
        <f>GETPIVOTDATA("% Pend. Miskin",$F$7,"Tahun",2021)</f>
        <v>6.9399999999999995</v>
      </c>
      <c r="FAO2" t="s">
        <v>763</v>
      </c>
      <c r="FAP2" s="13" t="e">
        <f>GETPIVOTDATA("Jml. Pend. Miskin (ribu jiwa)",$A$7,"Tahun",2020)/GETPIVOTDATA("Jml. Pend. Miskin (ribu jiwa)",$K$7,"Tahun",2020)</f>
        <v>#REF!</v>
      </c>
      <c r="FAQ2" s="13" t="e">
        <f>GETPIVOTDATA("Jml. Pend. Miskin (ribu jiwa)",$A$7,"Tahun",2021)/GETPIVOTDATA("Jml. Pend. Miskin (ribu jiwa)",$K$7,"Tahun",2021)</f>
        <v>#REF!</v>
      </c>
      <c r="FAT2" t="s">
        <v>764</v>
      </c>
      <c r="FAU2" s="13">
        <f>GETPIVOTDATA("% Pend. Miskin",$F$7,"Tahun",2020)</f>
        <v>6.6950000000000003</v>
      </c>
      <c r="FAV2" s="13">
        <f>GETPIVOTDATA("% Pend. Miskin",$F$7,"Tahun",2021)</f>
        <v>6.9399999999999995</v>
      </c>
      <c r="FAW2" t="s">
        <v>763</v>
      </c>
      <c r="FAX2" s="13" t="e">
        <f>GETPIVOTDATA("Jml. Pend. Miskin (ribu jiwa)",$A$7,"Tahun",2020)/GETPIVOTDATA("Jml. Pend. Miskin (ribu jiwa)",$K$7,"Tahun",2020)</f>
        <v>#REF!</v>
      </c>
      <c r="FAY2" s="13" t="e">
        <f>GETPIVOTDATA("Jml. Pend. Miskin (ribu jiwa)",$A$7,"Tahun",2021)/GETPIVOTDATA("Jml. Pend. Miskin (ribu jiwa)",$K$7,"Tahun",2021)</f>
        <v>#REF!</v>
      </c>
      <c r="FBB2" t="s">
        <v>764</v>
      </c>
      <c r="FBC2" s="13">
        <f>GETPIVOTDATA("% Pend. Miskin",$F$7,"Tahun",2020)</f>
        <v>6.6950000000000003</v>
      </c>
      <c r="FBD2" s="13">
        <f>GETPIVOTDATA("% Pend. Miskin",$F$7,"Tahun",2021)</f>
        <v>6.9399999999999995</v>
      </c>
      <c r="FBE2" t="s">
        <v>763</v>
      </c>
      <c r="FBF2" s="13" t="e">
        <f>GETPIVOTDATA("Jml. Pend. Miskin (ribu jiwa)",$A$7,"Tahun",2020)/GETPIVOTDATA("Jml. Pend. Miskin (ribu jiwa)",$K$7,"Tahun",2020)</f>
        <v>#REF!</v>
      </c>
      <c r="FBG2" s="13" t="e">
        <f>GETPIVOTDATA("Jml. Pend. Miskin (ribu jiwa)",$A$7,"Tahun",2021)/GETPIVOTDATA("Jml. Pend. Miskin (ribu jiwa)",$K$7,"Tahun",2021)</f>
        <v>#REF!</v>
      </c>
      <c r="FBJ2" t="s">
        <v>764</v>
      </c>
      <c r="FBK2" s="13">
        <f>GETPIVOTDATA("% Pend. Miskin",$F$7,"Tahun",2020)</f>
        <v>6.6950000000000003</v>
      </c>
      <c r="FBL2" s="13">
        <f>GETPIVOTDATA("% Pend. Miskin",$F$7,"Tahun",2021)</f>
        <v>6.9399999999999995</v>
      </c>
      <c r="FBM2" t="s">
        <v>763</v>
      </c>
      <c r="FBN2" s="13" t="e">
        <f>GETPIVOTDATA("Jml. Pend. Miskin (ribu jiwa)",$A$7,"Tahun",2020)/GETPIVOTDATA("Jml. Pend. Miskin (ribu jiwa)",$K$7,"Tahun",2020)</f>
        <v>#REF!</v>
      </c>
      <c r="FBO2" s="13" t="e">
        <f>GETPIVOTDATA("Jml. Pend. Miskin (ribu jiwa)",$A$7,"Tahun",2021)/GETPIVOTDATA("Jml. Pend. Miskin (ribu jiwa)",$K$7,"Tahun",2021)</f>
        <v>#REF!</v>
      </c>
      <c r="FBR2" t="s">
        <v>764</v>
      </c>
      <c r="FBS2" s="13">
        <f>GETPIVOTDATA("% Pend. Miskin",$F$7,"Tahun",2020)</f>
        <v>6.6950000000000003</v>
      </c>
      <c r="FBT2" s="13">
        <f>GETPIVOTDATA("% Pend. Miskin",$F$7,"Tahun",2021)</f>
        <v>6.9399999999999995</v>
      </c>
      <c r="FBU2" t="s">
        <v>763</v>
      </c>
      <c r="FBV2" s="13" t="e">
        <f>GETPIVOTDATA("Jml. Pend. Miskin (ribu jiwa)",$A$7,"Tahun",2020)/GETPIVOTDATA("Jml. Pend. Miskin (ribu jiwa)",$K$7,"Tahun",2020)</f>
        <v>#REF!</v>
      </c>
      <c r="FBW2" s="13" t="e">
        <f>GETPIVOTDATA("Jml. Pend. Miskin (ribu jiwa)",$A$7,"Tahun",2021)/GETPIVOTDATA("Jml. Pend. Miskin (ribu jiwa)",$K$7,"Tahun",2021)</f>
        <v>#REF!</v>
      </c>
      <c r="FBZ2" t="s">
        <v>764</v>
      </c>
      <c r="FCA2" s="13">
        <f>GETPIVOTDATA("% Pend. Miskin",$F$7,"Tahun",2020)</f>
        <v>6.6950000000000003</v>
      </c>
      <c r="FCB2" s="13">
        <f>GETPIVOTDATA("% Pend. Miskin",$F$7,"Tahun",2021)</f>
        <v>6.9399999999999995</v>
      </c>
      <c r="FCC2" t="s">
        <v>763</v>
      </c>
      <c r="FCD2" s="13" t="e">
        <f>GETPIVOTDATA("Jml. Pend. Miskin (ribu jiwa)",$A$7,"Tahun",2020)/GETPIVOTDATA("Jml. Pend. Miskin (ribu jiwa)",$K$7,"Tahun",2020)</f>
        <v>#REF!</v>
      </c>
      <c r="FCE2" s="13" t="e">
        <f>GETPIVOTDATA("Jml. Pend. Miskin (ribu jiwa)",$A$7,"Tahun",2021)/GETPIVOTDATA("Jml. Pend. Miskin (ribu jiwa)",$K$7,"Tahun",2021)</f>
        <v>#REF!</v>
      </c>
      <c r="FCH2" t="s">
        <v>764</v>
      </c>
      <c r="FCI2" s="13">
        <f>GETPIVOTDATA("% Pend. Miskin",$F$7,"Tahun",2020)</f>
        <v>6.6950000000000003</v>
      </c>
      <c r="FCJ2" s="13">
        <f>GETPIVOTDATA("% Pend. Miskin",$F$7,"Tahun",2021)</f>
        <v>6.9399999999999995</v>
      </c>
      <c r="FCK2" t="s">
        <v>763</v>
      </c>
      <c r="FCL2" s="13" t="e">
        <f>GETPIVOTDATA("Jml. Pend. Miskin (ribu jiwa)",$A$7,"Tahun",2020)/GETPIVOTDATA("Jml. Pend. Miskin (ribu jiwa)",$K$7,"Tahun",2020)</f>
        <v>#REF!</v>
      </c>
      <c r="FCM2" s="13" t="e">
        <f>GETPIVOTDATA("Jml. Pend. Miskin (ribu jiwa)",$A$7,"Tahun",2021)/GETPIVOTDATA("Jml. Pend. Miskin (ribu jiwa)",$K$7,"Tahun",2021)</f>
        <v>#REF!</v>
      </c>
      <c r="FCP2" t="s">
        <v>764</v>
      </c>
      <c r="FCQ2" s="13">
        <f>GETPIVOTDATA("% Pend. Miskin",$F$7,"Tahun",2020)</f>
        <v>6.6950000000000003</v>
      </c>
      <c r="FCR2" s="13">
        <f>GETPIVOTDATA("% Pend. Miskin",$F$7,"Tahun",2021)</f>
        <v>6.9399999999999995</v>
      </c>
      <c r="FCS2" t="s">
        <v>763</v>
      </c>
      <c r="FCT2" s="13" t="e">
        <f>GETPIVOTDATA("Jml. Pend. Miskin (ribu jiwa)",$A$7,"Tahun",2020)/GETPIVOTDATA("Jml. Pend. Miskin (ribu jiwa)",$K$7,"Tahun",2020)</f>
        <v>#REF!</v>
      </c>
      <c r="FCU2" s="13" t="e">
        <f>GETPIVOTDATA("Jml. Pend. Miskin (ribu jiwa)",$A$7,"Tahun",2021)/GETPIVOTDATA("Jml. Pend. Miskin (ribu jiwa)",$K$7,"Tahun",2021)</f>
        <v>#REF!</v>
      </c>
      <c r="FCX2" t="s">
        <v>764</v>
      </c>
      <c r="FCY2" s="13">
        <f>GETPIVOTDATA("% Pend. Miskin",$F$7,"Tahun",2020)</f>
        <v>6.6950000000000003</v>
      </c>
      <c r="FCZ2" s="13">
        <f>GETPIVOTDATA("% Pend. Miskin",$F$7,"Tahun",2021)</f>
        <v>6.9399999999999995</v>
      </c>
      <c r="FDA2" t="s">
        <v>763</v>
      </c>
      <c r="FDB2" s="13" t="e">
        <f>GETPIVOTDATA("Jml. Pend. Miskin (ribu jiwa)",$A$7,"Tahun",2020)/GETPIVOTDATA("Jml. Pend. Miskin (ribu jiwa)",$K$7,"Tahun",2020)</f>
        <v>#REF!</v>
      </c>
      <c r="FDC2" s="13" t="e">
        <f>GETPIVOTDATA("Jml. Pend. Miskin (ribu jiwa)",$A$7,"Tahun",2021)/GETPIVOTDATA("Jml. Pend. Miskin (ribu jiwa)",$K$7,"Tahun",2021)</f>
        <v>#REF!</v>
      </c>
      <c r="FDF2" t="s">
        <v>764</v>
      </c>
      <c r="FDG2" s="13">
        <f>GETPIVOTDATA("% Pend. Miskin",$F$7,"Tahun",2020)</f>
        <v>6.6950000000000003</v>
      </c>
      <c r="FDH2" s="13">
        <f>GETPIVOTDATA("% Pend. Miskin",$F$7,"Tahun",2021)</f>
        <v>6.9399999999999995</v>
      </c>
      <c r="FDI2" t="s">
        <v>763</v>
      </c>
      <c r="FDJ2" s="13" t="e">
        <f>GETPIVOTDATA("Jml. Pend. Miskin (ribu jiwa)",$A$7,"Tahun",2020)/GETPIVOTDATA("Jml. Pend. Miskin (ribu jiwa)",$K$7,"Tahun",2020)</f>
        <v>#REF!</v>
      </c>
      <c r="FDK2" s="13" t="e">
        <f>GETPIVOTDATA("Jml. Pend. Miskin (ribu jiwa)",$A$7,"Tahun",2021)/GETPIVOTDATA("Jml. Pend. Miskin (ribu jiwa)",$K$7,"Tahun",2021)</f>
        <v>#REF!</v>
      </c>
      <c r="FDN2" t="s">
        <v>764</v>
      </c>
      <c r="FDO2" s="13">
        <f>GETPIVOTDATA("% Pend. Miskin",$F$7,"Tahun",2020)</f>
        <v>6.6950000000000003</v>
      </c>
      <c r="FDP2" s="13">
        <f>GETPIVOTDATA("% Pend. Miskin",$F$7,"Tahun",2021)</f>
        <v>6.9399999999999995</v>
      </c>
      <c r="FDQ2" t="s">
        <v>763</v>
      </c>
      <c r="FDR2" s="13" t="e">
        <f>GETPIVOTDATA("Jml. Pend. Miskin (ribu jiwa)",$A$7,"Tahun",2020)/GETPIVOTDATA("Jml. Pend. Miskin (ribu jiwa)",$K$7,"Tahun",2020)</f>
        <v>#REF!</v>
      </c>
      <c r="FDS2" s="13" t="e">
        <f>GETPIVOTDATA("Jml. Pend. Miskin (ribu jiwa)",$A$7,"Tahun",2021)/GETPIVOTDATA("Jml. Pend. Miskin (ribu jiwa)",$K$7,"Tahun",2021)</f>
        <v>#REF!</v>
      </c>
      <c r="FDV2" t="s">
        <v>764</v>
      </c>
      <c r="FDW2" s="13">
        <f>GETPIVOTDATA("% Pend. Miskin",$F$7,"Tahun",2020)</f>
        <v>6.6950000000000003</v>
      </c>
      <c r="FDX2" s="13">
        <f>GETPIVOTDATA("% Pend. Miskin",$F$7,"Tahun",2021)</f>
        <v>6.9399999999999995</v>
      </c>
      <c r="FDY2" t="s">
        <v>763</v>
      </c>
      <c r="FDZ2" s="13" t="e">
        <f>GETPIVOTDATA("Jml. Pend. Miskin (ribu jiwa)",$A$7,"Tahun",2020)/GETPIVOTDATA("Jml. Pend. Miskin (ribu jiwa)",$K$7,"Tahun",2020)</f>
        <v>#REF!</v>
      </c>
      <c r="FEA2" s="13" t="e">
        <f>GETPIVOTDATA("Jml. Pend. Miskin (ribu jiwa)",$A$7,"Tahun",2021)/GETPIVOTDATA("Jml. Pend. Miskin (ribu jiwa)",$K$7,"Tahun",2021)</f>
        <v>#REF!</v>
      </c>
      <c r="FED2" t="s">
        <v>764</v>
      </c>
      <c r="FEE2" s="13">
        <f>GETPIVOTDATA("% Pend. Miskin",$F$7,"Tahun",2020)</f>
        <v>6.6950000000000003</v>
      </c>
      <c r="FEF2" s="13">
        <f>GETPIVOTDATA("% Pend. Miskin",$F$7,"Tahun",2021)</f>
        <v>6.9399999999999995</v>
      </c>
      <c r="FEG2" t="s">
        <v>763</v>
      </c>
      <c r="FEH2" s="13" t="e">
        <f>GETPIVOTDATA("Jml. Pend. Miskin (ribu jiwa)",$A$7,"Tahun",2020)/GETPIVOTDATA("Jml. Pend. Miskin (ribu jiwa)",$K$7,"Tahun",2020)</f>
        <v>#REF!</v>
      </c>
      <c r="FEI2" s="13" t="e">
        <f>GETPIVOTDATA("Jml. Pend. Miskin (ribu jiwa)",$A$7,"Tahun",2021)/GETPIVOTDATA("Jml. Pend. Miskin (ribu jiwa)",$K$7,"Tahun",2021)</f>
        <v>#REF!</v>
      </c>
      <c r="FEL2" t="s">
        <v>764</v>
      </c>
      <c r="FEM2" s="13">
        <f>GETPIVOTDATA("% Pend. Miskin",$F$7,"Tahun",2020)</f>
        <v>6.6950000000000003</v>
      </c>
      <c r="FEN2" s="13">
        <f>GETPIVOTDATA("% Pend. Miskin",$F$7,"Tahun",2021)</f>
        <v>6.9399999999999995</v>
      </c>
      <c r="FEO2" t="s">
        <v>763</v>
      </c>
      <c r="FEP2" s="13" t="e">
        <f>GETPIVOTDATA("Jml. Pend. Miskin (ribu jiwa)",$A$7,"Tahun",2020)/GETPIVOTDATA("Jml. Pend. Miskin (ribu jiwa)",$K$7,"Tahun",2020)</f>
        <v>#REF!</v>
      </c>
      <c r="FEQ2" s="13" t="e">
        <f>GETPIVOTDATA("Jml. Pend. Miskin (ribu jiwa)",$A$7,"Tahun",2021)/GETPIVOTDATA("Jml. Pend. Miskin (ribu jiwa)",$K$7,"Tahun",2021)</f>
        <v>#REF!</v>
      </c>
      <c r="FET2" t="s">
        <v>764</v>
      </c>
      <c r="FEU2" s="13">
        <f>GETPIVOTDATA("% Pend. Miskin",$F$7,"Tahun",2020)</f>
        <v>6.6950000000000003</v>
      </c>
      <c r="FEV2" s="13">
        <f>GETPIVOTDATA("% Pend. Miskin",$F$7,"Tahun",2021)</f>
        <v>6.9399999999999995</v>
      </c>
      <c r="FEW2" t="s">
        <v>763</v>
      </c>
      <c r="FEX2" s="13" t="e">
        <f>GETPIVOTDATA("Jml. Pend. Miskin (ribu jiwa)",$A$7,"Tahun",2020)/GETPIVOTDATA("Jml. Pend. Miskin (ribu jiwa)",$K$7,"Tahun",2020)</f>
        <v>#REF!</v>
      </c>
      <c r="FEY2" s="13" t="e">
        <f>GETPIVOTDATA("Jml. Pend. Miskin (ribu jiwa)",$A$7,"Tahun",2021)/GETPIVOTDATA("Jml. Pend. Miskin (ribu jiwa)",$K$7,"Tahun",2021)</f>
        <v>#REF!</v>
      </c>
      <c r="FFB2" t="s">
        <v>764</v>
      </c>
      <c r="FFC2" s="13">
        <f>GETPIVOTDATA("% Pend. Miskin",$F$7,"Tahun",2020)</f>
        <v>6.6950000000000003</v>
      </c>
      <c r="FFD2" s="13">
        <f>GETPIVOTDATA("% Pend. Miskin",$F$7,"Tahun",2021)</f>
        <v>6.9399999999999995</v>
      </c>
      <c r="FFE2" t="s">
        <v>763</v>
      </c>
      <c r="FFF2" s="13" t="e">
        <f>GETPIVOTDATA("Jml. Pend. Miskin (ribu jiwa)",$A$7,"Tahun",2020)/GETPIVOTDATA("Jml. Pend. Miskin (ribu jiwa)",$K$7,"Tahun",2020)</f>
        <v>#REF!</v>
      </c>
      <c r="FFG2" s="13" t="e">
        <f>GETPIVOTDATA("Jml. Pend. Miskin (ribu jiwa)",$A$7,"Tahun",2021)/GETPIVOTDATA("Jml. Pend. Miskin (ribu jiwa)",$K$7,"Tahun",2021)</f>
        <v>#REF!</v>
      </c>
      <c r="FFJ2" t="s">
        <v>764</v>
      </c>
      <c r="FFK2" s="13">
        <f>GETPIVOTDATA("% Pend. Miskin",$F$7,"Tahun",2020)</f>
        <v>6.6950000000000003</v>
      </c>
      <c r="FFL2" s="13">
        <f>GETPIVOTDATA("% Pend. Miskin",$F$7,"Tahun",2021)</f>
        <v>6.9399999999999995</v>
      </c>
      <c r="FFM2" t="s">
        <v>763</v>
      </c>
      <c r="FFN2" s="13" t="e">
        <f>GETPIVOTDATA("Jml. Pend. Miskin (ribu jiwa)",$A$7,"Tahun",2020)/GETPIVOTDATA("Jml. Pend. Miskin (ribu jiwa)",$K$7,"Tahun",2020)</f>
        <v>#REF!</v>
      </c>
      <c r="FFO2" s="13" t="e">
        <f>GETPIVOTDATA("Jml. Pend. Miskin (ribu jiwa)",$A$7,"Tahun",2021)/GETPIVOTDATA("Jml. Pend. Miskin (ribu jiwa)",$K$7,"Tahun",2021)</f>
        <v>#REF!</v>
      </c>
      <c r="FFR2" t="s">
        <v>764</v>
      </c>
      <c r="FFS2" s="13">
        <f>GETPIVOTDATA("% Pend. Miskin",$F$7,"Tahun",2020)</f>
        <v>6.6950000000000003</v>
      </c>
      <c r="FFT2" s="13">
        <f>GETPIVOTDATA("% Pend. Miskin",$F$7,"Tahun",2021)</f>
        <v>6.9399999999999995</v>
      </c>
      <c r="FFU2" t="s">
        <v>763</v>
      </c>
      <c r="FFV2" s="13" t="e">
        <f>GETPIVOTDATA("Jml. Pend. Miskin (ribu jiwa)",$A$7,"Tahun",2020)/GETPIVOTDATA("Jml. Pend. Miskin (ribu jiwa)",$K$7,"Tahun",2020)</f>
        <v>#REF!</v>
      </c>
      <c r="FFW2" s="13" t="e">
        <f>GETPIVOTDATA("Jml. Pend. Miskin (ribu jiwa)",$A$7,"Tahun",2021)/GETPIVOTDATA("Jml. Pend. Miskin (ribu jiwa)",$K$7,"Tahun",2021)</f>
        <v>#REF!</v>
      </c>
      <c r="FFZ2" t="s">
        <v>764</v>
      </c>
      <c r="FGA2" s="13">
        <f>GETPIVOTDATA("% Pend. Miskin",$F$7,"Tahun",2020)</f>
        <v>6.6950000000000003</v>
      </c>
      <c r="FGB2" s="13">
        <f>GETPIVOTDATA("% Pend. Miskin",$F$7,"Tahun",2021)</f>
        <v>6.9399999999999995</v>
      </c>
      <c r="FGC2" t="s">
        <v>763</v>
      </c>
      <c r="FGD2" s="13" t="e">
        <f>GETPIVOTDATA("Jml. Pend. Miskin (ribu jiwa)",$A$7,"Tahun",2020)/GETPIVOTDATA("Jml. Pend. Miskin (ribu jiwa)",$K$7,"Tahun",2020)</f>
        <v>#REF!</v>
      </c>
      <c r="FGE2" s="13" t="e">
        <f>GETPIVOTDATA("Jml. Pend. Miskin (ribu jiwa)",$A$7,"Tahun",2021)/GETPIVOTDATA("Jml. Pend. Miskin (ribu jiwa)",$K$7,"Tahun",2021)</f>
        <v>#REF!</v>
      </c>
      <c r="FGH2" t="s">
        <v>764</v>
      </c>
      <c r="FGI2" s="13">
        <f>GETPIVOTDATA("% Pend. Miskin",$F$7,"Tahun",2020)</f>
        <v>6.6950000000000003</v>
      </c>
      <c r="FGJ2" s="13">
        <f>GETPIVOTDATA("% Pend. Miskin",$F$7,"Tahun",2021)</f>
        <v>6.9399999999999995</v>
      </c>
      <c r="FGK2" t="s">
        <v>763</v>
      </c>
      <c r="FGL2" s="13" t="e">
        <f>GETPIVOTDATA("Jml. Pend. Miskin (ribu jiwa)",$A$7,"Tahun",2020)/GETPIVOTDATA("Jml. Pend. Miskin (ribu jiwa)",$K$7,"Tahun",2020)</f>
        <v>#REF!</v>
      </c>
      <c r="FGM2" s="13" t="e">
        <f>GETPIVOTDATA("Jml. Pend. Miskin (ribu jiwa)",$A$7,"Tahun",2021)/GETPIVOTDATA("Jml. Pend. Miskin (ribu jiwa)",$K$7,"Tahun",2021)</f>
        <v>#REF!</v>
      </c>
      <c r="FGP2" t="s">
        <v>764</v>
      </c>
      <c r="FGQ2" s="13">
        <f>GETPIVOTDATA("% Pend. Miskin",$F$7,"Tahun",2020)</f>
        <v>6.6950000000000003</v>
      </c>
      <c r="FGR2" s="13">
        <f>GETPIVOTDATA("% Pend. Miskin",$F$7,"Tahun",2021)</f>
        <v>6.9399999999999995</v>
      </c>
      <c r="FGS2" t="s">
        <v>763</v>
      </c>
      <c r="FGT2" s="13" t="e">
        <f>GETPIVOTDATA("Jml. Pend. Miskin (ribu jiwa)",$A$7,"Tahun",2020)/GETPIVOTDATA("Jml. Pend. Miskin (ribu jiwa)",$K$7,"Tahun",2020)</f>
        <v>#REF!</v>
      </c>
      <c r="FGU2" s="13" t="e">
        <f>GETPIVOTDATA("Jml. Pend. Miskin (ribu jiwa)",$A$7,"Tahun",2021)/GETPIVOTDATA("Jml. Pend. Miskin (ribu jiwa)",$K$7,"Tahun",2021)</f>
        <v>#REF!</v>
      </c>
      <c r="FGX2" t="s">
        <v>764</v>
      </c>
      <c r="FGY2" s="13">
        <f>GETPIVOTDATA("% Pend. Miskin",$F$7,"Tahun",2020)</f>
        <v>6.6950000000000003</v>
      </c>
      <c r="FGZ2" s="13">
        <f>GETPIVOTDATA("% Pend. Miskin",$F$7,"Tahun",2021)</f>
        <v>6.9399999999999995</v>
      </c>
      <c r="FHA2" t="s">
        <v>763</v>
      </c>
      <c r="FHB2" s="13" t="e">
        <f>GETPIVOTDATA("Jml. Pend. Miskin (ribu jiwa)",$A$7,"Tahun",2020)/GETPIVOTDATA("Jml. Pend. Miskin (ribu jiwa)",$K$7,"Tahun",2020)</f>
        <v>#REF!</v>
      </c>
      <c r="FHC2" s="13" t="e">
        <f>GETPIVOTDATA("Jml. Pend. Miskin (ribu jiwa)",$A$7,"Tahun",2021)/GETPIVOTDATA("Jml. Pend. Miskin (ribu jiwa)",$K$7,"Tahun",2021)</f>
        <v>#REF!</v>
      </c>
      <c r="FHF2" t="s">
        <v>764</v>
      </c>
      <c r="FHG2" s="13">
        <f>GETPIVOTDATA("% Pend. Miskin",$F$7,"Tahun",2020)</f>
        <v>6.6950000000000003</v>
      </c>
      <c r="FHH2" s="13">
        <f>GETPIVOTDATA("% Pend. Miskin",$F$7,"Tahun",2021)</f>
        <v>6.9399999999999995</v>
      </c>
      <c r="FHI2" t="s">
        <v>763</v>
      </c>
      <c r="FHJ2" s="13" t="e">
        <f>GETPIVOTDATA("Jml. Pend. Miskin (ribu jiwa)",$A$7,"Tahun",2020)/GETPIVOTDATA("Jml. Pend. Miskin (ribu jiwa)",$K$7,"Tahun",2020)</f>
        <v>#REF!</v>
      </c>
      <c r="FHK2" s="13" t="e">
        <f>GETPIVOTDATA("Jml. Pend. Miskin (ribu jiwa)",$A$7,"Tahun",2021)/GETPIVOTDATA("Jml. Pend. Miskin (ribu jiwa)",$K$7,"Tahun",2021)</f>
        <v>#REF!</v>
      </c>
      <c r="FHN2" t="s">
        <v>764</v>
      </c>
      <c r="FHO2" s="13">
        <f>GETPIVOTDATA("% Pend. Miskin",$F$7,"Tahun",2020)</f>
        <v>6.6950000000000003</v>
      </c>
      <c r="FHP2" s="13">
        <f>GETPIVOTDATA("% Pend. Miskin",$F$7,"Tahun",2021)</f>
        <v>6.9399999999999995</v>
      </c>
      <c r="FHQ2" t="s">
        <v>763</v>
      </c>
      <c r="FHR2" s="13" t="e">
        <f>GETPIVOTDATA("Jml. Pend. Miskin (ribu jiwa)",$A$7,"Tahun",2020)/GETPIVOTDATA("Jml. Pend. Miskin (ribu jiwa)",$K$7,"Tahun",2020)</f>
        <v>#REF!</v>
      </c>
      <c r="FHS2" s="13" t="e">
        <f>GETPIVOTDATA("Jml. Pend. Miskin (ribu jiwa)",$A$7,"Tahun",2021)/GETPIVOTDATA("Jml. Pend. Miskin (ribu jiwa)",$K$7,"Tahun",2021)</f>
        <v>#REF!</v>
      </c>
      <c r="FHV2" t="s">
        <v>764</v>
      </c>
      <c r="FHW2" s="13">
        <f>GETPIVOTDATA("% Pend. Miskin",$F$7,"Tahun",2020)</f>
        <v>6.6950000000000003</v>
      </c>
      <c r="FHX2" s="13">
        <f>GETPIVOTDATA("% Pend. Miskin",$F$7,"Tahun",2021)</f>
        <v>6.9399999999999995</v>
      </c>
      <c r="FHY2" t="s">
        <v>763</v>
      </c>
      <c r="FHZ2" s="13" t="e">
        <f>GETPIVOTDATA("Jml. Pend. Miskin (ribu jiwa)",$A$7,"Tahun",2020)/GETPIVOTDATA("Jml. Pend. Miskin (ribu jiwa)",$K$7,"Tahun",2020)</f>
        <v>#REF!</v>
      </c>
      <c r="FIA2" s="13" t="e">
        <f>GETPIVOTDATA("Jml. Pend. Miskin (ribu jiwa)",$A$7,"Tahun",2021)/GETPIVOTDATA("Jml. Pend. Miskin (ribu jiwa)",$K$7,"Tahun",2021)</f>
        <v>#REF!</v>
      </c>
      <c r="FID2" t="s">
        <v>764</v>
      </c>
      <c r="FIE2" s="13">
        <f>GETPIVOTDATA("% Pend. Miskin",$F$7,"Tahun",2020)</f>
        <v>6.6950000000000003</v>
      </c>
      <c r="FIF2" s="13">
        <f>GETPIVOTDATA("% Pend. Miskin",$F$7,"Tahun",2021)</f>
        <v>6.9399999999999995</v>
      </c>
      <c r="FIG2" t="s">
        <v>763</v>
      </c>
      <c r="FIH2" s="13" t="e">
        <f>GETPIVOTDATA("Jml. Pend. Miskin (ribu jiwa)",$A$7,"Tahun",2020)/GETPIVOTDATA("Jml. Pend. Miskin (ribu jiwa)",$K$7,"Tahun",2020)</f>
        <v>#REF!</v>
      </c>
      <c r="FII2" s="13" t="e">
        <f>GETPIVOTDATA("Jml. Pend. Miskin (ribu jiwa)",$A$7,"Tahun",2021)/GETPIVOTDATA("Jml. Pend. Miskin (ribu jiwa)",$K$7,"Tahun",2021)</f>
        <v>#REF!</v>
      </c>
      <c r="FIL2" t="s">
        <v>764</v>
      </c>
      <c r="FIM2" s="13">
        <f>GETPIVOTDATA("% Pend. Miskin",$F$7,"Tahun",2020)</f>
        <v>6.6950000000000003</v>
      </c>
      <c r="FIN2" s="13">
        <f>GETPIVOTDATA("% Pend. Miskin",$F$7,"Tahun",2021)</f>
        <v>6.9399999999999995</v>
      </c>
      <c r="FIO2" t="s">
        <v>763</v>
      </c>
      <c r="FIP2" s="13" t="e">
        <f>GETPIVOTDATA("Jml. Pend. Miskin (ribu jiwa)",$A$7,"Tahun",2020)/GETPIVOTDATA("Jml. Pend. Miskin (ribu jiwa)",$K$7,"Tahun",2020)</f>
        <v>#REF!</v>
      </c>
      <c r="FIQ2" s="13" t="e">
        <f>GETPIVOTDATA("Jml. Pend. Miskin (ribu jiwa)",$A$7,"Tahun",2021)/GETPIVOTDATA("Jml. Pend. Miskin (ribu jiwa)",$K$7,"Tahun",2021)</f>
        <v>#REF!</v>
      </c>
      <c r="FIT2" t="s">
        <v>764</v>
      </c>
      <c r="FIU2" s="13">
        <f>GETPIVOTDATA("% Pend. Miskin",$F$7,"Tahun",2020)</f>
        <v>6.6950000000000003</v>
      </c>
      <c r="FIV2" s="13">
        <f>GETPIVOTDATA("% Pend. Miskin",$F$7,"Tahun",2021)</f>
        <v>6.9399999999999995</v>
      </c>
      <c r="FIW2" t="s">
        <v>763</v>
      </c>
      <c r="FIX2" s="13" t="e">
        <f>GETPIVOTDATA("Jml. Pend. Miskin (ribu jiwa)",$A$7,"Tahun",2020)/GETPIVOTDATA("Jml. Pend. Miskin (ribu jiwa)",$K$7,"Tahun",2020)</f>
        <v>#REF!</v>
      </c>
      <c r="FIY2" s="13" t="e">
        <f>GETPIVOTDATA("Jml. Pend. Miskin (ribu jiwa)",$A$7,"Tahun",2021)/GETPIVOTDATA("Jml. Pend. Miskin (ribu jiwa)",$K$7,"Tahun",2021)</f>
        <v>#REF!</v>
      </c>
      <c r="FJB2" t="s">
        <v>764</v>
      </c>
      <c r="FJC2" s="13">
        <f>GETPIVOTDATA("% Pend. Miskin",$F$7,"Tahun",2020)</f>
        <v>6.6950000000000003</v>
      </c>
      <c r="FJD2" s="13">
        <f>GETPIVOTDATA("% Pend. Miskin",$F$7,"Tahun",2021)</f>
        <v>6.9399999999999995</v>
      </c>
      <c r="FJE2" t="s">
        <v>763</v>
      </c>
      <c r="FJF2" s="13" t="e">
        <f>GETPIVOTDATA("Jml. Pend. Miskin (ribu jiwa)",$A$7,"Tahun",2020)/GETPIVOTDATA("Jml. Pend. Miskin (ribu jiwa)",$K$7,"Tahun",2020)</f>
        <v>#REF!</v>
      </c>
      <c r="FJG2" s="13" t="e">
        <f>GETPIVOTDATA("Jml. Pend. Miskin (ribu jiwa)",$A$7,"Tahun",2021)/GETPIVOTDATA("Jml. Pend. Miskin (ribu jiwa)",$K$7,"Tahun",2021)</f>
        <v>#REF!</v>
      </c>
      <c r="FJJ2" t="s">
        <v>764</v>
      </c>
      <c r="FJK2" s="13">
        <f>GETPIVOTDATA("% Pend. Miskin",$F$7,"Tahun",2020)</f>
        <v>6.6950000000000003</v>
      </c>
      <c r="FJL2" s="13">
        <f>GETPIVOTDATA("% Pend. Miskin",$F$7,"Tahun",2021)</f>
        <v>6.9399999999999995</v>
      </c>
      <c r="FJM2" t="s">
        <v>763</v>
      </c>
      <c r="FJN2" s="13" t="e">
        <f>GETPIVOTDATA("Jml. Pend. Miskin (ribu jiwa)",$A$7,"Tahun",2020)/GETPIVOTDATA("Jml. Pend. Miskin (ribu jiwa)",$K$7,"Tahun",2020)</f>
        <v>#REF!</v>
      </c>
      <c r="FJO2" s="13" t="e">
        <f>GETPIVOTDATA("Jml. Pend. Miskin (ribu jiwa)",$A$7,"Tahun",2021)/GETPIVOTDATA("Jml. Pend. Miskin (ribu jiwa)",$K$7,"Tahun",2021)</f>
        <v>#REF!</v>
      </c>
      <c r="FJR2" t="s">
        <v>764</v>
      </c>
      <c r="FJS2" s="13">
        <f>GETPIVOTDATA("% Pend. Miskin",$F$7,"Tahun",2020)</f>
        <v>6.6950000000000003</v>
      </c>
      <c r="FJT2" s="13">
        <f>GETPIVOTDATA("% Pend. Miskin",$F$7,"Tahun",2021)</f>
        <v>6.9399999999999995</v>
      </c>
      <c r="FJU2" t="s">
        <v>763</v>
      </c>
      <c r="FJV2" s="13" t="e">
        <f>GETPIVOTDATA("Jml. Pend. Miskin (ribu jiwa)",$A$7,"Tahun",2020)/GETPIVOTDATA("Jml. Pend. Miskin (ribu jiwa)",$K$7,"Tahun",2020)</f>
        <v>#REF!</v>
      </c>
      <c r="FJW2" s="13" t="e">
        <f>GETPIVOTDATA("Jml. Pend. Miskin (ribu jiwa)",$A$7,"Tahun",2021)/GETPIVOTDATA("Jml. Pend. Miskin (ribu jiwa)",$K$7,"Tahun",2021)</f>
        <v>#REF!</v>
      </c>
      <c r="FJZ2" t="s">
        <v>764</v>
      </c>
      <c r="FKA2" s="13">
        <f>GETPIVOTDATA("% Pend. Miskin",$F$7,"Tahun",2020)</f>
        <v>6.6950000000000003</v>
      </c>
      <c r="FKB2" s="13">
        <f>GETPIVOTDATA("% Pend. Miskin",$F$7,"Tahun",2021)</f>
        <v>6.9399999999999995</v>
      </c>
      <c r="FKC2" t="s">
        <v>763</v>
      </c>
      <c r="FKD2" s="13" t="e">
        <f>GETPIVOTDATA("Jml. Pend. Miskin (ribu jiwa)",$A$7,"Tahun",2020)/GETPIVOTDATA("Jml. Pend. Miskin (ribu jiwa)",$K$7,"Tahun",2020)</f>
        <v>#REF!</v>
      </c>
      <c r="FKE2" s="13" t="e">
        <f>GETPIVOTDATA("Jml. Pend. Miskin (ribu jiwa)",$A$7,"Tahun",2021)/GETPIVOTDATA("Jml. Pend. Miskin (ribu jiwa)",$K$7,"Tahun",2021)</f>
        <v>#REF!</v>
      </c>
      <c r="FKH2" t="s">
        <v>764</v>
      </c>
      <c r="FKI2" s="13">
        <f>GETPIVOTDATA("% Pend. Miskin",$F$7,"Tahun",2020)</f>
        <v>6.6950000000000003</v>
      </c>
      <c r="FKJ2" s="13">
        <f>GETPIVOTDATA("% Pend. Miskin",$F$7,"Tahun",2021)</f>
        <v>6.9399999999999995</v>
      </c>
      <c r="FKK2" t="s">
        <v>763</v>
      </c>
      <c r="FKL2" s="13" t="e">
        <f>GETPIVOTDATA("Jml. Pend. Miskin (ribu jiwa)",$A$7,"Tahun",2020)/GETPIVOTDATA("Jml. Pend. Miskin (ribu jiwa)",$K$7,"Tahun",2020)</f>
        <v>#REF!</v>
      </c>
      <c r="FKM2" s="13" t="e">
        <f>GETPIVOTDATA("Jml. Pend. Miskin (ribu jiwa)",$A$7,"Tahun",2021)/GETPIVOTDATA("Jml. Pend. Miskin (ribu jiwa)",$K$7,"Tahun",2021)</f>
        <v>#REF!</v>
      </c>
      <c r="FKP2" t="s">
        <v>764</v>
      </c>
      <c r="FKQ2" s="13">
        <f>GETPIVOTDATA("% Pend. Miskin",$F$7,"Tahun",2020)</f>
        <v>6.6950000000000003</v>
      </c>
      <c r="FKR2" s="13">
        <f>GETPIVOTDATA("% Pend. Miskin",$F$7,"Tahun",2021)</f>
        <v>6.9399999999999995</v>
      </c>
      <c r="FKS2" t="s">
        <v>763</v>
      </c>
      <c r="FKT2" s="13" t="e">
        <f>GETPIVOTDATA("Jml. Pend. Miskin (ribu jiwa)",$A$7,"Tahun",2020)/GETPIVOTDATA("Jml. Pend. Miskin (ribu jiwa)",$K$7,"Tahun",2020)</f>
        <v>#REF!</v>
      </c>
      <c r="FKU2" s="13" t="e">
        <f>GETPIVOTDATA("Jml. Pend. Miskin (ribu jiwa)",$A$7,"Tahun",2021)/GETPIVOTDATA("Jml. Pend. Miskin (ribu jiwa)",$K$7,"Tahun",2021)</f>
        <v>#REF!</v>
      </c>
      <c r="FKX2" t="s">
        <v>764</v>
      </c>
      <c r="FKY2" s="13">
        <f>GETPIVOTDATA("% Pend. Miskin",$F$7,"Tahun",2020)</f>
        <v>6.6950000000000003</v>
      </c>
      <c r="FKZ2" s="13">
        <f>GETPIVOTDATA("% Pend. Miskin",$F$7,"Tahun",2021)</f>
        <v>6.9399999999999995</v>
      </c>
      <c r="FLA2" t="s">
        <v>763</v>
      </c>
      <c r="FLB2" s="13" t="e">
        <f>GETPIVOTDATA("Jml. Pend. Miskin (ribu jiwa)",$A$7,"Tahun",2020)/GETPIVOTDATA("Jml. Pend. Miskin (ribu jiwa)",$K$7,"Tahun",2020)</f>
        <v>#REF!</v>
      </c>
      <c r="FLC2" s="13" t="e">
        <f>GETPIVOTDATA("Jml. Pend. Miskin (ribu jiwa)",$A$7,"Tahun",2021)/GETPIVOTDATA("Jml. Pend. Miskin (ribu jiwa)",$K$7,"Tahun",2021)</f>
        <v>#REF!</v>
      </c>
      <c r="FLF2" t="s">
        <v>764</v>
      </c>
      <c r="FLG2" s="13">
        <f>GETPIVOTDATA("% Pend. Miskin",$F$7,"Tahun",2020)</f>
        <v>6.6950000000000003</v>
      </c>
      <c r="FLH2" s="13">
        <f>GETPIVOTDATA("% Pend. Miskin",$F$7,"Tahun",2021)</f>
        <v>6.9399999999999995</v>
      </c>
      <c r="FLI2" t="s">
        <v>763</v>
      </c>
      <c r="FLJ2" s="13" t="e">
        <f>GETPIVOTDATA("Jml. Pend. Miskin (ribu jiwa)",$A$7,"Tahun",2020)/GETPIVOTDATA("Jml. Pend. Miskin (ribu jiwa)",$K$7,"Tahun",2020)</f>
        <v>#REF!</v>
      </c>
      <c r="FLK2" s="13" t="e">
        <f>GETPIVOTDATA("Jml. Pend. Miskin (ribu jiwa)",$A$7,"Tahun",2021)/GETPIVOTDATA("Jml. Pend. Miskin (ribu jiwa)",$K$7,"Tahun",2021)</f>
        <v>#REF!</v>
      </c>
      <c r="FLN2" t="s">
        <v>764</v>
      </c>
      <c r="FLO2" s="13">
        <f>GETPIVOTDATA("% Pend. Miskin",$F$7,"Tahun",2020)</f>
        <v>6.6950000000000003</v>
      </c>
      <c r="FLP2" s="13">
        <f>GETPIVOTDATA("% Pend. Miskin",$F$7,"Tahun",2021)</f>
        <v>6.9399999999999995</v>
      </c>
      <c r="FLQ2" t="s">
        <v>763</v>
      </c>
      <c r="FLR2" s="13" t="e">
        <f>GETPIVOTDATA("Jml. Pend. Miskin (ribu jiwa)",$A$7,"Tahun",2020)/GETPIVOTDATA("Jml. Pend. Miskin (ribu jiwa)",$K$7,"Tahun",2020)</f>
        <v>#REF!</v>
      </c>
      <c r="FLS2" s="13" t="e">
        <f>GETPIVOTDATA("Jml. Pend. Miskin (ribu jiwa)",$A$7,"Tahun",2021)/GETPIVOTDATA("Jml. Pend. Miskin (ribu jiwa)",$K$7,"Tahun",2021)</f>
        <v>#REF!</v>
      </c>
      <c r="FLV2" t="s">
        <v>764</v>
      </c>
      <c r="FLW2" s="13">
        <f>GETPIVOTDATA("% Pend. Miskin",$F$7,"Tahun",2020)</f>
        <v>6.6950000000000003</v>
      </c>
      <c r="FLX2" s="13">
        <f>GETPIVOTDATA("% Pend. Miskin",$F$7,"Tahun",2021)</f>
        <v>6.9399999999999995</v>
      </c>
      <c r="FLY2" t="s">
        <v>763</v>
      </c>
      <c r="FLZ2" s="13" t="e">
        <f>GETPIVOTDATA("Jml. Pend. Miskin (ribu jiwa)",$A$7,"Tahun",2020)/GETPIVOTDATA("Jml. Pend. Miskin (ribu jiwa)",$K$7,"Tahun",2020)</f>
        <v>#REF!</v>
      </c>
      <c r="FMA2" s="13" t="e">
        <f>GETPIVOTDATA("Jml. Pend. Miskin (ribu jiwa)",$A$7,"Tahun",2021)/GETPIVOTDATA("Jml. Pend. Miskin (ribu jiwa)",$K$7,"Tahun",2021)</f>
        <v>#REF!</v>
      </c>
      <c r="FMD2" t="s">
        <v>764</v>
      </c>
      <c r="FME2" s="13">
        <f>GETPIVOTDATA("% Pend. Miskin",$F$7,"Tahun",2020)</f>
        <v>6.6950000000000003</v>
      </c>
      <c r="FMF2" s="13">
        <f>GETPIVOTDATA("% Pend. Miskin",$F$7,"Tahun",2021)</f>
        <v>6.9399999999999995</v>
      </c>
      <c r="FMG2" t="s">
        <v>763</v>
      </c>
      <c r="FMH2" s="13" t="e">
        <f>GETPIVOTDATA("Jml. Pend. Miskin (ribu jiwa)",$A$7,"Tahun",2020)/GETPIVOTDATA("Jml. Pend. Miskin (ribu jiwa)",$K$7,"Tahun",2020)</f>
        <v>#REF!</v>
      </c>
      <c r="FMI2" s="13" t="e">
        <f>GETPIVOTDATA("Jml. Pend. Miskin (ribu jiwa)",$A$7,"Tahun",2021)/GETPIVOTDATA("Jml. Pend. Miskin (ribu jiwa)",$K$7,"Tahun",2021)</f>
        <v>#REF!</v>
      </c>
      <c r="FML2" t="s">
        <v>764</v>
      </c>
      <c r="FMM2" s="13">
        <f>GETPIVOTDATA("% Pend. Miskin",$F$7,"Tahun",2020)</f>
        <v>6.6950000000000003</v>
      </c>
      <c r="FMN2" s="13">
        <f>GETPIVOTDATA("% Pend. Miskin",$F$7,"Tahun",2021)</f>
        <v>6.9399999999999995</v>
      </c>
      <c r="FMO2" t="s">
        <v>763</v>
      </c>
      <c r="FMP2" s="13" t="e">
        <f>GETPIVOTDATA("Jml. Pend. Miskin (ribu jiwa)",$A$7,"Tahun",2020)/GETPIVOTDATA("Jml. Pend. Miskin (ribu jiwa)",$K$7,"Tahun",2020)</f>
        <v>#REF!</v>
      </c>
      <c r="FMQ2" s="13" t="e">
        <f>GETPIVOTDATA("Jml. Pend. Miskin (ribu jiwa)",$A$7,"Tahun",2021)/GETPIVOTDATA("Jml. Pend. Miskin (ribu jiwa)",$K$7,"Tahun",2021)</f>
        <v>#REF!</v>
      </c>
      <c r="FMT2" t="s">
        <v>764</v>
      </c>
      <c r="FMU2" s="13">
        <f>GETPIVOTDATA("% Pend. Miskin",$F$7,"Tahun",2020)</f>
        <v>6.6950000000000003</v>
      </c>
      <c r="FMV2" s="13">
        <f>GETPIVOTDATA("% Pend. Miskin",$F$7,"Tahun",2021)</f>
        <v>6.9399999999999995</v>
      </c>
      <c r="FMW2" t="s">
        <v>763</v>
      </c>
      <c r="FMX2" s="13" t="e">
        <f>GETPIVOTDATA("Jml. Pend. Miskin (ribu jiwa)",$A$7,"Tahun",2020)/GETPIVOTDATA("Jml. Pend. Miskin (ribu jiwa)",$K$7,"Tahun",2020)</f>
        <v>#REF!</v>
      </c>
      <c r="FMY2" s="13" t="e">
        <f>GETPIVOTDATA("Jml. Pend. Miskin (ribu jiwa)",$A$7,"Tahun",2021)/GETPIVOTDATA("Jml. Pend. Miskin (ribu jiwa)",$K$7,"Tahun",2021)</f>
        <v>#REF!</v>
      </c>
      <c r="FNB2" t="s">
        <v>764</v>
      </c>
      <c r="FNC2" s="13">
        <f>GETPIVOTDATA("% Pend. Miskin",$F$7,"Tahun",2020)</f>
        <v>6.6950000000000003</v>
      </c>
      <c r="FND2" s="13">
        <f>GETPIVOTDATA("% Pend. Miskin",$F$7,"Tahun",2021)</f>
        <v>6.9399999999999995</v>
      </c>
      <c r="FNE2" t="s">
        <v>763</v>
      </c>
      <c r="FNF2" s="13" t="e">
        <f>GETPIVOTDATA("Jml. Pend. Miskin (ribu jiwa)",$A$7,"Tahun",2020)/GETPIVOTDATA("Jml. Pend. Miskin (ribu jiwa)",$K$7,"Tahun",2020)</f>
        <v>#REF!</v>
      </c>
      <c r="FNG2" s="13" t="e">
        <f>GETPIVOTDATA("Jml. Pend. Miskin (ribu jiwa)",$A$7,"Tahun",2021)/GETPIVOTDATA("Jml. Pend. Miskin (ribu jiwa)",$K$7,"Tahun",2021)</f>
        <v>#REF!</v>
      </c>
      <c r="FNJ2" t="s">
        <v>764</v>
      </c>
      <c r="FNK2" s="13">
        <f>GETPIVOTDATA("% Pend. Miskin",$F$7,"Tahun",2020)</f>
        <v>6.6950000000000003</v>
      </c>
      <c r="FNL2" s="13">
        <f>GETPIVOTDATA("% Pend. Miskin",$F$7,"Tahun",2021)</f>
        <v>6.9399999999999995</v>
      </c>
      <c r="FNM2" t="s">
        <v>763</v>
      </c>
      <c r="FNN2" s="13" t="e">
        <f>GETPIVOTDATA("Jml. Pend. Miskin (ribu jiwa)",$A$7,"Tahun",2020)/GETPIVOTDATA("Jml. Pend. Miskin (ribu jiwa)",$K$7,"Tahun",2020)</f>
        <v>#REF!</v>
      </c>
      <c r="FNO2" s="13" t="e">
        <f>GETPIVOTDATA("Jml. Pend. Miskin (ribu jiwa)",$A$7,"Tahun",2021)/GETPIVOTDATA("Jml. Pend. Miskin (ribu jiwa)",$K$7,"Tahun",2021)</f>
        <v>#REF!</v>
      </c>
      <c r="FNR2" t="s">
        <v>764</v>
      </c>
      <c r="FNS2" s="13">
        <f>GETPIVOTDATA("% Pend. Miskin",$F$7,"Tahun",2020)</f>
        <v>6.6950000000000003</v>
      </c>
      <c r="FNT2" s="13">
        <f>GETPIVOTDATA("% Pend. Miskin",$F$7,"Tahun",2021)</f>
        <v>6.9399999999999995</v>
      </c>
      <c r="FNU2" t="s">
        <v>763</v>
      </c>
      <c r="FNV2" s="13" t="e">
        <f>GETPIVOTDATA("Jml. Pend. Miskin (ribu jiwa)",$A$7,"Tahun",2020)/GETPIVOTDATA("Jml. Pend. Miskin (ribu jiwa)",$K$7,"Tahun",2020)</f>
        <v>#REF!</v>
      </c>
      <c r="FNW2" s="13" t="e">
        <f>GETPIVOTDATA("Jml. Pend. Miskin (ribu jiwa)",$A$7,"Tahun",2021)/GETPIVOTDATA("Jml. Pend. Miskin (ribu jiwa)",$K$7,"Tahun",2021)</f>
        <v>#REF!</v>
      </c>
      <c r="FNZ2" t="s">
        <v>764</v>
      </c>
      <c r="FOA2" s="13">
        <f>GETPIVOTDATA("% Pend. Miskin",$F$7,"Tahun",2020)</f>
        <v>6.6950000000000003</v>
      </c>
      <c r="FOB2" s="13">
        <f>GETPIVOTDATA("% Pend. Miskin",$F$7,"Tahun",2021)</f>
        <v>6.9399999999999995</v>
      </c>
      <c r="FOC2" t="s">
        <v>763</v>
      </c>
      <c r="FOD2" s="13" t="e">
        <f>GETPIVOTDATA("Jml. Pend. Miskin (ribu jiwa)",$A$7,"Tahun",2020)/GETPIVOTDATA("Jml. Pend. Miskin (ribu jiwa)",$K$7,"Tahun",2020)</f>
        <v>#REF!</v>
      </c>
      <c r="FOE2" s="13" t="e">
        <f>GETPIVOTDATA("Jml. Pend. Miskin (ribu jiwa)",$A$7,"Tahun",2021)/GETPIVOTDATA("Jml. Pend. Miskin (ribu jiwa)",$K$7,"Tahun",2021)</f>
        <v>#REF!</v>
      </c>
      <c r="FOH2" t="s">
        <v>764</v>
      </c>
      <c r="FOI2" s="13">
        <f>GETPIVOTDATA("% Pend. Miskin",$F$7,"Tahun",2020)</f>
        <v>6.6950000000000003</v>
      </c>
      <c r="FOJ2" s="13">
        <f>GETPIVOTDATA("% Pend. Miskin",$F$7,"Tahun",2021)</f>
        <v>6.9399999999999995</v>
      </c>
      <c r="FOK2" t="s">
        <v>763</v>
      </c>
      <c r="FOL2" s="13" t="e">
        <f>GETPIVOTDATA("Jml. Pend. Miskin (ribu jiwa)",$A$7,"Tahun",2020)/GETPIVOTDATA("Jml. Pend. Miskin (ribu jiwa)",$K$7,"Tahun",2020)</f>
        <v>#REF!</v>
      </c>
      <c r="FOM2" s="13" t="e">
        <f>GETPIVOTDATA("Jml. Pend. Miskin (ribu jiwa)",$A$7,"Tahun",2021)/GETPIVOTDATA("Jml. Pend. Miskin (ribu jiwa)",$K$7,"Tahun",2021)</f>
        <v>#REF!</v>
      </c>
      <c r="FOP2" t="s">
        <v>764</v>
      </c>
      <c r="FOQ2" s="13">
        <f>GETPIVOTDATA("% Pend. Miskin",$F$7,"Tahun",2020)</f>
        <v>6.6950000000000003</v>
      </c>
      <c r="FOR2" s="13">
        <f>GETPIVOTDATA("% Pend. Miskin",$F$7,"Tahun",2021)</f>
        <v>6.9399999999999995</v>
      </c>
      <c r="FOS2" t="s">
        <v>763</v>
      </c>
      <c r="FOT2" s="13" t="e">
        <f>GETPIVOTDATA("Jml. Pend. Miskin (ribu jiwa)",$A$7,"Tahun",2020)/GETPIVOTDATA("Jml. Pend. Miskin (ribu jiwa)",$K$7,"Tahun",2020)</f>
        <v>#REF!</v>
      </c>
      <c r="FOU2" s="13" t="e">
        <f>GETPIVOTDATA("Jml. Pend. Miskin (ribu jiwa)",$A$7,"Tahun",2021)/GETPIVOTDATA("Jml. Pend. Miskin (ribu jiwa)",$K$7,"Tahun",2021)</f>
        <v>#REF!</v>
      </c>
      <c r="FOX2" t="s">
        <v>764</v>
      </c>
      <c r="FOY2" s="13">
        <f>GETPIVOTDATA("% Pend. Miskin",$F$7,"Tahun",2020)</f>
        <v>6.6950000000000003</v>
      </c>
      <c r="FOZ2" s="13">
        <f>GETPIVOTDATA("% Pend. Miskin",$F$7,"Tahun",2021)</f>
        <v>6.9399999999999995</v>
      </c>
      <c r="FPA2" t="s">
        <v>763</v>
      </c>
      <c r="FPB2" s="13" t="e">
        <f>GETPIVOTDATA("Jml. Pend. Miskin (ribu jiwa)",$A$7,"Tahun",2020)/GETPIVOTDATA("Jml. Pend. Miskin (ribu jiwa)",$K$7,"Tahun",2020)</f>
        <v>#REF!</v>
      </c>
      <c r="FPC2" s="13" t="e">
        <f>GETPIVOTDATA("Jml. Pend. Miskin (ribu jiwa)",$A$7,"Tahun",2021)/GETPIVOTDATA("Jml. Pend. Miskin (ribu jiwa)",$K$7,"Tahun",2021)</f>
        <v>#REF!</v>
      </c>
      <c r="FPF2" t="s">
        <v>764</v>
      </c>
      <c r="FPG2" s="13">
        <f>GETPIVOTDATA("% Pend. Miskin",$F$7,"Tahun",2020)</f>
        <v>6.6950000000000003</v>
      </c>
      <c r="FPH2" s="13">
        <f>GETPIVOTDATA("% Pend. Miskin",$F$7,"Tahun",2021)</f>
        <v>6.9399999999999995</v>
      </c>
      <c r="FPI2" t="s">
        <v>763</v>
      </c>
      <c r="FPJ2" s="13" t="e">
        <f>GETPIVOTDATA("Jml. Pend. Miskin (ribu jiwa)",$A$7,"Tahun",2020)/GETPIVOTDATA("Jml. Pend. Miskin (ribu jiwa)",$K$7,"Tahun",2020)</f>
        <v>#REF!</v>
      </c>
      <c r="FPK2" s="13" t="e">
        <f>GETPIVOTDATA("Jml. Pend. Miskin (ribu jiwa)",$A$7,"Tahun",2021)/GETPIVOTDATA("Jml. Pend. Miskin (ribu jiwa)",$K$7,"Tahun",2021)</f>
        <v>#REF!</v>
      </c>
      <c r="FPN2" t="s">
        <v>764</v>
      </c>
      <c r="FPO2" s="13">
        <f>GETPIVOTDATA("% Pend. Miskin",$F$7,"Tahun",2020)</f>
        <v>6.6950000000000003</v>
      </c>
      <c r="FPP2" s="13">
        <f>GETPIVOTDATA("% Pend. Miskin",$F$7,"Tahun",2021)</f>
        <v>6.9399999999999995</v>
      </c>
      <c r="FPQ2" t="s">
        <v>763</v>
      </c>
      <c r="FPR2" s="13" t="e">
        <f>GETPIVOTDATA("Jml. Pend. Miskin (ribu jiwa)",$A$7,"Tahun",2020)/GETPIVOTDATA("Jml. Pend. Miskin (ribu jiwa)",$K$7,"Tahun",2020)</f>
        <v>#REF!</v>
      </c>
      <c r="FPS2" s="13" t="e">
        <f>GETPIVOTDATA("Jml. Pend. Miskin (ribu jiwa)",$A$7,"Tahun",2021)/GETPIVOTDATA("Jml. Pend. Miskin (ribu jiwa)",$K$7,"Tahun",2021)</f>
        <v>#REF!</v>
      </c>
      <c r="FPV2" t="s">
        <v>764</v>
      </c>
      <c r="FPW2" s="13">
        <f>GETPIVOTDATA("% Pend. Miskin",$F$7,"Tahun",2020)</f>
        <v>6.6950000000000003</v>
      </c>
      <c r="FPX2" s="13">
        <f>GETPIVOTDATA("% Pend. Miskin",$F$7,"Tahun",2021)</f>
        <v>6.9399999999999995</v>
      </c>
      <c r="FPY2" t="s">
        <v>763</v>
      </c>
      <c r="FPZ2" s="13" t="e">
        <f>GETPIVOTDATA("Jml. Pend. Miskin (ribu jiwa)",$A$7,"Tahun",2020)/GETPIVOTDATA("Jml. Pend. Miskin (ribu jiwa)",$K$7,"Tahun",2020)</f>
        <v>#REF!</v>
      </c>
      <c r="FQA2" s="13" t="e">
        <f>GETPIVOTDATA("Jml. Pend. Miskin (ribu jiwa)",$A$7,"Tahun",2021)/GETPIVOTDATA("Jml. Pend. Miskin (ribu jiwa)",$K$7,"Tahun",2021)</f>
        <v>#REF!</v>
      </c>
      <c r="FQD2" t="s">
        <v>764</v>
      </c>
      <c r="FQE2" s="13">
        <f>GETPIVOTDATA("% Pend. Miskin",$F$7,"Tahun",2020)</f>
        <v>6.6950000000000003</v>
      </c>
      <c r="FQF2" s="13">
        <f>GETPIVOTDATA("% Pend. Miskin",$F$7,"Tahun",2021)</f>
        <v>6.9399999999999995</v>
      </c>
      <c r="FQG2" t="s">
        <v>763</v>
      </c>
      <c r="FQH2" s="13" t="e">
        <f>GETPIVOTDATA("Jml. Pend. Miskin (ribu jiwa)",$A$7,"Tahun",2020)/GETPIVOTDATA("Jml. Pend. Miskin (ribu jiwa)",$K$7,"Tahun",2020)</f>
        <v>#REF!</v>
      </c>
      <c r="FQI2" s="13" t="e">
        <f>GETPIVOTDATA("Jml. Pend. Miskin (ribu jiwa)",$A$7,"Tahun",2021)/GETPIVOTDATA("Jml. Pend. Miskin (ribu jiwa)",$K$7,"Tahun",2021)</f>
        <v>#REF!</v>
      </c>
      <c r="FQL2" t="s">
        <v>764</v>
      </c>
      <c r="FQM2" s="13">
        <f>GETPIVOTDATA("% Pend. Miskin",$F$7,"Tahun",2020)</f>
        <v>6.6950000000000003</v>
      </c>
      <c r="FQN2" s="13">
        <f>GETPIVOTDATA("% Pend. Miskin",$F$7,"Tahun",2021)</f>
        <v>6.9399999999999995</v>
      </c>
      <c r="FQO2" t="s">
        <v>763</v>
      </c>
      <c r="FQP2" s="13" t="e">
        <f>GETPIVOTDATA("Jml. Pend. Miskin (ribu jiwa)",$A$7,"Tahun",2020)/GETPIVOTDATA("Jml. Pend. Miskin (ribu jiwa)",$K$7,"Tahun",2020)</f>
        <v>#REF!</v>
      </c>
      <c r="FQQ2" s="13" t="e">
        <f>GETPIVOTDATA("Jml. Pend. Miskin (ribu jiwa)",$A$7,"Tahun",2021)/GETPIVOTDATA("Jml. Pend. Miskin (ribu jiwa)",$K$7,"Tahun",2021)</f>
        <v>#REF!</v>
      </c>
      <c r="FQT2" t="s">
        <v>764</v>
      </c>
      <c r="FQU2" s="13">
        <f>GETPIVOTDATA("% Pend. Miskin",$F$7,"Tahun",2020)</f>
        <v>6.6950000000000003</v>
      </c>
      <c r="FQV2" s="13">
        <f>GETPIVOTDATA("% Pend. Miskin",$F$7,"Tahun",2021)</f>
        <v>6.9399999999999995</v>
      </c>
      <c r="FQW2" t="s">
        <v>763</v>
      </c>
      <c r="FQX2" s="13" t="e">
        <f>GETPIVOTDATA("Jml. Pend. Miskin (ribu jiwa)",$A$7,"Tahun",2020)/GETPIVOTDATA("Jml. Pend. Miskin (ribu jiwa)",$K$7,"Tahun",2020)</f>
        <v>#REF!</v>
      </c>
      <c r="FQY2" s="13" t="e">
        <f>GETPIVOTDATA("Jml. Pend. Miskin (ribu jiwa)",$A$7,"Tahun",2021)/GETPIVOTDATA("Jml. Pend. Miskin (ribu jiwa)",$K$7,"Tahun",2021)</f>
        <v>#REF!</v>
      </c>
      <c r="FRB2" t="s">
        <v>764</v>
      </c>
      <c r="FRC2" s="13">
        <f>GETPIVOTDATA("% Pend. Miskin",$F$7,"Tahun",2020)</f>
        <v>6.6950000000000003</v>
      </c>
      <c r="FRD2" s="13">
        <f>GETPIVOTDATA("% Pend. Miskin",$F$7,"Tahun",2021)</f>
        <v>6.9399999999999995</v>
      </c>
      <c r="FRE2" t="s">
        <v>763</v>
      </c>
      <c r="FRF2" s="13" t="e">
        <f>GETPIVOTDATA("Jml. Pend. Miskin (ribu jiwa)",$A$7,"Tahun",2020)/GETPIVOTDATA("Jml. Pend. Miskin (ribu jiwa)",$K$7,"Tahun",2020)</f>
        <v>#REF!</v>
      </c>
      <c r="FRG2" s="13" t="e">
        <f>GETPIVOTDATA("Jml. Pend. Miskin (ribu jiwa)",$A$7,"Tahun",2021)/GETPIVOTDATA("Jml. Pend. Miskin (ribu jiwa)",$K$7,"Tahun",2021)</f>
        <v>#REF!</v>
      </c>
      <c r="FRJ2" t="s">
        <v>764</v>
      </c>
      <c r="FRK2" s="13">
        <f>GETPIVOTDATA("% Pend. Miskin",$F$7,"Tahun",2020)</f>
        <v>6.6950000000000003</v>
      </c>
      <c r="FRL2" s="13">
        <f>GETPIVOTDATA("% Pend. Miskin",$F$7,"Tahun",2021)</f>
        <v>6.9399999999999995</v>
      </c>
      <c r="FRM2" t="s">
        <v>763</v>
      </c>
      <c r="FRN2" s="13" t="e">
        <f>GETPIVOTDATA("Jml. Pend. Miskin (ribu jiwa)",$A$7,"Tahun",2020)/GETPIVOTDATA("Jml. Pend. Miskin (ribu jiwa)",$K$7,"Tahun",2020)</f>
        <v>#REF!</v>
      </c>
      <c r="FRO2" s="13" t="e">
        <f>GETPIVOTDATA("Jml. Pend. Miskin (ribu jiwa)",$A$7,"Tahun",2021)/GETPIVOTDATA("Jml. Pend. Miskin (ribu jiwa)",$K$7,"Tahun",2021)</f>
        <v>#REF!</v>
      </c>
      <c r="FRR2" t="s">
        <v>764</v>
      </c>
      <c r="FRS2" s="13">
        <f>GETPIVOTDATA("% Pend. Miskin",$F$7,"Tahun",2020)</f>
        <v>6.6950000000000003</v>
      </c>
      <c r="FRT2" s="13">
        <f>GETPIVOTDATA("% Pend. Miskin",$F$7,"Tahun",2021)</f>
        <v>6.9399999999999995</v>
      </c>
      <c r="FRU2" t="s">
        <v>763</v>
      </c>
      <c r="FRV2" s="13" t="e">
        <f>GETPIVOTDATA("Jml. Pend. Miskin (ribu jiwa)",$A$7,"Tahun",2020)/GETPIVOTDATA("Jml. Pend. Miskin (ribu jiwa)",$K$7,"Tahun",2020)</f>
        <v>#REF!</v>
      </c>
      <c r="FRW2" s="13" t="e">
        <f>GETPIVOTDATA("Jml. Pend. Miskin (ribu jiwa)",$A$7,"Tahun",2021)/GETPIVOTDATA("Jml. Pend. Miskin (ribu jiwa)",$K$7,"Tahun",2021)</f>
        <v>#REF!</v>
      </c>
      <c r="FRZ2" t="s">
        <v>764</v>
      </c>
      <c r="FSA2" s="13">
        <f>GETPIVOTDATA("% Pend. Miskin",$F$7,"Tahun",2020)</f>
        <v>6.6950000000000003</v>
      </c>
      <c r="FSB2" s="13">
        <f>GETPIVOTDATA("% Pend. Miskin",$F$7,"Tahun",2021)</f>
        <v>6.9399999999999995</v>
      </c>
      <c r="FSC2" t="s">
        <v>763</v>
      </c>
      <c r="FSD2" s="13" t="e">
        <f>GETPIVOTDATA("Jml. Pend. Miskin (ribu jiwa)",$A$7,"Tahun",2020)/GETPIVOTDATA("Jml. Pend. Miskin (ribu jiwa)",$K$7,"Tahun",2020)</f>
        <v>#REF!</v>
      </c>
      <c r="FSE2" s="13" t="e">
        <f>GETPIVOTDATA("Jml. Pend. Miskin (ribu jiwa)",$A$7,"Tahun",2021)/GETPIVOTDATA("Jml. Pend. Miskin (ribu jiwa)",$K$7,"Tahun",2021)</f>
        <v>#REF!</v>
      </c>
      <c r="FSH2" t="s">
        <v>764</v>
      </c>
      <c r="FSI2" s="13">
        <f>GETPIVOTDATA("% Pend. Miskin",$F$7,"Tahun",2020)</f>
        <v>6.6950000000000003</v>
      </c>
      <c r="FSJ2" s="13">
        <f>GETPIVOTDATA("% Pend. Miskin",$F$7,"Tahun",2021)</f>
        <v>6.9399999999999995</v>
      </c>
      <c r="FSK2" t="s">
        <v>763</v>
      </c>
      <c r="FSL2" s="13" t="e">
        <f>GETPIVOTDATA("Jml. Pend. Miskin (ribu jiwa)",$A$7,"Tahun",2020)/GETPIVOTDATA("Jml. Pend. Miskin (ribu jiwa)",$K$7,"Tahun",2020)</f>
        <v>#REF!</v>
      </c>
      <c r="FSM2" s="13" t="e">
        <f>GETPIVOTDATA("Jml. Pend. Miskin (ribu jiwa)",$A$7,"Tahun",2021)/GETPIVOTDATA("Jml. Pend. Miskin (ribu jiwa)",$K$7,"Tahun",2021)</f>
        <v>#REF!</v>
      </c>
      <c r="FSP2" t="s">
        <v>764</v>
      </c>
      <c r="FSQ2" s="13">
        <f>GETPIVOTDATA("% Pend. Miskin",$F$7,"Tahun",2020)</f>
        <v>6.6950000000000003</v>
      </c>
      <c r="FSR2" s="13">
        <f>GETPIVOTDATA("% Pend. Miskin",$F$7,"Tahun",2021)</f>
        <v>6.9399999999999995</v>
      </c>
      <c r="FSS2" t="s">
        <v>763</v>
      </c>
      <c r="FST2" s="13" t="e">
        <f>GETPIVOTDATA("Jml. Pend. Miskin (ribu jiwa)",$A$7,"Tahun",2020)/GETPIVOTDATA("Jml. Pend. Miskin (ribu jiwa)",$K$7,"Tahun",2020)</f>
        <v>#REF!</v>
      </c>
      <c r="FSU2" s="13" t="e">
        <f>GETPIVOTDATA("Jml. Pend. Miskin (ribu jiwa)",$A$7,"Tahun",2021)/GETPIVOTDATA("Jml. Pend. Miskin (ribu jiwa)",$K$7,"Tahun",2021)</f>
        <v>#REF!</v>
      </c>
      <c r="FSX2" t="s">
        <v>764</v>
      </c>
      <c r="FSY2" s="13">
        <f>GETPIVOTDATA("% Pend. Miskin",$F$7,"Tahun",2020)</f>
        <v>6.6950000000000003</v>
      </c>
      <c r="FSZ2" s="13">
        <f>GETPIVOTDATA("% Pend. Miskin",$F$7,"Tahun",2021)</f>
        <v>6.9399999999999995</v>
      </c>
      <c r="FTA2" t="s">
        <v>763</v>
      </c>
      <c r="FTB2" s="13" t="e">
        <f>GETPIVOTDATA("Jml. Pend. Miskin (ribu jiwa)",$A$7,"Tahun",2020)/GETPIVOTDATA("Jml. Pend. Miskin (ribu jiwa)",$K$7,"Tahun",2020)</f>
        <v>#REF!</v>
      </c>
      <c r="FTC2" s="13" t="e">
        <f>GETPIVOTDATA("Jml. Pend. Miskin (ribu jiwa)",$A$7,"Tahun",2021)/GETPIVOTDATA("Jml. Pend. Miskin (ribu jiwa)",$K$7,"Tahun",2021)</f>
        <v>#REF!</v>
      </c>
      <c r="FTF2" t="s">
        <v>764</v>
      </c>
      <c r="FTG2" s="13">
        <f>GETPIVOTDATA("% Pend. Miskin",$F$7,"Tahun",2020)</f>
        <v>6.6950000000000003</v>
      </c>
      <c r="FTH2" s="13">
        <f>GETPIVOTDATA("% Pend. Miskin",$F$7,"Tahun",2021)</f>
        <v>6.9399999999999995</v>
      </c>
      <c r="FTI2" t="s">
        <v>763</v>
      </c>
      <c r="FTJ2" s="13" t="e">
        <f>GETPIVOTDATA("Jml. Pend. Miskin (ribu jiwa)",$A$7,"Tahun",2020)/GETPIVOTDATA("Jml. Pend. Miskin (ribu jiwa)",$K$7,"Tahun",2020)</f>
        <v>#REF!</v>
      </c>
      <c r="FTK2" s="13" t="e">
        <f>GETPIVOTDATA("Jml. Pend. Miskin (ribu jiwa)",$A$7,"Tahun",2021)/GETPIVOTDATA("Jml. Pend. Miskin (ribu jiwa)",$K$7,"Tahun",2021)</f>
        <v>#REF!</v>
      </c>
      <c r="FTN2" t="s">
        <v>764</v>
      </c>
      <c r="FTO2" s="13">
        <f>GETPIVOTDATA("% Pend. Miskin",$F$7,"Tahun",2020)</f>
        <v>6.6950000000000003</v>
      </c>
      <c r="FTP2" s="13">
        <f>GETPIVOTDATA("% Pend. Miskin",$F$7,"Tahun",2021)</f>
        <v>6.9399999999999995</v>
      </c>
      <c r="FTQ2" t="s">
        <v>763</v>
      </c>
      <c r="FTR2" s="13" t="e">
        <f>GETPIVOTDATA("Jml. Pend. Miskin (ribu jiwa)",$A$7,"Tahun",2020)/GETPIVOTDATA("Jml. Pend. Miskin (ribu jiwa)",$K$7,"Tahun",2020)</f>
        <v>#REF!</v>
      </c>
      <c r="FTS2" s="13" t="e">
        <f>GETPIVOTDATA("Jml. Pend. Miskin (ribu jiwa)",$A$7,"Tahun",2021)/GETPIVOTDATA("Jml. Pend. Miskin (ribu jiwa)",$K$7,"Tahun",2021)</f>
        <v>#REF!</v>
      </c>
      <c r="FTV2" t="s">
        <v>764</v>
      </c>
      <c r="FTW2" s="13">
        <f>GETPIVOTDATA("% Pend. Miskin",$F$7,"Tahun",2020)</f>
        <v>6.6950000000000003</v>
      </c>
      <c r="FTX2" s="13">
        <f>GETPIVOTDATA("% Pend. Miskin",$F$7,"Tahun",2021)</f>
        <v>6.9399999999999995</v>
      </c>
      <c r="FTY2" t="s">
        <v>763</v>
      </c>
      <c r="FTZ2" s="13" t="e">
        <f>GETPIVOTDATA("Jml. Pend. Miskin (ribu jiwa)",$A$7,"Tahun",2020)/GETPIVOTDATA("Jml. Pend. Miskin (ribu jiwa)",$K$7,"Tahun",2020)</f>
        <v>#REF!</v>
      </c>
      <c r="FUA2" s="13" t="e">
        <f>GETPIVOTDATA("Jml. Pend. Miskin (ribu jiwa)",$A$7,"Tahun",2021)/GETPIVOTDATA("Jml. Pend. Miskin (ribu jiwa)",$K$7,"Tahun",2021)</f>
        <v>#REF!</v>
      </c>
      <c r="FUD2" t="s">
        <v>764</v>
      </c>
      <c r="FUE2" s="13">
        <f>GETPIVOTDATA("% Pend. Miskin",$F$7,"Tahun",2020)</f>
        <v>6.6950000000000003</v>
      </c>
      <c r="FUF2" s="13">
        <f>GETPIVOTDATA("% Pend. Miskin",$F$7,"Tahun",2021)</f>
        <v>6.9399999999999995</v>
      </c>
      <c r="FUG2" t="s">
        <v>763</v>
      </c>
      <c r="FUH2" s="13" t="e">
        <f>GETPIVOTDATA("Jml. Pend. Miskin (ribu jiwa)",$A$7,"Tahun",2020)/GETPIVOTDATA("Jml. Pend. Miskin (ribu jiwa)",$K$7,"Tahun",2020)</f>
        <v>#REF!</v>
      </c>
      <c r="FUI2" s="13" t="e">
        <f>GETPIVOTDATA("Jml. Pend. Miskin (ribu jiwa)",$A$7,"Tahun",2021)/GETPIVOTDATA("Jml. Pend. Miskin (ribu jiwa)",$K$7,"Tahun",2021)</f>
        <v>#REF!</v>
      </c>
      <c r="FUL2" t="s">
        <v>764</v>
      </c>
      <c r="FUM2" s="13">
        <f>GETPIVOTDATA("% Pend. Miskin",$F$7,"Tahun",2020)</f>
        <v>6.6950000000000003</v>
      </c>
      <c r="FUN2" s="13">
        <f>GETPIVOTDATA("% Pend. Miskin",$F$7,"Tahun",2021)</f>
        <v>6.9399999999999995</v>
      </c>
      <c r="FUO2" t="s">
        <v>763</v>
      </c>
      <c r="FUP2" s="13" t="e">
        <f>GETPIVOTDATA("Jml. Pend. Miskin (ribu jiwa)",$A$7,"Tahun",2020)/GETPIVOTDATA("Jml. Pend. Miskin (ribu jiwa)",$K$7,"Tahun",2020)</f>
        <v>#REF!</v>
      </c>
      <c r="FUQ2" s="13" t="e">
        <f>GETPIVOTDATA("Jml. Pend. Miskin (ribu jiwa)",$A$7,"Tahun",2021)/GETPIVOTDATA("Jml. Pend. Miskin (ribu jiwa)",$K$7,"Tahun",2021)</f>
        <v>#REF!</v>
      </c>
      <c r="FUT2" t="s">
        <v>764</v>
      </c>
      <c r="FUU2" s="13">
        <f>GETPIVOTDATA("% Pend. Miskin",$F$7,"Tahun",2020)</f>
        <v>6.6950000000000003</v>
      </c>
      <c r="FUV2" s="13">
        <f>GETPIVOTDATA("% Pend. Miskin",$F$7,"Tahun",2021)</f>
        <v>6.9399999999999995</v>
      </c>
      <c r="FUW2" t="s">
        <v>763</v>
      </c>
      <c r="FUX2" s="13" t="e">
        <f>GETPIVOTDATA("Jml. Pend. Miskin (ribu jiwa)",$A$7,"Tahun",2020)/GETPIVOTDATA("Jml. Pend. Miskin (ribu jiwa)",$K$7,"Tahun",2020)</f>
        <v>#REF!</v>
      </c>
      <c r="FUY2" s="13" t="e">
        <f>GETPIVOTDATA("Jml. Pend. Miskin (ribu jiwa)",$A$7,"Tahun",2021)/GETPIVOTDATA("Jml. Pend. Miskin (ribu jiwa)",$K$7,"Tahun",2021)</f>
        <v>#REF!</v>
      </c>
      <c r="FVB2" t="s">
        <v>764</v>
      </c>
      <c r="FVC2" s="13">
        <f>GETPIVOTDATA("% Pend. Miskin",$F$7,"Tahun",2020)</f>
        <v>6.6950000000000003</v>
      </c>
      <c r="FVD2" s="13">
        <f>GETPIVOTDATA("% Pend. Miskin",$F$7,"Tahun",2021)</f>
        <v>6.9399999999999995</v>
      </c>
      <c r="FVE2" t="s">
        <v>763</v>
      </c>
      <c r="FVF2" s="13" t="e">
        <f>GETPIVOTDATA("Jml. Pend. Miskin (ribu jiwa)",$A$7,"Tahun",2020)/GETPIVOTDATA("Jml. Pend. Miskin (ribu jiwa)",$K$7,"Tahun",2020)</f>
        <v>#REF!</v>
      </c>
      <c r="FVG2" s="13" t="e">
        <f>GETPIVOTDATA("Jml. Pend. Miskin (ribu jiwa)",$A$7,"Tahun",2021)/GETPIVOTDATA("Jml. Pend. Miskin (ribu jiwa)",$K$7,"Tahun",2021)</f>
        <v>#REF!</v>
      </c>
      <c r="FVJ2" t="s">
        <v>764</v>
      </c>
      <c r="FVK2" s="13">
        <f>GETPIVOTDATA("% Pend. Miskin",$F$7,"Tahun",2020)</f>
        <v>6.6950000000000003</v>
      </c>
      <c r="FVL2" s="13">
        <f>GETPIVOTDATA("% Pend. Miskin",$F$7,"Tahun",2021)</f>
        <v>6.9399999999999995</v>
      </c>
      <c r="FVM2" t="s">
        <v>763</v>
      </c>
      <c r="FVN2" s="13" t="e">
        <f>GETPIVOTDATA("Jml. Pend. Miskin (ribu jiwa)",$A$7,"Tahun",2020)/GETPIVOTDATA("Jml. Pend. Miskin (ribu jiwa)",$K$7,"Tahun",2020)</f>
        <v>#REF!</v>
      </c>
      <c r="FVO2" s="13" t="e">
        <f>GETPIVOTDATA("Jml. Pend. Miskin (ribu jiwa)",$A$7,"Tahun",2021)/GETPIVOTDATA("Jml. Pend. Miskin (ribu jiwa)",$K$7,"Tahun",2021)</f>
        <v>#REF!</v>
      </c>
      <c r="FVR2" t="s">
        <v>764</v>
      </c>
      <c r="FVS2" s="13">
        <f>GETPIVOTDATA("% Pend. Miskin",$F$7,"Tahun",2020)</f>
        <v>6.6950000000000003</v>
      </c>
      <c r="FVT2" s="13">
        <f>GETPIVOTDATA("% Pend. Miskin",$F$7,"Tahun",2021)</f>
        <v>6.9399999999999995</v>
      </c>
      <c r="FVU2" t="s">
        <v>763</v>
      </c>
      <c r="FVV2" s="13" t="e">
        <f>GETPIVOTDATA("Jml. Pend. Miskin (ribu jiwa)",$A$7,"Tahun",2020)/GETPIVOTDATA("Jml. Pend. Miskin (ribu jiwa)",$K$7,"Tahun",2020)</f>
        <v>#REF!</v>
      </c>
      <c r="FVW2" s="13" t="e">
        <f>GETPIVOTDATA("Jml. Pend. Miskin (ribu jiwa)",$A$7,"Tahun",2021)/GETPIVOTDATA("Jml. Pend. Miskin (ribu jiwa)",$K$7,"Tahun",2021)</f>
        <v>#REF!</v>
      </c>
      <c r="FVZ2" t="s">
        <v>764</v>
      </c>
      <c r="FWA2" s="13">
        <f>GETPIVOTDATA("% Pend. Miskin",$F$7,"Tahun",2020)</f>
        <v>6.6950000000000003</v>
      </c>
      <c r="FWB2" s="13">
        <f>GETPIVOTDATA("% Pend. Miskin",$F$7,"Tahun",2021)</f>
        <v>6.9399999999999995</v>
      </c>
      <c r="FWC2" t="s">
        <v>763</v>
      </c>
      <c r="FWD2" s="13" t="e">
        <f>GETPIVOTDATA("Jml. Pend. Miskin (ribu jiwa)",$A$7,"Tahun",2020)/GETPIVOTDATA("Jml. Pend. Miskin (ribu jiwa)",$K$7,"Tahun",2020)</f>
        <v>#REF!</v>
      </c>
      <c r="FWE2" s="13" t="e">
        <f>GETPIVOTDATA("Jml. Pend. Miskin (ribu jiwa)",$A$7,"Tahun",2021)/GETPIVOTDATA("Jml. Pend. Miskin (ribu jiwa)",$K$7,"Tahun",2021)</f>
        <v>#REF!</v>
      </c>
      <c r="FWH2" t="s">
        <v>764</v>
      </c>
      <c r="FWI2" s="13">
        <f>GETPIVOTDATA("% Pend. Miskin",$F$7,"Tahun",2020)</f>
        <v>6.6950000000000003</v>
      </c>
      <c r="FWJ2" s="13">
        <f>GETPIVOTDATA("% Pend. Miskin",$F$7,"Tahun",2021)</f>
        <v>6.9399999999999995</v>
      </c>
      <c r="FWK2" t="s">
        <v>763</v>
      </c>
      <c r="FWL2" s="13" t="e">
        <f>GETPIVOTDATA("Jml. Pend. Miskin (ribu jiwa)",$A$7,"Tahun",2020)/GETPIVOTDATA("Jml. Pend. Miskin (ribu jiwa)",$K$7,"Tahun",2020)</f>
        <v>#REF!</v>
      </c>
      <c r="FWM2" s="13" t="e">
        <f>GETPIVOTDATA("Jml. Pend. Miskin (ribu jiwa)",$A$7,"Tahun",2021)/GETPIVOTDATA("Jml. Pend. Miskin (ribu jiwa)",$K$7,"Tahun",2021)</f>
        <v>#REF!</v>
      </c>
      <c r="FWP2" t="s">
        <v>764</v>
      </c>
      <c r="FWQ2" s="13">
        <f>GETPIVOTDATA("% Pend. Miskin",$F$7,"Tahun",2020)</f>
        <v>6.6950000000000003</v>
      </c>
      <c r="FWR2" s="13">
        <f>GETPIVOTDATA("% Pend. Miskin",$F$7,"Tahun",2021)</f>
        <v>6.9399999999999995</v>
      </c>
      <c r="FWS2" t="s">
        <v>763</v>
      </c>
      <c r="FWT2" s="13" t="e">
        <f>GETPIVOTDATA("Jml. Pend. Miskin (ribu jiwa)",$A$7,"Tahun",2020)/GETPIVOTDATA("Jml. Pend. Miskin (ribu jiwa)",$K$7,"Tahun",2020)</f>
        <v>#REF!</v>
      </c>
      <c r="FWU2" s="13" t="e">
        <f>GETPIVOTDATA("Jml. Pend. Miskin (ribu jiwa)",$A$7,"Tahun",2021)/GETPIVOTDATA("Jml. Pend. Miskin (ribu jiwa)",$K$7,"Tahun",2021)</f>
        <v>#REF!</v>
      </c>
      <c r="FWX2" t="s">
        <v>764</v>
      </c>
      <c r="FWY2" s="13">
        <f>GETPIVOTDATA("% Pend. Miskin",$F$7,"Tahun",2020)</f>
        <v>6.6950000000000003</v>
      </c>
      <c r="FWZ2" s="13">
        <f>GETPIVOTDATA("% Pend. Miskin",$F$7,"Tahun",2021)</f>
        <v>6.9399999999999995</v>
      </c>
      <c r="FXA2" t="s">
        <v>763</v>
      </c>
      <c r="FXB2" s="13" t="e">
        <f>GETPIVOTDATA("Jml. Pend. Miskin (ribu jiwa)",$A$7,"Tahun",2020)/GETPIVOTDATA("Jml. Pend. Miskin (ribu jiwa)",$K$7,"Tahun",2020)</f>
        <v>#REF!</v>
      </c>
      <c r="FXC2" s="13" t="e">
        <f>GETPIVOTDATA("Jml. Pend. Miskin (ribu jiwa)",$A$7,"Tahun",2021)/GETPIVOTDATA("Jml. Pend. Miskin (ribu jiwa)",$K$7,"Tahun",2021)</f>
        <v>#REF!</v>
      </c>
      <c r="FXF2" t="s">
        <v>764</v>
      </c>
      <c r="FXG2" s="13">
        <f>GETPIVOTDATA("% Pend. Miskin",$F$7,"Tahun",2020)</f>
        <v>6.6950000000000003</v>
      </c>
      <c r="FXH2" s="13">
        <f>GETPIVOTDATA("% Pend. Miskin",$F$7,"Tahun",2021)</f>
        <v>6.9399999999999995</v>
      </c>
      <c r="FXI2" t="s">
        <v>763</v>
      </c>
      <c r="FXJ2" s="13" t="e">
        <f>GETPIVOTDATA("Jml. Pend. Miskin (ribu jiwa)",$A$7,"Tahun",2020)/GETPIVOTDATA("Jml. Pend. Miskin (ribu jiwa)",$K$7,"Tahun",2020)</f>
        <v>#REF!</v>
      </c>
      <c r="FXK2" s="13" t="e">
        <f>GETPIVOTDATA("Jml. Pend. Miskin (ribu jiwa)",$A$7,"Tahun",2021)/GETPIVOTDATA("Jml. Pend. Miskin (ribu jiwa)",$K$7,"Tahun",2021)</f>
        <v>#REF!</v>
      </c>
      <c r="FXN2" t="s">
        <v>764</v>
      </c>
      <c r="FXO2" s="13">
        <f>GETPIVOTDATA("% Pend. Miskin",$F$7,"Tahun",2020)</f>
        <v>6.6950000000000003</v>
      </c>
      <c r="FXP2" s="13">
        <f>GETPIVOTDATA("% Pend. Miskin",$F$7,"Tahun",2021)</f>
        <v>6.9399999999999995</v>
      </c>
      <c r="FXQ2" t="s">
        <v>763</v>
      </c>
      <c r="FXR2" s="13" t="e">
        <f>GETPIVOTDATA("Jml. Pend. Miskin (ribu jiwa)",$A$7,"Tahun",2020)/GETPIVOTDATA("Jml. Pend. Miskin (ribu jiwa)",$K$7,"Tahun",2020)</f>
        <v>#REF!</v>
      </c>
      <c r="FXS2" s="13" t="e">
        <f>GETPIVOTDATA("Jml. Pend. Miskin (ribu jiwa)",$A$7,"Tahun",2021)/GETPIVOTDATA("Jml. Pend. Miskin (ribu jiwa)",$K$7,"Tahun",2021)</f>
        <v>#REF!</v>
      </c>
      <c r="FXV2" t="s">
        <v>764</v>
      </c>
      <c r="FXW2" s="13">
        <f>GETPIVOTDATA("% Pend. Miskin",$F$7,"Tahun",2020)</f>
        <v>6.6950000000000003</v>
      </c>
      <c r="FXX2" s="13">
        <f>GETPIVOTDATA("% Pend. Miskin",$F$7,"Tahun",2021)</f>
        <v>6.9399999999999995</v>
      </c>
      <c r="FXY2" t="s">
        <v>763</v>
      </c>
      <c r="FXZ2" s="13" t="e">
        <f>GETPIVOTDATA("Jml. Pend. Miskin (ribu jiwa)",$A$7,"Tahun",2020)/GETPIVOTDATA("Jml. Pend. Miskin (ribu jiwa)",$K$7,"Tahun",2020)</f>
        <v>#REF!</v>
      </c>
      <c r="FYA2" s="13" t="e">
        <f>GETPIVOTDATA("Jml. Pend. Miskin (ribu jiwa)",$A$7,"Tahun",2021)/GETPIVOTDATA("Jml. Pend. Miskin (ribu jiwa)",$K$7,"Tahun",2021)</f>
        <v>#REF!</v>
      </c>
      <c r="FYD2" t="s">
        <v>764</v>
      </c>
      <c r="FYE2" s="13">
        <f>GETPIVOTDATA("% Pend. Miskin",$F$7,"Tahun",2020)</f>
        <v>6.6950000000000003</v>
      </c>
      <c r="FYF2" s="13">
        <f>GETPIVOTDATA("% Pend. Miskin",$F$7,"Tahun",2021)</f>
        <v>6.9399999999999995</v>
      </c>
      <c r="FYG2" t="s">
        <v>763</v>
      </c>
      <c r="FYH2" s="13" t="e">
        <f>GETPIVOTDATA("Jml. Pend. Miskin (ribu jiwa)",$A$7,"Tahun",2020)/GETPIVOTDATA("Jml. Pend. Miskin (ribu jiwa)",$K$7,"Tahun",2020)</f>
        <v>#REF!</v>
      </c>
      <c r="FYI2" s="13" t="e">
        <f>GETPIVOTDATA("Jml. Pend. Miskin (ribu jiwa)",$A$7,"Tahun",2021)/GETPIVOTDATA("Jml. Pend. Miskin (ribu jiwa)",$K$7,"Tahun",2021)</f>
        <v>#REF!</v>
      </c>
      <c r="FYL2" t="s">
        <v>764</v>
      </c>
      <c r="FYM2" s="13">
        <f>GETPIVOTDATA("% Pend. Miskin",$F$7,"Tahun",2020)</f>
        <v>6.6950000000000003</v>
      </c>
      <c r="FYN2" s="13">
        <f>GETPIVOTDATA("% Pend. Miskin",$F$7,"Tahun",2021)</f>
        <v>6.9399999999999995</v>
      </c>
      <c r="FYO2" t="s">
        <v>763</v>
      </c>
      <c r="FYP2" s="13" t="e">
        <f>GETPIVOTDATA("Jml. Pend. Miskin (ribu jiwa)",$A$7,"Tahun",2020)/GETPIVOTDATA("Jml. Pend. Miskin (ribu jiwa)",$K$7,"Tahun",2020)</f>
        <v>#REF!</v>
      </c>
      <c r="FYQ2" s="13" t="e">
        <f>GETPIVOTDATA("Jml. Pend. Miskin (ribu jiwa)",$A$7,"Tahun",2021)/GETPIVOTDATA("Jml. Pend. Miskin (ribu jiwa)",$K$7,"Tahun",2021)</f>
        <v>#REF!</v>
      </c>
      <c r="FYT2" t="s">
        <v>764</v>
      </c>
      <c r="FYU2" s="13">
        <f>GETPIVOTDATA("% Pend. Miskin",$F$7,"Tahun",2020)</f>
        <v>6.6950000000000003</v>
      </c>
      <c r="FYV2" s="13">
        <f>GETPIVOTDATA("% Pend. Miskin",$F$7,"Tahun",2021)</f>
        <v>6.9399999999999995</v>
      </c>
      <c r="FYW2" t="s">
        <v>763</v>
      </c>
      <c r="FYX2" s="13" t="e">
        <f>GETPIVOTDATA("Jml. Pend. Miskin (ribu jiwa)",$A$7,"Tahun",2020)/GETPIVOTDATA("Jml. Pend. Miskin (ribu jiwa)",$K$7,"Tahun",2020)</f>
        <v>#REF!</v>
      </c>
      <c r="FYY2" s="13" t="e">
        <f>GETPIVOTDATA("Jml. Pend. Miskin (ribu jiwa)",$A$7,"Tahun",2021)/GETPIVOTDATA("Jml. Pend. Miskin (ribu jiwa)",$K$7,"Tahun",2021)</f>
        <v>#REF!</v>
      </c>
      <c r="FZB2" t="s">
        <v>764</v>
      </c>
      <c r="FZC2" s="13">
        <f>GETPIVOTDATA("% Pend. Miskin",$F$7,"Tahun",2020)</f>
        <v>6.6950000000000003</v>
      </c>
      <c r="FZD2" s="13">
        <f>GETPIVOTDATA("% Pend. Miskin",$F$7,"Tahun",2021)</f>
        <v>6.9399999999999995</v>
      </c>
      <c r="FZE2" t="s">
        <v>763</v>
      </c>
      <c r="FZF2" s="13" t="e">
        <f>GETPIVOTDATA("Jml. Pend. Miskin (ribu jiwa)",$A$7,"Tahun",2020)/GETPIVOTDATA("Jml. Pend. Miskin (ribu jiwa)",$K$7,"Tahun",2020)</f>
        <v>#REF!</v>
      </c>
      <c r="FZG2" s="13" t="e">
        <f>GETPIVOTDATA("Jml. Pend. Miskin (ribu jiwa)",$A$7,"Tahun",2021)/GETPIVOTDATA("Jml. Pend. Miskin (ribu jiwa)",$K$7,"Tahun",2021)</f>
        <v>#REF!</v>
      </c>
      <c r="FZJ2" t="s">
        <v>764</v>
      </c>
      <c r="FZK2" s="13">
        <f>GETPIVOTDATA("% Pend. Miskin",$F$7,"Tahun",2020)</f>
        <v>6.6950000000000003</v>
      </c>
      <c r="FZL2" s="13">
        <f>GETPIVOTDATA("% Pend. Miskin",$F$7,"Tahun",2021)</f>
        <v>6.9399999999999995</v>
      </c>
      <c r="FZM2" t="s">
        <v>763</v>
      </c>
      <c r="FZN2" s="13" t="e">
        <f>GETPIVOTDATA("Jml. Pend. Miskin (ribu jiwa)",$A$7,"Tahun",2020)/GETPIVOTDATA("Jml. Pend. Miskin (ribu jiwa)",$K$7,"Tahun",2020)</f>
        <v>#REF!</v>
      </c>
      <c r="FZO2" s="13" t="e">
        <f>GETPIVOTDATA("Jml. Pend. Miskin (ribu jiwa)",$A$7,"Tahun",2021)/GETPIVOTDATA("Jml. Pend. Miskin (ribu jiwa)",$K$7,"Tahun",2021)</f>
        <v>#REF!</v>
      </c>
      <c r="FZR2" t="s">
        <v>764</v>
      </c>
      <c r="FZS2" s="13">
        <f>GETPIVOTDATA("% Pend. Miskin",$F$7,"Tahun",2020)</f>
        <v>6.6950000000000003</v>
      </c>
      <c r="FZT2" s="13">
        <f>GETPIVOTDATA("% Pend. Miskin",$F$7,"Tahun",2021)</f>
        <v>6.9399999999999995</v>
      </c>
      <c r="FZU2" t="s">
        <v>763</v>
      </c>
      <c r="FZV2" s="13" t="e">
        <f>GETPIVOTDATA("Jml. Pend. Miskin (ribu jiwa)",$A$7,"Tahun",2020)/GETPIVOTDATA("Jml. Pend. Miskin (ribu jiwa)",$K$7,"Tahun",2020)</f>
        <v>#REF!</v>
      </c>
      <c r="FZW2" s="13" t="e">
        <f>GETPIVOTDATA("Jml. Pend. Miskin (ribu jiwa)",$A$7,"Tahun",2021)/GETPIVOTDATA("Jml. Pend. Miskin (ribu jiwa)",$K$7,"Tahun",2021)</f>
        <v>#REF!</v>
      </c>
      <c r="FZZ2" t="s">
        <v>764</v>
      </c>
      <c r="GAA2" s="13">
        <f>GETPIVOTDATA("% Pend. Miskin",$F$7,"Tahun",2020)</f>
        <v>6.6950000000000003</v>
      </c>
      <c r="GAB2" s="13">
        <f>GETPIVOTDATA("% Pend. Miskin",$F$7,"Tahun",2021)</f>
        <v>6.9399999999999995</v>
      </c>
      <c r="GAC2" t="s">
        <v>763</v>
      </c>
      <c r="GAD2" s="13" t="e">
        <f>GETPIVOTDATA("Jml. Pend. Miskin (ribu jiwa)",$A$7,"Tahun",2020)/GETPIVOTDATA("Jml. Pend. Miskin (ribu jiwa)",$K$7,"Tahun",2020)</f>
        <v>#REF!</v>
      </c>
      <c r="GAE2" s="13" t="e">
        <f>GETPIVOTDATA("Jml. Pend. Miskin (ribu jiwa)",$A$7,"Tahun",2021)/GETPIVOTDATA("Jml. Pend. Miskin (ribu jiwa)",$K$7,"Tahun",2021)</f>
        <v>#REF!</v>
      </c>
      <c r="GAH2" t="s">
        <v>764</v>
      </c>
      <c r="GAI2" s="13">
        <f>GETPIVOTDATA("% Pend. Miskin",$F$7,"Tahun",2020)</f>
        <v>6.6950000000000003</v>
      </c>
      <c r="GAJ2" s="13">
        <f>GETPIVOTDATA("% Pend. Miskin",$F$7,"Tahun",2021)</f>
        <v>6.9399999999999995</v>
      </c>
      <c r="GAK2" t="s">
        <v>763</v>
      </c>
      <c r="GAL2" s="13" t="e">
        <f>GETPIVOTDATA("Jml. Pend. Miskin (ribu jiwa)",$A$7,"Tahun",2020)/GETPIVOTDATA("Jml. Pend. Miskin (ribu jiwa)",$K$7,"Tahun",2020)</f>
        <v>#REF!</v>
      </c>
      <c r="GAM2" s="13" t="e">
        <f>GETPIVOTDATA("Jml. Pend. Miskin (ribu jiwa)",$A$7,"Tahun",2021)/GETPIVOTDATA("Jml. Pend. Miskin (ribu jiwa)",$K$7,"Tahun",2021)</f>
        <v>#REF!</v>
      </c>
      <c r="GAP2" t="s">
        <v>764</v>
      </c>
      <c r="GAQ2" s="13">
        <f>GETPIVOTDATA("% Pend. Miskin",$F$7,"Tahun",2020)</f>
        <v>6.6950000000000003</v>
      </c>
      <c r="GAR2" s="13">
        <f>GETPIVOTDATA("% Pend. Miskin",$F$7,"Tahun",2021)</f>
        <v>6.9399999999999995</v>
      </c>
      <c r="GAS2" t="s">
        <v>763</v>
      </c>
      <c r="GAT2" s="13" t="e">
        <f>GETPIVOTDATA("Jml. Pend. Miskin (ribu jiwa)",$A$7,"Tahun",2020)/GETPIVOTDATA("Jml. Pend. Miskin (ribu jiwa)",$K$7,"Tahun",2020)</f>
        <v>#REF!</v>
      </c>
      <c r="GAU2" s="13" t="e">
        <f>GETPIVOTDATA("Jml. Pend. Miskin (ribu jiwa)",$A$7,"Tahun",2021)/GETPIVOTDATA("Jml. Pend. Miskin (ribu jiwa)",$K$7,"Tahun",2021)</f>
        <v>#REF!</v>
      </c>
      <c r="GAX2" t="s">
        <v>764</v>
      </c>
      <c r="GAY2" s="13">
        <f>GETPIVOTDATA("% Pend. Miskin",$F$7,"Tahun",2020)</f>
        <v>6.6950000000000003</v>
      </c>
      <c r="GAZ2" s="13">
        <f>GETPIVOTDATA("% Pend. Miskin",$F$7,"Tahun",2021)</f>
        <v>6.9399999999999995</v>
      </c>
      <c r="GBA2" t="s">
        <v>763</v>
      </c>
      <c r="GBB2" s="13" t="e">
        <f>GETPIVOTDATA("Jml. Pend. Miskin (ribu jiwa)",$A$7,"Tahun",2020)/GETPIVOTDATA("Jml. Pend. Miskin (ribu jiwa)",$K$7,"Tahun",2020)</f>
        <v>#REF!</v>
      </c>
      <c r="GBC2" s="13" t="e">
        <f>GETPIVOTDATA("Jml. Pend. Miskin (ribu jiwa)",$A$7,"Tahun",2021)/GETPIVOTDATA("Jml. Pend. Miskin (ribu jiwa)",$K$7,"Tahun",2021)</f>
        <v>#REF!</v>
      </c>
      <c r="GBF2" t="s">
        <v>764</v>
      </c>
      <c r="GBG2" s="13">
        <f>GETPIVOTDATA("% Pend. Miskin",$F$7,"Tahun",2020)</f>
        <v>6.6950000000000003</v>
      </c>
      <c r="GBH2" s="13">
        <f>GETPIVOTDATA("% Pend. Miskin",$F$7,"Tahun",2021)</f>
        <v>6.9399999999999995</v>
      </c>
      <c r="GBI2" t="s">
        <v>763</v>
      </c>
      <c r="GBJ2" s="13" t="e">
        <f>GETPIVOTDATA("Jml. Pend. Miskin (ribu jiwa)",$A$7,"Tahun",2020)/GETPIVOTDATA("Jml. Pend. Miskin (ribu jiwa)",$K$7,"Tahun",2020)</f>
        <v>#REF!</v>
      </c>
      <c r="GBK2" s="13" t="e">
        <f>GETPIVOTDATA("Jml. Pend. Miskin (ribu jiwa)",$A$7,"Tahun",2021)/GETPIVOTDATA("Jml. Pend. Miskin (ribu jiwa)",$K$7,"Tahun",2021)</f>
        <v>#REF!</v>
      </c>
      <c r="GBN2" t="s">
        <v>764</v>
      </c>
      <c r="GBO2" s="13">
        <f>GETPIVOTDATA("% Pend. Miskin",$F$7,"Tahun",2020)</f>
        <v>6.6950000000000003</v>
      </c>
      <c r="GBP2" s="13">
        <f>GETPIVOTDATA("% Pend. Miskin",$F$7,"Tahun",2021)</f>
        <v>6.9399999999999995</v>
      </c>
      <c r="GBQ2" t="s">
        <v>763</v>
      </c>
      <c r="GBR2" s="13" t="e">
        <f>GETPIVOTDATA("Jml. Pend. Miskin (ribu jiwa)",$A$7,"Tahun",2020)/GETPIVOTDATA("Jml. Pend. Miskin (ribu jiwa)",$K$7,"Tahun",2020)</f>
        <v>#REF!</v>
      </c>
      <c r="GBS2" s="13" t="e">
        <f>GETPIVOTDATA("Jml. Pend. Miskin (ribu jiwa)",$A$7,"Tahun",2021)/GETPIVOTDATA("Jml. Pend. Miskin (ribu jiwa)",$K$7,"Tahun",2021)</f>
        <v>#REF!</v>
      </c>
      <c r="GBV2" t="s">
        <v>764</v>
      </c>
      <c r="GBW2" s="13">
        <f>GETPIVOTDATA("% Pend. Miskin",$F$7,"Tahun",2020)</f>
        <v>6.6950000000000003</v>
      </c>
      <c r="GBX2" s="13">
        <f>GETPIVOTDATA("% Pend. Miskin",$F$7,"Tahun",2021)</f>
        <v>6.9399999999999995</v>
      </c>
      <c r="GBY2" t="s">
        <v>763</v>
      </c>
      <c r="GBZ2" s="13" t="e">
        <f>GETPIVOTDATA("Jml. Pend. Miskin (ribu jiwa)",$A$7,"Tahun",2020)/GETPIVOTDATA("Jml. Pend. Miskin (ribu jiwa)",$K$7,"Tahun",2020)</f>
        <v>#REF!</v>
      </c>
      <c r="GCA2" s="13" t="e">
        <f>GETPIVOTDATA("Jml. Pend. Miskin (ribu jiwa)",$A$7,"Tahun",2021)/GETPIVOTDATA("Jml. Pend. Miskin (ribu jiwa)",$K$7,"Tahun",2021)</f>
        <v>#REF!</v>
      </c>
      <c r="GCD2" t="s">
        <v>764</v>
      </c>
      <c r="GCE2" s="13">
        <f>GETPIVOTDATA("% Pend. Miskin",$F$7,"Tahun",2020)</f>
        <v>6.6950000000000003</v>
      </c>
      <c r="GCF2" s="13">
        <f>GETPIVOTDATA("% Pend. Miskin",$F$7,"Tahun",2021)</f>
        <v>6.9399999999999995</v>
      </c>
      <c r="GCG2" t="s">
        <v>763</v>
      </c>
      <c r="GCH2" s="13" t="e">
        <f>GETPIVOTDATA("Jml. Pend. Miskin (ribu jiwa)",$A$7,"Tahun",2020)/GETPIVOTDATA("Jml. Pend. Miskin (ribu jiwa)",$K$7,"Tahun",2020)</f>
        <v>#REF!</v>
      </c>
      <c r="GCI2" s="13" t="e">
        <f>GETPIVOTDATA("Jml. Pend. Miskin (ribu jiwa)",$A$7,"Tahun",2021)/GETPIVOTDATA("Jml. Pend. Miskin (ribu jiwa)",$K$7,"Tahun",2021)</f>
        <v>#REF!</v>
      </c>
      <c r="GCL2" t="s">
        <v>764</v>
      </c>
      <c r="GCM2" s="13">
        <f>GETPIVOTDATA("% Pend. Miskin",$F$7,"Tahun",2020)</f>
        <v>6.6950000000000003</v>
      </c>
      <c r="GCN2" s="13">
        <f>GETPIVOTDATA("% Pend. Miskin",$F$7,"Tahun",2021)</f>
        <v>6.9399999999999995</v>
      </c>
      <c r="GCO2" t="s">
        <v>763</v>
      </c>
      <c r="GCP2" s="13" t="e">
        <f>GETPIVOTDATA("Jml. Pend. Miskin (ribu jiwa)",$A$7,"Tahun",2020)/GETPIVOTDATA("Jml. Pend. Miskin (ribu jiwa)",$K$7,"Tahun",2020)</f>
        <v>#REF!</v>
      </c>
      <c r="GCQ2" s="13" t="e">
        <f>GETPIVOTDATA("Jml. Pend. Miskin (ribu jiwa)",$A$7,"Tahun",2021)/GETPIVOTDATA("Jml. Pend. Miskin (ribu jiwa)",$K$7,"Tahun",2021)</f>
        <v>#REF!</v>
      </c>
      <c r="GCT2" t="s">
        <v>764</v>
      </c>
      <c r="GCU2" s="13">
        <f>GETPIVOTDATA("% Pend. Miskin",$F$7,"Tahun",2020)</f>
        <v>6.6950000000000003</v>
      </c>
      <c r="GCV2" s="13">
        <f>GETPIVOTDATA("% Pend. Miskin",$F$7,"Tahun",2021)</f>
        <v>6.9399999999999995</v>
      </c>
      <c r="GCW2" t="s">
        <v>763</v>
      </c>
      <c r="GCX2" s="13" t="e">
        <f>GETPIVOTDATA("Jml. Pend. Miskin (ribu jiwa)",$A$7,"Tahun",2020)/GETPIVOTDATA("Jml. Pend. Miskin (ribu jiwa)",$K$7,"Tahun",2020)</f>
        <v>#REF!</v>
      </c>
      <c r="GCY2" s="13" t="e">
        <f>GETPIVOTDATA("Jml. Pend. Miskin (ribu jiwa)",$A$7,"Tahun",2021)/GETPIVOTDATA("Jml. Pend. Miskin (ribu jiwa)",$K$7,"Tahun",2021)</f>
        <v>#REF!</v>
      </c>
      <c r="GDB2" t="s">
        <v>764</v>
      </c>
      <c r="GDC2" s="13">
        <f>GETPIVOTDATA("% Pend. Miskin",$F$7,"Tahun",2020)</f>
        <v>6.6950000000000003</v>
      </c>
      <c r="GDD2" s="13">
        <f>GETPIVOTDATA("% Pend. Miskin",$F$7,"Tahun",2021)</f>
        <v>6.9399999999999995</v>
      </c>
      <c r="GDE2" t="s">
        <v>763</v>
      </c>
      <c r="GDF2" s="13" t="e">
        <f>GETPIVOTDATA("Jml. Pend. Miskin (ribu jiwa)",$A$7,"Tahun",2020)/GETPIVOTDATA("Jml. Pend. Miskin (ribu jiwa)",$K$7,"Tahun",2020)</f>
        <v>#REF!</v>
      </c>
      <c r="GDG2" s="13" t="e">
        <f>GETPIVOTDATA("Jml. Pend. Miskin (ribu jiwa)",$A$7,"Tahun",2021)/GETPIVOTDATA("Jml. Pend. Miskin (ribu jiwa)",$K$7,"Tahun",2021)</f>
        <v>#REF!</v>
      </c>
      <c r="GDJ2" t="s">
        <v>764</v>
      </c>
      <c r="GDK2" s="13">
        <f>GETPIVOTDATA("% Pend. Miskin",$F$7,"Tahun",2020)</f>
        <v>6.6950000000000003</v>
      </c>
      <c r="GDL2" s="13">
        <f>GETPIVOTDATA("% Pend. Miskin",$F$7,"Tahun",2021)</f>
        <v>6.9399999999999995</v>
      </c>
      <c r="GDM2" t="s">
        <v>763</v>
      </c>
      <c r="GDN2" s="13" t="e">
        <f>GETPIVOTDATA("Jml. Pend. Miskin (ribu jiwa)",$A$7,"Tahun",2020)/GETPIVOTDATA("Jml. Pend. Miskin (ribu jiwa)",$K$7,"Tahun",2020)</f>
        <v>#REF!</v>
      </c>
      <c r="GDO2" s="13" t="e">
        <f>GETPIVOTDATA("Jml. Pend. Miskin (ribu jiwa)",$A$7,"Tahun",2021)/GETPIVOTDATA("Jml. Pend. Miskin (ribu jiwa)",$K$7,"Tahun",2021)</f>
        <v>#REF!</v>
      </c>
      <c r="GDR2" t="s">
        <v>764</v>
      </c>
      <c r="GDS2" s="13">
        <f>GETPIVOTDATA("% Pend. Miskin",$F$7,"Tahun",2020)</f>
        <v>6.6950000000000003</v>
      </c>
      <c r="GDT2" s="13">
        <f>GETPIVOTDATA("% Pend. Miskin",$F$7,"Tahun",2021)</f>
        <v>6.9399999999999995</v>
      </c>
      <c r="GDU2" t="s">
        <v>763</v>
      </c>
      <c r="GDV2" s="13" t="e">
        <f>GETPIVOTDATA("Jml. Pend. Miskin (ribu jiwa)",$A$7,"Tahun",2020)/GETPIVOTDATA("Jml. Pend. Miskin (ribu jiwa)",$K$7,"Tahun",2020)</f>
        <v>#REF!</v>
      </c>
      <c r="GDW2" s="13" t="e">
        <f>GETPIVOTDATA("Jml. Pend. Miskin (ribu jiwa)",$A$7,"Tahun",2021)/GETPIVOTDATA("Jml. Pend. Miskin (ribu jiwa)",$K$7,"Tahun",2021)</f>
        <v>#REF!</v>
      </c>
      <c r="GDZ2" t="s">
        <v>764</v>
      </c>
      <c r="GEA2" s="13">
        <f>GETPIVOTDATA("% Pend. Miskin",$F$7,"Tahun",2020)</f>
        <v>6.6950000000000003</v>
      </c>
      <c r="GEB2" s="13">
        <f>GETPIVOTDATA("% Pend. Miskin",$F$7,"Tahun",2021)</f>
        <v>6.9399999999999995</v>
      </c>
      <c r="GEC2" t="s">
        <v>763</v>
      </c>
      <c r="GED2" s="13" t="e">
        <f>GETPIVOTDATA("Jml. Pend. Miskin (ribu jiwa)",$A$7,"Tahun",2020)/GETPIVOTDATA("Jml. Pend. Miskin (ribu jiwa)",$K$7,"Tahun",2020)</f>
        <v>#REF!</v>
      </c>
      <c r="GEE2" s="13" t="e">
        <f>GETPIVOTDATA("Jml. Pend. Miskin (ribu jiwa)",$A$7,"Tahun",2021)/GETPIVOTDATA("Jml. Pend. Miskin (ribu jiwa)",$K$7,"Tahun",2021)</f>
        <v>#REF!</v>
      </c>
      <c r="GEH2" t="s">
        <v>764</v>
      </c>
      <c r="GEI2" s="13">
        <f>GETPIVOTDATA("% Pend. Miskin",$F$7,"Tahun",2020)</f>
        <v>6.6950000000000003</v>
      </c>
      <c r="GEJ2" s="13">
        <f>GETPIVOTDATA("% Pend. Miskin",$F$7,"Tahun",2021)</f>
        <v>6.9399999999999995</v>
      </c>
      <c r="GEK2" t="s">
        <v>763</v>
      </c>
      <c r="GEL2" s="13" t="e">
        <f>GETPIVOTDATA("Jml. Pend. Miskin (ribu jiwa)",$A$7,"Tahun",2020)/GETPIVOTDATA("Jml. Pend. Miskin (ribu jiwa)",$K$7,"Tahun",2020)</f>
        <v>#REF!</v>
      </c>
      <c r="GEM2" s="13" t="e">
        <f>GETPIVOTDATA("Jml. Pend. Miskin (ribu jiwa)",$A$7,"Tahun",2021)/GETPIVOTDATA("Jml. Pend. Miskin (ribu jiwa)",$K$7,"Tahun",2021)</f>
        <v>#REF!</v>
      </c>
      <c r="GEP2" t="s">
        <v>764</v>
      </c>
      <c r="GEQ2" s="13">
        <f>GETPIVOTDATA("% Pend. Miskin",$F$7,"Tahun",2020)</f>
        <v>6.6950000000000003</v>
      </c>
      <c r="GER2" s="13">
        <f>GETPIVOTDATA("% Pend. Miskin",$F$7,"Tahun",2021)</f>
        <v>6.9399999999999995</v>
      </c>
      <c r="GES2" t="s">
        <v>763</v>
      </c>
      <c r="GET2" s="13" t="e">
        <f>GETPIVOTDATA("Jml. Pend. Miskin (ribu jiwa)",$A$7,"Tahun",2020)/GETPIVOTDATA("Jml. Pend. Miskin (ribu jiwa)",$K$7,"Tahun",2020)</f>
        <v>#REF!</v>
      </c>
      <c r="GEU2" s="13" t="e">
        <f>GETPIVOTDATA("Jml. Pend. Miskin (ribu jiwa)",$A$7,"Tahun",2021)/GETPIVOTDATA("Jml. Pend. Miskin (ribu jiwa)",$K$7,"Tahun",2021)</f>
        <v>#REF!</v>
      </c>
      <c r="GEX2" t="s">
        <v>764</v>
      </c>
      <c r="GEY2" s="13">
        <f>GETPIVOTDATA("% Pend. Miskin",$F$7,"Tahun",2020)</f>
        <v>6.6950000000000003</v>
      </c>
      <c r="GEZ2" s="13">
        <f>GETPIVOTDATA("% Pend. Miskin",$F$7,"Tahun",2021)</f>
        <v>6.9399999999999995</v>
      </c>
      <c r="GFA2" t="s">
        <v>763</v>
      </c>
      <c r="GFB2" s="13" t="e">
        <f>GETPIVOTDATA("Jml. Pend. Miskin (ribu jiwa)",$A$7,"Tahun",2020)/GETPIVOTDATA("Jml. Pend. Miskin (ribu jiwa)",$K$7,"Tahun",2020)</f>
        <v>#REF!</v>
      </c>
      <c r="GFC2" s="13" t="e">
        <f>GETPIVOTDATA("Jml. Pend. Miskin (ribu jiwa)",$A$7,"Tahun",2021)/GETPIVOTDATA("Jml. Pend. Miskin (ribu jiwa)",$K$7,"Tahun",2021)</f>
        <v>#REF!</v>
      </c>
      <c r="GFF2" t="s">
        <v>764</v>
      </c>
      <c r="GFG2" s="13">
        <f>GETPIVOTDATA("% Pend. Miskin",$F$7,"Tahun",2020)</f>
        <v>6.6950000000000003</v>
      </c>
      <c r="GFH2" s="13">
        <f>GETPIVOTDATA("% Pend. Miskin",$F$7,"Tahun",2021)</f>
        <v>6.9399999999999995</v>
      </c>
      <c r="GFI2" t="s">
        <v>763</v>
      </c>
      <c r="GFJ2" s="13" t="e">
        <f>GETPIVOTDATA("Jml. Pend. Miskin (ribu jiwa)",$A$7,"Tahun",2020)/GETPIVOTDATA("Jml. Pend. Miskin (ribu jiwa)",$K$7,"Tahun",2020)</f>
        <v>#REF!</v>
      </c>
      <c r="GFK2" s="13" t="e">
        <f>GETPIVOTDATA("Jml. Pend. Miskin (ribu jiwa)",$A$7,"Tahun",2021)/GETPIVOTDATA("Jml. Pend. Miskin (ribu jiwa)",$K$7,"Tahun",2021)</f>
        <v>#REF!</v>
      </c>
      <c r="GFN2" t="s">
        <v>764</v>
      </c>
      <c r="GFO2" s="13">
        <f>GETPIVOTDATA("% Pend. Miskin",$F$7,"Tahun",2020)</f>
        <v>6.6950000000000003</v>
      </c>
      <c r="GFP2" s="13">
        <f>GETPIVOTDATA("% Pend. Miskin",$F$7,"Tahun",2021)</f>
        <v>6.9399999999999995</v>
      </c>
      <c r="GFQ2" t="s">
        <v>763</v>
      </c>
      <c r="GFR2" s="13" t="e">
        <f>GETPIVOTDATA("Jml. Pend. Miskin (ribu jiwa)",$A$7,"Tahun",2020)/GETPIVOTDATA("Jml. Pend. Miskin (ribu jiwa)",$K$7,"Tahun",2020)</f>
        <v>#REF!</v>
      </c>
      <c r="GFS2" s="13" t="e">
        <f>GETPIVOTDATA("Jml. Pend. Miskin (ribu jiwa)",$A$7,"Tahun",2021)/GETPIVOTDATA("Jml. Pend. Miskin (ribu jiwa)",$K$7,"Tahun",2021)</f>
        <v>#REF!</v>
      </c>
      <c r="GFV2" t="s">
        <v>764</v>
      </c>
      <c r="GFW2" s="13">
        <f>GETPIVOTDATA("% Pend. Miskin",$F$7,"Tahun",2020)</f>
        <v>6.6950000000000003</v>
      </c>
      <c r="GFX2" s="13">
        <f>GETPIVOTDATA("% Pend. Miskin",$F$7,"Tahun",2021)</f>
        <v>6.9399999999999995</v>
      </c>
      <c r="GFY2" t="s">
        <v>763</v>
      </c>
      <c r="GFZ2" s="13" t="e">
        <f>GETPIVOTDATA("Jml. Pend. Miskin (ribu jiwa)",$A$7,"Tahun",2020)/GETPIVOTDATA("Jml. Pend. Miskin (ribu jiwa)",$K$7,"Tahun",2020)</f>
        <v>#REF!</v>
      </c>
      <c r="GGA2" s="13" t="e">
        <f>GETPIVOTDATA("Jml. Pend. Miskin (ribu jiwa)",$A$7,"Tahun",2021)/GETPIVOTDATA("Jml. Pend. Miskin (ribu jiwa)",$K$7,"Tahun",2021)</f>
        <v>#REF!</v>
      </c>
      <c r="GGD2" t="s">
        <v>764</v>
      </c>
      <c r="GGE2" s="13">
        <f>GETPIVOTDATA("% Pend. Miskin",$F$7,"Tahun",2020)</f>
        <v>6.6950000000000003</v>
      </c>
      <c r="GGF2" s="13">
        <f>GETPIVOTDATA("% Pend. Miskin",$F$7,"Tahun",2021)</f>
        <v>6.9399999999999995</v>
      </c>
      <c r="GGG2" t="s">
        <v>763</v>
      </c>
      <c r="GGH2" s="13" t="e">
        <f>GETPIVOTDATA("Jml. Pend. Miskin (ribu jiwa)",$A$7,"Tahun",2020)/GETPIVOTDATA("Jml. Pend. Miskin (ribu jiwa)",$K$7,"Tahun",2020)</f>
        <v>#REF!</v>
      </c>
      <c r="GGI2" s="13" t="e">
        <f>GETPIVOTDATA("Jml. Pend. Miskin (ribu jiwa)",$A$7,"Tahun",2021)/GETPIVOTDATA("Jml. Pend. Miskin (ribu jiwa)",$K$7,"Tahun",2021)</f>
        <v>#REF!</v>
      </c>
      <c r="GGL2" t="s">
        <v>764</v>
      </c>
      <c r="GGM2" s="13">
        <f>GETPIVOTDATA("% Pend. Miskin",$F$7,"Tahun",2020)</f>
        <v>6.6950000000000003</v>
      </c>
      <c r="GGN2" s="13">
        <f>GETPIVOTDATA("% Pend. Miskin",$F$7,"Tahun",2021)</f>
        <v>6.9399999999999995</v>
      </c>
      <c r="GGO2" t="s">
        <v>763</v>
      </c>
      <c r="GGP2" s="13" t="e">
        <f>GETPIVOTDATA("Jml. Pend. Miskin (ribu jiwa)",$A$7,"Tahun",2020)/GETPIVOTDATA("Jml. Pend. Miskin (ribu jiwa)",$K$7,"Tahun",2020)</f>
        <v>#REF!</v>
      </c>
      <c r="GGQ2" s="13" t="e">
        <f>GETPIVOTDATA("Jml. Pend. Miskin (ribu jiwa)",$A$7,"Tahun",2021)/GETPIVOTDATA("Jml. Pend. Miskin (ribu jiwa)",$K$7,"Tahun",2021)</f>
        <v>#REF!</v>
      </c>
      <c r="GGT2" t="s">
        <v>764</v>
      </c>
      <c r="GGU2" s="13">
        <f>GETPIVOTDATA("% Pend. Miskin",$F$7,"Tahun",2020)</f>
        <v>6.6950000000000003</v>
      </c>
      <c r="GGV2" s="13">
        <f>GETPIVOTDATA("% Pend. Miskin",$F$7,"Tahun",2021)</f>
        <v>6.9399999999999995</v>
      </c>
      <c r="GGW2" t="s">
        <v>763</v>
      </c>
      <c r="GGX2" s="13" t="e">
        <f>GETPIVOTDATA("Jml. Pend. Miskin (ribu jiwa)",$A$7,"Tahun",2020)/GETPIVOTDATA("Jml. Pend. Miskin (ribu jiwa)",$K$7,"Tahun",2020)</f>
        <v>#REF!</v>
      </c>
      <c r="GGY2" s="13" t="e">
        <f>GETPIVOTDATA("Jml. Pend. Miskin (ribu jiwa)",$A$7,"Tahun",2021)/GETPIVOTDATA("Jml. Pend. Miskin (ribu jiwa)",$K$7,"Tahun",2021)</f>
        <v>#REF!</v>
      </c>
      <c r="GHB2" t="s">
        <v>764</v>
      </c>
      <c r="GHC2" s="13">
        <f>GETPIVOTDATA("% Pend. Miskin",$F$7,"Tahun",2020)</f>
        <v>6.6950000000000003</v>
      </c>
      <c r="GHD2" s="13">
        <f>GETPIVOTDATA("% Pend. Miskin",$F$7,"Tahun",2021)</f>
        <v>6.9399999999999995</v>
      </c>
      <c r="GHE2" t="s">
        <v>763</v>
      </c>
      <c r="GHF2" s="13" t="e">
        <f>GETPIVOTDATA("Jml. Pend. Miskin (ribu jiwa)",$A$7,"Tahun",2020)/GETPIVOTDATA("Jml. Pend. Miskin (ribu jiwa)",$K$7,"Tahun",2020)</f>
        <v>#REF!</v>
      </c>
      <c r="GHG2" s="13" t="e">
        <f>GETPIVOTDATA("Jml. Pend. Miskin (ribu jiwa)",$A$7,"Tahun",2021)/GETPIVOTDATA("Jml. Pend. Miskin (ribu jiwa)",$K$7,"Tahun",2021)</f>
        <v>#REF!</v>
      </c>
      <c r="GHJ2" t="s">
        <v>764</v>
      </c>
      <c r="GHK2" s="13">
        <f>GETPIVOTDATA("% Pend. Miskin",$F$7,"Tahun",2020)</f>
        <v>6.6950000000000003</v>
      </c>
      <c r="GHL2" s="13">
        <f>GETPIVOTDATA("% Pend. Miskin",$F$7,"Tahun",2021)</f>
        <v>6.9399999999999995</v>
      </c>
      <c r="GHM2" t="s">
        <v>763</v>
      </c>
      <c r="GHN2" s="13" t="e">
        <f>GETPIVOTDATA("Jml. Pend. Miskin (ribu jiwa)",$A$7,"Tahun",2020)/GETPIVOTDATA("Jml. Pend. Miskin (ribu jiwa)",$K$7,"Tahun",2020)</f>
        <v>#REF!</v>
      </c>
      <c r="GHO2" s="13" t="e">
        <f>GETPIVOTDATA("Jml. Pend. Miskin (ribu jiwa)",$A$7,"Tahun",2021)/GETPIVOTDATA("Jml. Pend. Miskin (ribu jiwa)",$K$7,"Tahun",2021)</f>
        <v>#REF!</v>
      </c>
      <c r="GHR2" t="s">
        <v>764</v>
      </c>
      <c r="GHS2" s="13">
        <f>GETPIVOTDATA("% Pend. Miskin",$F$7,"Tahun",2020)</f>
        <v>6.6950000000000003</v>
      </c>
      <c r="GHT2" s="13">
        <f>GETPIVOTDATA("% Pend. Miskin",$F$7,"Tahun",2021)</f>
        <v>6.9399999999999995</v>
      </c>
      <c r="GHU2" t="s">
        <v>763</v>
      </c>
      <c r="GHV2" s="13" t="e">
        <f>GETPIVOTDATA("Jml. Pend. Miskin (ribu jiwa)",$A$7,"Tahun",2020)/GETPIVOTDATA("Jml. Pend. Miskin (ribu jiwa)",$K$7,"Tahun",2020)</f>
        <v>#REF!</v>
      </c>
      <c r="GHW2" s="13" t="e">
        <f>GETPIVOTDATA("Jml. Pend. Miskin (ribu jiwa)",$A$7,"Tahun",2021)/GETPIVOTDATA("Jml. Pend. Miskin (ribu jiwa)",$K$7,"Tahun",2021)</f>
        <v>#REF!</v>
      </c>
      <c r="GHZ2" t="s">
        <v>764</v>
      </c>
      <c r="GIA2" s="13">
        <f>GETPIVOTDATA("% Pend. Miskin",$F$7,"Tahun",2020)</f>
        <v>6.6950000000000003</v>
      </c>
      <c r="GIB2" s="13">
        <f>GETPIVOTDATA("% Pend. Miskin",$F$7,"Tahun",2021)</f>
        <v>6.9399999999999995</v>
      </c>
      <c r="GIC2" t="s">
        <v>763</v>
      </c>
      <c r="GID2" s="13" t="e">
        <f>GETPIVOTDATA("Jml. Pend. Miskin (ribu jiwa)",$A$7,"Tahun",2020)/GETPIVOTDATA("Jml. Pend. Miskin (ribu jiwa)",$K$7,"Tahun",2020)</f>
        <v>#REF!</v>
      </c>
      <c r="GIE2" s="13" t="e">
        <f>GETPIVOTDATA("Jml. Pend. Miskin (ribu jiwa)",$A$7,"Tahun",2021)/GETPIVOTDATA("Jml. Pend. Miskin (ribu jiwa)",$K$7,"Tahun",2021)</f>
        <v>#REF!</v>
      </c>
      <c r="GIH2" t="s">
        <v>764</v>
      </c>
      <c r="GII2" s="13">
        <f>GETPIVOTDATA("% Pend. Miskin",$F$7,"Tahun",2020)</f>
        <v>6.6950000000000003</v>
      </c>
      <c r="GIJ2" s="13">
        <f>GETPIVOTDATA("% Pend. Miskin",$F$7,"Tahun",2021)</f>
        <v>6.9399999999999995</v>
      </c>
      <c r="GIK2" t="s">
        <v>763</v>
      </c>
      <c r="GIL2" s="13" t="e">
        <f>GETPIVOTDATA("Jml. Pend. Miskin (ribu jiwa)",$A$7,"Tahun",2020)/GETPIVOTDATA("Jml. Pend. Miskin (ribu jiwa)",$K$7,"Tahun",2020)</f>
        <v>#REF!</v>
      </c>
      <c r="GIM2" s="13" t="e">
        <f>GETPIVOTDATA("Jml. Pend. Miskin (ribu jiwa)",$A$7,"Tahun",2021)/GETPIVOTDATA("Jml. Pend. Miskin (ribu jiwa)",$K$7,"Tahun",2021)</f>
        <v>#REF!</v>
      </c>
      <c r="GIP2" t="s">
        <v>764</v>
      </c>
      <c r="GIQ2" s="13">
        <f>GETPIVOTDATA("% Pend. Miskin",$F$7,"Tahun",2020)</f>
        <v>6.6950000000000003</v>
      </c>
      <c r="GIR2" s="13">
        <f>GETPIVOTDATA("% Pend. Miskin",$F$7,"Tahun",2021)</f>
        <v>6.9399999999999995</v>
      </c>
      <c r="GIS2" t="s">
        <v>763</v>
      </c>
      <c r="GIT2" s="13" t="e">
        <f>GETPIVOTDATA("Jml. Pend. Miskin (ribu jiwa)",$A$7,"Tahun",2020)/GETPIVOTDATA("Jml. Pend. Miskin (ribu jiwa)",$K$7,"Tahun",2020)</f>
        <v>#REF!</v>
      </c>
      <c r="GIU2" s="13" t="e">
        <f>GETPIVOTDATA("Jml. Pend. Miskin (ribu jiwa)",$A$7,"Tahun",2021)/GETPIVOTDATA("Jml. Pend. Miskin (ribu jiwa)",$K$7,"Tahun",2021)</f>
        <v>#REF!</v>
      </c>
      <c r="GIX2" t="s">
        <v>764</v>
      </c>
      <c r="GIY2" s="13">
        <f>GETPIVOTDATA("% Pend. Miskin",$F$7,"Tahun",2020)</f>
        <v>6.6950000000000003</v>
      </c>
      <c r="GIZ2" s="13">
        <f>GETPIVOTDATA("% Pend. Miskin",$F$7,"Tahun",2021)</f>
        <v>6.9399999999999995</v>
      </c>
      <c r="GJA2" t="s">
        <v>763</v>
      </c>
      <c r="GJB2" s="13" t="e">
        <f>GETPIVOTDATA("Jml. Pend. Miskin (ribu jiwa)",$A$7,"Tahun",2020)/GETPIVOTDATA("Jml. Pend. Miskin (ribu jiwa)",$K$7,"Tahun",2020)</f>
        <v>#REF!</v>
      </c>
      <c r="GJC2" s="13" t="e">
        <f>GETPIVOTDATA("Jml. Pend. Miskin (ribu jiwa)",$A$7,"Tahun",2021)/GETPIVOTDATA("Jml. Pend. Miskin (ribu jiwa)",$K$7,"Tahun",2021)</f>
        <v>#REF!</v>
      </c>
      <c r="GJF2" t="s">
        <v>764</v>
      </c>
      <c r="GJG2" s="13">
        <f>GETPIVOTDATA("% Pend. Miskin",$F$7,"Tahun",2020)</f>
        <v>6.6950000000000003</v>
      </c>
      <c r="GJH2" s="13">
        <f>GETPIVOTDATA("% Pend. Miskin",$F$7,"Tahun",2021)</f>
        <v>6.9399999999999995</v>
      </c>
      <c r="GJI2" t="s">
        <v>763</v>
      </c>
      <c r="GJJ2" s="13" t="e">
        <f>GETPIVOTDATA("Jml. Pend. Miskin (ribu jiwa)",$A$7,"Tahun",2020)/GETPIVOTDATA("Jml. Pend. Miskin (ribu jiwa)",$K$7,"Tahun",2020)</f>
        <v>#REF!</v>
      </c>
      <c r="GJK2" s="13" t="e">
        <f>GETPIVOTDATA("Jml. Pend. Miskin (ribu jiwa)",$A$7,"Tahun",2021)/GETPIVOTDATA("Jml. Pend. Miskin (ribu jiwa)",$K$7,"Tahun",2021)</f>
        <v>#REF!</v>
      </c>
      <c r="GJN2" t="s">
        <v>764</v>
      </c>
      <c r="GJO2" s="13">
        <f>GETPIVOTDATA("% Pend. Miskin",$F$7,"Tahun",2020)</f>
        <v>6.6950000000000003</v>
      </c>
      <c r="GJP2" s="13">
        <f>GETPIVOTDATA("% Pend. Miskin",$F$7,"Tahun",2021)</f>
        <v>6.9399999999999995</v>
      </c>
      <c r="GJQ2" t="s">
        <v>763</v>
      </c>
      <c r="GJR2" s="13" t="e">
        <f>GETPIVOTDATA("Jml. Pend. Miskin (ribu jiwa)",$A$7,"Tahun",2020)/GETPIVOTDATA("Jml. Pend. Miskin (ribu jiwa)",$K$7,"Tahun",2020)</f>
        <v>#REF!</v>
      </c>
      <c r="GJS2" s="13" t="e">
        <f>GETPIVOTDATA("Jml. Pend. Miskin (ribu jiwa)",$A$7,"Tahun",2021)/GETPIVOTDATA("Jml. Pend. Miskin (ribu jiwa)",$K$7,"Tahun",2021)</f>
        <v>#REF!</v>
      </c>
      <c r="GJV2" t="s">
        <v>764</v>
      </c>
      <c r="GJW2" s="13">
        <f>GETPIVOTDATA("% Pend. Miskin",$F$7,"Tahun",2020)</f>
        <v>6.6950000000000003</v>
      </c>
      <c r="GJX2" s="13">
        <f>GETPIVOTDATA("% Pend. Miskin",$F$7,"Tahun",2021)</f>
        <v>6.9399999999999995</v>
      </c>
      <c r="GJY2" t="s">
        <v>763</v>
      </c>
      <c r="GJZ2" s="13" t="e">
        <f>GETPIVOTDATA("Jml. Pend. Miskin (ribu jiwa)",$A$7,"Tahun",2020)/GETPIVOTDATA("Jml. Pend. Miskin (ribu jiwa)",$K$7,"Tahun",2020)</f>
        <v>#REF!</v>
      </c>
      <c r="GKA2" s="13" t="e">
        <f>GETPIVOTDATA("Jml. Pend. Miskin (ribu jiwa)",$A$7,"Tahun",2021)/GETPIVOTDATA("Jml. Pend. Miskin (ribu jiwa)",$K$7,"Tahun",2021)</f>
        <v>#REF!</v>
      </c>
      <c r="GKD2" t="s">
        <v>764</v>
      </c>
      <c r="GKE2" s="13">
        <f>GETPIVOTDATA("% Pend. Miskin",$F$7,"Tahun",2020)</f>
        <v>6.6950000000000003</v>
      </c>
      <c r="GKF2" s="13">
        <f>GETPIVOTDATA("% Pend. Miskin",$F$7,"Tahun",2021)</f>
        <v>6.9399999999999995</v>
      </c>
      <c r="GKG2" t="s">
        <v>763</v>
      </c>
      <c r="GKH2" s="13" t="e">
        <f>GETPIVOTDATA("Jml. Pend. Miskin (ribu jiwa)",$A$7,"Tahun",2020)/GETPIVOTDATA("Jml. Pend. Miskin (ribu jiwa)",$K$7,"Tahun",2020)</f>
        <v>#REF!</v>
      </c>
      <c r="GKI2" s="13" t="e">
        <f>GETPIVOTDATA("Jml. Pend. Miskin (ribu jiwa)",$A$7,"Tahun",2021)/GETPIVOTDATA("Jml. Pend. Miskin (ribu jiwa)",$K$7,"Tahun",2021)</f>
        <v>#REF!</v>
      </c>
      <c r="GKL2" t="s">
        <v>764</v>
      </c>
      <c r="GKM2" s="13">
        <f>GETPIVOTDATA("% Pend. Miskin",$F$7,"Tahun",2020)</f>
        <v>6.6950000000000003</v>
      </c>
      <c r="GKN2" s="13">
        <f>GETPIVOTDATA("% Pend. Miskin",$F$7,"Tahun",2021)</f>
        <v>6.9399999999999995</v>
      </c>
      <c r="GKO2" t="s">
        <v>763</v>
      </c>
      <c r="GKP2" s="13" t="e">
        <f>GETPIVOTDATA("Jml. Pend. Miskin (ribu jiwa)",$A$7,"Tahun",2020)/GETPIVOTDATA("Jml. Pend. Miskin (ribu jiwa)",$K$7,"Tahun",2020)</f>
        <v>#REF!</v>
      </c>
      <c r="GKQ2" s="13" t="e">
        <f>GETPIVOTDATA("Jml. Pend. Miskin (ribu jiwa)",$A$7,"Tahun",2021)/GETPIVOTDATA("Jml. Pend. Miskin (ribu jiwa)",$K$7,"Tahun",2021)</f>
        <v>#REF!</v>
      </c>
      <c r="GKT2" t="s">
        <v>764</v>
      </c>
      <c r="GKU2" s="13">
        <f>GETPIVOTDATA("% Pend. Miskin",$F$7,"Tahun",2020)</f>
        <v>6.6950000000000003</v>
      </c>
      <c r="GKV2" s="13">
        <f>GETPIVOTDATA("% Pend. Miskin",$F$7,"Tahun",2021)</f>
        <v>6.9399999999999995</v>
      </c>
      <c r="GKW2" t="s">
        <v>763</v>
      </c>
      <c r="GKX2" s="13" t="e">
        <f>GETPIVOTDATA("Jml. Pend. Miskin (ribu jiwa)",$A$7,"Tahun",2020)/GETPIVOTDATA("Jml. Pend. Miskin (ribu jiwa)",$K$7,"Tahun",2020)</f>
        <v>#REF!</v>
      </c>
      <c r="GKY2" s="13" t="e">
        <f>GETPIVOTDATA("Jml. Pend. Miskin (ribu jiwa)",$A$7,"Tahun",2021)/GETPIVOTDATA("Jml. Pend. Miskin (ribu jiwa)",$K$7,"Tahun",2021)</f>
        <v>#REF!</v>
      </c>
      <c r="GLB2" t="s">
        <v>764</v>
      </c>
      <c r="GLC2" s="13">
        <f>GETPIVOTDATA("% Pend. Miskin",$F$7,"Tahun",2020)</f>
        <v>6.6950000000000003</v>
      </c>
      <c r="GLD2" s="13">
        <f>GETPIVOTDATA("% Pend. Miskin",$F$7,"Tahun",2021)</f>
        <v>6.9399999999999995</v>
      </c>
      <c r="GLE2" t="s">
        <v>763</v>
      </c>
      <c r="GLF2" s="13" t="e">
        <f>GETPIVOTDATA("Jml. Pend. Miskin (ribu jiwa)",$A$7,"Tahun",2020)/GETPIVOTDATA("Jml. Pend. Miskin (ribu jiwa)",$K$7,"Tahun",2020)</f>
        <v>#REF!</v>
      </c>
      <c r="GLG2" s="13" t="e">
        <f>GETPIVOTDATA("Jml. Pend. Miskin (ribu jiwa)",$A$7,"Tahun",2021)/GETPIVOTDATA("Jml. Pend. Miskin (ribu jiwa)",$K$7,"Tahun",2021)</f>
        <v>#REF!</v>
      </c>
      <c r="GLJ2" t="s">
        <v>764</v>
      </c>
      <c r="GLK2" s="13">
        <f>GETPIVOTDATA("% Pend. Miskin",$F$7,"Tahun",2020)</f>
        <v>6.6950000000000003</v>
      </c>
      <c r="GLL2" s="13">
        <f>GETPIVOTDATA("% Pend. Miskin",$F$7,"Tahun",2021)</f>
        <v>6.9399999999999995</v>
      </c>
      <c r="GLM2" t="s">
        <v>763</v>
      </c>
      <c r="GLN2" s="13" t="e">
        <f>GETPIVOTDATA("Jml. Pend. Miskin (ribu jiwa)",$A$7,"Tahun",2020)/GETPIVOTDATA("Jml. Pend. Miskin (ribu jiwa)",$K$7,"Tahun",2020)</f>
        <v>#REF!</v>
      </c>
      <c r="GLO2" s="13" t="e">
        <f>GETPIVOTDATA("Jml. Pend. Miskin (ribu jiwa)",$A$7,"Tahun",2021)/GETPIVOTDATA("Jml. Pend. Miskin (ribu jiwa)",$K$7,"Tahun",2021)</f>
        <v>#REF!</v>
      </c>
      <c r="GLR2" t="s">
        <v>764</v>
      </c>
      <c r="GLS2" s="13">
        <f>GETPIVOTDATA("% Pend. Miskin",$F$7,"Tahun",2020)</f>
        <v>6.6950000000000003</v>
      </c>
      <c r="GLT2" s="13">
        <f>GETPIVOTDATA("% Pend. Miskin",$F$7,"Tahun",2021)</f>
        <v>6.9399999999999995</v>
      </c>
      <c r="GLU2" t="s">
        <v>763</v>
      </c>
      <c r="GLV2" s="13" t="e">
        <f>GETPIVOTDATA("Jml. Pend. Miskin (ribu jiwa)",$A$7,"Tahun",2020)/GETPIVOTDATA("Jml. Pend. Miskin (ribu jiwa)",$K$7,"Tahun",2020)</f>
        <v>#REF!</v>
      </c>
      <c r="GLW2" s="13" t="e">
        <f>GETPIVOTDATA("Jml. Pend. Miskin (ribu jiwa)",$A$7,"Tahun",2021)/GETPIVOTDATA("Jml. Pend. Miskin (ribu jiwa)",$K$7,"Tahun",2021)</f>
        <v>#REF!</v>
      </c>
      <c r="GLZ2" t="s">
        <v>764</v>
      </c>
      <c r="GMA2" s="13">
        <f>GETPIVOTDATA("% Pend. Miskin",$F$7,"Tahun",2020)</f>
        <v>6.6950000000000003</v>
      </c>
      <c r="GMB2" s="13">
        <f>GETPIVOTDATA("% Pend. Miskin",$F$7,"Tahun",2021)</f>
        <v>6.9399999999999995</v>
      </c>
      <c r="GMC2" t="s">
        <v>763</v>
      </c>
      <c r="GMD2" s="13" t="e">
        <f>GETPIVOTDATA("Jml. Pend. Miskin (ribu jiwa)",$A$7,"Tahun",2020)/GETPIVOTDATA("Jml. Pend. Miskin (ribu jiwa)",$K$7,"Tahun",2020)</f>
        <v>#REF!</v>
      </c>
      <c r="GME2" s="13" t="e">
        <f>GETPIVOTDATA("Jml. Pend. Miskin (ribu jiwa)",$A$7,"Tahun",2021)/GETPIVOTDATA("Jml. Pend. Miskin (ribu jiwa)",$K$7,"Tahun",2021)</f>
        <v>#REF!</v>
      </c>
      <c r="GMH2" t="s">
        <v>764</v>
      </c>
      <c r="GMI2" s="13">
        <f>GETPIVOTDATA("% Pend. Miskin",$F$7,"Tahun",2020)</f>
        <v>6.6950000000000003</v>
      </c>
      <c r="GMJ2" s="13">
        <f>GETPIVOTDATA("% Pend. Miskin",$F$7,"Tahun",2021)</f>
        <v>6.9399999999999995</v>
      </c>
      <c r="GMK2" t="s">
        <v>763</v>
      </c>
      <c r="GML2" s="13" t="e">
        <f>GETPIVOTDATA("Jml. Pend. Miskin (ribu jiwa)",$A$7,"Tahun",2020)/GETPIVOTDATA("Jml. Pend. Miskin (ribu jiwa)",$K$7,"Tahun",2020)</f>
        <v>#REF!</v>
      </c>
      <c r="GMM2" s="13" t="e">
        <f>GETPIVOTDATA("Jml. Pend. Miskin (ribu jiwa)",$A$7,"Tahun",2021)/GETPIVOTDATA("Jml. Pend. Miskin (ribu jiwa)",$K$7,"Tahun",2021)</f>
        <v>#REF!</v>
      </c>
      <c r="GMP2" t="s">
        <v>764</v>
      </c>
      <c r="GMQ2" s="13">
        <f>GETPIVOTDATA("% Pend. Miskin",$F$7,"Tahun",2020)</f>
        <v>6.6950000000000003</v>
      </c>
      <c r="GMR2" s="13">
        <f>GETPIVOTDATA("% Pend. Miskin",$F$7,"Tahun",2021)</f>
        <v>6.9399999999999995</v>
      </c>
      <c r="GMS2" t="s">
        <v>763</v>
      </c>
      <c r="GMT2" s="13" t="e">
        <f>GETPIVOTDATA("Jml. Pend. Miskin (ribu jiwa)",$A$7,"Tahun",2020)/GETPIVOTDATA("Jml. Pend. Miskin (ribu jiwa)",$K$7,"Tahun",2020)</f>
        <v>#REF!</v>
      </c>
      <c r="GMU2" s="13" t="e">
        <f>GETPIVOTDATA("Jml. Pend. Miskin (ribu jiwa)",$A$7,"Tahun",2021)/GETPIVOTDATA("Jml. Pend. Miskin (ribu jiwa)",$K$7,"Tahun",2021)</f>
        <v>#REF!</v>
      </c>
      <c r="GMX2" t="s">
        <v>764</v>
      </c>
      <c r="GMY2" s="13">
        <f>GETPIVOTDATA("% Pend. Miskin",$F$7,"Tahun",2020)</f>
        <v>6.6950000000000003</v>
      </c>
      <c r="GMZ2" s="13">
        <f>GETPIVOTDATA("% Pend. Miskin",$F$7,"Tahun",2021)</f>
        <v>6.9399999999999995</v>
      </c>
      <c r="GNA2" t="s">
        <v>763</v>
      </c>
      <c r="GNB2" s="13" t="e">
        <f>GETPIVOTDATA("Jml. Pend. Miskin (ribu jiwa)",$A$7,"Tahun",2020)/GETPIVOTDATA("Jml. Pend. Miskin (ribu jiwa)",$K$7,"Tahun",2020)</f>
        <v>#REF!</v>
      </c>
      <c r="GNC2" s="13" t="e">
        <f>GETPIVOTDATA("Jml. Pend. Miskin (ribu jiwa)",$A$7,"Tahun",2021)/GETPIVOTDATA("Jml. Pend. Miskin (ribu jiwa)",$K$7,"Tahun",2021)</f>
        <v>#REF!</v>
      </c>
      <c r="GNF2" t="s">
        <v>764</v>
      </c>
      <c r="GNG2" s="13">
        <f>GETPIVOTDATA("% Pend. Miskin",$F$7,"Tahun",2020)</f>
        <v>6.6950000000000003</v>
      </c>
      <c r="GNH2" s="13">
        <f>GETPIVOTDATA("% Pend. Miskin",$F$7,"Tahun",2021)</f>
        <v>6.9399999999999995</v>
      </c>
      <c r="GNI2" t="s">
        <v>763</v>
      </c>
      <c r="GNJ2" s="13" t="e">
        <f>GETPIVOTDATA("Jml. Pend. Miskin (ribu jiwa)",$A$7,"Tahun",2020)/GETPIVOTDATA("Jml. Pend. Miskin (ribu jiwa)",$K$7,"Tahun",2020)</f>
        <v>#REF!</v>
      </c>
      <c r="GNK2" s="13" t="e">
        <f>GETPIVOTDATA("Jml. Pend. Miskin (ribu jiwa)",$A$7,"Tahun",2021)/GETPIVOTDATA("Jml. Pend. Miskin (ribu jiwa)",$K$7,"Tahun",2021)</f>
        <v>#REF!</v>
      </c>
      <c r="GNN2" t="s">
        <v>764</v>
      </c>
      <c r="GNO2" s="13">
        <f>GETPIVOTDATA("% Pend. Miskin",$F$7,"Tahun",2020)</f>
        <v>6.6950000000000003</v>
      </c>
      <c r="GNP2" s="13">
        <f>GETPIVOTDATA("% Pend. Miskin",$F$7,"Tahun",2021)</f>
        <v>6.9399999999999995</v>
      </c>
      <c r="GNQ2" t="s">
        <v>763</v>
      </c>
      <c r="GNR2" s="13" t="e">
        <f>GETPIVOTDATA("Jml. Pend. Miskin (ribu jiwa)",$A$7,"Tahun",2020)/GETPIVOTDATA("Jml. Pend. Miskin (ribu jiwa)",$K$7,"Tahun",2020)</f>
        <v>#REF!</v>
      </c>
      <c r="GNS2" s="13" t="e">
        <f>GETPIVOTDATA("Jml. Pend. Miskin (ribu jiwa)",$A$7,"Tahun",2021)/GETPIVOTDATA("Jml. Pend. Miskin (ribu jiwa)",$K$7,"Tahun",2021)</f>
        <v>#REF!</v>
      </c>
      <c r="GNV2" t="s">
        <v>764</v>
      </c>
      <c r="GNW2" s="13">
        <f>GETPIVOTDATA("% Pend. Miskin",$F$7,"Tahun",2020)</f>
        <v>6.6950000000000003</v>
      </c>
      <c r="GNX2" s="13">
        <f>GETPIVOTDATA("% Pend. Miskin",$F$7,"Tahun",2021)</f>
        <v>6.9399999999999995</v>
      </c>
      <c r="GNY2" t="s">
        <v>763</v>
      </c>
      <c r="GNZ2" s="13" t="e">
        <f>GETPIVOTDATA("Jml. Pend. Miskin (ribu jiwa)",$A$7,"Tahun",2020)/GETPIVOTDATA("Jml. Pend. Miskin (ribu jiwa)",$K$7,"Tahun",2020)</f>
        <v>#REF!</v>
      </c>
      <c r="GOA2" s="13" t="e">
        <f>GETPIVOTDATA("Jml. Pend. Miskin (ribu jiwa)",$A$7,"Tahun",2021)/GETPIVOTDATA("Jml. Pend. Miskin (ribu jiwa)",$K$7,"Tahun",2021)</f>
        <v>#REF!</v>
      </c>
      <c r="GOD2" t="s">
        <v>764</v>
      </c>
      <c r="GOE2" s="13">
        <f>GETPIVOTDATA("% Pend. Miskin",$F$7,"Tahun",2020)</f>
        <v>6.6950000000000003</v>
      </c>
      <c r="GOF2" s="13">
        <f>GETPIVOTDATA("% Pend. Miskin",$F$7,"Tahun",2021)</f>
        <v>6.9399999999999995</v>
      </c>
      <c r="GOG2" t="s">
        <v>763</v>
      </c>
      <c r="GOH2" s="13" t="e">
        <f>GETPIVOTDATA("Jml. Pend. Miskin (ribu jiwa)",$A$7,"Tahun",2020)/GETPIVOTDATA("Jml. Pend. Miskin (ribu jiwa)",$K$7,"Tahun",2020)</f>
        <v>#REF!</v>
      </c>
      <c r="GOI2" s="13" t="e">
        <f>GETPIVOTDATA("Jml. Pend. Miskin (ribu jiwa)",$A$7,"Tahun",2021)/GETPIVOTDATA("Jml. Pend. Miskin (ribu jiwa)",$K$7,"Tahun",2021)</f>
        <v>#REF!</v>
      </c>
      <c r="GOL2" t="s">
        <v>764</v>
      </c>
      <c r="GOM2" s="13">
        <f>GETPIVOTDATA("% Pend. Miskin",$F$7,"Tahun",2020)</f>
        <v>6.6950000000000003</v>
      </c>
      <c r="GON2" s="13">
        <f>GETPIVOTDATA("% Pend. Miskin",$F$7,"Tahun",2021)</f>
        <v>6.9399999999999995</v>
      </c>
      <c r="GOO2" t="s">
        <v>763</v>
      </c>
      <c r="GOP2" s="13" t="e">
        <f>GETPIVOTDATA("Jml. Pend. Miskin (ribu jiwa)",$A$7,"Tahun",2020)/GETPIVOTDATA("Jml. Pend. Miskin (ribu jiwa)",$K$7,"Tahun",2020)</f>
        <v>#REF!</v>
      </c>
      <c r="GOQ2" s="13" t="e">
        <f>GETPIVOTDATA("Jml. Pend. Miskin (ribu jiwa)",$A$7,"Tahun",2021)/GETPIVOTDATA("Jml. Pend. Miskin (ribu jiwa)",$K$7,"Tahun",2021)</f>
        <v>#REF!</v>
      </c>
      <c r="GOT2" t="s">
        <v>764</v>
      </c>
      <c r="GOU2" s="13">
        <f>GETPIVOTDATA("% Pend. Miskin",$F$7,"Tahun",2020)</f>
        <v>6.6950000000000003</v>
      </c>
      <c r="GOV2" s="13">
        <f>GETPIVOTDATA("% Pend. Miskin",$F$7,"Tahun",2021)</f>
        <v>6.9399999999999995</v>
      </c>
      <c r="GOW2" t="s">
        <v>763</v>
      </c>
      <c r="GOX2" s="13" t="e">
        <f>GETPIVOTDATA("Jml. Pend. Miskin (ribu jiwa)",$A$7,"Tahun",2020)/GETPIVOTDATA("Jml. Pend. Miskin (ribu jiwa)",$K$7,"Tahun",2020)</f>
        <v>#REF!</v>
      </c>
      <c r="GOY2" s="13" t="e">
        <f>GETPIVOTDATA("Jml. Pend. Miskin (ribu jiwa)",$A$7,"Tahun",2021)/GETPIVOTDATA("Jml. Pend. Miskin (ribu jiwa)",$K$7,"Tahun",2021)</f>
        <v>#REF!</v>
      </c>
      <c r="GPB2" t="s">
        <v>764</v>
      </c>
      <c r="GPC2" s="13">
        <f>GETPIVOTDATA("% Pend. Miskin",$F$7,"Tahun",2020)</f>
        <v>6.6950000000000003</v>
      </c>
      <c r="GPD2" s="13">
        <f>GETPIVOTDATA("% Pend. Miskin",$F$7,"Tahun",2021)</f>
        <v>6.9399999999999995</v>
      </c>
      <c r="GPE2" t="s">
        <v>763</v>
      </c>
      <c r="GPF2" s="13" t="e">
        <f>GETPIVOTDATA("Jml. Pend. Miskin (ribu jiwa)",$A$7,"Tahun",2020)/GETPIVOTDATA("Jml. Pend. Miskin (ribu jiwa)",$K$7,"Tahun",2020)</f>
        <v>#REF!</v>
      </c>
      <c r="GPG2" s="13" t="e">
        <f>GETPIVOTDATA("Jml. Pend. Miskin (ribu jiwa)",$A$7,"Tahun",2021)/GETPIVOTDATA("Jml. Pend. Miskin (ribu jiwa)",$K$7,"Tahun",2021)</f>
        <v>#REF!</v>
      </c>
      <c r="GPJ2" t="s">
        <v>764</v>
      </c>
      <c r="GPK2" s="13">
        <f>GETPIVOTDATA("% Pend. Miskin",$F$7,"Tahun",2020)</f>
        <v>6.6950000000000003</v>
      </c>
      <c r="GPL2" s="13">
        <f>GETPIVOTDATA("% Pend. Miskin",$F$7,"Tahun",2021)</f>
        <v>6.9399999999999995</v>
      </c>
      <c r="GPM2" t="s">
        <v>763</v>
      </c>
      <c r="GPN2" s="13" t="e">
        <f>GETPIVOTDATA("Jml. Pend. Miskin (ribu jiwa)",$A$7,"Tahun",2020)/GETPIVOTDATA("Jml. Pend. Miskin (ribu jiwa)",$K$7,"Tahun",2020)</f>
        <v>#REF!</v>
      </c>
      <c r="GPO2" s="13" t="e">
        <f>GETPIVOTDATA("Jml. Pend. Miskin (ribu jiwa)",$A$7,"Tahun",2021)/GETPIVOTDATA("Jml. Pend. Miskin (ribu jiwa)",$K$7,"Tahun",2021)</f>
        <v>#REF!</v>
      </c>
      <c r="GPR2" t="s">
        <v>764</v>
      </c>
      <c r="GPS2" s="13">
        <f>GETPIVOTDATA("% Pend. Miskin",$F$7,"Tahun",2020)</f>
        <v>6.6950000000000003</v>
      </c>
      <c r="GPT2" s="13">
        <f>GETPIVOTDATA("% Pend. Miskin",$F$7,"Tahun",2021)</f>
        <v>6.9399999999999995</v>
      </c>
      <c r="GPU2" t="s">
        <v>763</v>
      </c>
      <c r="GPV2" s="13" t="e">
        <f>GETPIVOTDATA("Jml. Pend. Miskin (ribu jiwa)",$A$7,"Tahun",2020)/GETPIVOTDATA("Jml. Pend. Miskin (ribu jiwa)",$K$7,"Tahun",2020)</f>
        <v>#REF!</v>
      </c>
      <c r="GPW2" s="13" t="e">
        <f>GETPIVOTDATA("Jml. Pend. Miskin (ribu jiwa)",$A$7,"Tahun",2021)/GETPIVOTDATA("Jml. Pend. Miskin (ribu jiwa)",$K$7,"Tahun",2021)</f>
        <v>#REF!</v>
      </c>
      <c r="GPZ2" t="s">
        <v>764</v>
      </c>
      <c r="GQA2" s="13">
        <f>GETPIVOTDATA("% Pend. Miskin",$F$7,"Tahun",2020)</f>
        <v>6.6950000000000003</v>
      </c>
      <c r="GQB2" s="13">
        <f>GETPIVOTDATA("% Pend. Miskin",$F$7,"Tahun",2021)</f>
        <v>6.9399999999999995</v>
      </c>
      <c r="GQC2" t="s">
        <v>763</v>
      </c>
      <c r="GQD2" s="13" t="e">
        <f>GETPIVOTDATA("Jml. Pend. Miskin (ribu jiwa)",$A$7,"Tahun",2020)/GETPIVOTDATA("Jml. Pend. Miskin (ribu jiwa)",$K$7,"Tahun",2020)</f>
        <v>#REF!</v>
      </c>
      <c r="GQE2" s="13" t="e">
        <f>GETPIVOTDATA("Jml. Pend. Miskin (ribu jiwa)",$A$7,"Tahun",2021)/GETPIVOTDATA("Jml. Pend. Miskin (ribu jiwa)",$K$7,"Tahun",2021)</f>
        <v>#REF!</v>
      </c>
      <c r="GQH2" t="s">
        <v>764</v>
      </c>
      <c r="GQI2" s="13">
        <f>GETPIVOTDATA("% Pend. Miskin",$F$7,"Tahun",2020)</f>
        <v>6.6950000000000003</v>
      </c>
      <c r="GQJ2" s="13">
        <f>GETPIVOTDATA("% Pend. Miskin",$F$7,"Tahun",2021)</f>
        <v>6.9399999999999995</v>
      </c>
      <c r="GQK2" t="s">
        <v>763</v>
      </c>
      <c r="GQL2" s="13" t="e">
        <f>GETPIVOTDATA("Jml. Pend. Miskin (ribu jiwa)",$A$7,"Tahun",2020)/GETPIVOTDATA("Jml. Pend. Miskin (ribu jiwa)",$K$7,"Tahun",2020)</f>
        <v>#REF!</v>
      </c>
      <c r="GQM2" s="13" t="e">
        <f>GETPIVOTDATA("Jml. Pend. Miskin (ribu jiwa)",$A$7,"Tahun",2021)/GETPIVOTDATA("Jml. Pend. Miskin (ribu jiwa)",$K$7,"Tahun",2021)</f>
        <v>#REF!</v>
      </c>
      <c r="GQP2" t="s">
        <v>764</v>
      </c>
      <c r="GQQ2" s="13">
        <f>GETPIVOTDATA("% Pend. Miskin",$F$7,"Tahun",2020)</f>
        <v>6.6950000000000003</v>
      </c>
      <c r="GQR2" s="13">
        <f>GETPIVOTDATA("% Pend. Miskin",$F$7,"Tahun",2021)</f>
        <v>6.9399999999999995</v>
      </c>
      <c r="GQS2" t="s">
        <v>763</v>
      </c>
      <c r="GQT2" s="13" t="e">
        <f>GETPIVOTDATA("Jml. Pend. Miskin (ribu jiwa)",$A$7,"Tahun",2020)/GETPIVOTDATA("Jml. Pend. Miskin (ribu jiwa)",$K$7,"Tahun",2020)</f>
        <v>#REF!</v>
      </c>
      <c r="GQU2" s="13" t="e">
        <f>GETPIVOTDATA("Jml. Pend. Miskin (ribu jiwa)",$A$7,"Tahun",2021)/GETPIVOTDATA("Jml. Pend. Miskin (ribu jiwa)",$K$7,"Tahun",2021)</f>
        <v>#REF!</v>
      </c>
      <c r="GQX2" t="s">
        <v>764</v>
      </c>
      <c r="GQY2" s="13">
        <f>GETPIVOTDATA("% Pend. Miskin",$F$7,"Tahun",2020)</f>
        <v>6.6950000000000003</v>
      </c>
      <c r="GQZ2" s="13">
        <f>GETPIVOTDATA("% Pend. Miskin",$F$7,"Tahun",2021)</f>
        <v>6.9399999999999995</v>
      </c>
      <c r="GRA2" t="s">
        <v>763</v>
      </c>
      <c r="GRB2" s="13" t="e">
        <f>GETPIVOTDATA("Jml. Pend. Miskin (ribu jiwa)",$A$7,"Tahun",2020)/GETPIVOTDATA("Jml. Pend. Miskin (ribu jiwa)",$K$7,"Tahun",2020)</f>
        <v>#REF!</v>
      </c>
      <c r="GRC2" s="13" t="e">
        <f>GETPIVOTDATA("Jml. Pend. Miskin (ribu jiwa)",$A$7,"Tahun",2021)/GETPIVOTDATA("Jml. Pend. Miskin (ribu jiwa)",$K$7,"Tahun",2021)</f>
        <v>#REF!</v>
      </c>
      <c r="GRF2" t="s">
        <v>764</v>
      </c>
      <c r="GRG2" s="13">
        <f>GETPIVOTDATA("% Pend. Miskin",$F$7,"Tahun",2020)</f>
        <v>6.6950000000000003</v>
      </c>
      <c r="GRH2" s="13">
        <f>GETPIVOTDATA("% Pend. Miskin",$F$7,"Tahun",2021)</f>
        <v>6.9399999999999995</v>
      </c>
      <c r="GRI2" t="s">
        <v>763</v>
      </c>
      <c r="GRJ2" s="13" t="e">
        <f>GETPIVOTDATA("Jml. Pend. Miskin (ribu jiwa)",$A$7,"Tahun",2020)/GETPIVOTDATA("Jml. Pend. Miskin (ribu jiwa)",$K$7,"Tahun",2020)</f>
        <v>#REF!</v>
      </c>
      <c r="GRK2" s="13" t="e">
        <f>GETPIVOTDATA("Jml. Pend. Miskin (ribu jiwa)",$A$7,"Tahun",2021)/GETPIVOTDATA("Jml. Pend. Miskin (ribu jiwa)",$K$7,"Tahun",2021)</f>
        <v>#REF!</v>
      </c>
      <c r="GRN2" t="s">
        <v>764</v>
      </c>
      <c r="GRO2" s="13">
        <f>GETPIVOTDATA("% Pend. Miskin",$F$7,"Tahun",2020)</f>
        <v>6.6950000000000003</v>
      </c>
      <c r="GRP2" s="13">
        <f>GETPIVOTDATA("% Pend. Miskin",$F$7,"Tahun",2021)</f>
        <v>6.9399999999999995</v>
      </c>
      <c r="GRQ2" t="s">
        <v>763</v>
      </c>
      <c r="GRR2" s="13" t="e">
        <f>GETPIVOTDATA("Jml. Pend. Miskin (ribu jiwa)",$A$7,"Tahun",2020)/GETPIVOTDATA("Jml. Pend. Miskin (ribu jiwa)",$K$7,"Tahun",2020)</f>
        <v>#REF!</v>
      </c>
      <c r="GRS2" s="13" t="e">
        <f>GETPIVOTDATA("Jml. Pend. Miskin (ribu jiwa)",$A$7,"Tahun",2021)/GETPIVOTDATA("Jml. Pend. Miskin (ribu jiwa)",$K$7,"Tahun",2021)</f>
        <v>#REF!</v>
      </c>
      <c r="GRV2" t="s">
        <v>764</v>
      </c>
      <c r="GRW2" s="13">
        <f>GETPIVOTDATA("% Pend. Miskin",$F$7,"Tahun",2020)</f>
        <v>6.6950000000000003</v>
      </c>
      <c r="GRX2" s="13">
        <f>GETPIVOTDATA("% Pend. Miskin",$F$7,"Tahun",2021)</f>
        <v>6.9399999999999995</v>
      </c>
      <c r="GRY2" t="s">
        <v>763</v>
      </c>
      <c r="GRZ2" s="13" t="e">
        <f>GETPIVOTDATA("Jml. Pend. Miskin (ribu jiwa)",$A$7,"Tahun",2020)/GETPIVOTDATA("Jml. Pend. Miskin (ribu jiwa)",$K$7,"Tahun",2020)</f>
        <v>#REF!</v>
      </c>
      <c r="GSA2" s="13" t="e">
        <f>GETPIVOTDATA("Jml. Pend. Miskin (ribu jiwa)",$A$7,"Tahun",2021)/GETPIVOTDATA("Jml. Pend. Miskin (ribu jiwa)",$K$7,"Tahun",2021)</f>
        <v>#REF!</v>
      </c>
      <c r="GSD2" t="s">
        <v>764</v>
      </c>
      <c r="GSE2" s="13">
        <f>GETPIVOTDATA("% Pend. Miskin",$F$7,"Tahun",2020)</f>
        <v>6.6950000000000003</v>
      </c>
      <c r="GSF2" s="13">
        <f>GETPIVOTDATA("% Pend. Miskin",$F$7,"Tahun",2021)</f>
        <v>6.9399999999999995</v>
      </c>
      <c r="GSG2" t="s">
        <v>763</v>
      </c>
      <c r="GSH2" s="13" t="e">
        <f>GETPIVOTDATA("Jml. Pend. Miskin (ribu jiwa)",$A$7,"Tahun",2020)/GETPIVOTDATA("Jml. Pend. Miskin (ribu jiwa)",$K$7,"Tahun",2020)</f>
        <v>#REF!</v>
      </c>
      <c r="GSI2" s="13" t="e">
        <f>GETPIVOTDATA("Jml. Pend. Miskin (ribu jiwa)",$A$7,"Tahun",2021)/GETPIVOTDATA("Jml. Pend. Miskin (ribu jiwa)",$K$7,"Tahun",2021)</f>
        <v>#REF!</v>
      </c>
      <c r="GSL2" t="s">
        <v>764</v>
      </c>
      <c r="GSM2" s="13">
        <f>GETPIVOTDATA("% Pend. Miskin",$F$7,"Tahun",2020)</f>
        <v>6.6950000000000003</v>
      </c>
      <c r="GSN2" s="13">
        <f>GETPIVOTDATA("% Pend. Miskin",$F$7,"Tahun",2021)</f>
        <v>6.9399999999999995</v>
      </c>
      <c r="GSO2" t="s">
        <v>763</v>
      </c>
      <c r="GSP2" s="13" t="e">
        <f>GETPIVOTDATA("Jml. Pend. Miskin (ribu jiwa)",$A$7,"Tahun",2020)/GETPIVOTDATA("Jml. Pend. Miskin (ribu jiwa)",$K$7,"Tahun",2020)</f>
        <v>#REF!</v>
      </c>
      <c r="GSQ2" s="13" t="e">
        <f>GETPIVOTDATA("Jml. Pend. Miskin (ribu jiwa)",$A$7,"Tahun",2021)/GETPIVOTDATA("Jml. Pend. Miskin (ribu jiwa)",$K$7,"Tahun",2021)</f>
        <v>#REF!</v>
      </c>
      <c r="GST2" t="s">
        <v>764</v>
      </c>
      <c r="GSU2" s="13">
        <f>GETPIVOTDATA("% Pend. Miskin",$F$7,"Tahun",2020)</f>
        <v>6.6950000000000003</v>
      </c>
      <c r="GSV2" s="13">
        <f>GETPIVOTDATA("% Pend. Miskin",$F$7,"Tahun",2021)</f>
        <v>6.9399999999999995</v>
      </c>
      <c r="GSW2" t="s">
        <v>763</v>
      </c>
      <c r="GSX2" s="13" t="e">
        <f>GETPIVOTDATA("Jml. Pend. Miskin (ribu jiwa)",$A$7,"Tahun",2020)/GETPIVOTDATA("Jml. Pend. Miskin (ribu jiwa)",$K$7,"Tahun",2020)</f>
        <v>#REF!</v>
      </c>
      <c r="GSY2" s="13" t="e">
        <f>GETPIVOTDATA("Jml. Pend. Miskin (ribu jiwa)",$A$7,"Tahun",2021)/GETPIVOTDATA("Jml. Pend. Miskin (ribu jiwa)",$K$7,"Tahun",2021)</f>
        <v>#REF!</v>
      </c>
      <c r="GTB2" t="s">
        <v>764</v>
      </c>
      <c r="GTC2" s="13">
        <f>GETPIVOTDATA("% Pend. Miskin",$F$7,"Tahun",2020)</f>
        <v>6.6950000000000003</v>
      </c>
      <c r="GTD2" s="13">
        <f>GETPIVOTDATA("% Pend. Miskin",$F$7,"Tahun",2021)</f>
        <v>6.9399999999999995</v>
      </c>
      <c r="GTE2" t="s">
        <v>763</v>
      </c>
      <c r="GTF2" s="13" t="e">
        <f>GETPIVOTDATA("Jml. Pend. Miskin (ribu jiwa)",$A$7,"Tahun",2020)/GETPIVOTDATA("Jml. Pend. Miskin (ribu jiwa)",$K$7,"Tahun",2020)</f>
        <v>#REF!</v>
      </c>
      <c r="GTG2" s="13" t="e">
        <f>GETPIVOTDATA("Jml. Pend. Miskin (ribu jiwa)",$A$7,"Tahun",2021)/GETPIVOTDATA("Jml. Pend. Miskin (ribu jiwa)",$K$7,"Tahun",2021)</f>
        <v>#REF!</v>
      </c>
      <c r="GTJ2" t="s">
        <v>764</v>
      </c>
      <c r="GTK2" s="13">
        <f>GETPIVOTDATA("% Pend. Miskin",$F$7,"Tahun",2020)</f>
        <v>6.6950000000000003</v>
      </c>
      <c r="GTL2" s="13">
        <f>GETPIVOTDATA("% Pend. Miskin",$F$7,"Tahun",2021)</f>
        <v>6.9399999999999995</v>
      </c>
      <c r="GTM2" t="s">
        <v>763</v>
      </c>
      <c r="GTN2" s="13" t="e">
        <f>GETPIVOTDATA("Jml. Pend. Miskin (ribu jiwa)",$A$7,"Tahun",2020)/GETPIVOTDATA("Jml. Pend. Miskin (ribu jiwa)",$K$7,"Tahun",2020)</f>
        <v>#REF!</v>
      </c>
      <c r="GTO2" s="13" t="e">
        <f>GETPIVOTDATA("Jml. Pend. Miskin (ribu jiwa)",$A$7,"Tahun",2021)/GETPIVOTDATA("Jml. Pend. Miskin (ribu jiwa)",$K$7,"Tahun",2021)</f>
        <v>#REF!</v>
      </c>
      <c r="GTR2" t="s">
        <v>764</v>
      </c>
      <c r="GTS2" s="13">
        <f>GETPIVOTDATA("% Pend. Miskin",$F$7,"Tahun",2020)</f>
        <v>6.6950000000000003</v>
      </c>
      <c r="GTT2" s="13">
        <f>GETPIVOTDATA("% Pend. Miskin",$F$7,"Tahun",2021)</f>
        <v>6.9399999999999995</v>
      </c>
      <c r="GTU2" t="s">
        <v>763</v>
      </c>
      <c r="GTV2" s="13" t="e">
        <f>GETPIVOTDATA("Jml. Pend. Miskin (ribu jiwa)",$A$7,"Tahun",2020)/GETPIVOTDATA("Jml. Pend. Miskin (ribu jiwa)",$K$7,"Tahun",2020)</f>
        <v>#REF!</v>
      </c>
      <c r="GTW2" s="13" t="e">
        <f>GETPIVOTDATA("Jml. Pend. Miskin (ribu jiwa)",$A$7,"Tahun",2021)/GETPIVOTDATA("Jml. Pend. Miskin (ribu jiwa)",$K$7,"Tahun",2021)</f>
        <v>#REF!</v>
      </c>
      <c r="GTZ2" t="s">
        <v>764</v>
      </c>
      <c r="GUA2" s="13">
        <f>GETPIVOTDATA("% Pend. Miskin",$F$7,"Tahun",2020)</f>
        <v>6.6950000000000003</v>
      </c>
      <c r="GUB2" s="13">
        <f>GETPIVOTDATA("% Pend. Miskin",$F$7,"Tahun",2021)</f>
        <v>6.9399999999999995</v>
      </c>
      <c r="GUC2" t="s">
        <v>763</v>
      </c>
      <c r="GUD2" s="13" t="e">
        <f>GETPIVOTDATA("Jml. Pend. Miskin (ribu jiwa)",$A$7,"Tahun",2020)/GETPIVOTDATA("Jml. Pend. Miskin (ribu jiwa)",$K$7,"Tahun",2020)</f>
        <v>#REF!</v>
      </c>
      <c r="GUE2" s="13" t="e">
        <f>GETPIVOTDATA("Jml. Pend. Miskin (ribu jiwa)",$A$7,"Tahun",2021)/GETPIVOTDATA("Jml. Pend. Miskin (ribu jiwa)",$K$7,"Tahun",2021)</f>
        <v>#REF!</v>
      </c>
      <c r="GUH2" t="s">
        <v>764</v>
      </c>
      <c r="GUI2" s="13">
        <f>GETPIVOTDATA("% Pend. Miskin",$F$7,"Tahun",2020)</f>
        <v>6.6950000000000003</v>
      </c>
      <c r="GUJ2" s="13">
        <f>GETPIVOTDATA("% Pend. Miskin",$F$7,"Tahun",2021)</f>
        <v>6.9399999999999995</v>
      </c>
      <c r="GUK2" t="s">
        <v>763</v>
      </c>
      <c r="GUL2" s="13" t="e">
        <f>GETPIVOTDATA("Jml. Pend. Miskin (ribu jiwa)",$A$7,"Tahun",2020)/GETPIVOTDATA("Jml. Pend. Miskin (ribu jiwa)",$K$7,"Tahun",2020)</f>
        <v>#REF!</v>
      </c>
      <c r="GUM2" s="13" t="e">
        <f>GETPIVOTDATA("Jml. Pend. Miskin (ribu jiwa)",$A$7,"Tahun",2021)/GETPIVOTDATA("Jml. Pend. Miskin (ribu jiwa)",$K$7,"Tahun",2021)</f>
        <v>#REF!</v>
      </c>
      <c r="GUP2" t="s">
        <v>764</v>
      </c>
      <c r="GUQ2" s="13">
        <f>GETPIVOTDATA("% Pend. Miskin",$F$7,"Tahun",2020)</f>
        <v>6.6950000000000003</v>
      </c>
      <c r="GUR2" s="13">
        <f>GETPIVOTDATA("% Pend. Miskin",$F$7,"Tahun",2021)</f>
        <v>6.9399999999999995</v>
      </c>
      <c r="GUS2" t="s">
        <v>763</v>
      </c>
      <c r="GUT2" s="13" t="e">
        <f>GETPIVOTDATA("Jml. Pend. Miskin (ribu jiwa)",$A$7,"Tahun",2020)/GETPIVOTDATA("Jml. Pend. Miskin (ribu jiwa)",$K$7,"Tahun",2020)</f>
        <v>#REF!</v>
      </c>
      <c r="GUU2" s="13" t="e">
        <f>GETPIVOTDATA("Jml. Pend. Miskin (ribu jiwa)",$A$7,"Tahun",2021)/GETPIVOTDATA("Jml. Pend. Miskin (ribu jiwa)",$K$7,"Tahun",2021)</f>
        <v>#REF!</v>
      </c>
      <c r="GUX2" t="s">
        <v>764</v>
      </c>
      <c r="GUY2" s="13">
        <f>GETPIVOTDATA("% Pend. Miskin",$F$7,"Tahun",2020)</f>
        <v>6.6950000000000003</v>
      </c>
      <c r="GUZ2" s="13">
        <f>GETPIVOTDATA("% Pend. Miskin",$F$7,"Tahun",2021)</f>
        <v>6.9399999999999995</v>
      </c>
      <c r="GVA2" t="s">
        <v>763</v>
      </c>
      <c r="GVB2" s="13" t="e">
        <f>GETPIVOTDATA("Jml. Pend. Miskin (ribu jiwa)",$A$7,"Tahun",2020)/GETPIVOTDATA("Jml. Pend. Miskin (ribu jiwa)",$K$7,"Tahun",2020)</f>
        <v>#REF!</v>
      </c>
      <c r="GVC2" s="13" t="e">
        <f>GETPIVOTDATA("Jml. Pend. Miskin (ribu jiwa)",$A$7,"Tahun",2021)/GETPIVOTDATA("Jml. Pend. Miskin (ribu jiwa)",$K$7,"Tahun",2021)</f>
        <v>#REF!</v>
      </c>
      <c r="GVF2" t="s">
        <v>764</v>
      </c>
      <c r="GVG2" s="13">
        <f>GETPIVOTDATA("% Pend. Miskin",$F$7,"Tahun",2020)</f>
        <v>6.6950000000000003</v>
      </c>
      <c r="GVH2" s="13">
        <f>GETPIVOTDATA("% Pend. Miskin",$F$7,"Tahun",2021)</f>
        <v>6.9399999999999995</v>
      </c>
      <c r="GVI2" t="s">
        <v>763</v>
      </c>
      <c r="GVJ2" s="13" t="e">
        <f>GETPIVOTDATA("Jml. Pend. Miskin (ribu jiwa)",$A$7,"Tahun",2020)/GETPIVOTDATA("Jml. Pend. Miskin (ribu jiwa)",$K$7,"Tahun",2020)</f>
        <v>#REF!</v>
      </c>
      <c r="GVK2" s="13" t="e">
        <f>GETPIVOTDATA("Jml. Pend. Miskin (ribu jiwa)",$A$7,"Tahun",2021)/GETPIVOTDATA("Jml. Pend. Miskin (ribu jiwa)",$K$7,"Tahun",2021)</f>
        <v>#REF!</v>
      </c>
      <c r="GVN2" t="s">
        <v>764</v>
      </c>
      <c r="GVO2" s="13">
        <f>GETPIVOTDATA("% Pend. Miskin",$F$7,"Tahun",2020)</f>
        <v>6.6950000000000003</v>
      </c>
      <c r="GVP2" s="13">
        <f>GETPIVOTDATA("% Pend. Miskin",$F$7,"Tahun",2021)</f>
        <v>6.9399999999999995</v>
      </c>
      <c r="GVQ2" t="s">
        <v>763</v>
      </c>
      <c r="GVR2" s="13" t="e">
        <f>GETPIVOTDATA("Jml. Pend. Miskin (ribu jiwa)",$A$7,"Tahun",2020)/GETPIVOTDATA("Jml. Pend. Miskin (ribu jiwa)",$K$7,"Tahun",2020)</f>
        <v>#REF!</v>
      </c>
      <c r="GVS2" s="13" t="e">
        <f>GETPIVOTDATA("Jml. Pend. Miskin (ribu jiwa)",$A$7,"Tahun",2021)/GETPIVOTDATA("Jml. Pend. Miskin (ribu jiwa)",$K$7,"Tahun",2021)</f>
        <v>#REF!</v>
      </c>
      <c r="GVV2" t="s">
        <v>764</v>
      </c>
      <c r="GVW2" s="13">
        <f>GETPIVOTDATA("% Pend. Miskin",$F$7,"Tahun",2020)</f>
        <v>6.6950000000000003</v>
      </c>
      <c r="GVX2" s="13">
        <f>GETPIVOTDATA("% Pend. Miskin",$F$7,"Tahun",2021)</f>
        <v>6.9399999999999995</v>
      </c>
      <c r="GVY2" t="s">
        <v>763</v>
      </c>
      <c r="GVZ2" s="13" t="e">
        <f>GETPIVOTDATA("Jml. Pend. Miskin (ribu jiwa)",$A$7,"Tahun",2020)/GETPIVOTDATA("Jml. Pend. Miskin (ribu jiwa)",$K$7,"Tahun",2020)</f>
        <v>#REF!</v>
      </c>
      <c r="GWA2" s="13" t="e">
        <f>GETPIVOTDATA("Jml. Pend. Miskin (ribu jiwa)",$A$7,"Tahun",2021)/GETPIVOTDATA("Jml. Pend. Miskin (ribu jiwa)",$K$7,"Tahun",2021)</f>
        <v>#REF!</v>
      </c>
      <c r="GWD2" t="s">
        <v>764</v>
      </c>
      <c r="GWE2" s="13">
        <f>GETPIVOTDATA("% Pend. Miskin",$F$7,"Tahun",2020)</f>
        <v>6.6950000000000003</v>
      </c>
      <c r="GWF2" s="13">
        <f>GETPIVOTDATA("% Pend. Miskin",$F$7,"Tahun",2021)</f>
        <v>6.9399999999999995</v>
      </c>
      <c r="GWG2" t="s">
        <v>763</v>
      </c>
      <c r="GWH2" s="13" t="e">
        <f>GETPIVOTDATA("Jml. Pend. Miskin (ribu jiwa)",$A$7,"Tahun",2020)/GETPIVOTDATA("Jml. Pend. Miskin (ribu jiwa)",$K$7,"Tahun",2020)</f>
        <v>#REF!</v>
      </c>
      <c r="GWI2" s="13" t="e">
        <f>GETPIVOTDATA("Jml. Pend. Miskin (ribu jiwa)",$A$7,"Tahun",2021)/GETPIVOTDATA("Jml. Pend. Miskin (ribu jiwa)",$K$7,"Tahun",2021)</f>
        <v>#REF!</v>
      </c>
      <c r="GWL2" t="s">
        <v>764</v>
      </c>
      <c r="GWM2" s="13">
        <f>GETPIVOTDATA("% Pend. Miskin",$F$7,"Tahun",2020)</f>
        <v>6.6950000000000003</v>
      </c>
      <c r="GWN2" s="13">
        <f>GETPIVOTDATA("% Pend. Miskin",$F$7,"Tahun",2021)</f>
        <v>6.9399999999999995</v>
      </c>
      <c r="GWO2" t="s">
        <v>763</v>
      </c>
      <c r="GWP2" s="13" t="e">
        <f>GETPIVOTDATA("Jml. Pend. Miskin (ribu jiwa)",$A$7,"Tahun",2020)/GETPIVOTDATA("Jml. Pend. Miskin (ribu jiwa)",$K$7,"Tahun",2020)</f>
        <v>#REF!</v>
      </c>
      <c r="GWQ2" s="13" t="e">
        <f>GETPIVOTDATA("Jml. Pend. Miskin (ribu jiwa)",$A$7,"Tahun",2021)/GETPIVOTDATA("Jml. Pend. Miskin (ribu jiwa)",$K$7,"Tahun",2021)</f>
        <v>#REF!</v>
      </c>
      <c r="GWT2" t="s">
        <v>764</v>
      </c>
      <c r="GWU2" s="13">
        <f>GETPIVOTDATA("% Pend. Miskin",$F$7,"Tahun",2020)</f>
        <v>6.6950000000000003</v>
      </c>
      <c r="GWV2" s="13">
        <f>GETPIVOTDATA("% Pend. Miskin",$F$7,"Tahun",2021)</f>
        <v>6.9399999999999995</v>
      </c>
      <c r="GWW2" t="s">
        <v>763</v>
      </c>
      <c r="GWX2" s="13" t="e">
        <f>GETPIVOTDATA("Jml. Pend. Miskin (ribu jiwa)",$A$7,"Tahun",2020)/GETPIVOTDATA("Jml. Pend. Miskin (ribu jiwa)",$K$7,"Tahun",2020)</f>
        <v>#REF!</v>
      </c>
      <c r="GWY2" s="13" t="e">
        <f>GETPIVOTDATA("Jml. Pend. Miskin (ribu jiwa)",$A$7,"Tahun",2021)/GETPIVOTDATA("Jml. Pend. Miskin (ribu jiwa)",$K$7,"Tahun",2021)</f>
        <v>#REF!</v>
      </c>
      <c r="GXB2" t="s">
        <v>764</v>
      </c>
      <c r="GXC2" s="13">
        <f>GETPIVOTDATA("% Pend. Miskin",$F$7,"Tahun",2020)</f>
        <v>6.6950000000000003</v>
      </c>
      <c r="GXD2" s="13">
        <f>GETPIVOTDATA("% Pend. Miskin",$F$7,"Tahun",2021)</f>
        <v>6.9399999999999995</v>
      </c>
      <c r="GXE2" t="s">
        <v>763</v>
      </c>
      <c r="GXF2" s="13" t="e">
        <f>GETPIVOTDATA("Jml. Pend. Miskin (ribu jiwa)",$A$7,"Tahun",2020)/GETPIVOTDATA("Jml. Pend. Miskin (ribu jiwa)",$K$7,"Tahun",2020)</f>
        <v>#REF!</v>
      </c>
      <c r="GXG2" s="13" t="e">
        <f>GETPIVOTDATA("Jml. Pend. Miskin (ribu jiwa)",$A$7,"Tahun",2021)/GETPIVOTDATA("Jml. Pend. Miskin (ribu jiwa)",$K$7,"Tahun",2021)</f>
        <v>#REF!</v>
      </c>
      <c r="GXJ2" t="s">
        <v>764</v>
      </c>
      <c r="GXK2" s="13">
        <f>GETPIVOTDATA("% Pend. Miskin",$F$7,"Tahun",2020)</f>
        <v>6.6950000000000003</v>
      </c>
      <c r="GXL2" s="13">
        <f>GETPIVOTDATA("% Pend. Miskin",$F$7,"Tahun",2021)</f>
        <v>6.9399999999999995</v>
      </c>
      <c r="GXM2" t="s">
        <v>763</v>
      </c>
      <c r="GXN2" s="13" t="e">
        <f>GETPIVOTDATA("Jml. Pend. Miskin (ribu jiwa)",$A$7,"Tahun",2020)/GETPIVOTDATA("Jml. Pend. Miskin (ribu jiwa)",$K$7,"Tahun",2020)</f>
        <v>#REF!</v>
      </c>
      <c r="GXO2" s="13" t="e">
        <f>GETPIVOTDATA("Jml. Pend. Miskin (ribu jiwa)",$A$7,"Tahun",2021)/GETPIVOTDATA("Jml. Pend. Miskin (ribu jiwa)",$K$7,"Tahun",2021)</f>
        <v>#REF!</v>
      </c>
      <c r="GXR2" t="s">
        <v>764</v>
      </c>
      <c r="GXS2" s="13">
        <f>GETPIVOTDATA("% Pend. Miskin",$F$7,"Tahun",2020)</f>
        <v>6.6950000000000003</v>
      </c>
      <c r="GXT2" s="13">
        <f>GETPIVOTDATA("% Pend. Miskin",$F$7,"Tahun",2021)</f>
        <v>6.9399999999999995</v>
      </c>
      <c r="GXU2" t="s">
        <v>763</v>
      </c>
      <c r="GXV2" s="13" t="e">
        <f>GETPIVOTDATA("Jml. Pend. Miskin (ribu jiwa)",$A$7,"Tahun",2020)/GETPIVOTDATA("Jml. Pend. Miskin (ribu jiwa)",$K$7,"Tahun",2020)</f>
        <v>#REF!</v>
      </c>
      <c r="GXW2" s="13" t="e">
        <f>GETPIVOTDATA("Jml. Pend. Miskin (ribu jiwa)",$A$7,"Tahun",2021)/GETPIVOTDATA("Jml. Pend. Miskin (ribu jiwa)",$K$7,"Tahun",2021)</f>
        <v>#REF!</v>
      </c>
      <c r="GXZ2" t="s">
        <v>764</v>
      </c>
      <c r="GYA2" s="13">
        <f>GETPIVOTDATA("% Pend. Miskin",$F$7,"Tahun",2020)</f>
        <v>6.6950000000000003</v>
      </c>
      <c r="GYB2" s="13">
        <f>GETPIVOTDATA("% Pend. Miskin",$F$7,"Tahun",2021)</f>
        <v>6.9399999999999995</v>
      </c>
      <c r="GYC2" t="s">
        <v>763</v>
      </c>
      <c r="GYD2" s="13" t="e">
        <f>GETPIVOTDATA("Jml. Pend. Miskin (ribu jiwa)",$A$7,"Tahun",2020)/GETPIVOTDATA("Jml. Pend. Miskin (ribu jiwa)",$K$7,"Tahun",2020)</f>
        <v>#REF!</v>
      </c>
      <c r="GYE2" s="13" t="e">
        <f>GETPIVOTDATA("Jml. Pend. Miskin (ribu jiwa)",$A$7,"Tahun",2021)/GETPIVOTDATA("Jml. Pend. Miskin (ribu jiwa)",$K$7,"Tahun",2021)</f>
        <v>#REF!</v>
      </c>
      <c r="GYH2" t="s">
        <v>764</v>
      </c>
      <c r="GYI2" s="13">
        <f>GETPIVOTDATA("% Pend. Miskin",$F$7,"Tahun",2020)</f>
        <v>6.6950000000000003</v>
      </c>
      <c r="GYJ2" s="13">
        <f>GETPIVOTDATA("% Pend. Miskin",$F$7,"Tahun",2021)</f>
        <v>6.9399999999999995</v>
      </c>
      <c r="GYK2" t="s">
        <v>763</v>
      </c>
      <c r="GYL2" s="13" t="e">
        <f>GETPIVOTDATA("Jml. Pend. Miskin (ribu jiwa)",$A$7,"Tahun",2020)/GETPIVOTDATA("Jml. Pend. Miskin (ribu jiwa)",$K$7,"Tahun",2020)</f>
        <v>#REF!</v>
      </c>
      <c r="GYM2" s="13" t="e">
        <f>GETPIVOTDATA("Jml. Pend. Miskin (ribu jiwa)",$A$7,"Tahun",2021)/GETPIVOTDATA("Jml. Pend. Miskin (ribu jiwa)",$K$7,"Tahun",2021)</f>
        <v>#REF!</v>
      </c>
      <c r="GYP2" t="s">
        <v>764</v>
      </c>
      <c r="GYQ2" s="13">
        <f>GETPIVOTDATA("% Pend. Miskin",$F$7,"Tahun",2020)</f>
        <v>6.6950000000000003</v>
      </c>
      <c r="GYR2" s="13">
        <f>GETPIVOTDATA("% Pend. Miskin",$F$7,"Tahun",2021)</f>
        <v>6.9399999999999995</v>
      </c>
      <c r="GYS2" t="s">
        <v>763</v>
      </c>
      <c r="GYT2" s="13" t="e">
        <f>GETPIVOTDATA("Jml. Pend. Miskin (ribu jiwa)",$A$7,"Tahun",2020)/GETPIVOTDATA("Jml. Pend. Miskin (ribu jiwa)",$K$7,"Tahun",2020)</f>
        <v>#REF!</v>
      </c>
      <c r="GYU2" s="13" t="e">
        <f>GETPIVOTDATA("Jml. Pend. Miskin (ribu jiwa)",$A$7,"Tahun",2021)/GETPIVOTDATA("Jml. Pend. Miskin (ribu jiwa)",$K$7,"Tahun",2021)</f>
        <v>#REF!</v>
      </c>
      <c r="GYX2" t="s">
        <v>764</v>
      </c>
      <c r="GYY2" s="13">
        <f>GETPIVOTDATA("% Pend. Miskin",$F$7,"Tahun",2020)</f>
        <v>6.6950000000000003</v>
      </c>
      <c r="GYZ2" s="13">
        <f>GETPIVOTDATA("% Pend. Miskin",$F$7,"Tahun",2021)</f>
        <v>6.9399999999999995</v>
      </c>
      <c r="GZA2" t="s">
        <v>763</v>
      </c>
      <c r="GZB2" s="13" t="e">
        <f>GETPIVOTDATA("Jml. Pend. Miskin (ribu jiwa)",$A$7,"Tahun",2020)/GETPIVOTDATA("Jml. Pend. Miskin (ribu jiwa)",$K$7,"Tahun",2020)</f>
        <v>#REF!</v>
      </c>
      <c r="GZC2" s="13" t="e">
        <f>GETPIVOTDATA("Jml. Pend. Miskin (ribu jiwa)",$A$7,"Tahun",2021)/GETPIVOTDATA("Jml. Pend. Miskin (ribu jiwa)",$K$7,"Tahun",2021)</f>
        <v>#REF!</v>
      </c>
      <c r="GZF2" t="s">
        <v>764</v>
      </c>
      <c r="GZG2" s="13">
        <f>GETPIVOTDATA("% Pend. Miskin",$F$7,"Tahun",2020)</f>
        <v>6.6950000000000003</v>
      </c>
      <c r="GZH2" s="13">
        <f>GETPIVOTDATA("% Pend. Miskin",$F$7,"Tahun",2021)</f>
        <v>6.9399999999999995</v>
      </c>
      <c r="GZI2" t="s">
        <v>763</v>
      </c>
      <c r="GZJ2" s="13" t="e">
        <f>GETPIVOTDATA("Jml. Pend. Miskin (ribu jiwa)",$A$7,"Tahun",2020)/GETPIVOTDATA("Jml. Pend. Miskin (ribu jiwa)",$K$7,"Tahun",2020)</f>
        <v>#REF!</v>
      </c>
      <c r="GZK2" s="13" t="e">
        <f>GETPIVOTDATA("Jml. Pend. Miskin (ribu jiwa)",$A$7,"Tahun",2021)/GETPIVOTDATA("Jml. Pend. Miskin (ribu jiwa)",$K$7,"Tahun",2021)</f>
        <v>#REF!</v>
      </c>
      <c r="GZN2" t="s">
        <v>764</v>
      </c>
      <c r="GZO2" s="13">
        <f>GETPIVOTDATA("% Pend. Miskin",$F$7,"Tahun",2020)</f>
        <v>6.6950000000000003</v>
      </c>
      <c r="GZP2" s="13">
        <f>GETPIVOTDATA("% Pend. Miskin",$F$7,"Tahun",2021)</f>
        <v>6.9399999999999995</v>
      </c>
      <c r="GZQ2" t="s">
        <v>763</v>
      </c>
      <c r="GZR2" s="13" t="e">
        <f>GETPIVOTDATA("Jml. Pend. Miskin (ribu jiwa)",$A$7,"Tahun",2020)/GETPIVOTDATA("Jml. Pend. Miskin (ribu jiwa)",$K$7,"Tahun",2020)</f>
        <v>#REF!</v>
      </c>
      <c r="GZS2" s="13" t="e">
        <f>GETPIVOTDATA("Jml. Pend. Miskin (ribu jiwa)",$A$7,"Tahun",2021)/GETPIVOTDATA("Jml. Pend. Miskin (ribu jiwa)",$K$7,"Tahun",2021)</f>
        <v>#REF!</v>
      </c>
      <c r="GZV2" t="s">
        <v>764</v>
      </c>
      <c r="GZW2" s="13">
        <f>GETPIVOTDATA("% Pend. Miskin",$F$7,"Tahun",2020)</f>
        <v>6.6950000000000003</v>
      </c>
      <c r="GZX2" s="13">
        <f>GETPIVOTDATA("% Pend. Miskin",$F$7,"Tahun",2021)</f>
        <v>6.9399999999999995</v>
      </c>
      <c r="GZY2" t="s">
        <v>763</v>
      </c>
      <c r="GZZ2" s="13" t="e">
        <f>GETPIVOTDATA("Jml. Pend. Miskin (ribu jiwa)",$A$7,"Tahun",2020)/GETPIVOTDATA("Jml. Pend. Miskin (ribu jiwa)",$K$7,"Tahun",2020)</f>
        <v>#REF!</v>
      </c>
      <c r="HAA2" s="13" t="e">
        <f>GETPIVOTDATA("Jml. Pend. Miskin (ribu jiwa)",$A$7,"Tahun",2021)/GETPIVOTDATA("Jml. Pend. Miskin (ribu jiwa)",$K$7,"Tahun",2021)</f>
        <v>#REF!</v>
      </c>
      <c r="HAD2" t="s">
        <v>764</v>
      </c>
      <c r="HAE2" s="13">
        <f>GETPIVOTDATA("% Pend. Miskin",$F$7,"Tahun",2020)</f>
        <v>6.6950000000000003</v>
      </c>
      <c r="HAF2" s="13">
        <f>GETPIVOTDATA("% Pend. Miskin",$F$7,"Tahun",2021)</f>
        <v>6.9399999999999995</v>
      </c>
      <c r="HAG2" t="s">
        <v>763</v>
      </c>
      <c r="HAH2" s="13" t="e">
        <f>GETPIVOTDATA("Jml. Pend. Miskin (ribu jiwa)",$A$7,"Tahun",2020)/GETPIVOTDATA("Jml. Pend. Miskin (ribu jiwa)",$K$7,"Tahun",2020)</f>
        <v>#REF!</v>
      </c>
      <c r="HAI2" s="13" t="e">
        <f>GETPIVOTDATA("Jml. Pend. Miskin (ribu jiwa)",$A$7,"Tahun",2021)/GETPIVOTDATA("Jml. Pend. Miskin (ribu jiwa)",$K$7,"Tahun",2021)</f>
        <v>#REF!</v>
      </c>
      <c r="HAL2" t="s">
        <v>764</v>
      </c>
      <c r="HAM2" s="13">
        <f>GETPIVOTDATA("% Pend. Miskin",$F$7,"Tahun",2020)</f>
        <v>6.6950000000000003</v>
      </c>
      <c r="HAN2" s="13">
        <f>GETPIVOTDATA("% Pend. Miskin",$F$7,"Tahun",2021)</f>
        <v>6.9399999999999995</v>
      </c>
      <c r="HAO2" t="s">
        <v>763</v>
      </c>
      <c r="HAP2" s="13" t="e">
        <f>GETPIVOTDATA("Jml. Pend. Miskin (ribu jiwa)",$A$7,"Tahun",2020)/GETPIVOTDATA("Jml. Pend. Miskin (ribu jiwa)",$K$7,"Tahun",2020)</f>
        <v>#REF!</v>
      </c>
      <c r="HAQ2" s="13" t="e">
        <f>GETPIVOTDATA("Jml. Pend. Miskin (ribu jiwa)",$A$7,"Tahun",2021)/GETPIVOTDATA("Jml. Pend. Miskin (ribu jiwa)",$K$7,"Tahun",2021)</f>
        <v>#REF!</v>
      </c>
      <c r="HAT2" t="s">
        <v>764</v>
      </c>
      <c r="HAU2" s="13">
        <f>GETPIVOTDATA("% Pend. Miskin",$F$7,"Tahun",2020)</f>
        <v>6.6950000000000003</v>
      </c>
      <c r="HAV2" s="13">
        <f>GETPIVOTDATA("% Pend. Miskin",$F$7,"Tahun",2021)</f>
        <v>6.9399999999999995</v>
      </c>
      <c r="HAW2" t="s">
        <v>763</v>
      </c>
      <c r="HAX2" s="13" t="e">
        <f>GETPIVOTDATA("Jml. Pend. Miskin (ribu jiwa)",$A$7,"Tahun",2020)/GETPIVOTDATA("Jml. Pend. Miskin (ribu jiwa)",$K$7,"Tahun",2020)</f>
        <v>#REF!</v>
      </c>
      <c r="HAY2" s="13" t="e">
        <f>GETPIVOTDATA("Jml. Pend. Miskin (ribu jiwa)",$A$7,"Tahun",2021)/GETPIVOTDATA("Jml. Pend. Miskin (ribu jiwa)",$K$7,"Tahun",2021)</f>
        <v>#REF!</v>
      </c>
      <c r="HBB2" t="s">
        <v>764</v>
      </c>
      <c r="HBC2" s="13">
        <f>GETPIVOTDATA("% Pend. Miskin",$F$7,"Tahun",2020)</f>
        <v>6.6950000000000003</v>
      </c>
      <c r="HBD2" s="13">
        <f>GETPIVOTDATA("% Pend. Miskin",$F$7,"Tahun",2021)</f>
        <v>6.9399999999999995</v>
      </c>
      <c r="HBE2" t="s">
        <v>763</v>
      </c>
      <c r="HBF2" s="13" t="e">
        <f>GETPIVOTDATA("Jml. Pend. Miskin (ribu jiwa)",$A$7,"Tahun",2020)/GETPIVOTDATA("Jml. Pend. Miskin (ribu jiwa)",$K$7,"Tahun",2020)</f>
        <v>#REF!</v>
      </c>
      <c r="HBG2" s="13" t="e">
        <f>GETPIVOTDATA("Jml. Pend. Miskin (ribu jiwa)",$A$7,"Tahun",2021)/GETPIVOTDATA("Jml. Pend. Miskin (ribu jiwa)",$K$7,"Tahun",2021)</f>
        <v>#REF!</v>
      </c>
      <c r="HBJ2" t="s">
        <v>764</v>
      </c>
      <c r="HBK2" s="13">
        <f>GETPIVOTDATA("% Pend. Miskin",$F$7,"Tahun",2020)</f>
        <v>6.6950000000000003</v>
      </c>
      <c r="HBL2" s="13">
        <f>GETPIVOTDATA("% Pend. Miskin",$F$7,"Tahun",2021)</f>
        <v>6.9399999999999995</v>
      </c>
      <c r="HBM2" t="s">
        <v>763</v>
      </c>
      <c r="HBN2" s="13" t="e">
        <f>GETPIVOTDATA("Jml. Pend. Miskin (ribu jiwa)",$A$7,"Tahun",2020)/GETPIVOTDATA("Jml. Pend. Miskin (ribu jiwa)",$K$7,"Tahun",2020)</f>
        <v>#REF!</v>
      </c>
      <c r="HBO2" s="13" t="e">
        <f>GETPIVOTDATA("Jml. Pend. Miskin (ribu jiwa)",$A$7,"Tahun",2021)/GETPIVOTDATA("Jml. Pend. Miskin (ribu jiwa)",$K$7,"Tahun",2021)</f>
        <v>#REF!</v>
      </c>
      <c r="HBR2" t="s">
        <v>764</v>
      </c>
      <c r="HBS2" s="13">
        <f>GETPIVOTDATA("% Pend. Miskin",$F$7,"Tahun",2020)</f>
        <v>6.6950000000000003</v>
      </c>
      <c r="HBT2" s="13">
        <f>GETPIVOTDATA("% Pend. Miskin",$F$7,"Tahun",2021)</f>
        <v>6.9399999999999995</v>
      </c>
      <c r="HBU2" t="s">
        <v>763</v>
      </c>
      <c r="HBV2" s="13" t="e">
        <f>GETPIVOTDATA("Jml. Pend. Miskin (ribu jiwa)",$A$7,"Tahun",2020)/GETPIVOTDATA("Jml. Pend. Miskin (ribu jiwa)",$K$7,"Tahun",2020)</f>
        <v>#REF!</v>
      </c>
      <c r="HBW2" s="13" t="e">
        <f>GETPIVOTDATA("Jml. Pend. Miskin (ribu jiwa)",$A$7,"Tahun",2021)/GETPIVOTDATA("Jml. Pend. Miskin (ribu jiwa)",$K$7,"Tahun",2021)</f>
        <v>#REF!</v>
      </c>
      <c r="HBZ2" t="s">
        <v>764</v>
      </c>
      <c r="HCA2" s="13">
        <f>GETPIVOTDATA("% Pend. Miskin",$F$7,"Tahun",2020)</f>
        <v>6.6950000000000003</v>
      </c>
      <c r="HCB2" s="13">
        <f>GETPIVOTDATA("% Pend. Miskin",$F$7,"Tahun",2021)</f>
        <v>6.9399999999999995</v>
      </c>
      <c r="HCC2" t="s">
        <v>763</v>
      </c>
      <c r="HCD2" s="13" t="e">
        <f>GETPIVOTDATA("Jml. Pend. Miskin (ribu jiwa)",$A$7,"Tahun",2020)/GETPIVOTDATA("Jml. Pend. Miskin (ribu jiwa)",$K$7,"Tahun",2020)</f>
        <v>#REF!</v>
      </c>
      <c r="HCE2" s="13" t="e">
        <f>GETPIVOTDATA("Jml. Pend. Miskin (ribu jiwa)",$A$7,"Tahun",2021)/GETPIVOTDATA("Jml. Pend. Miskin (ribu jiwa)",$K$7,"Tahun",2021)</f>
        <v>#REF!</v>
      </c>
      <c r="HCH2" t="s">
        <v>764</v>
      </c>
      <c r="HCI2" s="13">
        <f>GETPIVOTDATA("% Pend. Miskin",$F$7,"Tahun",2020)</f>
        <v>6.6950000000000003</v>
      </c>
      <c r="HCJ2" s="13">
        <f>GETPIVOTDATA("% Pend. Miskin",$F$7,"Tahun",2021)</f>
        <v>6.9399999999999995</v>
      </c>
      <c r="HCK2" t="s">
        <v>763</v>
      </c>
      <c r="HCL2" s="13" t="e">
        <f>GETPIVOTDATA("Jml. Pend. Miskin (ribu jiwa)",$A$7,"Tahun",2020)/GETPIVOTDATA("Jml. Pend. Miskin (ribu jiwa)",$K$7,"Tahun",2020)</f>
        <v>#REF!</v>
      </c>
      <c r="HCM2" s="13" t="e">
        <f>GETPIVOTDATA("Jml. Pend. Miskin (ribu jiwa)",$A$7,"Tahun",2021)/GETPIVOTDATA("Jml. Pend. Miskin (ribu jiwa)",$K$7,"Tahun",2021)</f>
        <v>#REF!</v>
      </c>
      <c r="HCP2" t="s">
        <v>764</v>
      </c>
      <c r="HCQ2" s="13">
        <f>GETPIVOTDATA("% Pend. Miskin",$F$7,"Tahun",2020)</f>
        <v>6.6950000000000003</v>
      </c>
      <c r="HCR2" s="13">
        <f>GETPIVOTDATA("% Pend. Miskin",$F$7,"Tahun",2021)</f>
        <v>6.9399999999999995</v>
      </c>
      <c r="HCS2" t="s">
        <v>763</v>
      </c>
      <c r="HCT2" s="13" t="e">
        <f>GETPIVOTDATA("Jml. Pend. Miskin (ribu jiwa)",$A$7,"Tahun",2020)/GETPIVOTDATA("Jml. Pend. Miskin (ribu jiwa)",$K$7,"Tahun",2020)</f>
        <v>#REF!</v>
      </c>
      <c r="HCU2" s="13" t="e">
        <f>GETPIVOTDATA("Jml. Pend. Miskin (ribu jiwa)",$A$7,"Tahun",2021)/GETPIVOTDATA("Jml. Pend. Miskin (ribu jiwa)",$K$7,"Tahun",2021)</f>
        <v>#REF!</v>
      </c>
      <c r="HCX2" t="s">
        <v>764</v>
      </c>
      <c r="HCY2" s="13">
        <f>GETPIVOTDATA("% Pend. Miskin",$F$7,"Tahun",2020)</f>
        <v>6.6950000000000003</v>
      </c>
      <c r="HCZ2" s="13">
        <f>GETPIVOTDATA("% Pend. Miskin",$F$7,"Tahun",2021)</f>
        <v>6.9399999999999995</v>
      </c>
      <c r="HDA2" t="s">
        <v>763</v>
      </c>
      <c r="HDB2" s="13" t="e">
        <f>GETPIVOTDATA("Jml. Pend. Miskin (ribu jiwa)",$A$7,"Tahun",2020)/GETPIVOTDATA("Jml. Pend. Miskin (ribu jiwa)",$K$7,"Tahun",2020)</f>
        <v>#REF!</v>
      </c>
      <c r="HDC2" s="13" t="e">
        <f>GETPIVOTDATA("Jml. Pend. Miskin (ribu jiwa)",$A$7,"Tahun",2021)/GETPIVOTDATA("Jml. Pend. Miskin (ribu jiwa)",$K$7,"Tahun",2021)</f>
        <v>#REF!</v>
      </c>
      <c r="HDF2" t="s">
        <v>764</v>
      </c>
      <c r="HDG2" s="13">
        <f>GETPIVOTDATA("% Pend. Miskin",$F$7,"Tahun",2020)</f>
        <v>6.6950000000000003</v>
      </c>
      <c r="HDH2" s="13">
        <f>GETPIVOTDATA("% Pend. Miskin",$F$7,"Tahun",2021)</f>
        <v>6.9399999999999995</v>
      </c>
      <c r="HDI2" t="s">
        <v>763</v>
      </c>
      <c r="HDJ2" s="13" t="e">
        <f>GETPIVOTDATA("Jml. Pend. Miskin (ribu jiwa)",$A$7,"Tahun",2020)/GETPIVOTDATA("Jml. Pend. Miskin (ribu jiwa)",$K$7,"Tahun",2020)</f>
        <v>#REF!</v>
      </c>
      <c r="HDK2" s="13" t="e">
        <f>GETPIVOTDATA("Jml. Pend. Miskin (ribu jiwa)",$A$7,"Tahun",2021)/GETPIVOTDATA("Jml. Pend. Miskin (ribu jiwa)",$K$7,"Tahun",2021)</f>
        <v>#REF!</v>
      </c>
      <c r="HDN2" t="s">
        <v>764</v>
      </c>
      <c r="HDO2" s="13">
        <f>GETPIVOTDATA("% Pend. Miskin",$F$7,"Tahun",2020)</f>
        <v>6.6950000000000003</v>
      </c>
      <c r="HDP2" s="13">
        <f>GETPIVOTDATA("% Pend. Miskin",$F$7,"Tahun",2021)</f>
        <v>6.9399999999999995</v>
      </c>
      <c r="HDQ2" t="s">
        <v>763</v>
      </c>
      <c r="HDR2" s="13" t="e">
        <f>GETPIVOTDATA("Jml. Pend. Miskin (ribu jiwa)",$A$7,"Tahun",2020)/GETPIVOTDATA("Jml. Pend. Miskin (ribu jiwa)",$K$7,"Tahun",2020)</f>
        <v>#REF!</v>
      </c>
      <c r="HDS2" s="13" t="e">
        <f>GETPIVOTDATA("Jml. Pend. Miskin (ribu jiwa)",$A$7,"Tahun",2021)/GETPIVOTDATA("Jml. Pend. Miskin (ribu jiwa)",$K$7,"Tahun",2021)</f>
        <v>#REF!</v>
      </c>
      <c r="HDV2" t="s">
        <v>764</v>
      </c>
      <c r="HDW2" s="13">
        <f>GETPIVOTDATA("% Pend. Miskin",$F$7,"Tahun",2020)</f>
        <v>6.6950000000000003</v>
      </c>
      <c r="HDX2" s="13">
        <f>GETPIVOTDATA("% Pend. Miskin",$F$7,"Tahun",2021)</f>
        <v>6.9399999999999995</v>
      </c>
      <c r="HDY2" t="s">
        <v>763</v>
      </c>
      <c r="HDZ2" s="13" t="e">
        <f>GETPIVOTDATA("Jml. Pend. Miskin (ribu jiwa)",$A$7,"Tahun",2020)/GETPIVOTDATA("Jml. Pend. Miskin (ribu jiwa)",$K$7,"Tahun",2020)</f>
        <v>#REF!</v>
      </c>
      <c r="HEA2" s="13" t="e">
        <f>GETPIVOTDATA("Jml. Pend. Miskin (ribu jiwa)",$A$7,"Tahun",2021)/GETPIVOTDATA("Jml. Pend. Miskin (ribu jiwa)",$K$7,"Tahun",2021)</f>
        <v>#REF!</v>
      </c>
      <c r="HED2" t="s">
        <v>764</v>
      </c>
      <c r="HEE2" s="13">
        <f>GETPIVOTDATA("% Pend. Miskin",$F$7,"Tahun",2020)</f>
        <v>6.6950000000000003</v>
      </c>
      <c r="HEF2" s="13">
        <f>GETPIVOTDATA("% Pend. Miskin",$F$7,"Tahun",2021)</f>
        <v>6.9399999999999995</v>
      </c>
      <c r="HEG2" t="s">
        <v>763</v>
      </c>
      <c r="HEH2" s="13" t="e">
        <f>GETPIVOTDATA("Jml. Pend. Miskin (ribu jiwa)",$A$7,"Tahun",2020)/GETPIVOTDATA("Jml. Pend. Miskin (ribu jiwa)",$K$7,"Tahun",2020)</f>
        <v>#REF!</v>
      </c>
      <c r="HEI2" s="13" t="e">
        <f>GETPIVOTDATA("Jml. Pend. Miskin (ribu jiwa)",$A$7,"Tahun",2021)/GETPIVOTDATA("Jml. Pend. Miskin (ribu jiwa)",$K$7,"Tahun",2021)</f>
        <v>#REF!</v>
      </c>
      <c r="HEL2" t="s">
        <v>764</v>
      </c>
      <c r="HEM2" s="13">
        <f>GETPIVOTDATA("% Pend. Miskin",$F$7,"Tahun",2020)</f>
        <v>6.6950000000000003</v>
      </c>
      <c r="HEN2" s="13">
        <f>GETPIVOTDATA("% Pend. Miskin",$F$7,"Tahun",2021)</f>
        <v>6.9399999999999995</v>
      </c>
      <c r="HEO2" t="s">
        <v>763</v>
      </c>
      <c r="HEP2" s="13" t="e">
        <f>GETPIVOTDATA("Jml. Pend. Miskin (ribu jiwa)",$A$7,"Tahun",2020)/GETPIVOTDATA("Jml. Pend. Miskin (ribu jiwa)",$K$7,"Tahun",2020)</f>
        <v>#REF!</v>
      </c>
      <c r="HEQ2" s="13" t="e">
        <f>GETPIVOTDATA("Jml. Pend. Miskin (ribu jiwa)",$A$7,"Tahun",2021)/GETPIVOTDATA("Jml. Pend. Miskin (ribu jiwa)",$K$7,"Tahun",2021)</f>
        <v>#REF!</v>
      </c>
      <c r="HET2" t="s">
        <v>764</v>
      </c>
      <c r="HEU2" s="13">
        <f>GETPIVOTDATA("% Pend. Miskin",$F$7,"Tahun",2020)</f>
        <v>6.6950000000000003</v>
      </c>
      <c r="HEV2" s="13">
        <f>GETPIVOTDATA("% Pend. Miskin",$F$7,"Tahun",2021)</f>
        <v>6.9399999999999995</v>
      </c>
      <c r="HEW2" t="s">
        <v>763</v>
      </c>
      <c r="HEX2" s="13" t="e">
        <f>GETPIVOTDATA("Jml. Pend. Miskin (ribu jiwa)",$A$7,"Tahun",2020)/GETPIVOTDATA("Jml. Pend. Miskin (ribu jiwa)",$K$7,"Tahun",2020)</f>
        <v>#REF!</v>
      </c>
      <c r="HEY2" s="13" t="e">
        <f>GETPIVOTDATA("Jml. Pend. Miskin (ribu jiwa)",$A$7,"Tahun",2021)/GETPIVOTDATA("Jml. Pend. Miskin (ribu jiwa)",$K$7,"Tahun",2021)</f>
        <v>#REF!</v>
      </c>
      <c r="HFB2" t="s">
        <v>764</v>
      </c>
      <c r="HFC2" s="13">
        <f>GETPIVOTDATA("% Pend. Miskin",$F$7,"Tahun",2020)</f>
        <v>6.6950000000000003</v>
      </c>
      <c r="HFD2" s="13">
        <f>GETPIVOTDATA("% Pend. Miskin",$F$7,"Tahun",2021)</f>
        <v>6.9399999999999995</v>
      </c>
      <c r="HFE2" t="s">
        <v>763</v>
      </c>
      <c r="HFF2" s="13" t="e">
        <f>GETPIVOTDATA("Jml. Pend. Miskin (ribu jiwa)",$A$7,"Tahun",2020)/GETPIVOTDATA("Jml. Pend. Miskin (ribu jiwa)",$K$7,"Tahun",2020)</f>
        <v>#REF!</v>
      </c>
      <c r="HFG2" s="13" t="e">
        <f>GETPIVOTDATA("Jml. Pend. Miskin (ribu jiwa)",$A$7,"Tahun",2021)/GETPIVOTDATA("Jml. Pend. Miskin (ribu jiwa)",$K$7,"Tahun",2021)</f>
        <v>#REF!</v>
      </c>
      <c r="HFJ2" t="s">
        <v>764</v>
      </c>
      <c r="HFK2" s="13">
        <f>GETPIVOTDATA("% Pend. Miskin",$F$7,"Tahun",2020)</f>
        <v>6.6950000000000003</v>
      </c>
      <c r="HFL2" s="13">
        <f>GETPIVOTDATA("% Pend. Miskin",$F$7,"Tahun",2021)</f>
        <v>6.9399999999999995</v>
      </c>
      <c r="HFM2" t="s">
        <v>763</v>
      </c>
      <c r="HFN2" s="13" t="e">
        <f>GETPIVOTDATA("Jml. Pend. Miskin (ribu jiwa)",$A$7,"Tahun",2020)/GETPIVOTDATA("Jml. Pend. Miskin (ribu jiwa)",$K$7,"Tahun",2020)</f>
        <v>#REF!</v>
      </c>
      <c r="HFO2" s="13" t="e">
        <f>GETPIVOTDATA("Jml. Pend. Miskin (ribu jiwa)",$A$7,"Tahun",2021)/GETPIVOTDATA("Jml. Pend. Miskin (ribu jiwa)",$K$7,"Tahun",2021)</f>
        <v>#REF!</v>
      </c>
      <c r="HFR2" t="s">
        <v>764</v>
      </c>
      <c r="HFS2" s="13">
        <f>GETPIVOTDATA("% Pend. Miskin",$F$7,"Tahun",2020)</f>
        <v>6.6950000000000003</v>
      </c>
      <c r="HFT2" s="13">
        <f>GETPIVOTDATA("% Pend. Miskin",$F$7,"Tahun",2021)</f>
        <v>6.9399999999999995</v>
      </c>
      <c r="HFU2" t="s">
        <v>763</v>
      </c>
      <c r="HFV2" s="13" t="e">
        <f>GETPIVOTDATA("Jml. Pend. Miskin (ribu jiwa)",$A$7,"Tahun",2020)/GETPIVOTDATA("Jml. Pend. Miskin (ribu jiwa)",$K$7,"Tahun",2020)</f>
        <v>#REF!</v>
      </c>
      <c r="HFW2" s="13" t="e">
        <f>GETPIVOTDATA("Jml. Pend. Miskin (ribu jiwa)",$A$7,"Tahun",2021)/GETPIVOTDATA("Jml. Pend. Miskin (ribu jiwa)",$K$7,"Tahun",2021)</f>
        <v>#REF!</v>
      </c>
      <c r="HFZ2" t="s">
        <v>764</v>
      </c>
      <c r="HGA2" s="13">
        <f>GETPIVOTDATA("% Pend. Miskin",$F$7,"Tahun",2020)</f>
        <v>6.6950000000000003</v>
      </c>
      <c r="HGB2" s="13">
        <f>GETPIVOTDATA("% Pend. Miskin",$F$7,"Tahun",2021)</f>
        <v>6.9399999999999995</v>
      </c>
      <c r="HGC2" t="s">
        <v>763</v>
      </c>
      <c r="HGD2" s="13" t="e">
        <f>GETPIVOTDATA("Jml. Pend. Miskin (ribu jiwa)",$A$7,"Tahun",2020)/GETPIVOTDATA("Jml. Pend. Miskin (ribu jiwa)",$K$7,"Tahun",2020)</f>
        <v>#REF!</v>
      </c>
      <c r="HGE2" s="13" t="e">
        <f>GETPIVOTDATA("Jml. Pend. Miskin (ribu jiwa)",$A$7,"Tahun",2021)/GETPIVOTDATA("Jml. Pend. Miskin (ribu jiwa)",$K$7,"Tahun",2021)</f>
        <v>#REF!</v>
      </c>
      <c r="HGH2" t="s">
        <v>764</v>
      </c>
      <c r="HGI2" s="13">
        <f>GETPIVOTDATA("% Pend. Miskin",$F$7,"Tahun",2020)</f>
        <v>6.6950000000000003</v>
      </c>
      <c r="HGJ2" s="13">
        <f>GETPIVOTDATA("% Pend. Miskin",$F$7,"Tahun",2021)</f>
        <v>6.9399999999999995</v>
      </c>
      <c r="HGK2" t="s">
        <v>763</v>
      </c>
      <c r="HGL2" s="13" t="e">
        <f>GETPIVOTDATA("Jml. Pend. Miskin (ribu jiwa)",$A$7,"Tahun",2020)/GETPIVOTDATA("Jml. Pend. Miskin (ribu jiwa)",$K$7,"Tahun",2020)</f>
        <v>#REF!</v>
      </c>
      <c r="HGM2" s="13" t="e">
        <f>GETPIVOTDATA("Jml. Pend. Miskin (ribu jiwa)",$A$7,"Tahun",2021)/GETPIVOTDATA("Jml. Pend. Miskin (ribu jiwa)",$K$7,"Tahun",2021)</f>
        <v>#REF!</v>
      </c>
      <c r="HGP2" t="s">
        <v>764</v>
      </c>
      <c r="HGQ2" s="13">
        <f>GETPIVOTDATA("% Pend. Miskin",$F$7,"Tahun",2020)</f>
        <v>6.6950000000000003</v>
      </c>
      <c r="HGR2" s="13">
        <f>GETPIVOTDATA("% Pend. Miskin",$F$7,"Tahun",2021)</f>
        <v>6.9399999999999995</v>
      </c>
      <c r="HGS2" t="s">
        <v>763</v>
      </c>
      <c r="HGT2" s="13" t="e">
        <f>GETPIVOTDATA("Jml. Pend. Miskin (ribu jiwa)",$A$7,"Tahun",2020)/GETPIVOTDATA("Jml. Pend. Miskin (ribu jiwa)",$K$7,"Tahun",2020)</f>
        <v>#REF!</v>
      </c>
      <c r="HGU2" s="13" t="e">
        <f>GETPIVOTDATA("Jml. Pend. Miskin (ribu jiwa)",$A$7,"Tahun",2021)/GETPIVOTDATA("Jml. Pend. Miskin (ribu jiwa)",$K$7,"Tahun",2021)</f>
        <v>#REF!</v>
      </c>
      <c r="HGX2" t="s">
        <v>764</v>
      </c>
      <c r="HGY2" s="13">
        <f>GETPIVOTDATA("% Pend. Miskin",$F$7,"Tahun",2020)</f>
        <v>6.6950000000000003</v>
      </c>
      <c r="HGZ2" s="13">
        <f>GETPIVOTDATA("% Pend. Miskin",$F$7,"Tahun",2021)</f>
        <v>6.9399999999999995</v>
      </c>
      <c r="HHA2" t="s">
        <v>763</v>
      </c>
      <c r="HHB2" s="13" t="e">
        <f>GETPIVOTDATA("Jml. Pend. Miskin (ribu jiwa)",$A$7,"Tahun",2020)/GETPIVOTDATA("Jml. Pend. Miskin (ribu jiwa)",$K$7,"Tahun",2020)</f>
        <v>#REF!</v>
      </c>
      <c r="HHC2" s="13" t="e">
        <f>GETPIVOTDATA("Jml. Pend. Miskin (ribu jiwa)",$A$7,"Tahun",2021)/GETPIVOTDATA("Jml. Pend. Miskin (ribu jiwa)",$K$7,"Tahun",2021)</f>
        <v>#REF!</v>
      </c>
      <c r="HHF2" t="s">
        <v>764</v>
      </c>
      <c r="HHG2" s="13">
        <f>GETPIVOTDATA("% Pend. Miskin",$F$7,"Tahun",2020)</f>
        <v>6.6950000000000003</v>
      </c>
      <c r="HHH2" s="13">
        <f>GETPIVOTDATA("% Pend. Miskin",$F$7,"Tahun",2021)</f>
        <v>6.9399999999999995</v>
      </c>
      <c r="HHI2" t="s">
        <v>763</v>
      </c>
      <c r="HHJ2" s="13" t="e">
        <f>GETPIVOTDATA("Jml. Pend. Miskin (ribu jiwa)",$A$7,"Tahun",2020)/GETPIVOTDATA("Jml. Pend. Miskin (ribu jiwa)",$K$7,"Tahun",2020)</f>
        <v>#REF!</v>
      </c>
      <c r="HHK2" s="13" t="e">
        <f>GETPIVOTDATA("Jml. Pend. Miskin (ribu jiwa)",$A$7,"Tahun",2021)/GETPIVOTDATA("Jml. Pend. Miskin (ribu jiwa)",$K$7,"Tahun",2021)</f>
        <v>#REF!</v>
      </c>
      <c r="HHN2" t="s">
        <v>764</v>
      </c>
      <c r="HHO2" s="13">
        <f>GETPIVOTDATA("% Pend. Miskin",$F$7,"Tahun",2020)</f>
        <v>6.6950000000000003</v>
      </c>
      <c r="HHP2" s="13">
        <f>GETPIVOTDATA("% Pend. Miskin",$F$7,"Tahun",2021)</f>
        <v>6.9399999999999995</v>
      </c>
      <c r="HHQ2" t="s">
        <v>763</v>
      </c>
      <c r="HHR2" s="13" t="e">
        <f>GETPIVOTDATA("Jml. Pend. Miskin (ribu jiwa)",$A$7,"Tahun",2020)/GETPIVOTDATA("Jml. Pend. Miskin (ribu jiwa)",$K$7,"Tahun",2020)</f>
        <v>#REF!</v>
      </c>
      <c r="HHS2" s="13" t="e">
        <f>GETPIVOTDATA("Jml. Pend. Miskin (ribu jiwa)",$A$7,"Tahun",2021)/GETPIVOTDATA("Jml. Pend. Miskin (ribu jiwa)",$K$7,"Tahun",2021)</f>
        <v>#REF!</v>
      </c>
      <c r="HHV2" t="s">
        <v>764</v>
      </c>
      <c r="HHW2" s="13">
        <f>GETPIVOTDATA("% Pend. Miskin",$F$7,"Tahun",2020)</f>
        <v>6.6950000000000003</v>
      </c>
      <c r="HHX2" s="13">
        <f>GETPIVOTDATA("% Pend. Miskin",$F$7,"Tahun",2021)</f>
        <v>6.9399999999999995</v>
      </c>
      <c r="HHY2" t="s">
        <v>763</v>
      </c>
      <c r="HHZ2" s="13" t="e">
        <f>GETPIVOTDATA("Jml. Pend. Miskin (ribu jiwa)",$A$7,"Tahun",2020)/GETPIVOTDATA("Jml. Pend. Miskin (ribu jiwa)",$K$7,"Tahun",2020)</f>
        <v>#REF!</v>
      </c>
      <c r="HIA2" s="13" t="e">
        <f>GETPIVOTDATA("Jml. Pend. Miskin (ribu jiwa)",$A$7,"Tahun",2021)/GETPIVOTDATA("Jml. Pend. Miskin (ribu jiwa)",$K$7,"Tahun",2021)</f>
        <v>#REF!</v>
      </c>
      <c r="HID2" t="s">
        <v>764</v>
      </c>
      <c r="HIE2" s="13">
        <f>GETPIVOTDATA("% Pend. Miskin",$F$7,"Tahun",2020)</f>
        <v>6.6950000000000003</v>
      </c>
      <c r="HIF2" s="13">
        <f>GETPIVOTDATA("% Pend. Miskin",$F$7,"Tahun",2021)</f>
        <v>6.9399999999999995</v>
      </c>
      <c r="HIG2" t="s">
        <v>763</v>
      </c>
      <c r="HIH2" s="13" t="e">
        <f>GETPIVOTDATA("Jml. Pend. Miskin (ribu jiwa)",$A$7,"Tahun",2020)/GETPIVOTDATA("Jml. Pend. Miskin (ribu jiwa)",$K$7,"Tahun",2020)</f>
        <v>#REF!</v>
      </c>
      <c r="HII2" s="13" t="e">
        <f>GETPIVOTDATA("Jml. Pend. Miskin (ribu jiwa)",$A$7,"Tahun",2021)/GETPIVOTDATA("Jml. Pend. Miskin (ribu jiwa)",$K$7,"Tahun",2021)</f>
        <v>#REF!</v>
      </c>
      <c r="HIL2" t="s">
        <v>764</v>
      </c>
      <c r="HIM2" s="13">
        <f>GETPIVOTDATA("% Pend. Miskin",$F$7,"Tahun",2020)</f>
        <v>6.6950000000000003</v>
      </c>
      <c r="HIN2" s="13">
        <f>GETPIVOTDATA("% Pend. Miskin",$F$7,"Tahun",2021)</f>
        <v>6.9399999999999995</v>
      </c>
      <c r="HIO2" t="s">
        <v>763</v>
      </c>
      <c r="HIP2" s="13" t="e">
        <f>GETPIVOTDATA("Jml. Pend. Miskin (ribu jiwa)",$A$7,"Tahun",2020)/GETPIVOTDATA("Jml. Pend. Miskin (ribu jiwa)",$K$7,"Tahun",2020)</f>
        <v>#REF!</v>
      </c>
      <c r="HIQ2" s="13" t="e">
        <f>GETPIVOTDATA("Jml. Pend. Miskin (ribu jiwa)",$A$7,"Tahun",2021)/GETPIVOTDATA("Jml. Pend. Miskin (ribu jiwa)",$K$7,"Tahun",2021)</f>
        <v>#REF!</v>
      </c>
      <c r="HIT2" t="s">
        <v>764</v>
      </c>
      <c r="HIU2" s="13">
        <f>GETPIVOTDATA("% Pend. Miskin",$F$7,"Tahun",2020)</f>
        <v>6.6950000000000003</v>
      </c>
      <c r="HIV2" s="13">
        <f>GETPIVOTDATA("% Pend. Miskin",$F$7,"Tahun",2021)</f>
        <v>6.9399999999999995</v>
      </c>
      <c r="HIW2" t="s">
        <v>763</v>
      </c>
      <c r="HIX2" s="13" t="e">
        <f>GETPIVOTDATA("Jml. Pend. Miskin (ribu jiwa)",$A$7,"Tahun",2020)/GETPIVOTDATA("Jml. Pend. Miskin (ribu jiwa)",$K$7,"Tahun",2020)</f>
        <v>#REF!</v>
      </c>
      <c r="HIY2" s="13" t="e">
        <f>GETPIVOTDATA("Jml. Pend. Miskin (ribu jiwa)",$A$7,"Tahun",2021)/GETPIVOTDATA("Jml. Pend. Miskin (ribu jiwa)",$K$7,"Tahun",2021)</f>
        <v>#REF!</v>
      </c>
      <c r="HJB2" t="s">
        <v>764</v>
      </c>
      <c r="HJC2" s="13">
        <f>GETPIVOTDATA("% Pend. Miskin",$F$7,"Tahun",2020)</f>
        <v>6.6950000000000003</v>
      </c>
      <c r="HJD2" s="13">
        <f>GETPIVOTDATA("% Pend. Miskin",$F$7,"Tahun",2021)</f>
        <v>6.9399999999999995</v>
      </c>
      <c r="HJE2" t="s">
        <v>763</v>
      </c>
      <c r="HJF2" s="13" t="e">
        <f>GETPIVOTDATA("Jml. Pend. Miskin (ribu jiwa)",$A$7,"Tahun",2020)/GETPIVOTDATA("Jml. Pend. Miskin (ribu jiwa)",$K$7,"Tahun",2020)</f>
        <v>#REF!</v>
      </c>
      <c r="HJG2" s="13" t="e">
        <f>GETPIVOTDATA("Jml. Pend. Miskin (ribu jiwa)",$A$7,"Tahun",2021)/GETPIVOTDATA("Jml. Pend. Miskin (ribu jiwa)",$K$7,"Tahun",2021)</f>
        <v>#REF!</v>
      </c>
      <c r="HJJ2" t="s">
        <v>764</v>
      </c>
      <c r="HJK2" s="13">
        <f>GETPIVOTDATA("% Pend. Miskin",$F$7,"Tahun",2020)</f>
        <v>6.6950000000000003</v>
      </c>
      <c r="HJL2" s="13">
        <f>GETPIVOTDATA("% Pend. Miskin",$F$7,"Tahun",2021)</f>
        <v>6.9399999999999995</v>
      </c>
      <c r="HJM2" t="s">
        <v>763</v>
      </c>
      <c r="HJN2" s="13" t="e">
        <f>GETPIVOTDATA("Jml. Pend. Miskin (ribu jiwa)",$A$7,"Tahun",2020)/GETPIVOTDATA("Jml. Pend. Miskin (ribu jiwa)",$K$7,"Tahun",2020)</f>
        <v>#REF!</v>
      </c>
      <c r="HJO2" s="13" t="e">
        <f>GETPIVOTDATA("Jml. Pend. Miskin (ribu jiwa)",$A$7,"Tahun",2021)/GETPIVOTDATA("Jml. Pend. Miskin (ribu jiwa)",$K$7,"Tahun",2021)</f>
        <v>#REF!</v>
      </c>
      <c r="HJR2" t="s">
        <v>764</v>
      </c>
      <c r="HJS2" s="13">
        <f>GETPIVOTDATA("% Pend. Miskin",$F$7,"Tahun",2020)</f>
        <v>6.6950000000000003</v>
      </c>
      <c r="HJT2" s="13">
        <f>GETPIVOTDATA("% Pend. Miskin",$F$7,"Tahun",2021)</f>
        <v>6.9399999999999995</v>
      </c>
      <c r="HJU2" t="s">
        <v>763</v>
      </c>
      <c r="HJV2" s="13" t="e">
        <f>GETPIVOTDATA("Jml. Pend. Miskin (ribu jiwa)",$A$7,"Tahun",2020)/GETPIVOTDATA("Jml. Pend. Miskin (ribu jiwa)",$K$7,"Tahun",2020)</f>
        <v>#REF!</v>
      </c>
      <c r="HJW2" s="13" t="e">
        <f>GETPIVOTDATA("Jml. Pend. Miskin (ribu jiwa)",$A$7,"Tahun",2021)/GETPIVOTDATA("Jml. Pend. Miskin (ribu jiwa)",$K$7,"Tahun",2021)</f>
        <v>#REF!</v>
      </c>
      <c r="HJZ2" t="s">
        <v>764</v>
      </c>
      <c r="HKA2" s="13">
        <f>GETPIVOTDATA("% Pend. Miskin",$F$7,"Tahun",2020)</f>
        <v>6.6950000000000003</v>
      </c>
      <c r="HKB2" s="13">
        <f>GETPIVOTDATA("% Pend. Miskin",$F$7,"Tahun",2021)</f>
        <v>6.9399999999999995</v>
      </c>
      <c r="HKC2" t="s">
        <v>763</v>
      </c>
      <c r="HKD2" s="13" t="e">
        <f>GETPIVOTDATA("Jml. Pend. Miskin (ribu jiwa)",$A$7,"Tahun",2020)/GETPIVOTDATA("Jml. Pend. Miskin (ribu jiwa)",$K$7,"Tahun",2020)</f>
        <v>#REF!</v>
      </c>
      <c r="HKE2" s="13" t="e">
        <f>GETPIVOTDATA("Jml. Pend. Miskin (ribu jiwa)",$A$7,"Tahun",2021)/GETPIVOTDATA("Jml. Pend. Miskin (ribu jiwa)",$K$7,"Tahun",2021)</f>
        <v>#REF!</v>
      </c>
      <c r="HKH2" t="s">
        <v>764</v>
      </c>
      <c r="HKI2" s="13">
        <f>GETPIVOTDATA("% Pend. Miskin",$F$7,"Tahun",2020)</f>
        <v>6.6950000000000003</v>
      </c>
      <c r="HKJ2" s="13">
        <f>GETPIVOTDATA("% Pend. Miskin",$F$7,"Tahun",2021)</f>
        <v>6.9399999999999995</v>
      </c>
      <c r="HKK2" t="s">
        <v>763</v>
      </c>
      <c r="HKL2" s="13" t="e">
        <f>GETPIVOTDATA("Jml. Pend. Miskin (ribu jiwa)",$A$7,"Tahun",2020)/GETPIVOTDATA("Jml. Pend. Miskin (ribu jiwa)",$K$7,"Tahun",2020)</f>
        <v>#REF!</v>
      </c>
      <c r="HKM2" s="13" t="e">
        <f>GETPIVOTDATA("Jml. Pend. Miskin (ribu jiwa)",$A$7,"Tahun",2021)/GETPIVOTDATA("Jml. Pend. Miskin (ribu jiwa)",$K$7,"Tahun",2021)</f>
        <v>#REF!</v>
      </c>
      <c r="HKP2" t="s">
        <v>764</v>
      </c>
      <c r="HKQ2" s="13">
        <f>GETPIVOTDATA("% Pend. Miskin",$F$7,"Tahun",2020)</f>
        <v>6.6950000000000003</v>
      </c>
      <c r="HKR2" s="13">
        <f>GETPIVOTDATA("% Pend. Miskin",$F$7,"Tahun",2021)</f>
        <v>6.9399999999999995</v>
      </c>
      <c r="HKS2" t="s">
        <v>763</v>
      </c>
      <c r="HKT2" s="13" t="e">
        <f>GETPIVOTDATA("Jml. Pend. Miskin (ribu jiwa)",$A$7,"Tahun",2020)/GETPIVOTDATA("Jml. Pend. Miskin (ribu jiwa)",$K$7,"Tahun",2020)</f>
        <v>#REF!</v>
      </c>
      <c r="HKU2" s="13" t="e">
        <f>GETPIVOTDATA("Jml. Pend. Miskin (ribu jiwa)",$A$7,"Tahun",2021)/GETPIVOTDATA("Jml. Pend. Miskin (ribu jiwa)",$K$7,"Tahun",2021)</f>
        <v>#REF!</v>
      </c>
      <c r="HKX2" t="s">
        <v>764</v>
      </c>
      <c r="HKY2" s="13">
        <f>GETPIVOTDATA("% Pend. Miskin",$F$7,"Tahun",2020)</f>
        <v>6.6950000000000003</v>
      </c>
      <c r="HKZ2" s="13">
        <f>GETPIVOTDATA("% Pend. Miskin",$F$7,"Tahun",2021)</f>
        <v>6.9399999999999995</v>
      </c>
      <c r="HLA2" t="s">
        <v>763</v>
      </c>
      <c r="HLB2" s="13" t="e">
        <f>GETPIVOTDATA("Jml. Pend. Miskin (ribu jiwa)",$A$7,"Tahun",2020)/GETPIVOTDATA("Jml. Pend. Miskin (ribu jiwa)",$K$7,"Tahun",2020)</f>
        <v>#REF!</v>
      </c>
      <c r="HLC2" s="13" t="e">
        <f>GETPIVOTDATA("Jml. Pend. Miskin (ribu jiwa)",$A$7,"Tahun",2021)/GETPIVOTDATA("Jml. Pend. Miskin (ribu jiwa)",$K$7,"Tahun",2021)</f>
        <v>#REF!</v>
      </c>
      <c r="HLF2" t="s">
        <v>764</v>
      </c>
      <c r="HLG2" s="13">
        <f>GETPIVOTDATA("% Pend. Miskin",$F$7,"Tahun",2020)</f>
        <v>6.6950000000000003</v>
      </c>
      <c r="HLH2" s="13">
        <f>GETPIVOTDATA("% Pend. Miskin",$F$7,"Tahun",2021)</f>
        <v>6.9399999999999995</v>
      </c>
      <c r="HLI2" t="s">
        <v>763</v>
      </c>
      <c r="HLJ2" s="13" t="e">
        <f>GETPIVOTDATA("Jml. Pend. Miskin (ribu jiwa)",$A$7,"Tahun",2020)/GETPIVOTDATA("Jml. Pend. Miskin (ribu jiwa)",$K$7,"Tahun",2020)</f>
        <v>#REF!</v>
      </c>
      <c r="HLK2" s="13" t="e">
        <f>GETPIVOTDATA("Jml. Pend. Miskin (ribu jiwa)",$A$7,"Tahun",2021)/GETPIVOTDATA("Jml. Pend. Miskin (ribu jiwa)",$K$7,"Tahun",2021)</f>
        <v>#REF!</v>
      </c>
      <c r="HLN2" t="s">
        <v>764</v>
      </c>
      <c r="HLO2" s="13">
        <f>GETPIVOTDATA("% Pend. Miskin",$F$7,"Tahun",2020)</f>
        <v>6.6950000000000003</v>
      </c>
      <c r="HLP2" s="13">
        <f>GETPIVOTDATA("% Pend. Miskin",$F$7,"Tahun",2021)</f>
        <v>6.9399999999999995</v>
      </c>
      <c r="HLQ2" t="s">
        <v>763</v>
      </c>
      <c r="HLR2" s="13" t="e">
        <f>GETPIVOTDATA("Jml. Pend. Miskin (ribu jiwa)",$A$7,"Tahun",2020)/GETPIVOTDATA("Jml. Pend. Miskin (ribu jiwa)",$K$7,"Tahun",2020)</f>
        <v>#REF!</v>
      </c>
      <c r="HLS2" s="13" t="e">
        <f>GETPIVOTDATA("Jml. Pend. Miskin (ribu jiwa)",$A$7,"Tahun",2021)/GETPIVOTDATA("Jml. Pend. Miskin (ribu jiwa)",$K$7,"Tahun",2021)</f>
        <v>#REF!</v>
      </c>
      <c r="HLV2" t="s">
        <v>764</v>
      </c>
      <c r="HLW2" s="13">
        <f>GETPIVOTDATA("% Pend. Miskin",$F$7,"Tahun",2020)</f>
        <v>6.6950000000000003</v>
      </c>
      <c r="HLX2" s="13">
        <f>GETPIVOTDATA("% Pend. Miskin",$F$7,"Tahun",2021)</f>
        <v>6.9399999999999995</v>
      </c>
      <c r="HLY2" t="s">
        <v>763</v>
      </c>
      <c r="HLZ2" s="13" t="e">
        <f>GETPIVOTDATA("Jml. Pend. Miskin (ribu jiwa)",$A$7,"Tahun",2020)/GETPIVOTDATA("Jml. Pend. Miskin (ribu jiwa)",$K$7,"Tahun",2020)</f>
        <v>#REF!</v>
      </c>
      <c r="HMA2" s="13" t="e">
        <f>GETPIVOTDATA("Jml. Pend. Miskin (ribu jiwa)",$A$7,"Tahun",2021)/GETPIVOTDATA("Jml. Pend. Miskin (ribu jiwa)",$K$7,"Tahun",2021)</f>
        <v>#REF!</v>
      </c>
      <c r="HMD2" t="s">
        <v>764</v>
      </c>
      <c r="HME2" s="13">
        <f>GETPIVOTDATA("% Pend. Miskin",$F$7,"Tahun",2020)</f>
        <v>6.6950000000000003</v>
      </c>
      <c r="HMF2" s="13">
        <f>GETPIVOTDATA("% Pend. Miskin",$F$7,"Tahun",2021)</f>
        <v>6.9399999999999995</v>
      </c>
      <c r="HMG2" t="s">
        <v>763</v>
      </c>
      <c r="HMH2" s="13" t="e">
        <f>GETPIVOTDATA("Jml. Pend. Miskin (ribu jiwa)",$A$7,"Tahun",2020)/GETPIVOTDATA("Jml. Pend. Miskin (ribu jiwa)",$K$7,"Tahun",2020)</f>
        <v>#REF!</v>
      </c>
      <c r="HMI2" s="13" t="e">
        <f>GETPIVOTDATA("Jml. Pend. Miskin (ribu jiwa)",$A$7,"Tahun",2021)/GETPIVOTDATA("Jml. Pend. Miskin (ribu jiwa)",$K$7,"Tahun",2021)</f>
        <v>#REF!</v>
      </c>
      <c r="HML2" t="s">
        <v>764</v>
      </c>
      <c r="HMM2" s="13">
        <f>GETPIVOTDATA("% Pend. Miskin",$F$7,"Tahun",2020)</f>
        <v>6.6950000000000003</v>
      </c>
      <c r="HMN2" s="13">
        <f>GETPIVOTDATA("% Pend. Miskin",$F$7,"Tahun",2021)</f>
        <v>6.9399999999999995</v>
      </c>
      <c r="HMO2" t="s">
        <v>763</v>
      </c>
      <c r="HMP2" s="13" t="e">
        <f>GETPIVOTDATA("Jml. Pend. Miskin (ribu jiwa)",$A$7,"Tahun",2020)/GETPIVOTDATA("Jml. Pend. Miskin (ribu jiwa)",$K$7,"Tahun",2020)</f>
        <v>#REF!</v>
      </c>
      <c r="HMQ2" s="13" t="e">
        <f>GETPIVOTDATA("Jml. Pend. Miskin (ribu jiwa)",$A$7,"Tahun",2021)/GETPIVOTDATA("Jml. Pend. Miskin (ribu jiwa)",$K$7,"Tahun",2021)</f>
        <v>#REF!</v>
      </c>
      <c r="HMT2" t="s">
        <v>764</v>
      </c>
      <c r="HMU2" s="13">
        <f>GETPIVOTDATA("% Pend. Miskin",$F$7,"Tahun",2020)</f>
        <v>6.6950000000000003</v>
      </c>
      <c r="HMV2" s="13">
        <f>GETPIVOTDATA("% Pend. Miskin",$F$7,"Tahun",2021)</f>
        <v>6.9399999999999995</v>
      </c>
      <c r="HMW2" t="s">
        <v>763</v>
      </c>
      <c r="HMX2" s="13" t="e">
        <f>GETPIVOTDATA("Jml. Pend. Miskin (ribu jiwa)",$A$7,"Tahun",2020)/GETPIVOTDATA("Jml. Pend. Miskin (ribu jiwa)",$K$7,"Tahun",2020)</f>
        <v>#REF!</v>
      </c>
      <c r="HMY2" s="13" t="e">
        <f>GETPIVOTDATA("Jml. Pend. Miskin (ribu jiwa)",$A$7,"Tahun",2021)/GETPIVOTDATA("Jml. Pend. Miskin (ribu jiwa)",$K$7,"Tahun",2021)</f>
        <v>#REF!</v>
      </c>
      <c r="HNB2" t="s">
        <v>764</v>
      </c>
      <c r="HNC2" s="13">
        <f>GETPIVOTDATA("% Pend. Miskin",$F$7,"Tahun",2020)</f>
        <v>6.6950000000000003</v>
      </c>
      <c r="HND2" s="13">
        <f>GETPIVOTDATA("% Pend. Miskin",$F$7,"Tahun",2021)</f>
        <v>6.9399999999999995</v>
      </c>
      <c r="HNE2" t="s">
        <v>763</v>
      </c>
      <c r="HNF2" s="13" t="e">
        <f>GETPIVOTDATA("Jml. Pend. Miskin (ribu jiwa)",$A$7,"Tahun",2020)/GETPIVOTDATA("Jml. Pend. Miskin (ribu jiwa)",$K$7,"Tahun",2020)</f>
        <v>#REF!</v>
      </c>
      <c r="HNG2" s="13" t="e">
        <f>GETPIVOTDATA("Jml. Pend. Miskin (ribu jiwa)",$A$7,"Tahun",2021)/GETPIVOTDATA("Jml. Pend. Miskin (ribu jiwa)",$K$7,"Tahun",2021)</f>
        <v>#REF!</v>
      </c>
      <c r="HNJ2" t="s">
        <v>764</v>
      </c>
      <c r="HNK2" s="13">
        <f>GETPIVOTDATA("% Pend. Miskin",$F$7,"Tahun",2020)</f>
        <v>6.6950000000000003</v>
      </c>
      <c r="HNL2" s="13">
        <f>GETPIVOTDATA("% Pend. Miskin",$F$7,"Tahun",2021)</f>
        <v>6.9399999999999995</v>
      </c>
      <c r="HNM2" t="s">
        <v>763</v>
      </c>
      <c r="HNN2" s="13" t="e">
        <f>GETPIVOTDATA("Jml. Pend. Miskin (ribu jiwa)",$A$7,"Tahun",2020)/GETPIVOTDATA("Jml. Pend. Miskin (ribu jiwa)",$K$7,"Tahun",2020)</f>
        <v>#REF!</v>
      </c>
      <c r="HNO2" s="13" t="e">
        <f>GETPIVOTDATA("Jml. Pend. Miskin (ribu jiwa)",$A$7,"Tahun",2021)/GETPIVOTDATA("Jml. Pend. Miskin (ribu jiwa)",$K$7,"Tahun",2021)</f>
        <v>#REF!</v>
      </c>
      <c r="HNR2" t="s">
        <v>764</v>
      </c>
      <c r="HNS2" s="13">
        <f>GETPIVOTDATA("% Pend. Miskin",$F$7,"Tahun",2020)</f>
        <v>6.6950000000000003</v>
      </c>
      <c r="HNT2" s="13">
        <f>GETPIVOTDATA("% Pend. Miskin",$F$7,"Tahun",2021)</f>
        <v>6.9399999999999995</v>
      </c>
      <c r="HNU2" t="s">
        <v>763</v>
      </c>
      <c r="HNV2" s="13" t="e">
        <f>GETPIVOTDATA("Jml. Pend. Miskin (ribu jiwa)",$A$7,"Tahun",2020)/GETPIVOTDATA("Jml. Pend. Miskin (ribu jiwa)",$K$7,"Tahun",2020)</f>
        <v>#REF!</v>
      </c>
      <c r="HNW2" s="13" t="e">
        <f>GETPIVOTDATA("Jml. Pend. Miskin (ribu jiwa)",$A$7,"Tahun",2021)/GETPIVOTDATA("Jml. Pend. Miskin (ribu jiwa)",$K$7,"Tahun",2021)</f>
        <v>#REF!</v>
      </c>
      <c r="HNZ2" t="s">
        <v>764</v>
      </c>
      <c r="HOA2" s="13">
        <f>GETPIVOTDATA("% Pend. Miskin",$F$7,"Tahun",2020)</f>
        <v>6.6950000000000003</v>
      </c>
      <c r="HOB2" s="13">
        <f>GETPIVOTDATA("% Pend. Miskin",$F$7,"Tahun",2021)</f>
        <v>6.9399999999999995</v>
      </c>
      <c r="HOC2" t="s">
        <v>763</v>
      </c>
      <c r="HOD2" s="13" t="e">
        <f>GETPIVOTDATA("Jml. Pend. Miskin (ribu jiwa)",$A$7,"Tahun",2020)/GETPIVOTDATA("Jml. Pend. Miskin (ribu jiwa)",$K$7,"Tahun",2020)</f>
        <v>#REF!</v>
      </c>
      <c r="HOE2" s="13" t="e">
        <f>GETPIVOTDATA("Jml. Pend. Miskin (ribu jiwa)",$A$7,"Tahun",2021)/GETPIVOTDATA("Jml. Pend. Miskin (ribu jiwa)",$K$7,"Tahun",2021)</f>
        <v>#REF!</v>
      </c>
      <c r="HOH2" t="s">
        <v>764</v>
      </c>
      <c r="HOI2" s="13">
        <f>GETPIVOTDATA("% Pend. Miskin",$F$7,"Tahun",2020)</f>
        <v>6.6950000000000003</v>
      </c>
      <c r="HOJ2" s="13">
        <f>GETPIVOTDATA("% Pend. Miskin",$F$7,"Tahun",2021)</f>
        <v>6.9399999999999995</v>
      </c>
      <c r="HOK2" t="s">
        <v>763</v>
      </c>
      <c r="HOL2" s="13" t="e">
        <f>GETPIVOTDATA("Jml. Pend. Miskin (ribu jiwa)",$A$7,"Tahun",2020)/GETPIVOTDATA("Jml. Pend. Miskin (ribu jiwa)",$K$7,"Tahun",2020)</f>
        <v>#REF!</v>
      </c>
      <c r="HOM2" s="13" t="e">
        <f>GETPIVOTDATA("Jml. Pend. Miskin (ribu jiwa)",$A$7,"Tahun",2021)/GETPIVOTDATA("Jml. Pend. Miskin (ribu jiwa)",$K$7,"Tahun",2021)</f>
        <v>#REF!</v>
      </c>
      <c r="HOP2" t="s">
        <v>764</v>
      </c>
      <c r="HOQ2" s="13">
        <f>GETPIVOTDATA("% Pend. Miskin",$F$7,"Tahun",2020)</f>
        <v>6.6950000000000003</v>
      </c>
      <c r="HOR2" s="13">
        <f>GETPIVOTDATA("% Pend. Miskin",$F$7,"Tahun",2021)</f>
        <v>6.9399999999999995</v>
      </c>
      <c r="HOS2" t="s">
        <v>763</v>
      </c>
      <c r="HOT2" s="13" t="e">
        <f>GETPIVOTDATA("Jml. Pend. Miskin (ribu jiwa)",$A$7,"Tahun",2020)/GETPIVOTDATA("Jml. Pend. Miskin (ribu jiwa)",$K$7,"Tahun",2020)</f>
        <v>#REF!</v>
      </c>
      <c r="HOU2" s="13" t="e">
        <f>GETPIVOTDATA("Jml. Pend. Miskin (ribu jiwa)",$A$7,"Tahun",2021)/GETPIVOTDATA("Jml. Pend. Miskin (ribu jiwa)",$K$7,"Tahun",2021)</f>
        <v>#REF!</v>
      </c>
      <c r="HOX2" t="s">
        <v>764</v>
      </c>
      <c r="HOY2" s="13">
        <f>GETPIVOTDATA("% Pend. Miskin",$F$7,"Tahun",2020)</f>
        <v>6.6950000000000003</v>
      </c>
      <c r="HOZ2" s="13">
        <f>GETPIVOTDATA("% Pend. Miskin",$F$7,"Tahun",2021)</f>
        <v>6.9399999999999995</v>
      </c>
      <c r="HPA2" t="s">
        <v>763</v>
      </c>
      <c r="HPB2" s="13" t="e">
        <f>GETPIVOTDATA("Jml. Pend. Miskin (ribu jiwa)",$A$7,"Tahun",2020)/GETPIVOTDATA("Jml. Pend. Miskin (ribu jiwa)",$K$7,"Tahun",2020)</f>
        <v>#REF!</v>
      </c>
      <c r="HPC2" s="13" t="e">
        <f>GETPIVOTDATA("Jml. Pend. Miskin (ribu jiwa)",$A$7,"Tahun",2021)/GETPIVOTDATA("Jml. Pend. Miskin (ribu jiwa)",$K$7,"Tahun",2021)</f>
        <v>#REF!</v>
      </c>
      <c r="HPF2" t="s">
        <v>764</v>
      </c>
      <c r="HPG2" s="13">
        <f>GETPIVOTDATA("% Pend. Miskin",$F$7,"Tahun",2020)</f>
        <v>6.6950000000000003</v>
      </c>
      <c r="HPH2" s="13">
        <f>GETPIVOTDATA("% Pend. Miskin",$F$7,"Tahun",2021)</f>
        <v>6.9399999999999995</v>
      </c>
      <c r="HPI2" t="s">
        <v>763</v>
      </c>
      <c r="HPJ2" s="13" t="e">
        <f>GETPIVOTDATA("Jml. Pend. Miskin (ribu jiwa)",$A$7,"Tahun",2020)/GETPIVOTDATA("Jml. Pend. Miskin (ribu jiwa)",$K$7,"Tahun",2020)</f>
        <v>#REF!</v>
      </c>
      <c r="HPK2" s="13" t="e">
        <f>GETPIVOTDATA("Jml. Pend. Miskin (ribu jiwa)",$A$7,"Tahun",2021)/GETPIVOTDATA("Jml. Pend. Miskin (ribu jiwa)",$K$7,"Tahun",2021)</f>
        <v>#REF!</v>
      </c>
      <c r="HPN2" t="s">
        <v>764</v>
      </c>
      <c r="HPO2" s="13">
        <f>GETPIVOTDATA("% Pend. Miskin",$F$7,"Tahun",2020)</f>
        <v>6.6950000000000003</v>
      </c>
      <c r="HPP2" s="13">
        <f>GETPIVOTDATA("% Pend. Miskin",$F$7,"Tahun",2021)</f>
        <v>6.9399999999999995</v>
      </c>
      <c r="HPQ2" t="s">
        <v>763</v>
      </c>
      <c r="HPR2" s="13" t="e">
        <f>GETPIVOTDATA("Jml. Pend. Miskin (ribu jiwa)",$A$7,"Tahun",2020)/GETPIVOTDATA("Jml. Pend. Miskin (ribu jiwa)",$K$7,"Tahun",2020)</f>
        <v>#REF!</v>
      </c>
      <c r="HPS2" s="13" t="e">
        <f>GETPIVOTDATA("Jml. Pend. Miskin (ribu jiwa)",$A$7,"Tahun",2021)/GETPIVOTDATA("Jml. Pend. Miskin (ribu jiwa)",$K$7,"Tahun",2021)</f>
        <v>#REF!</v>
      </c>
      <c r="HPV2" t="s">
        <v>764</v>
      </c>
      <c r="HPW2" s="13">
        <f>GETPIVOTDATA("% Pend. Miskin",$F$7,"Tahun",2020)</f>
        <v>6.6950000000000003</v>
      </c>
      <c r="HPX2" s="13">
        <f>GETPIVOTDATA("% Pend. Miskin",$F$7,"Tahun",2021)</f>
        <v>6.9399999999999995</v>
      </c>
      <c r="HPY2" t="s">
        <v>763</v>
      </c>
      <c r="HPZ2" s="13" t="e">
        <f>GETPIVOTDATA("Jml. Pend. Miskin (ribu jiwa)",$A$7,"Tahun",2020)/GETPIVOTDATA("Jml. Pend. Miskin (ribu jiwa)",$K$7,"Tahun",2020)</f>
        <v>#REF!</v>
      </c>
      <c r="HQA2" s="13" t="e">
        <f>GETPIVOTDATA("Jml. Pend. Miskin (ribu jiwa)",$A$7,"Tahun",2021)/GETPIVOTDATA("Jml. Pend. Miskin (ribu jiwa)",$K$7,"Tahun",2021)</f>
        <v>#REF!</v>
      </c>
      <c r="HQD2" t="s">
        <v>764</v>
      </c>
      <c r="HQE2" s="13">
        <f>GETPIVOTDATA("% Pend. Miskin",$F$7,"Tahun",2020)</f>
        <v>6.6950000000000003</v>
      </c>
      <c r="HQF2" s="13">
        <f>GETPIVOTDATA("% Pend. Miskin",$F$7,"Tahun",2021)</f>
        <v>6.9399999999999995</v>
      </c>
      <c r="HQG2" t="s">
        <v>763</v>
      </c>
      <c r="HQH2" s="13" t="e">
        <f>GETPIVOTDATA("Jml. Pend. Miskin (ribu jiwa)",$A$7,"Tahun",2020)/GETPIVOTDATA("Jml. Pend. Miskin (ribu jiwa)",$K$7,"Tahun",2020)</f>
        <v>#REF!</v>
      </c>
      <c r="HQI2" s="13" t="e">
        <f>GETPIVOTDATA("Jml. Pend. Miskin (ribu jiwa)",$A$7,"Tahun",2021)/GETPIVOTDATA("Jml. Pend. Miskin (ribu jiwa)",$K$7,"Tahun",2021)</f>
        <v>#REF!</v>
      </c>
      <c r="HQL2" t="s">
        <v>764</v>
      </c>
      <c r="HQM2" s="13">
        <f>GETPIVOTDATA("% Pend. Miskin",$F$7,"Tahun",2020)</f>
        <v>6.6950000000000003</v>
      </c>
      <c r="HQN2" s="13">
        <f>GETPIVOTDATA("% Pend. Miskin",$F$7,"Tahun",2021)</f>
        <v>6.9399999999999995</v>
      </c>
      <c r="HQO2" t="s">
        <v>763</v>
      </c>
      <c r="HQP2" s="13" t="e">
        <f>GETPIVOTDATA("Jml. Pend. Miskin (ribu jiwa)",$A$7,"Tahun",2020)/GETPIVOTDATA("Jml. Pend. Miskin (ribu jiwa)",$K$7,"Tahun",2020)</f>
        <v>#REF!</v>
      </c>
      <c r="HQQ2" s="13" t="e">
        <f>GETPIVOTDATA("Jml. Pend. Miskin (ribu jiwa)",$A$7,"Tahun",2021)/GETPIVOTDATA("Jml. Pend. Miskin (ribu jiwa)",$K$7,"Tahun",2021)</f>
        <v>#REF!</v>
      </c>
      <c r="HQT2" t="s">
        <v>764</v>
      </c>
      <c r="HQU2" s="13">
        <f>GETPIVOTDATA("% Pend. Miskin",$F$7,"Tahun",2020)</f>
        <v>6.6950000000000003</v>
      </c>
      <c r="HQV2" s="13">
        <f>GETPIVOTDATA("% Pend. Miskin",$F$7,"Tahun",2021)</f>
        <v>6.9399999999999995</v>
      </c>
      <c r="HQW2" t="s">
        <v>763</v>
      </c>
      <c r="HQX2" s="13" t="e">
        <f>GETPIVOTDATA("Jml. Pend. Miskin (ribu jiwa)",$A$7,"Tahun",2020)/GETPIVOTDATA("Jml. Pend. Miskin (ribu jiwa)",$K$7,"Tahun",2020)</f>
        <v>#REF!</v>
      </c>
      <c r="HQY2" s="13" t="e">
        <f>GETPIVOTDATA("Jml. Pend. Miskin (ribu jiwa)",$A$7,"Tahun",2021)/GETPIVOTDATA("Jml. Pend. Miskin (ribu jiwa)",$K$7,"Tahun",2021)</f>
        <v>#REF!</v>
      </c>
      <c r="HRB2" t="s">
        <v>764</v>
      </c>
      <c r="HRC2" s="13">
        <f>GETPIVOTDATA("% Pend. Miskin",$F$7,"Tahun",2020)</f>
        <v>6.6950000000000003</v>
      </c>
      <c r="HRD2" s="13">
        <f>GETPIVOTDATA("% Pend. Miskin",$F$7,"Tahun",2021)</f>
        <v>6.9399999999999995</v>
      </c>
      <c r="HRE2" t="s">
        <v>763</v>
      </c>
      <c r="HRF2" s="13" t="e">
        <f>GETPIVOTDATA("Jml. Pend. Miskin (ribu jiwa)",$A$7,"Tahun",2020)/GETPIVOTDATA("Jml. Pend. Miskin (ribu jiwa)",$K$7,"Tahun",2020)</f>
        <v>#REF!</v>
      </c>
      <c r="HRG2" s="13" t="e">
        <f>GETPIVOTDATA("Jml. Pend. Miskin (ribu jiwa)",$A$7,"Tahun",2021)/GETPIVOTDATA("Jml. Pend. Miskin (ribu jiwa)",$K$7,"Tahun",2021)</f>
        <v>#REF!</v>
      </c>
      <c r="HRJ2" t="s">
        <v>764</v>
      </c>
      <c r="HRK2" s="13">
        <f>GETPIVOTDATA("% Pend. Miskin",$F$7,"Tahun",2020)</f>
        <v>6.6950000000000003</v>
      </c>
      <c r="HRL2" s="13">
        <f>GETPIVOTDATA("% Pend. Miskin",$F$7,"Tahun",2021)</f>
        <v>6.9399999999999995</v>
      </c>
      <c r="HRM2" t="s">
        <v>763</v>
      </c>
      <c r="HRN2" s="13" t="e">
        <f>GETPIVOTDATA("Jml. Pend. Miskin (ribu jiwa)",$A$7,"Tahun",2020)/GETPIVOTDATA("Jml. Pend. Miskin (ribu jiwa)",$K$7,"Tahun",2020)</f>
        <v>#REF!</v>
      </c>
      <c r="HRO2" s="13" t="e">
        <f>GETPIVOTDATA("Jml. Pend. Miskin (ribu jiwa)",$A$7,"Tahun",2021)/GETPIVOTDATA("Jml. Pend. Miskin (ribu jiwa)",$K$7,"Tahun",2021)</f>
        <v>#REF!</v>
      </c>
      <c r="HRR2" t="s">
        <v>764</v>
      </c>
      <c r="HRS2" s="13">
        <f>GETPIVOTDATA("% Pend. Miskin",$F$7,"Tahun",2020)</f>
        <v>6.6950000000000003</v>
      </c>
      <c r="HRT2" s="13">
        <f>GETPIVOTDATA("% Pend. Miskin",$F$7,"Tahun",2021)</f>
        <v>6.9399999999999995</v>
      </c>
      <c r="HRU2" t="s">
        <v>763</v>
      </c>
      <c r="HRV2" s="13" t="e">
        <f>GETPIVOTDATA("Jml. Pend. Miskin (ribu jiwa)",$A$7,"Tahun",2020)/GETPIVOTDATA("Jml. Pend. Miskin (ribu jiwa)",$K$7,"Tahun",2020)</f>
        <v>#REF!</v>
      </c>
      <c r="HRW2" s="13" t="e">
        <f>GETPIVOTDATA("Jml. Pend. Miskin (ribu jiwa)",$A$7,"Tahun",2021)/GETPIVOTDATA("Jml. Pend. Miskin (ribu jiwa)",$K$7,"Tahun",2021)</f>
        <v>#REF!</v>
      </c>
      <c r="HRZ2" t="s">
        <v>764</v>
      </c>
      <c r="HSA2" s="13">
        <f>GETPIVOTDATA("% Pend. Miskin",$F$7,"Tahun",2020)</f>
        <v>6.6950000000000003</v>
      </c>
      <c r="HSB2" s="13">
        <f>GETPIVOTDATA("% Pend. Miskin",$F$7,"Tahun",2021)</f>
        <v>6.9399999999999995</v>
      </c>
      <c r="HSC2" t="s">
        <v>763</v>
      </c>
      <c r="HSD2" s="13" t="e">
        <f>GETPIVOTDATA("Jml. Pend. Miskin (ribu jiwa)",$A$7,"Tahun",2020)/GETPIVOTDATA("Jml. Pend. Miskin (ribu jiwa)",$K$7,"Tahun",2020)</f>
        <v>#REF!</v>
      </c>
      <c r="HSE2" s="13" t="e">
        <f>GETPIVOTDATA("Jml. Pend. Miskin (ribu jiwa)",$A$7,"Tahun",2021)/GETPIVOTDATA("Jml. Pend. Miskin (ribu jiwa)",$K$7,"Tahun",2021)</f>
        <v>#REF!</v>
      </c>
      <c r="HSH2" t="s">
        <v>764</v>
      </c>
      <c r="HSI2" s="13">
        <f>GETPIVOTDATA("% Pend. Miskin",$F$7,"Tahun",2020)</f>
        <v>6.6950000000000003</v>
      </c>
      <c r="HSJ2" s="13">
        <f>GETPIVOTDATA("% Pend. Miskin",$F$7,"Tahun",2021)</f>
        <v>6.9399999999999995</v>
      </c>
      <c r="HSK2" t="s">
        <v>763</v>
      </c>
      <c r="HSL2" s="13" t="e">
        <f>GETPIVOTDATA("Jml. Pend. Miskin (ribu jiwa)",$A$7,"Tahun",2020)/GETPIVOTDATA("Jml. Pend. Miskin (ribu jiwa)",$K$7,"Tahun",2020)</f>
        <v>#REF!</v>
      </c>
      <c r="HSM2" s="13" t="e">
        <f>GETPIVOTDATA("Jml. Pend. Miskin (ribu jiwa)",$A$7,"Tahun",2021)/GETPIVOTDATA("Jml. Pend. Miskin (ribu jiwa)",$K$7,"Tahun",2021)</f>
        <v>#REF!</v>
      </c>
      <c r="HSP2" t="s">
        <v>764</v>
      </c>
      <c r="HSQ2" s="13">
        <f>GETPIVOTDATA("% Pend. Miskin",$F$7,"Tahun",2020)</f>
        <v>6.6950000000000003</v>
      </c>
      <c r="HSR2" s="13">
        <f>GETPIVOTDATA("% Pend. Miskin",$F$7,"Tahun",2021)</f>
        <v>6.9399999999999995</v>
      </c>
      <c r="HSS2" t="s">
        <v>763</v>
      </c>
      <c r="HST2" s="13" t="e">
        <f>GETPIVOTDATA("Jml. Pend. Miskin (ribu jiwa)",$A$7,"Tahun",2020)/GETPIVOTDATA("Jml. Pend. Miskin (ribu jiwa)",$K$7,"Tahun",2020)</f>
        <v>#REF!</v>
      </c>
      <c r="HSU2" s="13" t="e">
        <f>GETPIVOTDATA("Jml. Pend. Miskin (ribu jiwa)",$A$7,"Tahun",2021)/GETPIVOTDATA("Jml. Pend. Miskin (ribu jiwa)",$K$7,"Tahun",2021)</f>
        <v>#REF!</v>
      </c>
      <c r="HSX2" t="s">
        <v>764</v>
      </c>
      <c r="HSY2" s="13">
        <f>GETPIVOTDATA("% Pend. Miskin",$F$7,"Tahun",2020)</f>
        <v>6.6950000000000003</v>
      </c>
      <c r="HSZ2" s="13">
        <f>GETPIVOTDATA("% Pend. Miskin",$F$7,"Tahun",2021)</f>
        <v>6.9399999999999995</v>
      </c>
      <c r="HTA2" t="s">
        <v>763</v>
      </c>
      <c r="HTB2" s="13" t="e">
        <f>GETPIVOTDATA("Jml. Pend. Miskin (ribu jiwa)",$A$7,"Tahun",2020)/GETPIVOTDATA("Jml. Pend. Miskin (ribu jiwa)",$K$7,"Tahun",2020)</f>
        <v>#REF!</v>
      </c>
      <c r="HTC2" s="13" t="e">
        <f>GETPIVOTDATA("Jml. Pend. Miskin (ribu jiwa)",$A$7,"Tahun",2021)/GETPIVOTDATA("Jml. Pend. Miskin (ribu jiwa)",$K$7,"Tahun",2021)</f>
        <v>#REF!</v>
      </c>
      <c r="HTF2" t="s">
        <v>764</v>
      </c>
      <c r="HTG2" s="13">
        <f>GETPIVOTDATA("% Pend. Miskin",$F$7,"Tahun",2020)</f>
        <v>6.6950000000000003</v>
      </c>
      <c r="HTH2" s="13">
        <f>GETPIVOTDATA("% Pend. Miskin",$F$7,"Tahun",2021)</f>
        <v>6.9399999999999995</v>
      </c>
      <c r="HTI2" t="s">
        <v>763</v>
      </c>
      <c r="HTJ2" s="13" t="e">
        <f>GETPIVOTDATA("Jml. Pend. Miskin (ribu jiwa)",$A$7,"Tahun",2020)/GETPIVOTDATA("Jml. Pend. Miskin (ribu jiwa)",$K$7,"Tahun",2020)</f>
        <v>#REF!</v>
      </c>
      <c r="HTK2" s="13" t="e">
        <f>GETPIVOTDATA("Jml. Pend. Miskin (ribu jiwa)",$A$7,"Tahun",2021)/GETPIVOTDATA("Jml. Pend. Miskin (ribu jiwa)",$K$7,"Tahun",2021)</f>
        <v>#REF!</v>
      </c>
      <c r="HTN2" t="s">
        <v>764</v>
      </c>
      <c r="HTO2" s="13">
        <f>GETPIVOTDATA("% Pend. Miskin",$F$7,"Tahun",2020)</f>
        <v>6.6950000000000003</v>
      </c>
      <c r="HTP2" s="13">
        <f>GETPIVOTDATA("% Pend. Miskin",$F$7,"Tahun",2021)</f>
        <v>6.9399999999999995</v>
      </c>
      <c r="HTQ2" t="s">
        <v>763</v>
      </c>
      <c r="HTR2" s="13" t="e">
        <f>GETPIVOTDATA("Jml. Pend. Miskin (ribu jiwa)",$A$7,"Tahun",2020)/GETPIVOTDATA("Jml. Pend. Miskin (ribu jiwa)",$K$7,"Tahun",2020)</f>
        <v>#REF!</v>
      </c>
      <c r="HTS2" s="13" t="e">
        <f>GETPIVOTDATA("Jml. Pend. Miskin (ribu jiwa)",$A$7,"Tahun",2021)/GETPIVOTDATA("Jml. Pend. Miskin (ribu jiwa)",$K$7,"Tahun",2021)</f>
        <v>#REF!</v>
      </c>
      <c r="HTV2" t="s">
        <v>764</v>
      </c>
      <c r="HTW2" s="13">
        <f>GETPIVOTDATA("% Pend. Miskin",$F$7,"Tahun",2020)</f>
        <v>6.6950000000000003</v>
      </c>
      <c r="HTX2" s="13">
        <f>GETPIVOTDATA("% Pend. Miskin",$F$7,"Tahun",2021)</f>
        <v>6.9399999999999995</v>
      </c>
      <c r="HTY2" t="s">
        <v>763</v>
      </c>
      <c r="HTZ2" s="13" t="e">
        <f>GETPIVOTDATA("Jml. Pend. Miskin (ribu jiwa)",$A$7,"Tahun",2020)/GETPIVOTDATA("Jml. Pend. Miskin (ribu jiwa)",$K$7,"Tahun",2020)</f>
        <v>#REF!</v>
      </c>
      <c r="HUA2" s="13" t="e">
        <f>GETPIVOTDATA("Jml. Pend. Miskin (ribu jiwa)",$A$7,"Tahun",2021)/GETPIVOTDATA("Jml. Pend. Miskin (ribu jiwa)",$K$7,"Tahun",2021)</f>
        <v>#REF!</v>
      </c>
      <c r="HUD2" t="s">
        <v>764</v>
      </c>
      <c r="HUE2" s="13">
        <f>GETPIVOTDATA("% Pend. Miskin",$F$7,"Tahun",2020)</f>
        <v>6.6950000000000003</v>
      </c>
      <c r="HUF2" s="13">
        <f>GETPIVOTDATA("% Pend. Miskin",$F$7,"Tahun",2021)</f>
        <v>6.9399999999999995</v>
      </c>
      <c r="HUG2" t="s">
        <v>763</v>
      </c>
      <c r="HUH2" s="13" t="e">
        <f>GETPIVOTDATA("Jml. Pend. Miskin (ribu jiwa)",$A$7,"Tahun",2020)/GETPIVOTDATA("Jml. Pend. Miskin (ribu jiwa)",$K$7,"Tahun",2020)</f>
        <v>#REF!</v>
      </c>
      <c r="HUI2" s="13" t="e">
        <f>GETPIVOTDATA("Jml. Pend. Miskin (ribu jiwa)",$A$7,"Tahun",2021)/GETPIVOTDATA("Jml. Pend. Miskin (ribu jiwa)",$K$7,"Tahun",2021)</f>
        <v>#REF!</v>
      </c>
      <c r="HUL2" t="s">
        <v>764</v>
      </c>
      <c r="HUM2" s="13">
        <f>GETPIVOTDATA("% Pend. Miskin",$F$7,"Tahun",2020)</f>
        <v>6.6950000000000003</v>
      </c>
      <c r="HUN2" s="13">
        <f>GETPIVOTDATA("% Pend. Miskin",$F$7,"Tahun",2021)</f>
        <v>6.9399999999999995</v>
      </c>
      <c r="HUO2" t="s">
        <v>763</v>
      </c>
      <c r="HUP2" s="13" t="e">
        <f>GETPIVOTDATA("Jml. Pend. Miskin (ribu jiwa)",$A$7,"Tahun",2020)/GETPIVOTDATA("Jml. Pend. Miskin (ribu jiwa)",$K$7,"Tahun",2020)</f>
        <v>#REF!</v>
      </c>
      <c r="HUQ2" s="13" t="e">
        <f>GETPIVOTDATA("Jml. Pend. Miskin (ribu jiwa)",$A$7,"Tahun",2021)/GETPIVOTDATA("Jml. Pend. Miskin (ribu jiwa)",$K$7,"Tahun",2021)</f>
        <v>#REF!</v>
      </c>
      <c r="HUT2" t="s">
        <v>764</v>
      </c>
      <c r="HUU2" s="13">
        <f>GETPIVOTDATA("% Pend. Miskin",$F$7,"Tahun",2020)</f>
        <v>6.6950000000000003</v>
      </c>
      <c r="HUV2" s="13">
        <f>GETPIVOTDATA("% Pend. Miskin",$F$7,"Tahun",2021)</f>
        <v>6.9399999999999995</v>
      </c>
      <c r="HUW2" t="s">
        <v>763</v>
      </c>
      <c r="HUX2" s="13" t="e">
        <f>GETPIVOTDATA("Jml. Pend. Miskin (ribu jiwa)",$A$7,"Tahun",2020)/GETPIVOTDATA("Jml. Pend. Miskin (ribu jiwa)",$K$7,"Tahun",2020)</f>
        <v>#REF!</v>
      </c>
      <c r="HUY2" s="13" t="e">
        <f>GETPIVOTDATA("Jml. Pend. Miskin (ribu jiwa)",$A$7,"Tahun",2021)/GETPIVOTDATA("Jml. Pend. Miskin (ribu jiwa)",$K$7,"Tahun",2021)</f>
        <v>#REF!</v>
      </c>
      <c r="HVB2" t="s">
        <v>764</v>
      </c>
      <c r="HVC2" s="13">
        <f>GETPIVOTDATA("% Pend. Miskin",$F$7,"Tahun",2020)</f>
        <v>6.6950000000000003</v>
      </c>
      <c r="HVD2" s="13">
        <f>GETPIVOTDATA("% Pend. Miskin",$F$7,"Tahun",2021)</f>
        <v>6.9399999999999995</v>
      </c>
      <c r="HVE2" t="s">
        <v>763</v>
      </c>
      <c r="HVF2" s="13" t="e">
        <f>GETPIVOTDATA("Jml. Pend. Miskin (ribu jiwa)",$A$7,"Tahun",2020)/GETPIVOTDATA("Jml. Pend. Miskin (ribu jiwa)",$K$7,"Tahun",2020)</f>
        <v>#REF!</v>
      </c>
      <c r="HVG2" s="13" t="e">
        <f>GETPIVOTDATA("Jml. Pend. Miskin (ribu jiwa)",$A$7,"Tahun",2021)/GETPIVOTDATA("Jml. Pend. Miskin (ribu jiwa)",$K$7,"Tahun",2021)</f>
        <v>#REF!</v>
      </c>
      <c r="HVJ2" t="s">
        <v>764</v>
      </c>
      <c r="HVK2" s="13">
        <f>GETPIVOTDATA("% Pend. Miskin",$F$7,"Tahun",2020)</f>
        <v>6.6950000000000003</v>
      </c>
      <c r="HVL2" s="13">
        <f>GETPIVOTDATA("% Pend. Miskin",$F$7,"Tahun",2021)</f>
        <v>6.9399999999999995</v>
      </c>
      <c r="HVM2" t="s">
        <v>763</v>
      </c>
      <c r="HVN2" s="13" t="e">
        <f>GETPIVOTDATA("Jml. Pend. Miskin (ribu jiwa)",$A$7,"Tahun",2020)/GETPIVOTDATA("Jml. Pend. Miskin (ribu jiwa)",$K$7,"Tahun",2020)</f>
        <v>#REF!</v>
      </c>
      <c r="HVO2" s="13" t="e">
        <f>GETPIVOTDATA("Jml. Pend. Miskin (ribu jiwa)",$A$7,"Tahun",2021)/GETPIVOTDATA("Jml. Pend. Miskin (ribu jiwa)",$K$7,"Tahun",2021)</f>
        <v>#REF!</v>
      </c>
      <c r="HVR2" t="s">
        <v>764</v>
      </c>
      <c r="HVS2" s="13">
        <f>GETPIVOTDATA("% Pend. Miskin",$F$7,"Tahun",2020)</f>
        <v>6.6950000000000003</v>
      </c>
      <c r="HVT2" s="13">
        <f>GETPIVOTDATA("% Pend. Miskin",$F$7,"Tahun",2021)</f>
        <v>6.9399999999999995</v>
      </c>
      <c r="HVU2" t="s">
        <v>763</v>
      </c>
      <c r="HVV2" s="13" t="e">
        <f>GETPIVOTDATA("Jml. Pend. Miskin (ribu jiwa)",$A$7,"Tahun",2020)/GETPIVOTDATA("Jml. Pend. Miskin (ribu jiwa)",$K$7,"Tahun",2020)</f>
        <v>#REF!</v>
      </c>
      <c r="HVW2" s="13" t="e">
        <f>GETPIVOTDATA("Jml. Pend. Miskin (ribu jiwa)",$A$7,"Tahun",2021)/GETPIVOTDATA("Jml. Pend. Miskin (ribu jiwa)",$K$7,"Tahun",2021)</f>
        <v>#REF!</v>
      </c>
      <c r="HVZ2" t="s">
        <v>764</v>
      </c>
      <c r="HWA2" s="13">
        <f>GETPIVOTDATA("% Pend. Miskin",$F$7,"Tahun",2020)</f>
        <v>6.6950000000000003</v>
      </c>
      <c r="HWB2" s="13">
        <f>GETPIVOTDATA("% Pend. Miskin",$F$7,"Tahun",2021)</f>
        <v>6.9399999999999995</v>
      </c>
      <c r="HWC2" t="s">
        <v>763</v>
      </c>
      <c r="HWD2" s="13" t="e">
        <f>GETPIVOTDATA("Jml. Pend. Miskin (ribu jiwa)",$A$7,"Tahun",2020)/GETPIVOTDATA("Jml. Pend. Miskin (ribu jiwa)",$K$7,"Tahun",2020)</f>
        <v>#REF!</v>
      </c>
      <c r="HWE2" s="13" t="e">
        <f>GETPIVOTDATA("Jml. Pend. Miskin (ribu jiwa)",$A$7,"Tahun",2021)/GETPIVOTDATA("Jml. Pend. Miskin (ribu jiwa)",$K$7,"Tahun",2021)</f>
        <v>#REF!</v>
      </c>
      <c r="HWH2" t="s">
        <v>764</v>
      </c>
      <c r="HWI2" s="13">
        <f>GETPIVOTDATA("% Pend. Miskin",$F$7,"Tahun",2020)</f>
        <v>6.6950000000000003</v>
      </c>
      <c r="HWJ2" s="13">
        <f>GETPIVOTDATA("% Pend. Miskin",$F$7,"Tahun",2021)</f>
        <v>6.9399999999999995</v>
      </c>
      <c r="HWK2" t="s">
        <v>763</v>
      </c>
      <c r="HWL2" s="13" t="e">
        <f>GETPIVOTDATA("Jml. Pend. Miskin (ribu jiwa)",$A$7,"Tahun",2020)/GETPIVOTDATA("Jml. Pend. Miskin (ribu jiwa)",$K$7,"Tahun",2020)</f>
        <v>#REF!</v>
      </c>
      <c r="HWM2" s="13" t="e">
        <f>GETPIVOTDATA("Jml. Pend. Miskin (ribu jiwa)",$A$7,"Tahun",2021)/GETPIVOTDATA("Jml. Pend. Miskin (ribu jiwa)",$K$7,"Tahun",2021)</f>
        <v>#REF!</v>
      </c>
      <c r="HWP2" t="s">
        <v>764</v>
      </c>
      <c r="HWQ2" s="13">
        <f>GETPIVOTDATA("% Pend. Miskin",$F$7,"Tahun",2020)</f>
        <v>6.6950000000000003</v>
      </c>
      <c r="HWR2" s="13">
        <f>GETPIVOTDATA("% Pend. Miskin",$F$7,"Tahun",2021)</f>
        <v>6.9399999999999995</v>
      </c>
      <c r="HWS2" t="s">
        <v>763</v>
      </c>
      <c r="HWT2" s="13" t="e">
        <f>GETPIVOTDATA("Jml. Pend. Miskin (ribu jiwa)",$A$7,"Tahun",2020)/GETPIVOTDATA("Jml. Pend. Miskin (ribu jiwa)",$K$7,"Tahun",2020)</f>
        <v>#REF!</v>
      </c>
      <c r="HWU2" s="13" t="e">
        <f>GETPIVOTDATA("Jml. Pend. Miskin (ribu jiwa)",$A$7,"Tahun",2021)/GETPIVOTDATA("Jml. Pend. Miskin (ribu jiwa)",$K$7,"Tahun",2021)</f>
        <v>#REF!</v>
      </c>
      <c r="HWX2" t="s">
        <v>764</v>
      </c>
      <c r="HWY2" s="13">
        <f>GETPIVOTDATA("% Pend. Miskin",$F$7,"Tahun",2020)</f>
        <v>6.6950000000000003</v>
      </c>
      <c r="HWZ2" s="13">
        <f>GETPIVOTDATA("% Pend. Miskin",$F$7,"Tahun",2021)</f>
        <v>6.9399999999999995</v>
      </c>
      <c r="HXA2" t="s">
        <v>763</v>
      </c>
      <c r="HXB2" s="13" t="e">
        <f>GETPIVOTDATA("Jml. Pend. Miskin (ribu jiwa)",$A$7,"Tahun",2020)/GETPIVOTDATA("Jml. Pend. Miskin (ribu jiwa)",$K$7,"Tahun",2020)</f>
        <v>#REF!</v>
      </c>
      <c r="HXC2" s="13" t="e">
        <f>GETPIVOTDATA("Jml. Pend. Miskin (ribu jiwa)",$A$7,"Tahun",2021)/GETPIVOTDATA("Jml. Pend. Miskin (ribu jiwa)",$K$7,"Tahun",2021)</f>
        <v>#REF!</v>
      </c>
      <c r="HXF2" t="s">
        <v>764</v>
      </c>
      <c r="HXG2" s="13">
        <f>GETPIVOTDATA("% Pend. Miskin",$F$7,"Tahun",2020)</f>
        <v>6.6950000000000003</v>
      </c>
      <c r="HXH2" s="13">
        <f>GETPIVOTDATA("% Pend. Miskin",$F$7,"Tahun",2021)</f>
        <v>6.9399999999999995</v>
      </c>
      <c r="HXI2" t="s">
        <v>763</v>
      </c>
      <c r="HXJ2" s="13" t="e">
        <f>GETPIVOTDATA("Jml. Pend. Miskin (ribu jiwa)",$A$7,"Tahun",2020)/GETPIVOTDATA("Jml. Pend. Miskin (ribu jiwa)",$K$7,"Tahun",2020)</f>
        <v>#REF!</v>
      </c>
      <c r="HXK2" s="13" t="e">
        <f>GETPIVOTDATA("Jml. Pend. Miskin (ribu jiwa)",$A$7,"Tahun",2021)/GETPIVOTDATA("Jml. Pend. Miskin (ribu jiwa)",$K$7,"Tahun",2021)</f>
        <v>#REF!</v>
      </c>
      <c r="HXN2" t="s">
        <v>764</v>
      </c>
      <c r="HXO2" s="13">
        <f>GETPIVOTDATA("% Pend. Miskin",$F$7,"Tahun",2020)</f>
        <v>6.6950000000000003</v>
      </c>
      <c r="HXP2" s="13">
        <f>GETPIVOTDATA("% Pend. Miskin",$F$7,"Tahun",2021)</f>
        <v>6.9399999999999995</v>
      </c>
      <c r="HXQ2" t="s">
        <v>763</v>
      </c>
      <c r="HXR2" s="13" t="e">
        <f>GETPIVOTDATA("Jml. Pend. Miskin (ribu jiwa)",$A$7,"Tahun",2020)/GETPIVOTDATA("Jml. Pend. Miskin (ribu jiwa)",$K$7,"Tahun",2020)</f>
        <v>#REF!</v>
      </c>
      <c r="HXS2" s="13" t="e">
        <f>GETPIVOTDATA("Jml. Pend. Miskin (ribu jiwa)",$A$7,"Tahun",2021)/GETPIVOTDATA("Jml. Pend. Miskin (ribu jiwa)",$K$7,"Tahun",2021)</f>
        <v>#REF!</v>
      </c>
      <c r="HXV2" t="s">
        <v>764</v>
      </c>
      <c r="HXW2" s="13">
        <f>GETPIVOTDATA("% Pend. Miskin",$F$7,"Tahun",2020)</f>
        <v>6.6950000000000003</v>
      </c>
      <c r="HXX2" s="13">
        <f>GETPIVOTDATA("% Pend. Miskin",$F$7,"Tahun",2021)</f>
        <v>6.9399999999999995</v>
      </c>
      <c r="HXY2" t="s">
        <v>763</v>
      </c>
      <c r="HXZ2" s="13" t="e">
        <f>GETPIVOTDATA("Jml. Pend. Miskin (ribu jiwa)",$A$7,"Tahun",2020)/GETPIVOTDATA("Jml. Pend. Miskin (ribu jiwa)",$K$7,"Tahun",2020)</f>
        <v>#REF!</v>
      </c>
      <c r="HYA2" s="13" t="e">
        <f>GETPIVOTDATA("Jml. Pend. Miskin (ribu jiwa)",$A$7,"Tahun",2021)/GETPIVOTDATA("Jml. Pend. Miskin (ribu jiwa)",$K$7,"Tahun",2021)</f>
        <v>#REF!</v>
      </c>
      <c r="HYD2" t="s">
        <v>764</v>
      </c>
      <c r="HYE2" s="13">
        <f>GETPIVOTDATA("% Pend. Miskin",$F$7,"Tahun",2020)</f>
        <v>6.6950000000000003</v>
      </c>
      <c r="HYF2" s="13">
        <f>GETPIVOTDATA("% Pend. Miskin",$F$7,"Tahun",2021)</f>
        <v>6.9399999999999995</v>
      </c>
      <c r="HYG2" t="s">
        <v>763</v>
      </c>
      <c r="HYH2" s="13" t="e">
        <f>GETPIVOTDATA("Jml. Pend. Miskin (ribu jiwa)",$A$7,"Tahun",2020)/GETPIVOTDATA("Jml. Pend. Miskin (ribu jiwa)",$K$7,"Tahun",2020)</f>
        <v>#REF!</v>
      </c>
      <c r="HYI2" s="13" t="e">
        <f>GETPIVOTDATA("Jml. Pend. Miskin (ribu jiwa)",$A$7,"Tahun",2021)/GETPIVOTDATA("Jml. Pend. Miskin (ribu jiwa)",$K$7,"Tahun",2021)</f>
        <v>#REF!</v>
      </c>
      <c r="HYL2" t="s">
        <v>764</v>
      </c>
      <c r="HYM2" s="13">
        <f>GETPIVOTDATA("% Pend. Miskin",$F$7,"Tahun",2020)</f>
        <v>6.6950000000000003</v>
      </c>
      <c r="HYN2" s="13">
        <f>GETPIVOTDATA("% Pend. Miskin",$F$7,"Tahun",2021)</f>
        <v>6.9399999999999995</v>
      </c>
      <c r="HYO2" t="s">
        <v>763</v>
      </c>
      <c r="HYP2" s="13" t="e">
        <f>GETPIVOTDATA("Jml. Pend. Miskin (ribu jiwa)",$A$7,"Tahun",2020)/GETPIVOTDATA("Jml. Pend. Miskin (ribu jiwa)",$K$7,"Tahun",2020)</f>
        <v>#REF!</v>
      </c>
      <c r="HYQ2" s="13" t="e">
        <f>GETPIVOTDATA("Jml. Pend. Miskin (ribu jiwa)",$A$7,"Tahun",2021)/GETPIVOTDATA("Jml. Pend. Miskin (ribu jiwa)",$K$7,"Tahun",2021)</f>
        <v>#REF!</v>
      </c>
      <c r="HYT2" t="s">
        <v>764</v>
      </c>
      <c r="HYU2" s="13">
        <f>GETPIVOTDATA("% Pend. Miskin",$F$7,"Tahun",2020)</f>
        <v>6.6950000000000003</v>
      </c>
      <c r="HYV2" s="13">
        <f>GETPIVOTDATA("% Pend. Miskin",$F$7,"Tahun",2021)</f>
        <v>6.9399999999999995</v>
      </c>
      <c r="HYW2" t="s">
        <v>763</v>
      </c>
      <c r="HYX2" s="13" t="e">
        <f>GETPIVOTDATA("Jml. Pend. Miskin (ribu jiwa)",$A$7,"Tahun",2020)/GETPIVOTDATA("Jml. Pend. Miskin (ribu jiwa)",$K$7,"Tahun",2020)</f>
        <v>#REF!</v>
      </c>
      <c r="HYY2" s="13" t="e">
        <f>GETPIVOTDATA("Jml. Pend. Miskin (ribu jiwa)",$A$7,"Tahun",2021)/GETPIVOTDATA("Jml. Pend. Miskin (ribu jiwa)",$K$7,"Tahun",2021)</f>
        <v>#REF!</v>
      </c>
      <c r="HZB2" t="s">
        <v>764</v>
      </c>
      <c r="HZC2" s="13">
        <f>GETPIVOTDATA("% Pend. Miskin",$F$7,"Tahun",2020)</f>
        <v>6.6950000000000003</v>
      </c>
      <c r="HZD2" s="13">
        <f>GETPIVOTDATA("% Pend. Miskin",$F$7,"Tahun",2021)</f>
        <v>6.9399999999999995</v>
      </c>
      <c r="HZE2" t="s">
        <v>763</v>
      </c>
      <c r="HZF2" s="13" t="e">
        <f>GETPIVOTDATA("Jml. Pend. Miskin (ribu jiwa)",$A$7,"Tahun",2020)/GETPIVOTDATA("Jml. Pend. Miskin (ribu jiwa)",$K$7,"Tahun",2020)</f>
        <v>#REF!</v>
      </c>
      <c r="HZG2" s="13" t="e">
        <f>GETPIVOTDATA("Jml. Pend. Miskin (ribu jiwa)",$A$7,"Tahun",2021)/GETPIVOTDATA("Jml. Pend. Miskin (ribu jiwa)",$K$7,"Tahun",2021)</f>
        <v>#REF!</v>
      </c>
      <c r="HZJ2" t="s">
        <v>764</v>
      </c>
      <c r="HZK2" s="13">
        <f>GETPIVOTDATA("% Pend. Miskin",$F$7,"Tahun",2020)</f>
        <v>6.6950000000000003</v>
      </c>
      <c r="HZL2" s="13">
        <f>GETPIVOTDATA("% Pend. Miskin",$F$7,"Tahun",2021)</f>
        <v>6.9399999999999995</v>
      </c>
      <c r="HZM2" t="s">
        <v>763</v>
      </c>
      <c r="HZN2" s="13" t="e">
        <f>GETPIVOTDATA("Jml. Pend. Miskin (ribu jiwa)",$A$7,"Tahun",2020)/GETPIVOTDATA("Jml. Pend. Miskin (ribu jiwa)",$K$7,"Tahun",2020)</f>
        <v>#REF!</v>
      </c>
      <c r="HZO2" s="13" t="e">
        <f>GETPIVOTDATA("Jml. Pend. Miskin (ribu jiwa)",$A$7,"Tahun",2021)/GETPIVOTDATA("Jml. Pend. Miskin (ribu jiwa)",$K$7,"Tahun",2021)</f>
        <v>#REF!</v>
      </c>
      <c r="HZR2" t="s">
        <v>764</v>
      </c>
      <c r="HZS2" s="13">
        <f>GETPIVOTDATA("% Pend. Miskin",$F$7,"Tahun",2020)</f>
        <v>6.6950000000000003</v>
      </c>
      <c r="HZT2" s="13">
        <f>GETPIVOTDATA("% Pend. Miskin",$F$7,"Tahun",2021)</f>
        <v>6.9399999999999995</v>
      </c>
      <c r="HZU2" t="s">
        <v>763</v>
      </c>
      <c r="HZV2" s="13" t="e">
        <f>GETPIVOTDATA("Jml. Pend. Miskin (ribu jiwa)",$A$7,"Tahun",2020)/GETPIVOTDATA("Jml. Pend. Miskin (ribu jiwa)",$K$7,"Tahun",2020)</f>
        <v>#REF!</v>
      </c>
      <c r="HZW2" s="13" t="e">
        <f>GETPIVOTDATA("Jml. Pend. Miskin (ribu jiwa)",$A$7,"Tahun",2021)/GETPIVOTDATA("Jml. Pend. Miskin (ribu jiwa)",$K$7,"Tahun",2021)</f>
        <v>#REF!</v>
      </c>
      <c r="HZZ2" t="s">
        <v>764</v>
      </c>
      <c r="IAA2" s="13">
        <f>GETPIVOTDATA("% Pend. Miskin",$F$7,"Tahun",2020)</f>
        <v>6.6950000000000003</v>
      </c>
      <c r="IAB2" s="13">
        <f>GETPIVOTDATA("% Pend. Miskin",$F$7,"Tahun",2021)</f>
        <v>6.9399999999999995</v>
      </c>
      <c r="IAC2" t="s">
        <v>763</v>
      </c>
      <c r="IAD2" s="13" t="e">
        <f>GETPIVOTDATA("Jml. Pend. Miskin (ribu jiwa)",$A$7,"Tahun",2020)/GETPIVOTDATA("Jml. Pend. Miskin (ribu jiwa)",$K$7,"Tahun",2020)</f>
        <v>#REF!</v>
      </c>
      <c r="IAE2" s="13" t="e">
        <f>GETPIVOTDATA("Jml. Pend. Miskin (ribu jiwa)",$A$7,"Tahun",2021)/GETPIVOTDATA("Jml. Pend. Miskin (ribu jiwa)",$K$7,"Tahun",2021)</f>
        <v>#REF!</v>
      </c>
      <c r="IAH2" t="s">
        <v>764</v>
      </c>
      <c r="IAI2" s="13">
        <f>GETPIVOTDATA("% Pend. Miskin",$F$7,"Tahun",2020)</f>
        <v>6.6950000000000003</v>
      </c>
      <c r="IAJ2" s="13">
        <f>GETPIVOTDATA("% Pend. Miskin",$F$7,"Tahun",2021)</f>
        <v>6.9399999999999995</v>
      </c>
      <c r="IAK2" t="s">
        <v>763</v>
      </c>
      <c r="IAL2" s="13" t="e">
        <f>GETPIVOTDATA("Jml. Pend. Miskin (ribu jiwa)",$A$7,"Tahun",2020)/GETPIVOTDATA("Jml. Pend. Miskin (ribu jiwa)",$K$7,"Tahun",2020)</f>
        <v>#REF!</v>
      </c>
      <c r="IAM2" s="13" t="e">
        <f>GETPIVOTDATA("Jml. Pend. Miskin (ribu jiwa)",$A$7,"Tahun",2021)/GETPIVOTDATA("Jml. Pend. Miskin (ribu jiwa)",$K$7,"Tahun",2021)</f>
        <v>#REF!</v>
      </c>
      <c r="IAP2" t="s">
        <v>764</v>
      </c>
      <c r="IAQ2" s="13">
        <f>GETPIVOTDATA("% Pend. Miskin",$F$7,"Tahun",2020)</f>
        <v>6.6950000000000003</v>
      </c>
      <c r="IAR2" s="13">
        <f>GETPIVOTDATA("% Pend. Miskin",$F$7,"Tahun",2021)</f>
        <v>6.9399999999999995</v>
      </c>
      <c r="IAS2" t="s">
        <v>763</v>
      </c>
      <c r="IAT2" s="13" t="e">
        <f>GETPIVOTDATA("Jml. Pend. Miskin (ribu jiwa)",$A$7,"Tahun",2020)/GETPIVOTDATA("Jml. Pend. Miskin (ribu jiwa)",$K$7,"Tahun",2020)</f>
        <v>#REF!</v>
      </c>
      <c r="IAU2" s="13" t="e">
        <f>GETPIVOTDATA("Jml. Pend. Miskin (ribu jiwa)",$A$7,"Tahun",2021)/GETPIVOTDATA("Jml. Pend. Miskin (ribu jiwa)",$K$7,"Tahun",2021)</f>
        <v>#REF!</v>
      </c>
      <c r="IAX2" t="s">
        <v>764</v>
      </c>
      <c r="IAY2" s="13">
        <f>GETPIVOTDATA("% Pend. Miskin",$F$7,"Tahun",2020)</f>
        <v>6.6950000000000003</v>
      </c>
      <c r="IAZ2" s="13">
        <f>GETPIVOTDATA("% Pend. Miskin",$F$7,"Tahun",2021)</f>
        <v>6.9399999999999995</v>
      </c>
      <c r="IBA2" t="s">
        <v>763</v>
      </c>
      <c r="IBB2" s="13" t="e">
        <f>GETPIVOTDATA("Jml. Pend. Miskin (ribu jiwa)",$A$7,"Tahun",2020)/GETPIVOTDATA("Jml. Pend. Miskin (ribu jiwa)",$K$7,"Tahun",2020)</f>
        <v>#REF!</v>
      </c>
      <c r="IBC2" s="13" t="e">
        <f>GETPIVOTDATA("Jml. Pend. Miskin (ribu jiwa)",$A$7,"Tahun",2021)/GETPIVOTDATA("Jml. Pend. Miskin (ribu jiwa)",$K$7,"Tahun",2021)</f>
        <v>#REF!</v>
      </c>
      <c r="IBF2" t="s">
        <v>764</v>
      </c>
      <c r="IBG2" s="13">
        <f>GETPIVOTDATA("% Pend. Miskin",$F$7,"Tahun",2020)</f>
        <v>6.6950000000000003</v>
      </c>
      <c r="IBH2" s="13">
        <f>GETPIVOTDATA("% Pend. Miskin",$F$7,"Tahun",2021)</f>
        <v>6.9399999999999995</v>
      </c>
      <c r="IBI2" t="s">
        <v>763</v>
      </c>
      <c r="IBJ2" s="13" t="e">
        <f>GETPIVOTDATA("Jml. Pend. Miskin (ribu jiwa)",$A$7,"Tahun",2020)/GETPIVOTDATA("Jml. Pend. Miskin (ribu jiwa)",$K$7,"Tahun",2020)</f>
        <v>#REF!</v>
      </c>
      <c r="IBK2" s="13" t="e">
        <f>GETPIVOTDATA("Jml. Pend. Miskin (ribu jiwa)",$A$7,"Tahun",2021)/GETPIVOTDATA("Jml. Pend. Miskin (ribu jiwa)",$K$7,"Tahun",2021)</f>
        <v>#REF!</v>
      </c>
      <c r="IBN2" t="s">
        <v>764</v>
      </c>
      <c r="IBO2" s="13">
        <f>GETPIVOTDATA("% Pend. Miskin",$F$7,"Tahun",2020)</f>
        <v>6.6950000000000003</v>
      </c>
      <c r="IBP2" s="13">
        <f>GETPIVOTDATA("% Pend. Miskin",$F$7,"Tahun",2021)</f>
        <v>6.9399999999999995</v>
      </c>
      <c r="IBQ2" t="s">
        <v>763</v>
      </c>
      <c r="IBR2" s="13" t="e">
        <f>GETPIVOTDATA("Jml. Pend. Miskin (ribu jiwa)",$A$7,"Tahun",2020)/GETPIVOTDATA("Jml. Pend. Miskin (ribu jiwa)",$K$7,"Tahun",2020)</f>
        <v>#REF!</v>
      </c>
      <c r="IBS2" s="13" t="e">
        <f>GETPIVOTDATA("Jml. Pend. Miskin (ribu jiwa)",$A$7,"Tahun",2021)/GETPIVOTDATA("Jml. Pend. Miskin (ribu jiwa)",$K$7,"Tahun",2021)</f>
        <v>#REF!</v>
      </c>
      <c r="IBV2" t="s">
        <v>764</v>
      </c>
      <c r="IBW2" s="13">
        <f>GETPIVOTDATA("% Pend. Miskin",$F$7,"Tahun",2020)</f>
        <v>6.6950000000000003</v>
      </c>
      <c r="IBX2" s="13">
        <f>GETPIVOTDATA("% Pend. Miskin",$F$7,"Tahun",2021)</f>
        <v>6.9399999999999995</v>
      </c>
      <c r="IBY2" t="s">
        <v>763</v>
      </c>
      <c r="IBZ2" s="13" t="e">
        <f>GETPIVOTDATA("Jml. Pend. Miskin (ribu jiwa)",$A$7,"Tahun",2020)/GETPIVOTDATA("Jml. Pend. Miskin (ribu jiwa)",$K$7,"Tahun",2020)</f>
        <v>#REF!</v>
      </c>
      <c r="ICA2" s="13" t="e">
        <f>GETPIVOTDATA("Jml. Pend. Miskin (ribu jiwa)",$A$7,"Tahun",2021)/GETPIVOTDATA("Jml. Pend. Miskin (ribu jiwa)",$K$7,"Tahun",2021)</f>
        <v>#REF!</v>
      </c>
      <c r="ICD2" t="s">
        <v>764</v>
      </c>
      <c r="ICE2" s="13">
        <f>GETPIVOTDATA("% Pend. Miskin",$F$7,"Tahun",2020)</f>
        <v>6.6950000000000003</v>
      </c>
      <c r="ICF2" s="13">
        <f>GETPIVOTDATA("% Pend. Miskin",$F$7,"Tahun",2021)</f>
        <v>6.9399999999999995</v>
      </c>
      <c r="ICG2" t="s">
        <v>763</v>
      </c>
      <c r="ICH2" s="13" t="e">
        <f>GETPIVOTDATA("Jml. Pend. Miskin (ribu jiwa)",$A$7,"Tahun",2020)/GETPIVOTDATA("Jml. Pend. Miskin (ribu jiwa)",$K$7,"Tahun",2020)</f>
        <v>#REF!</v>
      </c>
      <c r="ICI2" s="13" t="e">
        <f>GETPIVOTDATA("Jml. Pend. Miskin (ribu jiwa)",$A$7,"Tahun",2021)/GETPIVOTDATA("Jml. Pend. Miskin (ribu jiwa)",$K$7,"Tahun",2021)</f>
        <v>#REF!</v>
      </c>
      <c r="ICL2" t="s">
        <v>764</v>
      </c>
      <c r="ICM2" s="13">
        <f>GETPIVOTDATA("% Pend. Miskin",$F$7,"Tahun",2020)</f>
        <v>6.6950000000000003</v>
      </c>
      <c r="ICN2" s="13">
        <f>GETPIVOTDATA("% Pend. Miskin",$F$7,"Tahun",2021)</f>
        <v>6.9399999999999995</v>
      </c>
      <c r="ICO2" t="s">
        <v>763</v>
      </c>
      <c r="ICP2" s="13" t="e">
        <f>GETPIVOTDATA("Jml. Pend. Miskin (ribu jiwa)",$A$7,"Tahun",2020)/GETPIVOTDATA("Jml. Pend. Miskin (ribu jiwa)",$K$7,"Tahun",2020)</f>
        <v>#REF!</v>
      </c>
      <c r="ICQ2" s="13" t="e">
        <f>GETPIVOTDATA("Jml. Pend. Miskin (ribu jiwa)",$A$7,"Tahun",2021)/GETPIVOTDATA("Jml. Pend. Miskin (ribu jiwa)",$K$7,"Tahun",2021)</f>
        <v>#REF!</v>
      </c>
      <c r="ICT2" t="s">
        <v>764</v>
      </c>
      <c r="ICU2" s="13">
        <f>GETPIVOTDATA("% Pend. Miskin",$F$7,"Tahun",2020)</f>
        <v>6.6950000000000003</v>
      </c>
      <c r="ICV2" s="13">
        <f>GETPIVOTDATA("% Pend. Miskin",$F$7,"Tahun",2021)</f>
        <v>6.9399999999999995</v>
      </c>
      <c r="ICW2" t="s">
        <v>763</v>
      </c>
      <c r="ICX2" s="13" t="e">
        <f>GETPIVOTDATA("Jml. Pend. Miskin (ribu jiwa)",$A$7,"Tahun",2020)/GETPIVOTDATA("Jml. Pend. Miskin (ribu jiwa)",$K$7,"Tahun",2020)</f>
        <v>#REF!</v>
      </c>
      <c r="ICY2" s="13" t="e">
        <f>GETPIVOTDATA("Jml. Pend. Miskin (ribu jiwa)",$A$7,"Tahun",2021)/GETPIVOTDATA("Jml. Pend. Miskin (ribu jiwa)",$K$7,"Tahun",2021)</f>
        <v>#REF!</v>
      </c>
      <c r="IDB2" t="s">
        <v>764</v>
      </c>
      <c r="IDC2" s="13">
        <f>GETPIVOTDATA("% Pend. Miskin",$F$7,"Tahun",2020)</f>
        <v>6.6950000000000003</v>
      </c>
      <c r="IDD2" s="13">
        <f>GETPIVOTDATA("% Pend. Miskin",$F$7,"Tahun",2021)</f>
        <v>6.9399999999999995</v>
      </c>
      <c r="IDE2" t="s">
        <v>763</v>
      </c>
      <c r="IDF2" s="13" t="e">
        <f>GETPIVOTDATA("Jml. Pend. Miskin (ribu jiwa)",$A$7,"Tahun",2020)/GETPIVOTDATA("Jml. Pend. Miskin (ribu jiwa)",$K$7,"Tahun",2020)</f>
        <v>#REF!</v>
      </c>
      <c r="IDG2" s="13" t="e">
        <f>GETPIVOTDATA("Jml. Pend. Miskin (ribu jiwa)",$A$7,"Tahun",2021)/GETPIVOTDATA("Jml. Pend. Miskin (ribu jiwa)",$K$7,"Tahun",2021)</f>
        <v>#REF!</v>
      </c>
      <c r="IDJ2" t="s">
        <v>764</v>
      </c>
      <c r="IDK2" s="13">
        <f>GETPIVOTDATA("% Pend. Miskin",$F$7,"Tahun",2020)</f>
        <v>6.6950000000000003</v>
      </c>
      <c r="IDL2" s="13">
        <f>GETPIVOTDATA("% Pend. Miskin",$F$7,"Tahun",2021)</f>
        <v>6.9399999999999995</v>
      </c>
      <c r="IDM2" t="s">
        <v>763</v>
      </c>
      <c r="IDN2" s="13" t="e">
        <f>GETPIVOTDATA("Jml. Pend. Miskin (ribu jiwa)",$A$7,"Tahun",2020)/GETPIVOTDATA("Jml. Pend. Miskin (ribu jiwa)",$K$7,"Tahun",2020)</f>
        <v>#REF!</v>
      </c>
      <c r="IDO2" s="13" t="e">
        <f>GETPIVOTDATA("Jml. Pend. Miskin (ribu jiwa)",$A$7,"Tahun",2021)/GETPIVOTDATA("Jml. Pend. Miskin (ribu jiwa)",$K$7,"Tahun",2021)</f>
        <v>#REF!</v>
      </c>
      <c r="IDR2" t="s">
        <v>764</v>
      </c>
      <c r="IDS2" s="13">
        <f>GETPIVOTDATA("% Pend. Miskin",$F$7,"Tahun",2020)</f>
        <v>6.6950000000000003</v>
      </c>
      <c r="IDT2" s="13">
        <f>GETPIVOTDATA("% Pend. Miskin",$F$7,"Tahun",2021)</f>
        <v>6.9399999999999995</v>
      </c>
      <c r="IDU2" t="s">
        <v>763</v>
      </c>
      <c r="IDV2" s="13" t="e">
        <f>GETPIVOTDATA("Jml. Pend. Miskin (ribu jiwa)",$A$7,"Tahun",2020)/GETPIVOTDATA("Jml. Pend. Miskin (ribu jiwa)",$K$7,"Tahun",2020)</f>
        <v>#REF!</v>
      </c>
      <c r="IDW2" s="13" t="e">
        <f>GETPIVOTDATA("Jml. Pend. Miskin (ribu jiwa)",$A$7,"Tahun",2021)/GETPIVOTDATA("Jml. Pend. Miskin (ribu jiwa)",$K$7,"Tahun",2021)</f>
        <v>#REF!</v>
      </c>
      <c r="IDZ2" t="s">
        <v>764</v>
      </c>
      <c r="IEA2" s="13">
        <f>GETPIVOTDATA("% Pend. Miskin",$F$7,"Tahun",2020)</f>
        <v>6.6950000000000003</v>
      </c>
      <c r="IEB2" s="13">
        <f>GETPIVOTDATA("% Pend. Miskin",$F$7,"Tahun",2021)</f>
        <v>6.9399999999999995</v>
      </c>
      <c r="IEC2" t="s">
        <v>763</v>
      </c>
      <c r="IED2" s="13" t="e">
        <f>GETPIVOTDATA("Jml. Pend. Miskin (ribu jiwa)",$A$7,"Tahun",2020)/GETPIVOTDATA("Jml. Pend. Miskin (ribu jiwa)",$K$7,"Tahun",2020)</f>
        <v>#REF!</v>
      </c>
      <c r="IEE2" s="13" t="e">
        <f>GETPIVOTDATA("Jml. Pend. Miskin (ribu jiwa)",$A$7,"Tahun",2021)/GETPIVOTDATA("Jml. Pend. Miskin (ribu jiwa)",$K$7,"Tahun",2021)</f>
        <v>#REF!</v>
      </c>
      <c r="IEH2" t="s">
        <v>764</v>
      </c>
      <c r="IEI2" s="13">
        <f>GETPIVOTDATA("% Pend. Miskin",$F$7,"Tahun",2020)</f>
        <v>6.6950000000000003</v>
      </c>
      <c r="IEJ2" s="13">
        <f>GETPIVOTDATA("% Pend. Miskin",$F$7,"Tahun",2021)</f>
        <v>6.9399999999999995</v>
      </c>
      <c r="IEK2" t="s">
        <v>763</v>
      </c>
      <c r="IEL2" s="13" t="e">
        <f>GETPIVOTDATA("Jml. Pend. Miskin (ribu jiwa)",$A$7,"Tahun",2020)/GETPIVOTDATA("Jml. Pend. Miskin (ribu jiwa)",$K$7,"Tahun",2020)</f>
        <v>#REF!</v>
      </c>
      <c r="IEM2" s="13" t="e">
        <f>GETPIVOTDATA("Jml. Pend. Miskin (ribu jiwa)",$A$7,"Tahun",2021)/GETPIVOTDATA("Jml. Pend. Miskin (ribu jiwa)",$K$7,"Tahun",2021)</f>
        <v>#REF!</v>
      </c>
      <c r="IEP2" t="s">
        <v>764</v>
      </c>
      <c r="IEQ2" s="13">
        <f>GETPIVOTDATA("% Pend. Miskin",$F$7,"Tahun",2020)</f>
        <v>6.6950000000000003</v>
      </c>
      <c r="IER2" s="13">
        <f>GETPIVOTDATA("% Pend. Miskin",$F$7,"Tahun",2021)</f>
        <v>6.9399999999999995</v>
      </c>
      <c r="IES2" t="s">
        <v>763</v>
      </c>
      <c r="IET2" s="13" t="e">
        <f>GETPIVOTDATA("Jml. Pend. Miskin (ribu jiwa)",$A$7,"Tahun",2020)/GETPIVOTDATA("Jml. Pend. Miskin (ribu jiwa)",$K$7,"Tahun",2020)</f>
        <v>#REF!</v>
      </c>
      <c r="IEU2" s="13" t="e">
        <f>GETPIVOTDATA("Jml. Pend. Miskin (ribu jiwa)",$A$7,"Tahun",2021)/GETPIVOTDATA("Jml. Pend. Miskin (ribu jiwa)",$K$7,"Tahun",2021)</f>
        <v>#REF!</v>
      </c>
      <c r="IEX2" t="s">
        <v>764</v>
      </c>
      <c r="IEY2" s="13">
        <f>GETPIVOTDATA("% Pend. Miskin",$F$7,"Tahun",2020)</f>
        <v>6.6950000000000003</v>
      </c>
      <c r="IEZ2" s="13">
        <f>GETPIVOTDATA("% Pend. Miskin",$F$7,"Tahun",2021)</f>
        <v>6.9399999999999995</v>
      </c>
      <c r="IFA2" t="s">
        <v>763</v>
      </c>
      <c r="IFB2" s="13" t="e">
        <f>GETPIVOTDATA("Jml. Pend. Miskin (ribu jiwa)",$A$7,"Tahun",2020)/GETPIVOTDATA("Jml. Pend. Miskin (ribu jiwa)",$K$7,"Tahun",2020)</f>
        <v>#REF!</v>
      </c>
      <c r="IFC2" s="13" t="e">
        <f>GETPIVOTDATA("Jml. Pend. Miskin (ribu jiwa)",$A$7,"Tahun",2021)/GETPIVOTDATA("Jml. Pend. Miskin (ribu jiwa)",$K$7,"Tahun",2021)</f>
        <v>#REF!</v>
      </c>
      <c r="IFF2" t="s">
        <v>764</v>
      </c>
      <c r="IFG2" s="13">
        <f>GETPIVOTDATA("% Pend. Miskin",$F$7,"Tahun",2020)</f>
        <v>6.6950000000000003</v>
      </c>
      <c r="IFH2" s="13">
        <f>GETPIVOTDATA("% Pend. Miskin",$F$7,"Tahun",2021)</f>
        <v>6.9399999999999995</v>
      </c>
      <c r="IFI2" t="s">
        <v>763</v>
      </c>
      <c r="IFJ2" s="13" t="e">
        <f>GETPIVOTDATA("Jml. Pend. Miskin (ribu jiwa)",$A$7,"Tahun",2020)/GETPIVOTDATA("Jml. Pend. Miskin (ribu jiwa)",$K$7,"Tahun",2020)</f>
        <v>#REF!</v>
      </c>
      <c r="IFK2" s="13" t="e">
        <f>GETPIVOTDATA("Jml. Pend. Miskin (ribu jiwa)",$A$7,"Tahun",2021)/GETPIVOTDATA("Jml. Pend. Miskin (ribu jiwa)",$K$7,"Tahun",2021)</f>
        <v>#REF!</v>
      </c>
      <c r="IFN2" t="s">
        <v>764</v>
      </c>
      <c r="IFO2" s="13">
        <f>GETPIVOTDATA("% Pend. Miskin",$F$7,"Tahun",2020)</f>
        <v>6.6950000000000003</v>
      </c>
      <c r="IFP2" s="13">
        <f>GETPIVOTDATA("% Pend. Miskin",$F$7,"Tahun",2021)</f>
        <v>6.9399999999999995</v>
      </c>
      <c r="IFQ2" t="s">
        <v>763</v>
      </c>
      <c r="IFR2" s="13" t="e">
        <f>GETPIVOTDATA("Jml. Pend. Miskin (ribu jiwa)",$A$7,"Tahun",2020)/GETPIVOTDATA("Jml. Pend. Miskin (ribu jiwa)",$K$7,"Tahun",2020)</f>
        <v>#REF!</v>
      </c>
      <c r="IFS2" s="13" t="e">
        <f>GETPIVOTDATA("Jml. Pend. Miskin (ribu jiwa)",$A$7,"Tahun",2021)/GETPIVOTDATA("Jml. Pend. Miskin (ribu jiwa)",$K$7,"Tahun",2021)</f>
        <v>#REF!</v>
      </c>
      <c r="IFV2" t="s">
        <v>764</v>
      </c>
      <c r="IFW2" s="13">
        <f>GETPIVOTDATA("% Pend. Miskin",$F$7,"Tahun",2020)</f>
        <v>6.6950000000000003</v>
      </c>
      <c r="IFX2" s="13">
        <f>GETPIVOTDATA("% Pend. Miskin",$F$7,"Tahun",2021)</f>
        <v>6.9399999999999995</v>
      </c>
      <c r="IFY2" t="s">
        <v>763</v>
      </c>
      <c r="IFZ2" s="13" t="e">
        <f>GETPIVOTDATA("Jml. Pend. Miskin (ribu jiwa)",$A$7,"Tahun",2020)/GETPIVOTDATA("Jml. Pend. Miskin (ribu jiwa)",$K$7,"Tahun",2020)</f>
        <v>#REF!</v>
      </c>
      <c r="IGA2" s="13" t="e">
        <f>GETPIVOTDATA("Jml. Pend. Miskin (ribu jiwa)",$A$7,"Tahun",2021)/GETPIVOTDATA("Jml. Pend. Miskin (ribu jiwa)",$K$7,"Tahun",2021)</f>
        <v>#REF!</v>
      </c>
      <c r="IGD2" t="s">
        <v>764</v>
      </c>
      <c r="IGE2" s="13">
        <f>GETPIVOTDATA("% Pend. Miskin",$F$7,"Tahun",2020)</f>
        <v>6.6950000000000003</v>
      </c>
      <c r="IGF2" s="13">
        <f>GETPIVOTDATA("% Pend. Miskin",$F$7,"Tahun",2021)</f>
        <v>6.9399999999999995</v>
      </c>
      <c r="IGG2" t="s">
        <v>763</v>
      </c>
      <c r="IGH2" s="13" t="e">
        <f>GETPIVOTDATA("Jml. Pend. Miskin (ribu jiwa)",$A$7,"Tahun",2020)/GETPIVOTDATA("Jml. Pend. Miskin (ribu jiwa)",$K$7,"Tahun",2020)</f>
        <v>#REF!</v>
      </c>
      <c r="IGI2" s="13" t="e">
        <f>GETPIVOTDATA("Jml. Pend. Miskin (ribu jiwa)",$A$7,"Tahun",2021)/GETPIVOTDATA("Jml. Pend. Miskin (ribu jiwa)",$K$7,"Tahun",2021)</f>
        <v>#REF!</v>
      </c>
      <c r="IGL2" t="s">
        <v>764</v>
      </c>
      <c r="IGM2" s="13">
        <f>GETPIVOTDATA("% Pend. Miskin",$F$7,"Tahun",2020)</f>
        <v>6.6950000000000003</v>
      </c>
      <c r="IGN2" s="13">
        <f>GETPIVOTDATA("% Pend. Miskin",$F$7,"Tahun",2021)</f>
        <v>6.9399999999999995</v>
      </c>
      <c r="IGO2" t="s">
        <v>763</v>
      </c>
      <c r="IGP2" s="13" t="e">
        <f>GETPIVOTDATA("Jml. Pend. Miskin (ribu jiwa)",$A$7,"Tahun",2020)/GETPIVOTDATA("Jml. Pend. Miskin (ribu jiwa)",$K$7,"Tahun",2020)</f>
        <v>#REF!</v>
      </c>
      <c r="IGQ2" s="13" t="e">
        <f>GETPIVOTDATA("Jml. Pend. Miskin (ribu jiwa)",$A$7,"Tahun",2021)/GETPIVOTDATA("Jml. Pend. Miskin (ribu jiwa)",$K$7,"Tahun",2021)</f>
        <v>#REF!</v>
      </c>
      <c r="IGT2" t="s">
        <v>764</v>
      </c>
      <c r="IGU2" s="13">
        <f>GETPIVOTDATA("% Pend. Miskin",$F$7,"Tahun",2020)</f>
        <v>6.6950000000000003</v>
      </c>
      <c r="IGV2" s="13">
        <f>GETPIVOTDATA("% Pend. Miskin",$F$7,"Tahun",2021)</f>
        <v>6.9399999999999995</v>
      </c>
      <c r="IGW2" t="s">
        <v>763</v>
      </c>
      <c r="IGX2" s="13" t="e">
        <f>GETPIVOTDATA("Jml. Pend. Miskin (ribu jiwa)",$A$7,"Tahun",2020)/GETPIVOTDATA("Jml. Pend. Miskin (ribu jiwa)",$K$7,"Tahun",2020)</f>
        <v>#REF!</v>
      </c>
      <c r="IGY2" s="13" t="e">
        <f>GETPIVOTDATA("Jml. Pend. Miskin (ribu jiwa)",$A$7,"Tahun",2021)/GETPIVOTDATA("Jml. Pend. Miskin (ribu jiwa)",$K$7,"Tahun",2021)</f>
        <v>#REF!</v>
      </c>
      <c r="IHB2" t="s">
        <v>764</v>
      </c>
      <c r="IHC2" s="13">
        <f>GETPIVOTDATA("% Pend. Miskin",$F$7,"Tahun",2020)</f>
        <v>6.6950000000000003</v>
      </c>
      <c r="IHD2" s="13">
        <f>GETPIVOTDATA("% Pend. Miskin",$F$7,"Tahun",2021)</f>
        <v>6.9399999999999995</v>
      </c>
      <c r="IHE2" t="s">
        <v>763</v>
      </c>
      <c r="IHF2" s="13" t="e">
        <f>GETPIVOTDATA("Jml. Pend. Miskin (ribu jiwa)",$A$7,"Tahun",2020)/GETPIVOTDATA("Jml. Pend. Miskin (ribu jiwa)",$K$7,"Tahun",2020)</f>
        <v>#REF!</v>
      </c>
      <c r="IHG2" s="13" t="e">
        <f>GETPIVOTDATA("Jml. Pend. Miskin (ribu jiwa)",$A$7,"Tahun",2021)/GETPIVOTDATA("Jml. Pend. Miskin (ribu jiwa)",$K$7,"Tahun",2021)</f>
        <v>#REF!</v>
      </c>
      <c r="IHJ2" t="s">
        <v>764</v>
      </c>
      <c r="IHK2" s="13">
        <f>GETPIVOTDATA("% Pend. Miskin",$F$7,"Tahun",2020)</f>
        <v>6.6950000000000003</v>
      </c>
      <c r="IHL2" s="13">
        <f>GETPIVOTDATA("% Pend. Miskin",$F$7,"Tahun",2021)</f>
        <v>6.9399999999999995</v>
      </c>
      <c r="IHM2" t="s">
        <v>763</v>
      </c>
      <c r="IHN2" s="13" t="e">
        <f>GETPIVOTDATA("Jml. Pend. Miskin (ribu jiwa)",$A$7,"Tahun",2020)/GETPIVOTDATA("Jml. Pend. Miskin (ribu jiwa)",$K$7,"Tahun",2020)</f>
        <v>#REF!</v>
      </c>
      <c r="IHO2" s="13" t="e">
        <f>GETPIVOTDATA("Jml. Pend. Miskin (ribu jiwa)",$A$7,"Tahun",2021)/GETPIVOTDATA("Jml. Pend. Miskin (ribu jiwa)",$K$7,"Tahun",2021)</f>
        <v>#REF!</v>
      </c>
      <c r="IHR2" t="s">
        <v>764</v>
      </c>
      <c r="IHS2" s="13">
        <f>GETPIVOTDATA("% Pend. Miskin",$F$7,"Tahun",2020)</f>
        <v>6.6950000000000003</v>
      </c>
      <c r="IHT2" s="13">
        <f>GETPIVOTDATA("% Pend. Miskin",$F$7,"Tahun",2021)</f>
        <v>6.9399999999999995</v>
      </c>
      <c r="IHU2" t="s">
        <v>763</v>
      </c>
      <c r="IHV2" s="13" t="e">
        <f>GETPIVOTDATA("Jml. Pend. Miskin (ribu jiwa)",$A$7,"Tahun",2020)/GETPIVOTDATA("Jml. Pend. Miskin (ribu jiwa)",$K$7,"Tahun",2020)</f>
        <v>#REF!</v>
      </c>
      <c r="IHW2" s="13" t="e">
        <f>GETPIVOTDATA("Jml. Pend. Miskin (ribu jiwa)",$A$7,"Tahun",2021)/GETPIVOTDATA("Jml. Pend. Miskin (ribu jiwa)",$K$7,"Tahun",2021)</f>
        <v>#REF!</v>
      </c>
      <c r="IHZ2" t="s">
        <v>764</v>
      </c>
      <c r="IIA2" s="13">
        <f>GETPIVOTDATA("% Pend. Miskin",$F$7,"Tahun",2020)</f>
        <v>6.6950000000000003</v>
      </c>
      <c r="IIB2" s="13">
        <f>GETPIVOTDATA("% Pend. Miskin",$F$7,"Tahun",2021)</f>
        <v>6.9399999999999995</v>
      </c>
      <c r="IIC2" t="s">
        <v>763</v>
      </c>
      <c r="IID2" s="13" t="e">
        <f>GETPIVOTDATA("Jml. Pend. Miskin (ribu jiwa)",$A$7,"Tahun",2020)/GETPIVOTDATA("Jml. Pend. Miskin (ribu jiwa)",$K$7,"Tahun",2020)</f>
        <v>#REF!</v>
      </c>
      <c r="IIE2" s="13" t="e">
        <f>GETPIVOTDATA("Jml. Pend. Miskin (ribu jiwa)",$A$7,"Tahun",2021)/GETPIVOTDATA("Jml. Pend. Miskin (ribu jiwa)",$K$7,"Tahun",2021)</f>
        <v>#REF!</v>
      </c>
      <c r="IIH2" t="s">
        <v>764</v>
      </c>
      <c r="III2" s="13">
        <f>GETPIVOTDATA("% Pend. Miskin",$F$7,"Tahun",2020)</f>
        <v>6.6950000000000003</v>
      </c>
      <c r="IIJ2" s="13">
        <f>GETPIVOTDATA("% Pend. Miskin",$F$7,"Tahun",2021)</f>
        <v>6.9399999999999995</v>
      </c>
      <c r="IIK2" t="s">
        <v>763</v>
      </c>
      <c r="IIL2" s="13" t="e">
        <f>GETPIVOTDATA("Jml. Pend. Miskin (ribu jiwa)",$A$7,"Tahun",2020)/GETPIVOTDATA("Jml. Pend. Miskin (ribu jiwa)",$K$7,"Tahun",2020)</f>
        <v>#REF!</v>
      </c>
      <c r="IIM2" s="13" t="e">
        <f>GETPIVOTDATA("Jml. Pend. Miskin (ribu jiwa)",$A$7,"Tahun",2021)/GETPIVOTDATA("Jml. Pend. Miskin (ribu jiwa)",$K$7,"Tahun",2021)</f>
        <v>#REF!</v>
      </c>
      <c r="IIP2" t="s">
        <v>764</v>
      </c>
      <c r="IIQ2" s="13">
        <f>GETPIVOTDATA("% Pend. Miskin",$F$7,"Tahun",2020)</f>
        <v>6.6950000000000003</v>
      </c>
      <c r="IIR2" s="13">
        <f>GETPIVOTDATA("% Pend. Miskin",$F$7,"Tahun",2021)</f>
        <v>6.9399999999999995</v>
      </c>
      <c r="IIS2" t="s">
        <v>763</v>
      </c>
      <c r="IIT2" s="13" t="e">
        <f>GETPIVOTDATA("Jml. Pend. Miskin (ribu jiwa)",$A$7,"Tahun",2020)/GETPIVOTDATA("Jml. Pend. Miskin (ribu jiwa)",$K$7,"Tahun",2020)</f>
        <v>#REF!</v>
      </c>
      <c r="IIU2" s="13" t="e">
        <f>GETPIVOTDATA("Jml. Pend. Miskin (ribu jiwa)",$A$7,"Tahun",2021)/GETPIVOTDATA("Jml. Pend. Miskin (ribu jiwa)",$K$7,"Tahun",2021)</f>
        <v>#REF!</v>
      </c>
      <c r="IIX2" t="s">
        <v>764</v>
      </c>
      <c r="IIY2" s="13">
        <f>GETPIVOTDATA("% Pend. Miskin",$F$7,"Tahun",2020)</f>
        <v>6.6950000000000003</v>
      </c>
      <c r="IIZ2" s="13">
        <f>GETPIVOTDATA("% Pend. Miskin",$F$7,"Tahun",2021)</f>
        <v>6.9399999999999995</v>
      </c>
      <c r="IJA2" t="s">
        <v>763</v>
      </c>
      <c r="IJB2" s="13" t="e">
        <f>GETPIVOTDATA("Jml. Pend. Miskin (ribu jiwa)",$A$7,"Tahun",2020)/GETPIVOTDATA("Jml. Pend. Miskin (ribu jiwa)",$K$7,"Tahun",2020)</f>
        <v>#REF!</v>
      </c>
      <c r="IJC2" s="13" t="e">
        <f>GETPIVOTDATA("Jml. Pend. Miskin (ribu jiwa)",$A$7,"Tahun",2021)/GETPIVOTDATA("Jml. Pend. Miskin (ribu jiwa)",$K$7,"Tahun",2021)</f>
        <v>#REF!</v>
      </c>
      <c r="IJF2" t="s">
        <v>764</v>
      </c>
      <c r="IJG2" s="13">
        <f>GETPIVOTDATA("% Pend. Miskin",$F$7,"Tahun",2020)</f>
        <v>6.6950000000000003</v>
      </c>
      <c r="IJH2" s="13">
        <f>GETPIVOTDATA("% Pend. Miskin",$F$7,"Tahun",2021)</f>
        <v>6.9399999999999995</v>
      </c>
      <c r="IJI2" t="s">
        <v>763</v>
      </c>
      <c r="IJJ2" s="13" t="e">
        <f>GETPIVOTDATA("Jml. Pend. Miskin (ribu jiwa)",$A$7,"Tahun",2020)/GETPIVOTDATA("Jml. Pend. Miskin (ribu jiwa)",$K$7,"Tahun",2020)</f>
        <v>#REF!</v>
      </c>
      <c r="IJK2" s="13" t="e">
        <f>GETPIVOTDATA("Jml. Pend. Miskin (ribu jiwa)",$A$7,"Tahun",2021)/GETPIVOTDATA("Jml. Pend. Miskin (ribu jiwa)",$K$7,"Tahun",2021)</f>
        <v>#REF!</v>
      </c>
      <c r="IJN2" t="s">
        <v>764</v>
      </c>
      <c r="IJO2" s="13">
        <f>GETPIVOTDATA("% Pend. Miskin",$F$7,"Tahun",2020)</f>
        <v>6.6950000000000003</v>
      </c>
      <c r="IJP2" s="13">
        <f>GETPIVOTDATA("% Pend. Miskin",$F$7,"Tahun",2021)</f>
        <v>6.9399999999999995</v>
      </c>
      <c r="IJQ2" t="s">
        <v>763</v>
      </c>
      <c r="IJR2" s="13" t="e">
        <f>GETPIVOTDATA("Jml. Pend. Miskin (ribu jiwa)",$A$7,"Tahun",2020)/GETPIVOTDATA("Jml. Pend. Miskin (ribu jiwa)",$K$7,"Tahun",2020)</f>
        <v>#REF!</v>
      </c>
      <c r="IJS2" s="13" t="e">
        <f>GETPIVOTDATA("Jml. Pend. Miskin (ribu jiwa)",$A$7,"Tahun",2021)/GETPIVOTDATA("Jml. Pend. Miskin (ribu jiwa)",$K$7,"Tahun",2021)</f>
        <v>#REF!</v>
      </c>
      <c r="IJV2" t="s">
        <v>764</v>
      </c>
      <c r="IJW2" s="13">
        <f>GETPIVOTDATA("% Pend. Miskin",$F$7,"Tahun",2020)</f>
        <v>6.6950000000000003</v>
      </c>
      <c r="IJX2" s="13">
        <f>GETPIVOTDATA("% Pend. Miskin",$F$7,"Tahun",2021)</f>
        <v>6.9399999999999995</v>
      </c>
      <c r="IJY2" t="s">
        <v>763</v>
      </c>
      <c r="IJZ2" s="13" t="e">
        <f>GETPIVOTDATA("Jml. Pend. Miskin (ribu jiwa)",$A$7,"Tahun",2020)/GETPIVOTDATA("Jml. Pend. Miskin (ribu jiwa)",$K$7,"Tahun",2020)</f>
        <v>#REF!</v>
      </c>
      <c r="IKA2" s="13" t="e">
        <f>GETPIVOTDATA("Jml. Pend. Miskin (ribu jiwa)",$A$7,"Tahun",2021)/GETPIVOTDATA("Jml. Pend. Miskin (ribu jiwa)",$K$7,"Tahun",2021)</f>
        <v>#REF!</v>
      </c>
      <c r="IKD2" t="s">
        <v>764</v>
      </c>
      <c r="IKE2" s="13">
        <f>GETPIVOTDATA("% Pend. Miskin",$F$7,"Tahun",2020)</f>
        <v>6.6950000000000003</v>
      </c>
      <c r="IKF2" s="13">
        <f>GETPIVOTDATA("% Pend. Miskin",$F$7,"Tahun",2021)</f>
        <v>6.9399999999999995</v>
      </c>
      <c r="IKG2" t="s">
        <v>763</v>
      </c>
      <c r="IKH2" s="13" t="e">
        <f>GETPIVOTDATA("Jml. Pend. Miskin (ribu jiwa)",$A$7,"Tahun",2020)/GETPIVOTDATA("Jml. Pend. Miskin (ribu jiwa)",$K$7,"Tahun",2020)</f>
        <v>#REF!</v>
      </c>
      <c r="IKI2" s="13" t="e">
        <f>GETPIVOTDATA("Jml. Pend. Miskin (ribu jiwa)",$A$7,"Tahun",2021)/GETPIVOTDATA("Jml. Pend. Miskin (ribu jiwa)",$K$7,"Tahun",2021)</f>
        <v>#REF!</v>
      </c>
      <c r="IKL2" t="s">
        <v>764</v>
      </c>
      <c r="IKM2" s="13">
        <f>GETPIVOTDATA("% Pend. Miskin",$F$7,"Tahun",2020)</f>
        <v>6.6950000000000003</v>
      </c>
      <c r="IKN2" s="13">
        <f>GETPIVOTDATA("% Pend. Miskin",$F$7,"Tahun",2021)</f>
        <v>6.9399999999999995</v>
      </c>
      <c r="IKO2" t="s">
        <v>763</v>
      </c>
      <c r="IKP2" s="13" t="e">
        <f>GETPIVOTDATA("Jml. Pend. Miskin (ribu jiwa)",$A$7,"Tahun",2020)/GETPIVOTDATA("Jml. Pend. Miskin (ribu jiwa)",$K$7,"Tahun",2020)</f>
        <v>#REF!</v>
      </c>
      <c r="IKQ2" s="13" t="e">
        <f>GETPIVOTDATA("Jml. Pend. Miskin (ribu jiwa)",$A$7,"Tahun",2021)/GETPIVOTDATA("Jml. Pend. Miskin (ribu jiwa)",$K$7,"Tahun",2021)</f>
        <v>#REF!</v>
      </c>
      <c r="IKT2" t="s">
        <v>764</v>
      </c>
      <c r="IKU2" s="13">
        <f>GETPIVOTDATA("% Pend. Miskin",$F$7,"Tahun",2020)</f>
        <v>6.6950000000000003</v>
      </c>
      <c r="IKV2" s="13">
        <f>GETPIVOTDATA("% Pend. Miskin",$F$7,"Tahun",2021)</f>
        <v>6.9399999999999995</v>
      </c>
      <c r="IKW2" t="s">
        <v>763</v>
      </c>
      <c r="IKX2" s="13" t="e">
        <f>GETPIVOTDATA("Jml. Pend. Miskin (ribu jiwa)",$A$7,"Tahun",2020)/GETPIVOTDATA("Jml. Pend. Miskin (ribu jiwa)",$K$7,"Tahun",2020)</f>
        <v>#REF!</v>
      </c>
      <c r="IKY2" s="13" t="e">
        <f>GETPIVOTDATA("Jml. Pend. Miskin (ribu jiwa)",$A$7,"Tahun",2021)/GETPIVOTDATA("Jml. Pend. Miskin (ribu jiwa)",$K$7,"Tahun",2021)</f>
        <v>#REF!</v>
      </c>
      <c r="ILB2" t="s">
        <v>764</v>
      </c>
      <c r="ILC2" s="13">
        <f>GETPIVOTDATA("% Pend. Miskin",$F$7,"Tahun",2020)</f>
        <v>6.6950000000000003</v>
      </c>
      <c r="ILD2" s="13">
        <f>GETPIVOTDATA("% Pend. Miskin",$F$7,"Tahun",2021)</f>
        <v>6.9399999999999995</v>
      </c>
      <c r="ILE2" t="s">
        <v>763</v>
      </c>
      <c r="ILF2" s="13" t="e">
        <f>GETPIVOTDATA("Jml. Pend. Miskin (ribu jiwa)",$A$7,"Tahun",2020)/GETPIVOTDATA("Jml. Pend. Miskin (ribu jiwa)",$K$7,"Tahun",2020)</f>
        <v>#REF!</v>
      </c>
      <c r="ILG2" s="13" t="e">
        <f>GETPIVOTDATA("Jml. Pend. Miskin (ribu jiwa)",$A$7,"Tahun",2021)/GETPIVOTDATA("Jml. Pend. Miskin (ribu jiwa)",$K$7,"Tahun",2021)</f>
        <v>#REF!</v>
      </c>
      <c r="ILJ2" t="s">
        <v>764</v>
      </c>
      <c r="ILK2" s="13">
        <f>GETPIVOTDATA("% Pend. Miskin",$F$7,"Tahun",2020)</f>
        <v>6.6950000000000003</v>
      </c>
      <c r="ILL2" s="13">
        <f>GETPIVOTDATA("% Pend. Miskin",$F$7,"Tahun",2021)</f>
        <v>6.9399999999999995</v>
      </c>
      <c r="ILM2" t="s">
        <v>763</v>
      </c>
      <c r="ILN2" s="13" t="e">
        <f>GETPIVOTDATA("Jml. Pend. Miskin (ribu jiwa)",$A$7,"Tahun",2020)/GETPIVOTDATA("Jml. Pend. Miskin (ribu jiwa)",$K$7,"Tahun",2020)</f>
        <v>#REF!</v>
      </c>
      <c r="ILO2" s="13" t="e">
        <f>GETPIVOTDATA("Jml. Pend. Miskin (ribu jiwa)",$A$7,"Tahun",2021)/GETPIVOTDATA("Jml. Pend. Miskin (ribu jiwa)",$K$7,"Tahun",2021)</f>
        <v>#REF!</v>
      </c>
      <c r="ILR2" t="s">
        <v>764</v>
      </c>
      <c r="ILS2" s="13">
        <f>GETPIVOTDATA("% Pend. Miskin",$F$7,"Tahun",2020)</f>
        <v>6.6950000000000003</v>
      </c>
      <c r="ILT2" s="13">
        <f>GETPIVOTDATA("% Pend. Miskin",$F$7,"Tahun",2021)</f>
        <v>6.9399999999999995</v>
      </c>
      <c r="ILU2" t="s">
        <v>763</v>
      </c>
      <c r="ILV2" s="13" t="e">
        <f>GETPIVOTDATA("Jml. Pend. Miskin (ribu jiwa)",$A$7,"Tahun",2020)/GETPIVOTDATA("Jml. Pend. Miskin (ribu jiwa)",$K$7,"Tahun",2020)</f>
        <v>#REF!</v>
      </c>
      <c r="ILW2" s="13" t="e">
        <f>GETPIVOTDATA("Jml. Pend. Miskin (ribu jiwa)",$A$7,"Tahun",2021)/GETPIVOTDATA("Jml. Pend. Miskin (ribu jiwa)",$K$7,"Tahun",2021)</f>
        <v>#REF!</v>
      </c>
      <c r="ILZ2" t="s">
        <v>764</v>
      </c>
      <c r="IMA2" s="13">
        <f>GETPIVOTDATA("% Pend. Miskin",$F$7,"Tahun",2020)</f>
        <v>6.6950000000000003</v>
      </c>
      <c r="IMB2" s="13">
        <f>GETPIVOTDATA("% Pend. Miskin",$F$7,"Tahun",2021)</f>
        <v>6.9399999999999995</v>
      </c>
      <c r="IMC2" t="s">
        <v>763</v>
      </c>
      <c r="IMD2" s="13" t="e">
        <f>GETPIVOTDATA("Jml. Pend. Miskin (ribu jiwa)",$A$7,"Tahun",2020)/GETPIVOTDATA("Jml. Pend. Miskin (ribu jiwa)",$K$7,"Tahun",2020)</f>
        <v>#REF!</v>
      </c>
      <c r="IME2" s="13" t="e">
        <f>GETPIVOTDATA("Jml. Pend. Miskin (ribu jiwa)",$A$7,"Tahun",2021)/GETPIVOTDATA("Jml. Pend. Miskin (ribu jiwa)",$K$7,"Tahun",2021)</f>
        <v>#REF!</v>
      </c>
      <c r="IMH2" t="s">
        <v>764</v>
      </c>
      <c r="IMI2" s="13">
        <f>GETPIVOTDATA("% Pend. Miskin",$F$7,"Tahun",2020)</f>
        <v>6.6950000000000003</v>
      </c>
      <c r="IMJ2" s="13">
        <f>GETPIVOTDATA("% Pend. Miskin",$F$7,"Tahun",2021)</f>
        <v>6.9399999999999995</v>
      </c>
      <c r="IMK2" t="s">
        <v>763</v>
      </c>
      <c r="IML2" s="13" t="e">
        <f>GETPIVOTDATA("Jml. Pend. Miskin (ribu jiwa)",$A$7,"Tahun",2020)/GETPIVOTDATA("Jml. Pend. Miskin (ribu jiwa)",$K$7,"Tahun",2020)</f>
        <v>#REF!</v>
      </c>
      <c r="IMM2" s="13" t="e">
        <f>GETPIVOTDATA("Jml. Pend. Miskin (ribu jiwa)",$A$7,"Tahun",2021)/GETPIVOTDATA("Jml. Pend. Miskin (ribu jiwa)",$K$7,"Tahun",2021)</f>
        <v>#REF!</v>
      </c>
      <c r="IMP2" t="s">
        <v>764</v>
      </c>
      <c r="IMQ2" s="13">
        <f>GETPIVOTDATA("% Pend. Miskin",$F$7,"Tahun",2020)</f>
        <v>6.6950000000000003</v>
      </c>
      <c r="IMR2" s="13">
        <f>GETPIVOTDATA("% Pend. Miskin",$F$7,"Tahun",2021)</f>
        <v>6.9399999999999995</v>
      </c>
      <c r="IMS2" t="s">
        <v>763</v>
      </c>
      <c r="IMT2" s="13" t="e">
        <f>GETPIVOTDATA("Jml. Pend. Miskin (ribu jiwa)",$A$7,"Tahun",2020)/GETPIVOTDATA("Jml. Pend. Miskin (ribu jiwa)",$K$7,"Tahun",2020)</f>
        <v>#REF!</v>
      </c>
      <c r="IMU2" s="13" t="e">
        <f>GETPIVOTDATA("Jml. Pend. Miskin (ribu jiwa)",$A$7,"Tahun",2021)/GETPIVOTDATA("Jml. Pend. Miskin (ribu jiwa)",$K$7,"Tahun",2021)</f>
        <v>#REF!</v>
      </c>
      <c r="IMX2" t="s">
        <v>764</v>
      </c>
      <c r="IMY2" s="13">
        <f>GETPIVOTDATA("% Pend. Miskin",$F$7,"Tahun",2020)</f>
        <v>6.6950000000000003</v>
      </c>
      <c r="IMZ2" s="13">
        <f>GETPIVOTDATA("% Pend. Miskin",$F$7,"Tahun",2021)</f>
        <v>6.9399999999999995</v>
      </c>
      <c r="INA2" t="s">
        <v>763</v>
      </c>
      <c r="INB2" s="13" t="e">
        <f>GETPIVOTDATA("Jml. Pend. Miskin (ribu jiwa)",$A$7,"Tahun",2020)/GETPIVOTDATA("Jml. Pend. Miskin (ribu jiwa)",$K$7,"Tahun",2020)</f>
        <v>#REF!</v>
      </c>
      <c r="INC2" s="13" t="e">
        <f>GETPIVOTDATA("Jml. Pend. Miskin (ribu jiwa)",$A$7,"Tahun",2021)/GETPIVOTDATA("Jml. Pend. Miskin (ribu jiwa)",$K$7,"Tahun",2021)</f>
        <v>#REF!</v>
      </c>
      <c r="INF2" t="s">
        <v>764</v>
      </c>
      <c r="ING2" s="13">
        <f>GETPIVOTDATA("% Pend. Miskin",$F$7,"Tahun",2020)</f>
        <v>6.6950000000000003</v>
      </c>
      <c r="INH2" s="13">
        <f>GETPIVOTDATA("% Pend. Miskin",$F$7,"Tahun",2021)</f>
        <v>6.9399999999999995</v>
      </c>
      <c r="INI2" t="s">
        <v>763</v>
      </c>
      <c r="INJ2" s="13" t="e">
        <f>GETPIVOTDATA("Jml. Pend. Miskin (ribu jiwa)",$A$7,"Tahun",2020)/GETPIVOTDATA("Jml. Pend. Miskin (ribu jiwa)",$K$7,"Tahun",2020)</f>
        <v>#REF!</v>
      </c>
      <c r="INK2" s="13" t="e">
        <f>GETPIVOTDATA("Jml. Pend. Miskin (ribu jiwa)",$A$7,"Tahun",2021)/GETPIVOTDATA("Jml. Pend. Miskin (ribu jiwa)",$K$7,"Tahun",2021)</f>
        <v>#REF!</v>
      </c>
      <c r="INN2" t="s">
        <v>764</v>
      </c>
      <c r="INO2" s="13">
        <f>GETPIVOTDATA("% Pend. Miskin",$F$7,"Tahun",2020)</f>
        <v>6.6950000000000003</v>
      </c>
      <c r="INP2" s="13">
        <f>GETPIVOTDATA("% Pend. Miskin",$F$7,"Tahun",2021)</f>
        <v>6.9399999999999995</v>
      </c>
      <c r="INQ2" t="s">
        <v>763</v>
      </c>
      <c r="INR2" s="13" t="e">
        <f>GETPIVOTDATA("Jml. Pend. Miskin (ribu jiwa)",$A$7,"Tahun",2020)/GETPIVOTDATA("Jml. Pend. Miskin (ribu jiwa)",$K$7,"Tahun",2020)</f>
        <v>#REF!</v>
      </c>
      <c r="INS2" s="13" t="e">
        <f>GETPIVOTDATA("Jml. Pend. Miskin (ribu jiwa)",$A$7,"Tahun",2021)/GETPIVOTDATA("Jml. Pend. Miskin (ribu jiwa)",$K$7,"Tahun",2021)</f>
        <v>#REF!</v>
      </c>
      <c r="INV2" t="s">
        <v>764</v>
      </c>
      <c r="INW2" s="13">
        <f>GETPIVOTDATA("% Pend. Miskin",$F$7,"Tahun",2020)</f>
        <v>6.6950000000000003</v>
      </c>
      <c r="INX2" s="13">
        <f>GETPIVOTDATA("% Pend. Miskin",$F$7,"Tahun",2021)</f>
        <v>6.9399999999999995</v>
      </c>
      <c r="INY2" t="s">
        <v>763</v>
      </c>
      <c r="INZ2" s="13" t="e">
        <f>GETPIVOTDATA("Jml. Pend. Miskin (ribu jiwa)",$A$7,"Tahun",2020)/GETPIVOTDATA("Jml. Pend. Miskin (ribu jiwa)",$K$7,"Tahun",2020)</f>
        <v>#REF!</v>
      </c>
      <c r="IOA2" s="13" t="e">
        <f>GETPIVOTDATA("Jml. Pend. Miskin (ribu jiwa)",$A$7,"Tahun",2021)/GETPIVOTDATA("Jml. Pend. Miskin (ribu jiwa)",$K$7,"Tahun",2021)</f>
        <v>#REF!</v>
      </c>
      <c r="IOD2" t="s">
        <v>764</v>
      </c>
      <c r="IOE2" s="13">
        <f>GETPIVOTDATA("% Pend. Miskin",$F$7,"Tahun",2020)</f>
        <v>6.6950000000000003</v>
      </c>
      <c r="IOF2" s="13">
        <f>GETPIVOTDATA("% Pend. Miskin",$F$7,"Tahun",2021)</f>
        <v>6.9399999999999995</v>
      </c>
      <c r="IOG2" t="s">
        <v>763</v>
      </c>
      <c r="IOH2" s="13" t="e">
        <f>GETPIVOTDATA("Jml. Pend. Miskin (ribu jiwa)",$A$7,"Tahun",2020)/GETPIVOTDATA("Jml. Pend. Miskin (ribu jiwa)",$K$7,"Tahun",2020)</f>
        <v>#REF!</v>
      </c>
      <c r="IOI2" s="13" t="e">
        <f>GETPIVOTDATA("Jml. Pend. Miskin (ribu jiwa)",$A$7,"Tahun",2021)/GETPIVOTDATA("Jml. Pend. Miskin (ribu jiwa)",$K$7,"Tahun",2021)</f>
        <v>#REF!</v>
      </c>
      <c r="IOL2" t="s">
        <v>764</v>
      </c>
      <c r="IOM2" s="13">
        <f>GETPIVOTDATA("% Pend. Miskin",$F$7,"Tahun",2020)</f>
        <v>6.6950000000000003</v>
      </c>
      <c r="ION2" s="13">
        <f>GETPIVOTDATA("% Pend. Miskin",$F$7,"Tahun",2021)</f>
        <v>6.9399999999999995</v>
      </c>
      <c r="IOO2" t="s">
        <v>763</v>
      </c>
      <c r="IOP2" s="13" t="e">
        <f>GETPIVOTDATA("Jml. Pend. Miskin (ribu jiwa)",$A$7,"Tahun",2020)/GETPIVOTDATA("Jml. Pend. Miskin (ribu jiwa)",$K$7,"Tahun",2020)</f>
        <v>#REF!</v>
      </c>
      <c r="IOQ2" s="13" t="e">
        <f>GETPIVOTDATA("Jml. Pend. Miskin (ribu jiwa)",$A$7,"Tahun",2021)/GETPIVOTDATA("Jml. Pend. Miskin (ribu jiwa)",$K$7,"Tahun",2021)</f>
        <v>#REF!</v>
      </c>
      <c r="IOT2" t="s">
        <v>764</v>
      </c>
      <c r="IOU2" s="13">
        <f>GETPIVOTDATA("% Pend. Miskin",$F$7,"Tahun",2020)</f>
        <v>6.6950000000000003</v>
      </c>
      <c r="IOV2" s="13">
        <f>GETPIVOTDATA("% Pend. Miskin",$F$7,"Tahun",2021)</f>
        <v>6.9399999999999995</v>
      </c>
      <c r="IOW2" t="s">
        <v>763</v>
      </c>
      <c r="IOX2" s="13" t="e">
        <f>GETPIVOTDATA("Jml. Pend. Miskin (ribu jiwa)",$A$7,"Tahun",2020)/GETPIVOTDATA("Jml. Pend. Miskin (ribu jiwa)",$K$7,"Tahun",2020)</f>
        <v>#REF!</v>
      </c>
      <c r="IOY2" s="13" t="e">
        <f>GETPIVOTDATA("Jml. Pend. Miskin (ribu jiwa)",$A$7,"Tahun",2021)/GETPIVOTDATA("Jml. Pend. Miskin (ribu jiwa)",$K$7,"Tahun",2021)</f>
        <v>#REF!</v>
      </c>
      <c r="IPB2" t="s">
        <v>764</v>
      </c>
      <c r="IPC2" s="13">
        <f>GETPIVOTDATA("% Pend. Miskin",$F$7,"Tahun",2020)</f>
        <v>6.6950000000000003</v>
      </c>
      <c r="IPD2" s="13">
        <f>GETPIVOTDATA("% Pend. Miskin",$F$7,"Tahun",2021)</f>
        <v>6.9399999999999995</v>
      </c>
      <c r="IPE2" t="s">
        <v>763</v>
      </c>
      <c r="IPF2" s="13" t="e">
        <f>GETPIVOTDATA("Jml. Pend. Miskin (ribu jiwa)",$A$7,"Tahun",2020)/GETPIVOTDATA("Jml. Pend. Miskin (ribu jiwa)",$K$7,"Tahun",2020)</f>
        <v>#REF!</v>
      </c>
      <c r="IPG2" s="13" t="e">
        <f>GETPIVOTDATA("Jml. Pend. Miskin (ribu jiwa)",$A$7,"Tahun",2021)/GETPIVOTDATA("Jml. Pend. Miskin (ribu jiwa)",$K$7,"Tahun",2021)</f>
        <v>#REF!</v>
      </c>
      <c r="IPJ2" t="s">
        <v>764</v>
      </c>
      <c r="IPK2" s="13">
        <f>GETPIVOTDATA("% Pend. Miskin",$F$7,"Tahun",2020)</f>
        <v>6.6950000000000003</v>
      </c>
      <c r="IPL2" s="13">
        <f>GETPIVOTDATA("% Pend. Miskin",$F$7,"Tahun",2021)</f>
        <v>6.9399999999999995</v>
      </c>
      <c r="IPM2" t="s">
        <v>763</v>
      </c>
      <c r="IPN2" s="13" t="e">
        <f>GETPIVOTDATA("Jml. Pend. Miskin (ribu jiwa)",$A$7,"Tahun",2020)/GETPIVOTDATA("Jml. Pend. Miskin (ribu jiwa)",$K$7,"Tahun",2020)</f>
        <v>#REF!</v>
      </c>
      <c r="IPO2" s="13" t="e">
        <f>GETPIVOTDATA("Jml. Pend. Miskin (ribu jiwa)",$A$7,"Tahun",2021)/GETPIVOTDATA("Jml. Pend. Miskin (ribu jiwa)",$K$7,"Tahun",2021)</f>
        <v>#REF!</v>
      </c>
      <c r="IPR2" t="s">
        <v>764</v>
      </c>
      <c r="IPS2" s="13">
        <f>GETPIVOTDATA("% Pend. Miskin",$F$7,"Tahun",2020)</f>
        <v>6.6950000000000003</v>
      </c>
      <c r="IPT2" s="13">
        <f>GETPIVOTDATA("% Pend. Miskin",$F$7,"Tahun",2021)</f>
        <v>6.9399999999999995</v>
      </c>
      <c r="IPU2" t="s">
        <v>763</v>
      </c>
      <c r="IPV2" s="13" t="e">
        <f>GETPIVOTDATA("Jml. Pend. Miskin (ribu jiwa)",$A$7,"Tahun",2020)/GETPIVOTDATA("Jml. Pend. Miskin (ribu jiwa)",$K$7,"Tahun",2020)</f>
        <v>#REF!</v>
      </c>
      <c r="IPW2" s="13" t="e">
        <f>GETPIVOTDATA("Jml. Pend. Miskin (ribu jiwa)",$A$7,"Tahun",2021)/GETPIVOTDATA("Jml. Pend. Miskin (ribu jiwa)",$K$7,"Tahun",2021)</f>
        <v>#REF!</v>
      </c>
      <c r="IPZ2" t="s">
        <v>764</v>
      </c>
      <c r="IQA2" s="13">
        <f>GETPIVOTDATA("% Pend. Miskin",$F$7,"Tahun",2020)</f>
        <v>6.6950000000000003</v>
      </c>
      <c r="IQB2" s="13">
        <f>GETPIVOTDATA("% Pend. Miskin",$F$7,"Tahun",2021)</f>
        <v>6.9399999999999995</v>
      </c>
      <c r="IQC2" t="s">
        <v>763</v>
      </c>
      <c r="IQD2" s="13" t="e">
        <f>GETPIVOTDATA("Jml. Pend. Miskin (ribu jiwa)",$A$7,"Tahun",2020)/GETPIVOTDATA("Jml. Pend. Miskin (ribu jiwa)",$K$7,"Tahun",2020)</f>
        <v>#REF!</v>
      </c>
      <c r="IQE2" s="13" t="e">
        <f>GETPIVOTDATA("Jml. Pend. Miskin (ribu jiwa)",$A$7,"Tahun",2021)/GETPIVOTDATA("Jml. Pend. Miskin (ribu jiwa)",$K$7,"Tahun",2021)</f>
        <v>#REF!</v>
      </c>
      <c r="IQH2" t="s">
        <v>764</v>
      </c>
      <c r="IQI2" s="13">
        <f>GETPIVOTDATA("% Pend. Miskin",$F$7,"Tahun",2020)</f>
        <v>6.6950000000000003</v>
      </c>
      <c r="IQJ2" s="13">
        <f>GETPIVOTDATA("% Pend. Miskin",$F$7,"Tahun",2021)</f>
        <v>6.9399999999999995</v>
      </c>
      <c r="IQK2" t="s">
        <v>763</v>
      </c>
      <c r="IQL2" s="13" t="e">
        <f>GETPIVOTDATA("Jml. Pend. Miskin (ribu jiwa)",$A$7,"Tahun",2020)/GETPIVOTDATA("Jml. Pend. Miskin (ribu jiwa)",$K$7,"Tahun",2020)</f>
        <v>#REF!</v>
      </c>
      <c r="IQM2" s="13" t="e">
        <f>GETPIVOTDATA("Jml. Pend. Miskin (ribu jiwa)",$A$7,"Tahun",2021)/GETPIVOTDATA("Jml. Pend. Miskin (ribu jiwa)",$K$7,"Tahun",2021)</f>
        <v>#REF!</v>
      </c>
      <c r="IQP2" t="s">
        <v>764</v>
      </c>
      <c r="IQQ2" s="13">
        <f>GETPIVOTDATA("% Pend. Miskin",$F$7,"Tahun",2020)</f>
        <v>6.6950000000000003</v>
      </c>
      <c r="IQR2" s="13">
        <f>GETPIVOTDATA("% Pend. Miskin",$F$7,"Tahun",2021)</f>
        <v>6.9399999999999995</v>
      </c>
      <c r="IQS2" t="s">
        <v>763</v>
      </c>
      <c r="IQT2" s="13" t="e">
        <f>GETPIVOTDATA("Jml. Pend. Miskin (ribu jiwa)",$A$7,"Tahun",2020)/GETPIVOTDATA("Jml. Pend. Miskin (ribu jiwa)",$K$7,"Tahun",2020)</f>
        <v>#REF!</v>
      </c>
      <c r="IQU2" s="13" t="e">
        <f>GETPIVOTDATA("Jml. Pend. Miskin (ribu jiwa)",$A$7,"Tahun",2021)/GETPIVOTDATA("Jml. Pend. Miskin (ribu jiwa)",$K$7,"Tahun",2021)</f>
        <v>#REF!</v>
      </c>
      <c r="IQX2" t="s">
        <v>764</v>
      </c>
      <c r="IQY2" s="13">
        <f>GETPIVOTDATA("% Pend. Miskin",$F$7,"Tahun",2020)</f>
        <v>6.6950000000000003</v>
      </c>
      <c r="IQZ2" s="13">
        <f>GETPIVOTDATA("% Pend. Miskin",$F$7,"Tahun",2021)</f>
        <v>6.9399999999999995</v>
      </c>
      <c r="IRA2" t="s">
        <v>763</v>
      </c>
      <c r="IRB2" s="13" t="e">
        <f>GETPIVOTDATA("Jml. Pend. Miskin (ribu jiwa)",$A$7,"Tahun",2020)/GETPIVOTDATA("Jml. Pend. Miskin (ribu jiwa)",$K$7,"Tahun",2020)</f>
        <v>#REF!</v>
      </c>
      <c r="IRC2" s="13" t="e">
        <f>GETPIVOTDATA("Jml. Pend. Miskin (ribu jiwa)",$A$7,"Tahun",2021)/GETPIVOTDATA("Jml. Pend. Miskin (ribu jiwa)",$K$7,"Tahun",2021)</f>
        <v>#REF!</v>
      </c>
      <c r="IRF2" t="s">
        <v>764</v>
      </c>
      <c r="IRG2" s="13">
        <f>GETPIVOTDATA("% Pend. Miskin",$F$7,"Tahun",2020)</f>
        <v>6.6950000000000003</v>
      </c>
      <c r="IRH2" s="13">
        <f>GETPIVOTDATA("% Pend. Miskin",$F$7,"Tahun",2021)</f>
        <v>6.9399999999999995</v>
      </c>
      <c r="IRI2" t="s">
        <v>763</v>
      </c>
      <c r="IRJ2" s="13" t="e">
        <f>GETPIVOTDATA("Jml. Pend. Miskin (ribu jiwa)",$A$7,"Tahun",2020)/GETPIVOTDATA("Jml. Pend. Miskin (ribu jiwa)",$K$7,"Tahun",2020)</f>
        <v>#REF!</v>
      </c>
      <c r="IRK2" s="13" t="e">
        <f>GETPIVOTDATA("Jml. Pend. Miskin (ribu jiwa)",$A$7,"Tahun",2021)/GETPIVOTDATA("Jml. Pend. Miskin (ribu jiwa)",$K$7,"Tahun",2021)</f>
        <v>#REF!</v>
      </c>
      <c r="IRN2" t="s">
        <v>764</v>
      </c>
      <c r="IRO2" s="13">
        <f>GETPIVOTDATA("% Pend. Miskin",$F$7,"Tahun",2020)</f>
        <v>6.6950000000000003</v>
      </c>
      <c r="IRP2" s="13">
        <f>GETPIVOTDATA("% Pend. Miskin",$F$7,"Tahun",2021)</f>
        <v>6.9399999999999995</v>
      </c>
      <c r="IRQ2" t="s">
        <v>763</v>
      </c>
      <c r="IRR2" s="13" t="e">
        <f>GETPIVOTDATA("Jml. Pend. Miskin (ribu jiwa)",$A$7,"Tahun",2020)/GETPIVOTDATA("Jml. Pend. Miskin (ribu jiwa)",$K$7,"Tahun",2020)</f>
        <v>#REF!</v>
      </c>
      <c r="IRS2" s="13" t="e">
        <f>GETPIVOTDATA("Jml. Pend. Miskin (ribu jiwa)",$A$7,"Tahun",2021)/GETPIVOTDATA("Jml. Pend. Miskin (ribu jiwa)",$K$7,"Tahun",2021)</f>
        <v>#REF!</v>
      </c>
      <c r="IRV2" t="s">
        <v>764</v>
      </c>
      <c r="IRW2" s="13">
        <f>GETPIVOTDATA("% Pend. Miskin",$F$7,"Tahun",2020)</f>
        <v>6.6950000000000003</v>
      </c>
      <c r="IRX2" s="13">
        <f>GETPIVOTDATA("% Pend. Miskin",$F$7,"Tahun",2021)</f>
        <v>6.9399999999999995</v>
      </c>
      <c r="IRY2" t="s">
        <v>763</v>
      </c>
      <c r="IRZ2" s="13" t="e">
        <f>GETPIVOTDATA("Jml. Pend. Miskin (ribu jiwa)",$A$7,"Tahun",2020)/GETPIVOTDATA("Jml. Pend. Miskin (ribu jiwa)",$K$7,"Tahun",2020)</f>
        <v>#REF!</v>
      </c>
      <c r="ISA2" s="13" t="e">
        <f>GETPIVOTDATA("Jml. Pend. Miskin (ribu jiwa)",$A$7,"Tahun",2021)/GETPIVOTDATA("Jml. Pend. Miskin (ribu jiwa)",$K$7,"Tahun",2021)</f>
        <v>#REF!</v>
      </c>
      <c r="ISD2" t="s">
        <v>764</v>
      </c>
      <c r="ISE2" s="13">
        <f>GETPIVOTDATA("% Pend. Miskin",$F$7,"Tahun",2020)</f>
        <v>6.6950000000000003</v>
      </c>
      <c r="ISF2" s="13">
        <f>GETPIVOTDATA("% Pend. Miskin",$F$7,"Tahun",2021)</f>
        <v>6.9399999999999995</v>
      </c>
      <c r="ISG2" t="s">
        <v>763</v>
      </c>
      <c r="ISH2" s="13" t="e">
        <f>GETPIVOTDATA("Jml. Pend. Miskin (ribu jiwa)",$A$7,"Tahun",2020)/GETPIVOTDATA("Jml. Pend. Miskin (ribu jiwa)",$K$7,"Tahun",2020)</f>
        <v>#REF!</v>
      </c>
      <c r="ISI2" s="13" t="e">
        <f>GETPIVOTDATA("Jml. Pend. Miskin (ribu jiwa)",$A$7,"Tahun",2021)/GETPIVOTDATA("Jml. Pend. Miskin (ribu jiwa)",$K$7,"Tahun",2021)</f>
        <v>#REF!</v>
      </c>
      <c r="ISL2" t="s">
        <v>764</v>
      </c>
      <c r="ISM2" s="13">
        <f>GETPIVOTDATA("% Pend. Miskin",$F$7,"Tahun",2020)</f>
        <v>6.6950000000000003</v>
      </c>
      <c r="ISN2" s="13">
        <f>GETPIVOTDATA("% Pend. Miskin",$F$7,"Tahun",2021)</f>
        <v>6.9399999999999995</v>
      </c>
      <c r="ISO2" t="s">
        <v>763</v>
      </c>
      <c r="ISP2" s="13" t="e">
        <f>GETPIVOTDATA("Jml. Pend. Miskin (ribu jiwa)",$A$7,"Tahun",2020)/GETPIVOTDATA("Jml. Pend. Miskin (ribu jiwa)",$K$7,"Tahun",2020)</f>
        <v>#REF!</v>
      </c>
      <c r="ISQ2" s="13" t="e">
        <f>GETPIVOTDATA("Jml. Pend. Miskin (ribu jiwa)",$A$7,"Tahun",2021)/GETPIVOTDATA("Jml. Pend. Miskin (ribu jiwa)",$K$7,"Tahun",2021)</f>
        <v>#REF!</v>
      </c>
      <c r="IST2" t="s">
        <v>764</v>
      </c>
      <c r="ISU2" s="13">
        <f>GETPIVOTDATA("% Pend. Miskin",$F$7,"Tahun",2020)</f>
        <v>6.6950000000000003</v>
      </c>
      <c r="ISV2" s="13">
        <f>GETPIVOTDATA("% Pend. Miskin",$F$7,"Tahun",2021)</f>
        <v>6.9399999999999995</v>
      </c>
      <c r="ISW2" t="s">
        <v>763</v>
      </c>
      <c r="ISX2" s="13" t="e">
        <f>GETPIVOTDATA("Jml. Pend. Miskin (ribu jiwa)",$A$7,"Tahun",2020)/GETPIVOTDATA("Jml. Pend. Miskin (ribu jiwa)",$K$7,"Tahun",2020)</f>
        <v>#REF!</v>
      </c>
      <c r="ISY2" s="13" t="e">
        <f>GETPIVOTDATA("Jml. Pend. Miskin (ribu jiwa)",$A$7,"Tahun",2021)/GETPIVOTDATA("Jml. Pend. Miskin (ribu jiwa)",$K$7,"Tahun",2021)</f>
        <v>#REF!</v>
      </c>
      <c r="ITB2" t="s">
        <v>764</v>
      </c>
      <c r="ITC2" s="13">
        <f>GETPIVOTDATA("% Pend. Miskin",$F$7,"Tahun",2020)</f>
        <v>6.6950000000000003</v>
      </c>
      <c r="ITD2" s="13">
        <f>GETPIVOTDATA("% Pend. Miskin",$F$7,"Tahun",2021)</f>
        <v>6.9399999999999995</v>
      </c>
      <c r="ITE2" t="s">
        <v>763</v>
      </c>
      <c r="ITF2" s="13" t="e">
        <f>GETPIVOTDATA("Jml. Pend. Miskin (ribu jiwa)",$A$7,"Tahun",2020)/GETPIVOTDATA("Jml. Pend. Miskin (ribu jiwa)",$K$7,"Tahun",2020)</f>
        <v>#REF!</v>
      </c>
      <c r="ITG2" s="13" t="e">
        <f>GETPIVOTDATA("Jml. Pend. Miskin (ribu jiwa)",$A$7,"Tahun",2021)/GETPIVOTDATA("Jml. Pend. Miskin (ribu jiwa)",$K$7,"Tahun",2021)</f>
        <v>#REF!</v>
      </c>
      <c r="ITJ2" t="s">
        <v>764</v>
      </c>
      <c r="ITK2" s="13">
        <f>GETPIVOTDATA("% Pend. Miskin",$F$7,"Tahun",2020)</f>
        <v>6.6950000000000003</v>
      </c>
      <c r="ITL2" s="13">
        <f>GETPIVOTDATA("% Pend. Miskin",$F$7,"Tahun",2021)</f>
        <v>6.9399999999999995</v>
      </c>
      <c r="ITM2" t="s">
        <v>763</v>
      </c>
      <c r="ITN2" s="13" t="e">
        <f>GETPIVOTDATA("Jml. Pend. Miskin (ribu jiwa)",$A$7,"Tahun",2020)/GETPIVOTDATA("Jml. Pend. Miskin (ribu jiwa)",$K$7,"Tahun",2020)</f>
        <v>#REF!</v>
      </c>
      <c r="ITO2" s="13" t="e">
        <f>GETPIVOTDATA("Jml. Pend. Miskin (ribu jiwa)",$A$7,"Tahun",2021)/GETPIVOTDATA("Jml. Pend. Miskin (ribu jiwa)",$K$7,"Tahun",2021)</f>
        <v>#REF!</v>
      </c>
      <c r="ITR2" t="s">
        <v>764</v>
      </c>
      <c r="ITS2" s="13">
        <f>GETPIVOTDATA("% Pend. Miskin",$F$7,"Tahun",2020)</f>
        <v>6.6950000000000003</v>
      </c>
      <c r="ITT2" s="13">
        <f>GETPIVOTDATA("% Pend. Miskin",$F$7,"Tahun",2021)</f>
        <v>6.9399999999999995</v>
      </c>
      <c r="ITU2" t="s">
        <v>763</v>
      </c>
      <c r="ITV2" s="13" t="e">
        <f>GETPIVOTDATA("Jml. Pend. Miskin (ribu jiwa)",$A$7,"Tahun",2020)/GETPIVOTDATA("Jml. Pend. Miskin (ribu jiwa)",$K$7,"Tahun",2020)</f>
        <v>#REF!</v>
      </c>
      <c r="ITW2" s="13" t="e">
        <f>GETPIVOTDATA("Jml. Pend. Miskin (ribu jiwa)",$A$7,"Tahun",2021)/GETPIVOTDATA("Jml. Pend. Miskin (ribu jiwa)",$K$7,"Tahun",2021)</f>
        <v>#REF!</v>
      </c>
      <c r="ITZ2" t="s">
        <v>764</v>
      </c>
      <c r="IUA2" s="13">
        <f>GETPIVOTDATA("% Pend. Miskin",$F$7,"Tahun",2020)</f>
        <v>6.6950000000000003</v>
      </c>
      <c r="IUB2" s="13">
        <f>GETPIVOTDATA("% Pend. Miskin",$F$7,"Tahun",2021)</f>
        <v>6.9399999999999995</v>
      </c>
      <c r="IUC2" t="s">
        <v>763</v>
      </c>
      <c r="IUD2" s="13" t="e">
        <f>GETPIVOTDATA("Jml. Pend. Miskin (ribu jiwa)",$A$7,"Tahun",2020)/GETPIVOTDATA("Jml. Pend. Miskin (ribu jiwa)",$K$7,"Tahun",2020)</f>
        <v>#REF!</v>
      </c>
      <c r="IUE2" s="13" t="e">
        <f>GETPIVOTDATA("Jml. Pend. Miskin (ribu jiwa)",$A$7,"Tahun",2021)/GETPIVOTDATA("Jml. Pend. Miskin (ribu jiwa)",$K$7,"Tahun",2021)</f>
        <v>#REF!</v>
      </c>
      <c r="IUH2" t="s">
        <v>764</v>
      </c>
      <c r="IUI2" s="13">
        <f>GETPIVOTDATA("% Pend. Miskin",$F$7,"Tahun",2020)</f>
        <v>6.6950000000000003</v>
      </c>
      <c r="IUJ2" s="13">
        <f>GETPIVOTDATA("% Pend. Miskin",$F$7,"Tahun",2021)</f>
        <v>6.9399999999999995</v>
      </c>
      <c r="IUK2" t="s">
        <v>763</v>
      </c>
      <c r="IUL2" s="13" t="e">
        <f>GETPIVOTDATA("Jml. Pend. Miskin (ribu jiwa)",$A$7,"Tahun",2020)/GETPIVOTDATA("Jml. Pend. Miskin (ribu jiwa)",$K$7,"Tahun",2020)</f>
        <v>#REF!</v>
      </c>
      <c r="IUM2" s="13" t="e">
        <f>GETPIVOTDATA("Jml. Pend. Miskin (ribu jiwa)",$A$7,"Tahun",2021)/GETPIVOTDATA("Jml. Pend. Miskin (ribu jiwa)",$K$7,"Tahun",2021)</f>
        <v>#REF!</v>
      </c>
      <c r="IUP2" t="s">
        <v>764</v>
      </c>
      <c r="IUQ2" s="13">
        <f>GETPIVOTDATA("% Pend. Miskin",$F$7,"Tahun",2020)</f>
        <v>6.6950000000000003</v>
      </c>
      <c r="IUR2" s="13">
        <f>GETPIVOTDATA("% Pend. Miskin",$F$7,"Tahun",2021)</f>
        <v>6.9399999999999995</v>
      </c>
      <c r="IUS2" t="s">
        <v>763</v>
      </c>
      <c r="IUT2" s="13" t="e">
        <f>GETPIVOTDATA("Jml. Pend. Miskin (ribu jiwa)",$A$7,"Tahun",2020)/GETPIVOTDATA("Jml. Pend. Miskin (ribu jiwa)",$K$7,"Tahun",2020)</f>
        <v>#REF!</v>
      </c>
      <c r="IUU2" s="13" t="e">
        <f>GETPIVOTDATA("Jml. Pend. Miskin (ribu jiwa)",$A$7,"Tahun",2021)/GETPIVOTDATA("Jml. Pend. Miskin (ribu jiwa)",$K$7,"Tahun",2021)</f>
        <v>#REF!</v>
      </c>
      <c r="IUX2" t="s">
        <v>764</v>
      </c>
      <c r="IUY2" s="13">
        <f>GETPIVOTDATA("% Pend. Miskin",$F$7,"Tahun",2020)</f>
        <v>6.6950000000000003</v>
      </c>
      <c r="IUZ2" s="13">
        <f>GETPIVOTDATA("% Pend. Miskin",$F$7,"Tahun",2021)</f>
        <v>6.9399999999999995</v>
      </c>
      <c r="IVA2" t="s">
        <v>763</v>
      </c>
      <c r="IVB2" s="13" t="e">
        <f>GETPIVOTDATA("Jml. Pend. Miskin (ribu jiwa)",$A$7,"Tahun",2020)/GETPIVOTDATA("Jml. Pend. Miskin (ribu jiwa)",$K$7,"Tahun",2020)</f>
        <v>#REF!</v>
      </c>
      <c r="IVC2" s="13" t="e">
        <f>GETPIVOTDATA("Jml. Pend. Miskin (ribu jiwa)",$A$7,"Tahun",2021)/GETPIVOTDATA("Jml. Pend. Miskin (ribu jiwa)",$K$7,"Tahun",2021)</f>
        <v>#REF!</v>
      </c>
      <c r="IVF2" t="s">
        <v>764</v>
      </c>
      <c r="IVG2" s="13">
        <f>GETPIVOTDATA("% Pend. Miskin",$F$7,"Tahun",2020)</f>
        <v>6.6950000000000003</v>
      </c>
      <c r="IVH2" s="13">
        <f>GETPIVOTDATA("% Pend. Miskin",$F$7,"Tahun",2021)</f>
        <v>6.9399999999999995</v>
      </c>
      <c r="IVI2" t="s">
        <v>763</v>
      </c>
      <c r="IVJ2" s="13" t="e">
        <f>GETPIVOTDATA("Jml. Pend. Miskin (ribu jiwa)",$A$7,"Tahun",2020)/GETPIVOTDATA("Jml. Pend. Miskin (ribu jiwa)",$K$7,"Tahun",2020)</f>
        <v>#REF!</v>
      </c>
      <c r="IVK2" s="13" t="e">
        <f>GETPIVOTDATA("Jml. Pend. Miskin (ribu jiwa)",$A$7,"Tahun",2021)/GETPIVOTDATA("Jml. Pend. Miskin (ribu jiwa)",$K$7,"Tahun",2021)</f>
        <v>#REF!</v>
      </c>
      <c r="IVN2" t="s">
        <v>764</v>
      </c>
      <c r="IVO2" s="13">
        <f>GETPIVOTDATA("% Pend. Miskin",$F$7,"Tahun",2020)</f>
        <v>6.6950000000000003</v>
      </c>
      <c r="IVP2" s="13">
        <f>GETPIVOTDATA("% Pend. Miskin",$F$7,"Tahun",2021)</f>
        <v>6.9399999999999995</v>
      </c>
      <c r="IVQ2" t="s">
        <v>763</v>
      </c>
      <c r="IVR2" s="13" t="e">
        <f>GETPIVOTDATA("Jml. Pend. Miskin (ribu jiwa)",$A$7,"Tahun",2020)/GETPIVOTDATA("Jml. Pend. Miskin (ribu jiwa)",$K$7,"Tahun",2020)</f>
        <v>#REF!</v>
      </c>
      <c r="IVS2" s="13" t="e">
        <f>GETPIVOTDATA("Jml. Pend. Miskin (ribu jiwa)",$A$7,"Tahun",2021)/GETPIVOTDATA("Jml. Pend. Miskin (ribu jiwa)",$K$7,"Tahun",2021)</f>
        <v>#REF!</v>
      </c>
      <c r="IVV2" t="s">
        <v>764</v>
      </c>
      <c r="IVW2" s="13">
        <f>GETPIVOTDATA("% Pend. Miskin",$F$7,"Tahun",2020)</f>
        <v>6.6950000000000003</v>
      </c>
      <c r="IVX2" s="13">
        <f>GETPIVOTDATA("% Pend. Miskin",$F$7,"Tahun",2021)</f>
        <v>6.9399999999999995</v>
      </c>
      <c r="IVY2" t="s">
        <v>763</v>
      </c>
      <c r="IVZ2" s="13" t="e">
        <f>GETPIVOTDATA("Jml. Pend. Miskin (ribu jiwa)",$A$7,"Tahun",2020)/GETPIVOTDATA("Jml. Pend. Miskin (ribu jiwa)",$K$7,"Tahun",2020)</f>
        <v>#REF!</v>
      </c>
      <c r="IWA2" s="13" t="e">
        <f>GETPIVOTDATA("Jml. Pend. Miskin (ribu jiwa)",$A$7,"Tahun",2021)/GETPIVOTDATA("Jml. Pend. Miskin (ribu jiwa)",$K$7,"Tahun",2021)</f>
        <v>#REF!</v>
      </c>
      <c r="IWD2" t="s">
        <v>764</v>
      </c>
      <c r="IWE2" s="13">
        <f>GETPIVOTDATA("% Pend. Miskin",$F$7,"Tahun",2020)</f>
        <v>6.6950000000000003</v>
      </c>
      <c r="IWF2" s="13">
        <f>GETPIVOTDATA("% Pend. Miskin",$F$7,"Tahun",2021)</f>
        <v>6.9399999999999995</v>
      </c>
      <c r="IWG2" t="s">
        <v>763</v>
      </c>
      <c r="IWH2" s="13" t="e">
        <f>GETPIVOTDATA("Jml. Pend. Miskin (ribu jiwa)",$A$7,"Tahun",2020)/GETPIVOTDATA("Jml. Pend. Miskin (ribu jiwa)",$K$7,"Tahun",2020)</f>
        <v>#REF!</v>
      </c>
      <c r="IWI2" s="13" t="e">
        <f>GETPIVOTDATA("Jml. Pend. Miskin (ribu jiwa)",$A$7,"Tahun",2021)/GETPIVOTDATA("Jml. Pend. Miskin (ribu jiwa)",$K$7,"Tahun",2021)</f>
        <v>#REF!</v>
      </c>
      <c r="IWL2" t="s">
        <v>764</v>
      </c>
      <c r="IWM2" s="13">
        <f>GETPIVOTDATA("% Pend. Miskin",$F$7,"Tahun",2020)</f>
        <v>6.6950000000000003</v>
      </c>
      <c r="IWN2" s="13">
        <f>GETPIVOTDATA("% Pend. Miskin",$F$7,"Tahun",2021)</f>
        <v>6.9399999999999995</v>
      </c>
      <c r="IWO2" t="s">
        <v>763</v>
      </c>
      <c r="IWP2" s="13" t="e">
        <f>GETPIVOTDATA("Jml. Pend. Miskin (ribu jiwa)",$A$7,"Tahun",2020)/GETPIVOTDATA("Jml. Pend. Miskin (ribu jiwa)",$K$7,"Tahun",2020)</f>
        <v>#REF!</v>
      </c>
      <c r="IWQ2" s="13" t="e">
        <f>GETPIVOTDATA("Jml. Pend. Miskin (ribu jiwa)",$A$7,"Tahun",2021)/GETPIVOTDATA("Jml. Pend. Miskin (ribu jiwa)",$K$7,"Tahun",2021)</f>
        <v>#REF!</v>
      </c>
      <c r="IWT2" t="s">
        <v>764</v>
      </c>
      <c r="IWU2" s="13">
        <f>GETPIVOTDATA("% Pend. Miskin",$F$7,"Tahun",2020)</f>
        <v>6.6950000000000003</v>
      </c>
      <c r="IWV2" s="13">
        <f>GETPIVOTDATA("% Pend. Miskin",$F$7,"Tahun",2021)</f>
        <v>6.9399999999999995</v>
      </c>
      <c r="IWW2" t="s">
        <v>763</v>
      </c>
      <c r="IWX2" s="13" t="e">
        <f>GETPIVOTDATA("Jml. Pend. Miskin (ribu jiwa)",$A$7,"Tahun",2020)/GETPIVOTDATA("Jml. Pend. Miskin (ribu jiwa)",$K$7,"Tahun",2020)</f>
        <v>#REF!</v>
      </c>
      <c r="IWY2" s="13" t="e">
        <f>GETPIVOTDATA("Jml. Pend. Miskin (ribu jiwa)",$A$7,"Tahun",2021)/GETPIVOTDATA("Jml. Pend. Miskin (ribu jiwa)",$K$7,"Tahun",2021)</f>
        <v>#REF!</v>
      </c>
      <c r="IXB2" t="s">
        <v>764</v>
      </c>
      <c r="IXC2" s="13">
        <f>GETPIVOTDATA("% Pend. Miskin",$F$7,"Tahun",2020)</f>
        <v>6.6950000000000003</v>
      </c>
      <c r="IXD2" s="13">
        <f>GETPIVOTDATA("% Pend. Miskin",$F$7,"Tahun",2021)</f>
        <v>6.9399999999999995</v>
      </c>
      <c r="IXE2" t="s">
        <v>763</v>
      </c>
      <c r="IXF2" s="13" t="e">
        <f>GETPIVOTDATA("Jml. Pend. Miskin (ribu jiwa)",$A$7,"Tahun",2020)/GETPIVOTDATA("Jml. Pend. Miskin (ribu jiwa)",$K$7,"Tahun",2020)</f>
        <v>#REF!</v>
      </c>
      <c r="IXG2" s="13" t="e">
        <f>GETPIVOTDATA("Jml. Pend. Miskin (ribu jiwa)",$A$7,"Tahun",2021)/GETPIVOTDATA("Jml. Pend. Miskin (ribu jiwa)",$K$7,"Tahun",2021)</f>
        <v>#REF!</v>
      </c>
      <c r="IXJ2" t="s">
        <v>764</v>
      </c>
      <c r="IXK2" s="13">
        <f>GETPIVOTDATA("% Pend. Miskin",$F$7,"Tahun",2020)</f>
        <v>6.6950000000000003</v>
      </c>
      <c r="IXL2" s="13">
        <f>GETPIVOTDATA("% Pend. Miskin",$F$7,"Tahun",2021)</f>
        <v>6.9399999999999995</v>
      </c>
      <c r="IXM2" t="s">
        <v>763</v>
      </c>
      <c r="IXN2" s="13" t="e">
        <f>GETPIVOTDATA("Jml. Pend. Miskin (ribu jiwa)",$A$7,"Tahun",2020)/GETPIVOTDATA("Jml. Pend. Miskin (ribu jiwa)",$K$7,"Tahun",2020)</f>
        <v>#REF!</v>
      </c>
      <c r="IXO2" s="13" t="e">
        <f>GETPIVOTDATA("Jml. Pend. Miskin (ribu jiwa)",$A$7,"Tahun",2021)/GETPIVOTDATA("Jml. Pend. Miskin (ribu jiwa)",$K$7,"Tahun",2021)</f>
        <v>#REF!</v>
      </c>
      <c r="IXR2" t="s">
        <v>764</v>
      </c>
      <c r="IXS2" s="13">
        <f>GETPIVOTDATA("% Pend. Miskin",$F$7,"Tahun",2020)</f>
        <v>6.6950000000000003</v>
      </c>
      <c r="IXT2" s="13">
        <f>GETPIVOTDATA("% Pend. Miskin",$F$7,"Tahun",2021)</f>
        <v>6.9399999999999995</v>
      </c>
      <c r="IXU2" t="s">
        <v>763</v>
      </c>
      <c r="IXV2" s="13" t="e">
        <f>GETPIVOTDATA("Jml. Pend. Miskin (ribu jiwa)",$A$7,"Tahun",2020)/GETPIVOTDATA("Jml. Pend. Miskin (ribu jiwa)",$K$7,"Tahun",2020)</f>
        <v>#REF!</v>
      </c>
      <c r="IXW2" s="13" t="e">
        <f>GETPIVOTDATA("Jml. Pend. Miskin (ribu jiwa)",$A$7,"Tahun",2021)/GETPIVOTDATA("Jml. Pend. Miskin (ribu jiwa)",$K$7,"Tahun",2021)</f>
        <v>#REF!</v>
      </c>
      <c r="IXZ2" t="s">
        <v>764</v>
      </c>
      <c r="IYA2" s="13">
        <f>GETPIVOTDATA("% Pend. Miskin",$F$7,"Tahun",2020)</f>
        <v>6.6950000000000003</v>
      </c>
      <c r="IYB2" s="13">
        <f>GETPIVOTDATA("% Pend. Miskin",$F$7,"Tahun",2021)</f>
        <v>6.9399999999999995</v>
      </c>
      <c r="IYC2" t="s">
        <v>763</v>
      </c>
      <c r="IYD2" s="13" t="e">
        <f>GETPIVOTDATA("Jml. Pend. Miskin (ribu jiwa)",$A$7,"Tahun",2020)/GETPIVOTDATA("Jml. Pend. Miskin (ribu jiwa)",$K$7,"Tahun",2020)</f>
        <v>#REF!</v>
      </c>
      <c r="IYE2" s="13" t="e">
        <f>GETPIVOTDATA("Jml. Pend. Miskin (ribu jiwa)",$A$7,"Tahun",2021)/GETPIVOTDATA("Jml. Pend. Miskin (ribu jiwa)",$K$7,"Tahun",2021)</f>
        <v>#REF!</v>
      </c>
      <c r="IYH2" t="s">
        <v>764</v>
      </c>
      <c r="IYI2" s="13">
        <f>GETPIVOTDATA("% Pend. Miskin",$F$7,"Tahun",2020)</f>
        <v>6.6950000000000003</v>
      </c>
      <c r="IYJ2" s="13">
        <f>GETPIVOTDATA("% Pend. Miskin",$F$7,"Tahun",2021)</f>
        <v>6.9399999999999995</v>
      </c>
      <c r="IYK2" t="s">
        <v>763</v>
      </c>
      <c r="IYL2" s="13" t="e">
        <f>GETPIVOTDATA("Jml. Pend. Miskin (ribu jiwa)",$A$7,"Tahun",2020)/GETPIVOTDATA("Jml. Pend. Miskin (ribu jiwa)",$K$7,"Tahun",2020)</f>
        <v>#REF!</v>
      </c>
      <c r="IYM2" s="13" t="e">
        <f>GETPIVOTDATA("Jml. Pend. Miskin (ribu jiwa)",$A$7,"Tahun",2021)/GETPIVOTDATA("Jml. Pend. Miskin (ribu jiwa)",$K$7,"Tahun",2021)</f>
        <v>#REF!</v>
      </c>
      <c r="IYP2" t="s">
        <v>764</v>
      </c>
      <c r="IYQ2" s="13">
        <f>GETPIVOTDATA("% Pend. Miskin",$F$7,"Tahun",2020)</f>
        <v>6.6950000000000003</v>
      </c>
      <c r="IYR2" s="13">
        <f>GETPIVOTDATA("% Pend. Miskin",$F$7,"Tahun",2021)</f>
        <v>6.9399999999999995</v>
      </c>
      <c r="IYS2" t="s">
        <v>763</v>
      </c>
      <c r="IYT2" s="13" t="e">
        <f>GETPIVOTDATA("Jml. Pend. Miskin (ribu jiwa)",$A$7,"Tahun",2020)/GETPIVOTDATA("Jml. Pend. Miskin (ribu jiwa)",$K$7,"Tahun",2020)</f>
        <v>#REF!</v>
      </c>
      <c r="IYU2" s="13" t="e">
        <f>GETPIVOTDATA("Jml. Pend. Miskin (ribu jiwa)",$A$7,"Tahun",2021)/GETPIVOTDATA("Jml. Pend. Miskin (ribu jiwa)",$K$7,"Tahun",2021)</f>
        <v>#REF!</v>
      </c>
      <c r="IYX2" t="s">
        <v>764</v>
      </c>
      <c r="IYY2" s="13">
        <f>GETPIVOTDATA("% Pend. Miskin",$F$7,"Tahun",2020)</f>
        <v>6.6950000000000003</v>
      </c>
      <c r="IYZ2" s="13">
        <f>GETPIVOTDATA("% Pend. Miskin",$F$7,"Tahun",2021)</f>
        <v>6.9399999999999995</v>
      </c>
      <c r="IZA2" t="s">
        <v>763</v>
      </c>
      <c r="IZB2" s="13" t="e">
        <f>GETPIVOTDATA("Jml. Pend. Miskin (ribu jiwa)",$A$7,"Tahun",2020)/GETPIVOTDATA("Jml. Pend. Miskin (ribu jiwa)",$K$7,"Tahun",2020)</f>
        <v>#REF!</v>
      </c>
      <c r="IZC2" s="13" t="e">
        <f>GETPIVOTDATA("Jml. Pend. Miskin (ribu jiwa)",$A$7,"Tahun",2021)/GETPIVOTDATA("Jml. Pend. Miskin (ribu jiwa)",$K$7,"Tahun",2021)</f>
        <v>#REF!</v>
      </c>
      <c r="IZF2" t="s">
        <v>764</v>
      </c>
      <c r="IZG2" s="13">
        <f>GETPIVOTDATA("% Pend. Miskin",$F$7,"Tahun",2020)</f>
        <v>6.6950000000000003</v>
      </c>
      <c r="IZH2" s="13">
        <f>GETPIVOTDATA("% Pend. Miskin",$F$7,"Tahun",2021)</f>
        <v>6.9399999999999995</v>
      </c>
      <c r="IZI2" t="s">
        <v>763</v>
      </c>
      <c r="IZJ2" s="13" t="e">
        <f>GETPIVOTDATA("Jml. Pend. Miskin (ribu jiwa)",$A$7,"Tahun",2020)/GETPIVOTDATA("Jml. Pend. Miskin (ribu jiwa)",$K$7,"Tahun",2020)</f>
        <v>#REF!</v>
      </c>
      <c r="IZK2" s="13" t="e">
        <f>GETPIVOTDATA("Jml. Pend. Miskin (ribu jiwa)",$A$7,"Tahun",2021)/GETPIVOTDATA("Jml. Pend. Miskin (ribu jiwa)",$K$7,"Tahun",2021)</f>
        <v>#REF!</v>
      </c>
      <c r="IZN2" t="s">
        <v>764</v>
      </c>
      <c r="IZO2" s="13">
        <f>GETPIVOTDATA("% Pend. Miskin",$F$7,"Tahun",2020)</f>
        <v>6.6950000000000003</v>
      </c>
      <c r="IZP2" s="13">
        <f>GETPIVOTDATA("% Pend. Miskin",$F$7,"Tahun",2021)</f>
        <v>6.9399999999999995</v>
      </c>
      <c r="IZQ2" t="s">
        <v>763</v>
      </c>
      <c r="IZR2" s="13" t="e">
        <f>GETPIVOTDATA("Jml. Pend. Miskin (ribu jiwa)",$A$7,"Tahun",2020)/GETPIVOTDATA("Jml. Pend. Miskin (ribu jiwa)",$K$7,"Tahun",2020)</f>
        <v>#REF!</v>
      </c>
      <c r="IZS2" s="13" t="e">
        <f>GETPIVOTDATA("Jml. Pend. Miskin (ribu jiwa)",$A$7,"Tahun",2021)/GETPIVOTDATA("Jml. Pend. Miskin (ribu jiwa)",$K$7,"Tahun",2021)</f>
        <v>#REF!</v>
      </c>
      <c r="IZV2" t="s">
        <v>764</v>
      </c>
      <c r="IZW2" s="13">
        <f>GETPIVOTDATA("% Pend. Miskin",$F$7,"Tahun",2020)</f>
        <v>6.6950000000000003</v>
      </c>
      <c r="IZX2" s="13">
        <f>GETPIVOTDATA("% Pend. Miskin",$F$7,"Tahun",2021)</f>
        <v>6.9399999999999995</v>
      </c>
      <c r="IZY2" t="s">
        <v>763</v>
      </c>
      <c r="IZZ2" s="13" t="e">
        <f>GETPIVOTDATA("Jml. Pend. Miskin (ribu jiwa)",$A$7,"Tahun",2020)/GETPIVOTDATA("Jml. Pend. Miskin (ribu jiwa)",$K$7,"Tahun",2020)</f>
        <v>#REF!</v>
      </c>
      <c r="JAA2" s="13" t="e">
        <f>GETPIVOTDATA("Jml. Pend. Miskin (ribu jiwa)",$A$7,"Tahun",2021)/GETPIVOTDATA("Jml. Pend. Miskin (ribu jiwa)",$K$7,"Tahun",2021)</f>
        <v>#REF!</v>
      </c>
      <c r="JAD2" t="s">
        <v>764</v>
      </c>
      <c r="JAE2" s="13">
        <f>GETPIVOTDATA("% Pend. Miskin",$F$7,"Tahun",2020)</f>
        <v>6.6950000000000003</v>
      </c>
      <c r="JAF2" s="13">
        <f>GETPIVOTDATA("% Pend. Miskin",$F$7,"Tahun",2021)</f>
        <v>6.9399999999999995</v>
      </c>
      <c r="JAG2" t="s">
        <v>763</v>
      </c>
      <c r="JAH2" s="13" t="e">
        <f>GETPIVOTDATA("Jml. Pend. Miskin (ribu jiwa)",$A$7,"Tahun",2020)/GETPIVOTDATA("Jml. Pend. Miskin (ribu jiwa)",$K$7,"Tahun",2020)</f>
        <v>#REF!</v>
      </c>
      <c r="JAI2" s="13" t="e">
        <f>GETPIVOTDATA("Jml. Pend. Miskin (ribu jiwa)",$A$7,"Tahun",2021)/GETPIVOTDATA("Jml. Pend. Miskin (ribu jiwa)",$K$7,"Tahun",2021)</f>
        <v>#REF!</v>
      </c>
      <c r="JAL2" t="s">
        <v>764</v>
      </c>
      <c r="JAM2" s="13">
        <f>GETPIVOTDATA("% Pend. Miskin",$F$7,"Tahun",2020)</f>
        <v>6.6950000000000003</v>
      </c>
      <c r="JAN2" s="13">
        <f>GETPIVOTDATA("% Pend. Miskin",$F$7,"Tahun",2021)</f>
        <v>6.9399999999999995</v>
      </c>
      <c r="JAO2" t="s">
        <v>763</v>
      </c>
      <c r="JAP2" s="13" t="e">
        <f>GETPIVOTDATA("Jml. Pend. Miskin (ribu jiwa)",$A$7,"Tahun",2020)/GETPIVOTDATA("Jml. Pend. Miskin (ribu jiwa)",$K$7,"Tahun",2020)</f>
        <v>#REF!</v>
      </c>
      <c r="JAQ2" s="13" t="e">
        <f>GETPIVOTDATA("Jml. Pend. Miskin (ribu jiwa)",$A$7,"Tahun",2021)/GETPIVOTDATA("Jml. Pend. Miskin (ribu jiwa)",$K$7,"Tahun",2021)</f>
        <v>#REF!</v>
      </c>
      <c r="JAT2" t="s">
        <v>764</v>
      </c>
      <c r="JAU2" s="13">
        <f>GETPIVOTDATA("% Pend. Miskin",$F$7,"Tahun",2020)</f>
        <v>6.6950000000000003</v>
      </c>
      <c r="JAV2" s="13">
        <f>GETPIVOTDATA("% Pend. Miskin",$F$7,"Tahun",2021)</f>
        <v>6.9399999999999995</v>
      </c>
      <c r="JAW2" t="s">
        <v>763</v>
      </c>
      <c r="JAX2" s="13" t="e">
        <f>GETPIVOTDATA("Jml. Pend. Miskin (ribu jiwa)",$A$7,"Tahun",2020)/GETPIVOTDATA("Jml. Pend. Miskin (ribu jiwa)",$K$7,"Tahun",2020)</f>
        <v>#REF!</v>
      </c>
      <c r="JAY2" s="13" t="e">
        <f>GETPIVOTDATA("Jml. Pend. Miskin (ribu jiwa)",$A$7,"Tahun",2021)/GETPIVOTDATA("Jml. Pend. Miskin (ribu jiwa)",$K$7,"Tahun",2021)</f>
        <v>#REF!</v>
      </c>
      <c r="JBB2" t="s">
        <v>764</v>
      </c>
      <c r="JBC2" s="13">
        <f>GETPIVOTDATA("% Pend. Miskin",$F$7,"Tahun",2020)</f>
        <v>6.6950000000000003</v>
      </c>
      <c r="JBD2" s="13">
        <f>GETPIVOTDATA("% Pend. Miskin",$F$7,"Tahun",2021)</f>
        <v>6.9399999999999995</v>
      </c>
      <c r="JBE2" t="s">
        <v>763</v>
      </c>
      <c r="JBF2" s="13" t="e">
        <f>GETPIVOTDATA("Jml. Pend. Miskin (ribu jiwa)",$A$7,"Tahun",2020)/GETPIVOTDATA("Jml. Pend. Miskin (ribu jiwa)",$K$7,"Tahun",2020)</f>
        <v>#REF!</v>
      </c>
      <c r="JBG2" s="13" t="e">
        <f>GETPIVOTDATA("Jml. Pend. Miskin (ribu jiwa)",$A$7,"Tahun",2021)/GETPIVOTDATA("Jml. Pend. Miskin (ribu jiwa)",$K$7,"Tahun",2021)</f>
        <v>#REF!</v>
      </c>
      <c r="JBJ2" t="s">
        <v>764</v>
      </c>
      <c r="JBK2" s="13">
        <f>GETPIVOTDATA("% Pend. Miskin",$F$7,"Tahun",2020)</f>
        <v>6.6950000000000003</v>
      </c>
      <c r="JBL2" s="13">
        <f>GETPIVOTDATA("% Pend. Miskin",$F$7,"Tahun",2021)</f>
        <v>6.9399999999999995</v>
      </c>
      <c r="JBM2" t="s">
        <v>763</v>
      </c>
      <c r="JBN2" s="13" t="e">
        <f>GETPIVOTDATA("Jml. Pend. Miskin (ribu jiwa)",$A$7,"Tahun",2020)/GETPIVOTDATA("Jml. Pend. Miskin (ribu jiwa)",$K$7,"Tahun",2020)</f>
        <v>#REF!</v>
      </c>
      <c r="JBO2" s="13" t="e">
        <f>GETPIVOTDATA("Jml. Pend. Miskin (ribu jiwa)",$A$7,"Tahun",2021)/GETPIVOTDATA("Jml. Pend. Miskin (ribu jiwa)",$K$7,"Tahun",2021)</f>
        <v>#REF!</v>
      </c>
      <c r="JBR2" t="s">
        <v>764</v>
      </c>
      <c r="JBS2" s="13">
        <f>GETPIVOTDATA("% Pend. Miskin",$F$7,"Tahun",2020)</f>
        <v>6.6950000000000003</v>
      </c>
      <c r="JBT2" s="13">
        <f>GETPIVOTDATA("% Pend. Miskin",$F$7,"Tahun",2021)</f>
        <v>6.9399999999999995</v>
      </c>
      <c r="JBU2" t="s">
        <v>763</v>
      </c>
      <c r="JBV2" s="13" t="e">
        <f>GETPIVOTDATA("Jml. Pend. Miskin (ribu jiwa)",$A$7,"Tahun",2020)/GETPIVOTDATA("Jml. Pend. Miskin (ribu jiwa)",$K$7,"Tahun",2020)</f>
        <v>#REF!</v>
      </c>
      <c r="JBW2" s="13" t="e">
        <f>GETPIVOTDATA("Jml. Pend. Miskin (ribu jiwa)",$A$7,"Tahun",2021)/GETPIVOTDATA("Jml. Pend. Miskin (ribu jiwa)",$K$7,"Tahun",2021)</f>
        <v>#REF!</v>
      </c>
      <c r="JBZ2" t="s">
        <v>764</v>
      </c>
      <c r="JCA2" s="13">
        <f>GETPIVOTDATA("% Pend. Miskin",$F$7,"Tahun",2020)</f>
        <v>6.6950000000000003</v>
      </c>
      <c r="JCB2" s="13">
        <f>GETPIVOTDATA("% Pend. Miskin",$F$7,"Tahun",2021)</f>
        <v>6.9399999999999995</v>
      </c>
      <c r="JCC2" t="s">
        <v>763</v>
      </c>
      <c r="JCD2" s="13" t="e">
        <f>GETPIVOTDATA("Jml. Pend. Miskin (ribu jiwa)",$A$7,"Tahun",2020)/GETPIVOTDATA("Jml. Pend. Miskin (ribu jiwa)",$K$7,"Tahun",2020)</f>
        <v>#REF!</v>
      </c>
      <c r="JCE2" s="13" t="e">
        <f>GETPIVOTDATA("Jml. Pend. Miskin (ribu jiwa)",$A$7,"Tahun",2021)/GETPIVOTDATA("Jml. Pend. Miskin (ribu jiwa)",$K$7,"Tahun",2021)</f>
        <v>#REF!</v>
      </c>
      <c r="JCH2" t="s">
        <v>764</v>
      </c>
      <c r="JCI2" s="13">
        <f>GETPIVOTDATA("% Pend. Miskin",$F$7,"Tahun",2020)</f>
        <v>6.6950000000000003</v>
      </c>
      <c r="JCJ2" s="13">
        <f>GETPIVOTDATA("% Pend. Miskin",$F$7,"Tahun",2021)</f>
        <v>6.9399999999999995</v>
      </c>
      <c r="JCK2" t="s">
        <v>763</v>
      </c>
      <c r="JCL2" s="13" t="e">
        <f>GETPIVOTDATA("Jml. Pend. Miskin (ribu jiwa)",$A$7,"Tahun",2020)/GETPIVOTDATA("Jml. Pend. Miskin (ribu jiwa)",$K$7,"Tahun",2020)</f>
        <v>#REF!</v>
      </c>
      <c r="JCM2" s="13" t="e">
        <f>GETPIVOTDATA("Jml. Pend. Miskin (ribu jiwa)",$A$7,"Tahun",2021)/GETPIVOTDATA("Jml. Pend. Miskin (ribu jiwa)",$K$7,"Tahun",2021)</f>
        <v>#REF!</v>
      </c>
      <c r="JCP2" t="s">
        <v>764</v>
      </c>
      <c r="JCQ2" s="13">
        <f>GETPIVOTDATA("% Pend. Miskin",$F$7,"Tahun",2020)</f>
        <v>6.6950000000000003</v>
      </c>
      <c r="JCR2" s="13">
        <f>GETPIVOTDATA("% Pend. Miskin",$F$7,"Tahun",2021)</f>
        <v>6.9399999999999995</v>
      </c>
      <c r="JCS2" t="s">
        <v>763</v>
      </c>
      <c r="JCT2" s="13" t="e">
        <f>GETPIVOTDATA("Jml. Pend. Miskin (ribu jiwa)",$A$7,"Tahun",2020)/GETPIVOTDATA("Jml. Pend. Miskin (ribu jiwa)",$K$7,"Tahun",2020)</f>
        <v>#REF!</v>
      </c>
      <c r="JCU2" s="13" t="e">
        <f>GETPIVOTDATA("Jml. Pend. Miskin (ribu jiwa)",$A$7,"Tahun",2021)/GETPIVOTDATA("Jml. Pend. Miskin (ribu jiwa)",$K$7,"Tahun",2021)</f>
        <v>#REF!</v>
      </c>
      <c r="JCX2" t="s">
        <v>764</v>
      </c>
      <c r="JCY2" s="13">
        <f>GETPIVOTDATA("% Pend. Miskin",$F$7,"Tahun",2020)</f>
        <v>6.6950000000000003</v>
      </c>
      <c r="JCZ2" s="13">
        <f>GETPIVOTDATA("% Pend. Miskin",$F$7,"Tahun",2021)</f>
        <v>6.9399999999999995</v>
      </c>
      <c r="JDA2" t="s">
        <v>763</v>
      </c>
      <c r="JDB2" s="13" t="e">
        <f>GETPIVOTDATA("Jml. Pend. Miskin (ribu jiwa)",$A$7,"Tahun",2020)/GETPIVOTDATA("Jml. Pend. Miskin (ribu jiwa)",$K$7,"Tahun",2020)</f>
        <v>#REF!</v>
      </c>
      <c r="JDC2" s="13" t="e">
        <f>GETPIVOTDATA("Jml. Pend. Miskin (ribu jiwa)",$A$7,"Tahun",2021)/GETPIVOTDATA("Jml. Pend. Miskin (ribu jiwa)",$K$7,"Tahun",2021)</f>
        <v>#REF!</v>
      </c>
      <c r="JDF2" t="s">
        <v>764</v>
      </c>
      <c r="JDG2" s="13">
        <f>GETPIVOTDATA("% Pend. Miskin",$F$7,"Tahun",2020)</f>
        <v>6.6950000000000003</v>
      </c>
      <c r="JDH2" s="13">
        <f>GETPIVOTDATA("% Pend. Miskin",$F$7,"Tahun",2021)</f>
        <v>6.9399999999999995</v>
      </c>
      <c r="JDI2" t="s">
        <v>763</v>
      </c>
      <c r="JDJ2" s="13" t="e">
        <f>GETPIVOTDATA("Jml. Pend. Miskin (ribu jiwa)",$A$7,"Tahun",2020)/GETPIVOTDATA("Jml. Pend. Miskin (ribu jiwa)",$K$7,"Tahun",2020)</f>
        <v>#REF!</v>
      </c>
      <c r="JDK2" s="13" t="e">
        <f>GETPIVOTDATA("Jml. Pend. Miskin (ribu jiwa)",$A$7,"Tahun",2021)/GETPIVOTDATA("Jml. Pend. Miskin (ribu jiwa)",$K$7,"Tahun",2021)</f>
        <v>#REF!</v>
      </c>
      <c r="JDN2" t="s">
        <v>764</v>
      </c>
      <c r="JDO2" s="13">
        <f>GETPIVOTDATA("% Pend. Miskin",$F$7,"Tahun",2020)</f>
        <v>6.6950000000000003</v>
      </c>
      <c r="JDP2" s="13">
        <f>GETPIVOTDATA("% Pend. Miskin",$F$7,"Tahun",2021)</f>
        <v>6.9399999999999995</v>
      </c>
      <c r="JDQ2" t="s">
        <v>763</v>
      </c>
      <c r="JDR2" s="13" t="e">
        <f>GETPIVOTDATA("Jml. Pend. Miskin (ribu jiwa)",$A$7,"Tahun",2020)/GETPIVOTDATA("Jml. Pend. Miskin (ribu jiwa)",$K$7,"Tahun",2020)</f>
        <v>#REF!</v>
      </c>
      <c r="JDS2" s="13" t="e">
        <f>GETPIVOTDATA("Jml. Pend. Miskin (ribu jiwa)",$A$7,"Tahun",2021)/GETPIVOTDATA("Jml. Pend. Miskin (ribu jiwa)",$K$7,"Tahun",2021)</f>
        <v>#REF!</v>
      </c>
      <c r="JDV2" t="s">
        <v>764</v>
      </c>
      <c r="JDW2" s="13">
        <f>GETPIVOTDATA("% Pend. Miskin",$F$7,"Tahun",2020)</f>
        <v>6.6950000000000003</v>
      </c>
      <c r="JDX2" s="13">
        <f>GETPIVOTDATA("% Pend. Miskin",$F$7,"Tahun",2021)</f>
        <v>6.9399999999999995</v>
      </c>
      <c r="JDY2" t="s">
        <v>763</v>
      </c>
      <c r="JDZ2" s="13" t="e">
        <f>GETPIVOTDATA("Jml. Pend. Miskin (ribu jiwa)",$A$7,"Tahun",2020)/GETPIVOTDATA("Jml. Pend. Miskin (ribu jiwa)",$K$7,"Tahun",2020)</f>
        <v>#REF!</v>
      </c>
      <c r="JEA2" s="13" t="e">
        <f>GETPIVOTDATA("Jml. Pend. Miskin (ribu jiwa)",$A$7,"Tahun",2021)/GETPIVOTDATA("Jml. Pend. Miskin (ribu jiwa)",$K$7,"Tahun",2021)</f>
        <v>#REF!</v>
      </c>
      <c r="JED2" t="s">
        <v>764</v>
      </c>
      <c r="JEE2" s="13">
        <f>GETPIVOTDATA("% Pend. Miskin",$F$7,"Tahun",2020)</f>
        <v>6.6950000000000003</v>
      </c>
      <c r="JEF2" s="13">
        <f>GETPIVOTDATA("% Pend. Miskin",$F$7,"Tahun",2021)</f>
        <v>6.9399999999999995</v>
      </c>
      <c r="JEG2" t="s">
        <v>763</v>
      </c>
      <c r="JEH2" s="13" t="e">
        <f>GETPIVOTDATA("Jml. Pend. Miskin (ribu jiwa)",$A$7,"Tahun",2020)/GETPIVOTDATA("Jml. Pend. Miskin (ribu jiwa)",$K$7,"Tahun",2020)</f>
        <v>#REF!</v>
      </c>
      <c r="JEI2" s="13" t="e">
        <f>GETPIVOTDATA("Jml. Pend. Miskin (ribu jiwa)",$A$7,"Tahun",2021)/GETPIVOTDATA("Jml. Pend. Miskin (ribu jiwa)",$K$7,"Tahun",2021)</f>
        <v>#REF!</v>
      </c>
      <c r="JEL2" t="s">
        <v>764</v>
      </c>
      <c r="JEM2" s="13">
        <f>GETPIVOTDATA("% Pend. Miskin",$F$7,"Tahun",2020)</f>
        <v>6.6950000000000003</v>
      </c>
      <c r="JEN2" s="13">
        <f>GETPIVOTDATA("% Pend. Miskin",$F$7,"Tahun",2021)</f>
        <v>6.9399999999999995</v>
      </c>
      <c r="JEO2" t="s">
        <v>763</v>
      </c>
      <c r="JEP2" s="13" t="e">
        <f>GETPIVOTDATA("Jml. Pend. Miskin (ribu jiwa)",$A$7,"Tahun",2020)/GETPIVOTDATA("Jml. Pend. Miskin (ribu jiwa)",$K$7,"Tahun",2020)</f>
        <v>#REF!</v>
      </c>
      <c r="JEQ2" s="13" t="e">
        <f>GETPIVOTDATA("Jml. Pend. Miskin (ribu jiwa)",$A$7,"Tahun",2021)/GETPIVOTDATA("Jml. Pend. Miskin (ribu jiwa)",$K$7,"Tahun",2021)</f>
        <v>#REF!</v>
      </c>
      <c r="JET2" t="s">
        <v>764</v>
      </c>
      <c r="JEU2" s="13">
        <f>GETPIVOTDATA("% Pend. Miskin",$F$7,"Tahun",2020)</f>
        <v>6.6950000000000003</v>
      </c>
      <c r="JEV2" s="13">
        <f>GETPIVOTDATA("% Pend. Miskin",$F$7,"Tahun",2021)</f>
        <v>6.9399999999999995</v>
      </c>
      <c r="JEW2" t="s">
        <v>763</v>
      </c>
      <c r="JEX2" s="13" t="e">
        <f>GETPIVOTDATA("Jml. Pend. Miskin (ribu jiwa)",$A$7,"Tahun",2020)/GETPIVOTDATA("Jml. Pend. Miskin (ribu jiwa)",$K$7,"Tahun",2020)</f>
        <v>#REF!</v>
      </c>
      <c r="JEY2" s="13" t="e">
        <f>GETPIVOTDATA("Jml. Pend. Miskin (ribu jiwa)",$A$7,"Tahun",2021)/GETPIVOTDATA("Jml. Pend. Miskin (ribu jiwa)",$K$7,"Tahun",2021)</f>
        <v>#REF!</v>
      </c>
      <c r="JFB2" t="s">
        <v>764</v>
      </c>
      <c r="JFC2" s="13">
        <f>GETPIVOTDATA("% Pend. Miskin",$F$7,"Tahun",2020)</f>
        <v>6.6950000000000003</v>
      </c>
      <c r="JFD2" s="13">
        <f>GETPIVOTDATA("% Pend. Miskin",$F$7,"Tahun",2021)</f>
        <v>6.9399999999999995</v>
      </c>
      <c r="JFE2" t="s">
        <v>763</v>
      </c>
      <c r="JFF2" s="13" t="e">
        <f>GETPIVOTDATA("Jml. Pend. Miskin (ribu jiwa)",$A$7,"Tahun",2020)/GETPIVOTDATA("Jml. Pend. Miskin (ribu jiwa)",$K$7,"Tahun",2020)</f>
        <v>#REF!</v>
      </c>
      <c r="JFG2" s="13" t="e">
        <f>GETPIVOTDATA("Jml. Pend. Miskin (ribu jiwa)",$A$7,"Tahun",2021)/GETPIVOTDATA("Jml. Pend. Miskin (ribu jiwa)",$K$7,"Tahun",2021)</f>
        <v>#REF!</v>
      </c>
      <c r="JFJ2" t="s">
        <v>764</v>
      </c>
      <c r="JFK2" s="13">
        <f>GETPIVOTDATA("% Pend. Miskin",$F$7,"Tahun",2020)</f>
        <v>6.6950000000000003</v>
      </c>
      <c r="JFL2" s="13">
        <f>GETPIVOTDATA("% Pend. Miskin",$F$7,"Tahun",2021)</f>
        <v>6.9399999999999995</v>
      </c>
      <c r="JFM2" t="s">
        <v>763</v>
      </c>
      <c r="JFN2" s="13" t="e">
        <f>GETPIVOTDATA("Jml. Pend. Miskin (ribu jiwa)",$A$7,"Tahun",2020)/GETPIVOTDATA("Jml. Pend. Miskin (ribu jiwa)",$K$7,"Tahun",2020)</f>
        <v>#REF!</v>
      </c>
      <c r="JFO2" s="13" t="e">
        <f>GETPIVOTDATA("Jml. Pend. Miskin (ribu jiwa)",$A$7,"Tahun",2021)/GETPIVOTDATA("Jml. Pend. Miskin (ribu jiwa)",$K$7,"Tahun",2021)</f>
        <v>#REF!</v>
      </c>
      <c r="JFR2" t="s">
        <v>764</v>
      </c>
      <c r="JFS2" s="13">
        <f>GETPIVOTDATA("% Pend. Miskin",$F$7,"Tahun",2020)</f>
        <v>6.6950000000000003</v>
      </c>
      <c r="JFT2" s="13">
        <f>GETPIVOTDATA("% Pend. Miskin",$F$7,"Tahun",2021)</f>
        <v>6.9399999999999995</v>
      </c>
      <c r="JFU2" t="s">
        <v>763</v>
      </c>
      <c r="JFV2" s="13" t="e">
        <f>GETPIVOTDATA("Jml. Pend. Miskin (ribu jiwa)",$A$7,"Tahun",2020)/GETPIVOTDATA("Jml. Pend. Miskin (ribu jiwa)",$K$7,"Tahun",2020)</f>
        <v>#REF!</v>
      </c>
      <c r="JFW2" s="13" t="e">
        <f>GETPIVOTDATA("Jml. Pend. Miskin (ribu jiwa)",$A$7,"Tahun",2021)/GETPIVOTDATA("Jml. Pend. Miskin (ribu jiwa)",$K$7,"Tahun",2021)</f>
        <v>#REF!</v>
      </c>
      <c r="JFZ2" t="s">
        <v>764</v>
      </c>
      <c r="JGA2" s="13">
        <f>GETPIVOTDATA("% Pend. Miskin",$F$7,"Tahun",2020)</f>
        <v>6.6950000000000003</v>
      </c>
      <c r="JGB2" s="13">
        <f>GETPIVOTDATA("% Pend. Miskin",$F$7,"Tahun",2021)</f>
        <v>6.9399999999999995</v>
      </c>
      <c r="JGC2" t="s">
        <v>763</v>
      </c>
      <c r="JGD2" s="13" t="e">
        <f>GETPIVOTDATA("Jml. Pend. Miskin (ribu jiwa)",$A$7,"Tahun",2020)/GETPIVOTDATA("Jml. Pend. Miskin (ribu jiwa)",$K$7,"Tahun",2020)</f>
        <v>#REF!</v>
      </c>
      <c r="JGE2" s="13" t="e">
        <f>GETPIVOTDATA("Jml. Pend. Miskin (ribu jiwa)",$A$7,"Tahun",2021)/GETPIVOTDATA("Jml. Pend. Miskin (ribu jiwa)",$K$7,"Tahun",2021)</f>
        <v>#REF!</v>
      </c>
      <c r="JGH2" t="s">
        <v>764</v>
      </c>
      <c r="JGI2" s="13">
        <f>GETPIVOTDATA("% Pend. Miskin",$F$7,"Tahun",2020)</f>
        <v>6.6950000000000003</v>
      </c>
      <c r="JGJ2" s="13">
        <f>GETPIVOTDATA("% Pend. Miskin",$F$7,"Tahun",2021)</f>
        <v>6.9399999999999995</v>
      </c>
      <c r="JGK2" t="s">
        <v>763</v>
      </c>
      <c r="JGL2" s="13" t="e">
        <f>GETPIVOTDATA("Jml. Pend. Miskin (ribu jiwa)",$A$7,"Tahun",2020)/GETPIVOTDATA("Jml. Pend. Miskin (ribu jiwa)",$K$7,"Tahun",2020)</f>
        <v>#REF!</v>
      </c>
      <c r="JGM2" s="13" t="e">
        <f>GETPIVOTDATA("Jml. Pend. Miskin (ribu jiwa)",$A$7,"Tahun",2021)/GETPIVOTDATA("Jml. Pend. Miskin (ribu jiwa)",$K$7,"Tahun",2021)</f>
        <v>#REF!</v>
      </c>
      <c r="JGP2" t="s">
        <v>764</v>
      </c>
      <c r="JGQ2" s="13">
        <f>GETPIVOTDATA("% Pend. Miskin",$F$7,"Tahun",2020)</f>
        <v>6.6950000000000003</v>
      </c>
      <c r="JGR2" s="13">
        <f>GETPIVOTDATA("% Pend. Miskin",$F$7,"Tahun",2021)</f>
        <v>6.9399999999999995</v>
      </c>
      <c r="JGS2" t="s">
        <v>763</v>
      </c>
      <c r="JGT2" s="13" t="e">
        <f>GETPIVOTDATA("Jml. Pend. Miskin (ribu jiwa)",$A$7,"Tahun",2020)/GETPIVOTDATA("Jml. Pend. Miskin (ribu jiwa)",$K$7,"Tahun",2020)</f>
        <v>#REF!</v>
      </c>
      <c r="JGU2" s="13" t="e">
        <f>GETPIVOTDATA("Jml. Pend. Miskin (ribu jiwa)",$A$7,"Tahun",2021)/GETPIVOTDATA("Jml. Pend. Miskin (ribu jiwa)",$K$7,"Tahun",2021)</f>
        <v>#REF!</v>
      </c>
      <c r="JGX2" t="s">
        <v>764</v>
      </c>
      <c r="JGY2" s="13">
        <f>GETPIVOTDATA("% Pend. Miskin",$F$7,"Tahun",2020)</f>
        <v>6.6950000000000003</v>
      </c>
      <c r="JGZ2" s="13">
        <f>GETPIVOTDATA("% Pend. Miskin",$F$7,"Tahun",2021)</f>
        <v>6.9399999999999995</v>
      </c>
      <c r="JHA2" t="s">
        <v>763</v>
      </c>
      <c r="JHB2" s="13" t="e">
        <f>GETPIVOTDATA("Jml. Pend. Miskin (ribu jiwa)",$A$7,"Tahun",2020)/GETPIVOTDATA("Jml. Pend. Miskin (ribu jiwa)",$K$7,"Tahun",2020)</f>
        <v>#REF!</v>
      </c>
      <c r="JHC2" s="13" t="e">
        <f>GETPIVOTDATA("Jml. Pend. Miskin (ribu jiwa)",$A$7,"Tahun",2021)/GETPIVOTDATA("Jml. Pend. Miskin (ribu jiwa)",$K$7,"Tahun",2021)</f>
        <v>#REF!</v>
      </c>
      <c r="JHF2" t="s">
        <v>764</v>
      </c>
      <c r="JHG2" s="13">
        <f>GETPIVOTDATA("% Pend. Miskin",$F$7,"Tahun",2020)</f>
        <v>6.6950000000000003</v>
      </c>
      <c r="JHH2" s="13">
        <f>GETPIVOTDATA("% Pend. Miskin",$F$7,"Tahun",2021)</f>
        <v>6.9399999999999995</v>
      </c>
      <c r="JHI2" t="s">
        <v>763</v>
      </c>
      <c r="JHJ2" s="13" t="e">
        <f>GETPIVOTDATA("Jml. Pend. Miskin (ribu jiwa)",$A$7,"Tahun",2020)/GETPIVOTDATA("Jml. Pend. Miskin (ribu jiwa)",$K$7,"Tahun",2020)</f>
        <v>#REF!</v>
      </c>
      <c r="JHK2" s="13" t="e">
        <f>GETPIVOTDATA("Jml. Pend. Miskin (ribu jiwa)",$A$7,"Tahun",2021)/GETPIVOTDATA("Jml. Pend. Miskin (ribu jiwa)",$K$7,"Tahun",2021)</f>
        <v>#REF!</v>
      </c>
      <c r="JHN2" t="s">
        <v>764</v>
      </c>
      <c r="JHO2" s="13">
        <f>GETPIVOTDATA("% Pend. Miskin",$F$7,"Tahun",2020)</f>
        <v>6.6950000000000003</v>
      </c>
      <c r="JHP2" s="13">
        <f>GETPIVOTDATA("% Pend. Miskin",$F$7,"Tahun",2021)</f>
        <v>6.9399999999999995</v>
      </c>
      <c r="JHQ2" t="s">
        <v>763</v>
      </c>
      <c r="JHR2" s="13" t="e">
        <f>GETPIVOTDATA("Jml. Pend. Miskin (ribu jiwa)",$A$7,"Tahun",2020)/GETPIVOTDATA("Jml. Pend. Miskin (ribu jiwa)",$K$7,"Tahun",2020)</f>
        <v>#REF!</v>
      </c>
      <c r="JHS2" s="13" t="e">
        <f>GETPIVOTDATA("Jml. Pend. Miskin (ribu jiwa)",$A$7,"Tahun",2021)/GETPIVOTDATA("Jml. Pend. Miskin (ribu jiwa)",$K$7,"Tahun",2021)</f>
        <v>#REF!</v>
      </c>
      <c r="JHV2" t="s">
        <v>764</v>
      </c>
      <c r="JHW2" s="13">
        <f>GETPIVOTDATA("% Pend. Miskin",$F$7,"Tahun",2020)</f>
        <v>6.6950000000000003</v>
      </c>
      <c r="JHX2" s="13">
        <f>GETPIVOTDATA("% Pend. Miskin",$F$7,"Tahun",2021)</f>
        <v>6.9399999999999995</v>
      </c>
      <c r="JHY2" t="s">
        <v>763</v>
      </c>
      <c r="JHZ2" s="13" t="e">
        <f>GETPIVOTDATA("Jml. Pend. Miskin (ribu jiwa)",$A$7,"Tahun",2020)/GETPIVOTDATA("Jml. Pend. Miskin (ribu jiwa)",$K$7,"Tahun",2020)</f>
        <v>#REF!</v>
      </c>
      <c r="JIA2" s="13" t="e">
        <f>GETPIVOTDATA("Jml. Pend. Miskin (ribu jiwa)",$A$7,"Tahun",2021)/GETPIVOTDATA("Jml. Pend. Miskin (ribu jiwa)",$K$7,"Tahun",2021)</f>
        <v>#REF!</v>
      </c>
      <c r="JID2" t="s">
        <v>764</v>
      </c>
      <c r="JIE2" s="13">
        <f>GETPIVOTDATA("% Pend. Miskin",$F$7,"Tahun",2020)</f>
        <v>6.6950000000000003</v>
      </c>
      <c r="JIF2" s="13">
        <f>GETPIVOTDATA("% Pend. Miskin",$F$7,"Tahun",2021)</f>
        <v>6.9399999999999995</v>
      </c>
      <c r="JIG2" t="s">
        <v>763</v>
      </c>
      <c r="JIH2" s="13" t="e">
        <f>GETPIVOTDATA("Jml. Pend. Miskin (ribu jiwa)",$A$7,"Tahun",2020)/GETPIVOTDATA("Jml. Pend. Miskin (ribu jiwa)",$K$7,"Tahun",2020)</f>
        <v>#REF!</v>
      </c>
      <c r="JII2" s="13" t="e">
        <f>GETPIVOTDATA("Jml. Pend. Miskin (ribu jiwa)",$A$7,"Tahun",2021)/GETPIVOTDATA("Jml. Pend. Miskin (ribu jiwa)",$K$7,"Tahun",2021)</f>
        <v>#REF!</v>
      </c>
      <c r="JIL2" t="s">
        <v>764</v>
      </c>
      <c r="JIM2" s="13">
        <f>GETPIVOTDATA("% Pend. Miskin",$F$7,"Tahun",2020)</f>
        <v>6.6950000000000003</v>
      </c>
      <c r="JIN2" s="13">
        <f>GETPIVOTDATA("% Pend. Miskin",$F$7,"Tahun",2021)</f>
        <v>6.9399999999999995</v>
      </c>
      <c r="JIO2" t="s">
        <v>763</v>
      </c>
      <c r="JIP2" s="13" t="e">
        <f>GETPIVOTDATA("Jml. Pend. Miskin (ribu jiwa)",$A$7,"Tahun",2020)/GETPIVOTDATA("Jml. Pend. Miskin (ribu jiwa)",$K$7,"Tahun",2020)</f>
        <v>#REF!</v>
      </c>
      <c r="JIQ2" s="13" t="e">
        <f>GETPIVOTDATA("Jml. Pend. Miskin (ribu jiwa)",$A$7,"Tahun",2021)/GETPIVOTDATA("Jml. Pend. Miskin (ribu jiwa)",$K$7,"Tahun",2021)</f>
        <v>#REF!</v>
      </c>
      <c r="JIT2" t="s">
        <v>764</v>
      </c>
      <c r="JIU2" s="13">
        <f>GETPIVOTDATA("% Pend. Miskin",$F$7,"Tahun",2020)</f>
        <v>6.6950000000000003</v>
      </c>
      <c r="JIV2" s="13">
        <f>GETPIVOTDATA("% Pend. Miskin",$F$7,"Tahun",2021)</f>
        <v>6.9399999999999995</v>
      </c>
      <c r="JIW2" t="s">
        <v>763</v>
      </c>
      <c r="JIX2" s="13" t="e">
        <f>GETPIVOTDATA("Jml. Pend. Miskin (ribu jiwa)",$A$7,"Tahun",2020)/GETPIVOTDATA("Jml. Pend. Miskin (ribu jiwa)",$K$7,"Tahun",2020)</f>
        <v>#REF!</v>
      </c>
      <c r="JIY2" s="13" t="e">
        <f>GETPIVOTDATA("Jml. Pend. Miskin (ribu jiwa)",$A$7,"Tahun",2021)/GETPIVOTDATA("Jml. Pend. Miskin (ribu jiwa)",$K$7,"Tahun",2021)</f>
        <v>#REF!</v>
      </c>
      <c r="JJB2" t="s">
        <v>764</v>
      </c>
      <c r="JJC2" s="13">
        <f>GETPIVOTDATA("% Pend. Miskin",$F$7,"Tahun",2020)</f>
        <v>6.6950000000000003</v>
      </c>
      <c r="JJD2" s="13">
        <f>GETPIVOTDATA("% Pend. Miskin",$F$7,"Tahun",2021)</f>
        <v>6.9399999999999995</v>
      </c>
      <c r="JJE2" t="s">
        <v>763</v>
      </c>
      <c r="JJF2" s="13" t="e">
        <f>GETPIVOTDATA("Jml. Pend. Miskin (ribu jiwa)",$A$7,"Tahun",2020)/GETPIVOTDATA("Jml. Pend. Miskin (ribu jiwa)",$K$7,"Tahun",2020)</f>
        <v>#REF!</v>
      </c>
      <c r="JJG2" s="13" t="e">
        <f>GETPIVOTDATA("Jml. Pend. Miskin (ribu jiwa)",$A$7,"Tahun",2021)/GETPIVOTDATA("Jml. Pend. Miskin (ribu jiwa)",$K$7,"Tahun",2021)</f>
        <v>#REF!</v>
      </c>
      <c r="JJJ2" t="s">
        <v>764</v>
      </c>
      <c r="JJK2" s="13">
        <f>GETPIVOTDATA("% Pend. Miskin",$F$7,"Tahun",2020)</f>
        <v>6.6950000000000003</v>
      </c>
      <c r="JJL2" s="13">
        <f>GETPIVOTDATA("% Pend. Miskin",$F$7,"Tahun",2021)</f>
        <v>6.9399999999999995</v>
      </c>
      <c r="JJM2" t="s">
        <v>763</v>
      </c>
      <c r="JJN2" s="13" t="e">
        <f>GETPIVOTDATA("Jml. Pend. Miskin (ribu jiwa)",$A$7,"Tahun",2020)/GETPIVOTDATA("Jml. Pend. Miskin (ribu jiwa)",$K$7,"Tahun",2020)</f>
        <v>#REF!</v>
      </c>
      <c r="JJO2" s="13" t="e">
        <f>GETPIVOTDATA("Jml. Pend. Miskin (ribu jiwa)",$A$7,"Tahun",2021)/GETPIVOTDATA("Jml. Pend. Miskin (ribu jiwa)",$K$7,"Tahun",2021)</f>
        <v>#REF!</v>
      </c>
      <c r="JJR2" t="s">
        <v>764</v>
      </c>
      <c r="JJS2" s="13">
        <f>GETPIVOTDATA("% Pend. Miskin",$F$7,"Tahun",2020)</f>
        <v>6.6950000000000003</v>
      </c>
      <c r="JJT2" s="13">
        <f>GETPIVOTDATA("% Pend. Miskin",$F$7,"Tahun",2021)</f>
        <v>6.9399999999999995</v>
      </c>
      <c r="JJU2" t="s">
        <v>763</v>
      </c>
      <c r="JJV2" s="13" t="e">
        <f>GETPIVOTDATA("Jml. Pend. Miskin (ribu jiwa)",$A$7,"Tahun",2020)/GETPIVOTDATA("Jml. Pend. Miskin (ribu jiwa)",$K$7,"Tahun",2020)</f>
        <v>#REF!</v>
      </c>
      <c r="JJW2" s="13" t="e">
        <f>GETPIVOTDATA("Jml. Pend. Miskin (ribu jiwa)",$A$7,"Tahun",2021)/GETPIVOTDATA("Jml. Pend. Miskin (ribu jiwa)",$K$7,"Tahun",2021)</f>
        <v>#REF!</v>
      </c>
      <c r="JJZ2" t="s">
        <v>764</v>
      </c>
      <c r="JKA2" s="13">
        <f>GETPIVOTDATA("% Pend. Miskin",$F$7,"Tahun",2020)</f>
        <v>6.6950000000000003</v>
      </c>
      <c r="JKB2" s="13">
        <f>GETPIVOTDATA("% Pend. Miskin",$F$7,"Tahun",2021)</f>
        <v>6.9399999999999995</v>
      </c>
      <c r="JKC2" t="s">
        <v>763</v>
      </c>
      <c r="JKD2" s="13" t="e">
        <f>GETPIVOTDATA("Jml. Pend. Miskin (ribu jiwa)",$A$7,"Tahun",2020)/GETPIVOTDATA("Jml. Pend. Miskin (ribu jiwa)",$K$7,"Tahun",2020)</f>
        <v>#REF!</v>
      </c>
      <c r="JKE2" s="13" t="e">
        <f>GETPIVOTDATA("Jml. Pend. Miskin (ribu jiwa)",$A$7,"Tahun",2021)/GETPIVOTDATA("Jml. Pend. Miskin (ribu jiwa)",$K$7,"Tahun",2021)</f>
        <v>#REF!</v>
      </c>
      <c r="JKH2" t="s">
        <v>764</v>
      </c>
      <c r="JKI2" s="13">
        <f>GETPIVOTDATA("% Pend. Miskin",$F$7,"Tahun",2020)</f>
        <v>6.6950000000000003</v>
      </c>
      <c r="JKJ2" s="13">
        <f>GETPIVOTDATA("% Pend. Miskin",$F$7,"Tahun",2021)</f>
        <v>6.9399999999999995</v>
      </c>
      <c r="JKK2" t="s">
        <v>763</v>
      </c>
      <c r="JKL2" s="13" t="e">
        <f>GETPIVOTDATA("Jml. Pend. Miskin (ribu jiwa)",$A$7,"Tahun",2020)/GETPIVOTDATA("Jml. Pend. Miskin (ribu jiwa)",$K$7,"Tahun",2020)</f>
        <v>#REF!</v>
      </c>
      <c r="JKM2" s="13" t="e">
        <f>GETPIVOTDATA("Jml. Pend. Miskin (ribu jiwa)",$A$7,"Tahun",2021)/GETPIVOTDATA("Jml. Pend. Miskin (ribu jiwa)",$K$7,"Tahun",2021)</f>
        <v>#REF!</v>
      </c>
      <c r="JKP2" t="s">
        <v>764</v>
      </c>
      <c r="JKQ2" s="13">
        <f>GETPIVOTDATA("% Pend. Miskin",$F$7,"Tahun",2020)</f>
        <v>6.6950000000000003</v>
      </c>
      <c r="JKR2" s="13">
        <f>GETPIVOTDATA("% Pend. Miskin",$F$7,"Tahun",2021)</f>
        <v>6.9399999999999995</v>
      </c>
      <c r="JKS2" t="s">
        <v>763</v>
      </c>
      <c r="JKT2" s="13" t="e">
        <f>GETPIVOTDATA("Jml. Pend. Miskin (ribu jiwa)",$A$7,"Tahun",2020)/GETPIVOTDATA("Jml. Pend. Miskin (ribu jiwa)",$K$7,"Tahun",2020)</f>
        <v>#REF!</v>
      </c>
      <c r="JKU2" s="13" t="e">
        <f>GETPIVOTDATA("Jml. Pend. Miskin (ribu jiwa)",$A$7,"Tahun",2021)/GETPIVOTDATA("Jml. Pend. Miskin (ribu jiwa)",$K$7,"Tahun",2021)</f>
        <v>#REF!</v>
      </c>
      <c r="JKX2" t="s">
        <v>764</v>
      </c>
      <c r="JKY2" s="13">
        <f>GETPIVOTDATA("% Pend. Miskin",$F$7,"Tahun",2020)</f>
        <v>6.6950000000000003</v>
      </c>
      <c r="JKZ2" s="13">
        <f>GETPIVOTDATA("% Pend. Miskin",$F$7,"Tahun",2021)</f>
        <v>6.9399999999999995</v>
      </c>
      <c r="JLA2" t="s">
        <v>763</v>
      </c>
      <c r="JLB2" s="13" t="e">
        <f>GETPIVOTDATA("Jml. Pend. Miskin (ribu jiwa)",$A$7,"Tahun",2020)/GETPIVOTDATA("Jml. Pend. Miskin (ribu jiwa)",$K$7,"Tahun",2020)</f>
        <v>#REF!</v>
      </c>
      <c r="JLC2" s="13" t="e">
        <f>GETPIVOTDATA("Jml. Pend. Miskin (ribu jiwa)",$A$7,"Tahun",2021)/GETPIVOTDATA("Jml. Pend. Miskin (ribu jiwa)",$K$7,"Tahun",2021)</f>
        <v>#REF!</v>
      </c>
      <c r="JLF2" t="s">
        <v>764</v>
      </c>
      <c r="JLG2" s="13">
        <f>GETPIVOTDATA("% Pend. Miskin",$F$7,"Tahun",2020)</f>
        <v>6.6950000000000003</v>
      </c>
      <c r="JLH2" s="13">
        <f>GETPIVOTDATA("% Pend. Miskin",$F$7,"Tahun",2021)</f>
        <v>6.9399999999999995</v>
      </c>
      <c r="JLI2" t="s">
        <v>763</v>
      </c>
      <c r="JLJ2" s="13" t="e">
        <f>GETPIVOTDATA("Jml. Pend. Miskin (ribu jiwa)",$A$7,"Tahun",2020)/GETPIVOTDATA("Jml. Pend. Miskin (ribu jiwa)",$K$7,"Tahun",2020)</f>
        <v>#REF!</v>
      </c>
      <c r="JLK2" s="13" t="e">
        <f>GETPIVOTDATA("Jml. Pend. Miskin (ribu jiwa)",$A$7,"Tahun",2021)/GETPIVOTDATA("Jml. Pend. Miskin (ribu jiwa)",$K$7,"Tahun",2021)</f>
        <v>#REF!</v>
      </c>
      <c r="JLN2" t="s">
        <v>764</v>
      </c>
      <c r="JLO2" s="13">
        <f>GETPIVOTDATA("% Pend. Miskin",$F$7,"Tahun",2020)</f>
        <v>6.6950000000000003</v>
      </c>
      <c r="JLP2" s="13">
        <f>GETPIVOTDATA("% Pend. Miskin",$F$7,"Tahun",2021)</f>
        <v>6.9399999999999995</v>
      </c>
      <c r="JLQ2" t="s">
        <v>763</v>
      </c>
      <c r="JLR2" s="13" t="e">
        <f>GETPIVOTDATA("Jml. Pend. Miskin (ribu jiwa)",$A$7,"Tahun",2020)/GETPIVOTDATA("Jml. Pend. Miskin (ribu jiwa)",$K$7,"Tahun",2020)</f>
        <v>#REF!</v>
      </c>
      <c r="JLS2" s="13" t="e">
        <f>GETPIVOTDATA("Jml. Pend. Miskin (ribu jiwa)",$A$7,"Tahun",2021)/GETPIVOTDATA("Jml. Pend. Miskin (ribu jiwa)",$K$7,"Tahun",2021)</f>
        <v>#REF!</v>
      </c>
      <c r="JLV2" t="s">
        <v>764</v>
      </c>
      <c r="JLW2" s="13">
        <f>GETPIVOTDATA("% Pend. Miskin",$F$7,"Tahun",2020)</f>
        <v>6.6950000000000003</v>
      </c>
      <c r="JLX2" s="13">
        <f>GETPIVOTDATA("% Pend. Miskin",$F$7,"Tahun",2021)</f>
        <v>6.9399999999999995</v>
      </c>
      <c r="JLY2" t="s">
        <v>763</v>
      </c>
      <c r="JLZ2" s="13" t="e">
        <f>GETPIVOTDATA("Jml. Pend. Miskin (ribu jiwa)",$A$7,"Tahun",2020)/GETPIVOTDATA("Jml. Pend. Miskin (ribu jiwa)",$K$7,"Tahun",2020)</f>
        <v>#REF!</v>
      </c>
      <c r="JMA2" s="13" t="e">
        <f>GETPIVOTDATA("Jml. Pend. Miskin (ribu jiwa)",$A$7,"Tahun",2021)/GETPIVOTDATA("Jml. Pend. Miskin (ribu jiwa)",$K$7,"Tahun",2021)</f>
        <v>#REF!</v>
      </c>
      <c r="JMD2" t="s">
        <v>764</v>
      </c>
      <c r="JME2" s="13">
        <f>GETPIVOTDATA("% Pend. Miskin",$F$7,"Tahun",2020)</f>
        <v>6.6950000000000003</v>
      </c>
      <c r="JMF2" s="13">
        <f>GETPIVOTDATA("% Pend. Miskin",$F$7,"Tahun",2021)</f>
        <v>6.9399999999999995</v>
      </c>
      <c r="JMG2" t="s">
        <v>763</v>
      </c>
      <c r="JMH2" s="13" t="e">
        <f>GETPIVOTDATA("Jml. Pend. Miskin (ribu jiwa)",$A$7,"Tahun",2020)/GETPIVOTDATA("Jml. Pend. Miskin (ribu jiwa)",$K$7,"Tahun",2020)</f>
        <v>#REF!</v>
      </c>
      <c r="JMI2" s="13" t="e">
        <f>GETPIVOTDATA("Jml. Pend. Miskin (ribu jiwa)",$A$7,"Tahun",2021)/GETPIVOTDATA("Jml. Pend. Miskin (ribu jiwa)",$K$7,"Tahun",2021)</f>
        <v>#REF!</v>
      </c>
      <c r="JML2" t="s">
        <v>764</v>
      </c>
      <c r="JMM2" s="13">
        <f>GETPIVOTDATA("% Pend. Miskin",$F$7,"Tahun",2020)</f>
        <v>6.6950000000000003</v>
      </c>
      <c r="JMN2" s="13">
        <f>GETPIVOTDATA("% Pend. Miskin",$F$7,"Tahun",2021)</f>
        <v>6.9399999999999995</v>
      </c>
      <c r="JMO2" t="s">
        <v>763</v>
      </c>
      <c r="JMP2" s="13" t="e">
        <f>GETPIVOTDATA("Jml. Pend. Miskin (ribu jiwa)",$A$7,"Tahun",2020)/GETPIVOTDATA("Jml. Pend. Miskin (ribu jiwa)",$K$7,"Tahun",2020)</f>
        <v>#REF!</v>
      </c>
      <c r="JMQ2" s="13" t="e">
        <f>GETPIVOTDATA("Jml. Pend. Miskin (ribu jiwa)",$A$7,"Tahun",2021)/GETPIVOTDATA("Jml. Pend. Miskin (ribu jiwa)",$K$7,"Tahun",2021)</f>
        <v>#REF!</v>
      </c>
      <c r="JMT2" t="s">
        <v>764</v>
      </c>
      <c r="JMU2" s="13">
        <f>GETPIVOTDATA("% Pend. Miskin",$F$7,"Tahun",2020)</f>
        <v>6.6950000000000003</v>
      </c>
      <c r="JMV2" s="13">
        <f>GETPIVOTDATA("% Pend. Miskin",$F$7,"Tahun",2021)</f>
        <v>6.9399999999999995</v>
      </c>
      <c r="JMW2" t="s">
        <v>763</v>
      </c>
      <c r="JMX2" s="13" t="e">
        <f>GETPIVOTDATA("Jml. Pend. Miskin (ribu jiwa)",$A$7,"Tahun",2020)/GETPIVOTDATA("Jml. Pend. Miskin (ribu jiwa)",$K$7,"Tahun",2020)</f>
        <v>#REF!</v>
      </c>
      <c r="JMY2" s="13" t="e">
        <f>GETPIVOTDATA("Jml. Pend. Miskin (ribu jiwa)",$A$7,"Tahun",2021)/GETPIVOTDATA("Jml. Pend. Miskin (ribu jiwa)",$K$7,"Tahun",2021)</f>
        <v>#REF!</v>
      </c>
      <c r="JNB2" t="s">
        <v>764</v>
      </c>
      <c r="JNC2" s="13">
        <f>GETPIVOTDATA("% Pend. Miskin",$F$7,"Tahun",2020)</f>
        <v>6.6950000000000003</v>
      </c>
      <c r="JND2" s="13">
        <f>GETPIVOTDATA("% Pend. Miskin",$F$7,"Tahun",2021)</f>
        <v>6.9399999999999995</v>
      </c>
      <c r="JNE2" t="s">
        <v>763</v>
      </c>
      <c r="JNF2" s="13" t="e">
        <f>GETPIVOTDATA("Jml. Pend. Miskin (ribu jiwa)",$A$7,"Tahun",2020)/GETPIVOTDATA("Jml. Pend. Miskin (ribu jiwa)",$K$7,"Tahun",2020)</f>
        <v>#REF!</v>
      </c>
      <c r="JNG2" s="13" t="e">
        <f>GETPIVOTDATA("Jml. Pend. Miskin (ribu jiwa)",$A$7,"Tahun",2021)/GETPIVOTDATA("Jml. Pend. Miskin (ribu jiwa)",$K$7,"Tahun",2021)</f>
        <v>#REF!</v>
      </c>
      <c r="JNJ2" t="s">
        <v>764</v>
      </c>
      <c r="JNK2" s="13">
        <f>GETPIVOTDATA("% Pend. Miskin",$F$7,"Tahun",2020)</f>
        <v>6.6950000000000003</v>
      </c>
      <c r="JNL2" s="13">
        <f>GETPIVOTDATA("% Pend. Miskin",$F$7,"Tahun",2021)</f>
        <v>6.9399999999999995</v>
      </c>
      <c r="JNM2" t="s">
        <v>763</v>
      </c>
      <c r="JNN2" s="13" t="e">
        <f>GETPIVOTDATA("Jml. Pend. Miskin (ribu jiwa)",$A$7,"Tahun",2020)/GETPIVOTDATA("Jml. Pend. Miskin (ribu jiwa)",$K$7,"Tahun",2020)</f>
        <v>#REF!</v>
      </c>
      <c r="JNO2" s="13" t="e">
        <f>GETPIVOTDATA("Jml. Pend. Miskin (ribu jiwa)",$A$7,"Tahun",2021)/GETPIVOTDATA("Jml. Pend. Miskin (ribu jiwa)",$K$7,"Tahun",2021)</f>
        <v>#REF!</v>
      </c>
      <c r="JNR2" t="s">
        <v>764</v>
      </c>
      <c r="JNS2" s="13">
        <f>GETPIVOTDATA("% Pend. Miskin",$F$7,"Tahun",2020)</f>
        <v>6.6950000000000003</v>
      </c>
      <c r="JNT2" s="13">
        <f>GETPIVOTDATA("% Pend. Miskin",$F$7,"Tahun",2021)</f>
        <v>6.9399999999999995</v>
      </c>
      <c r="JNU2" t="s">
        <v>763</v>
      </c>
      <c r="JNV2" s="13" t="e">
        <f>GETPIVOTDATA("Jml. Pend. Miskin (ribu jiwa)",$A$7,"Tahun",2020)/GETPIVOTDATA("Jml. Pend. Miskin (ribu jiwa)",$K$7,"Tahun",2020)</f>
        <v>#REF!</v>
      </c>
      <c r="JNW2" s="13" t="e">
        <f>GETPIVOTDATA("Jml. Pend. Miskin (ribu jiwa)",$A$7,"Tahun",2021)/GETPIVOTDATA("Jml. Pend. Miskin (ribu jiwa)",$K$7,"Tahun",2021)</f>
        <v>#REF!</v>
      </c>
      <c r="JNZ2" t="s">
        <v>764</v>
      </c>
      <c r="JOA2" s="13">
        <f>GETPIVOTDATA("% Pend. Miskin",$F$7,"Tahun",2020)</f>
        <v>6.6950000000000003</v>
      </c>
      <c r="JOB2" s="13">
        <f>GETPIVOTDATA("% Pend. Miskin",$F$7,"Tahun",2021)</f>
        <v>6.9399999999999995</v>
      </c>
      <c r="JOC2" t="s">
        <v>763</v>
      </c>
      <c r="JOD2" s="13" t="e">
        <f>GETPIVOTDATA("Jml. Pend. Miskin (ribu jiwa)",$A$7,"Tahun",2020)/GETPIVOTDATA("Jml. Pend. Miskin (ribu jiwa)",$K$7,"Tahun",2020)</f>
        <v>#REF!</v>
      </c>
      <c r="JOE2" s="13" t="e">
        <f>GETPIVOTDATA("Jml. Pend. Miskin (ribu jiwa)",$A$7,"Tahun",2021)/GETPIVOTDATA("Jml. Pend. Miskin (ribu jiwa)",$K$7,"Tahun",2021)</f>
        <v>#REF!</v>
      </c>
      <c r="JOH2" t="s">
        <v>764</v>
      </c>
      <c r="JOI2" s="13">
        <f>GETPIVOTDATA("% Pend. Miskin",$F$7,"Tahun",2020)</f>
        <v>6.6950000000000003</v>
      </c>
      <c r="JOJ2" s="13">
        <f>GETPIVOTDATA("% Pend. Miskin",$F$7,"Tahun",2021)</f>
        <v>6.9399999999999995</v>
      </c>
      <c r="JOK2" t="s">
        <v>763</v>
      </c>
      <c r="JOL2" s="13" t="e">
        <f>GETPIVOTDATA("Jml. Pend. Miskin (ribu jiwa)",$A$7,"Tahun",2020)/GETPIVOTDATA("Jml. Pend. Miskin (ribu jiwa)",$K$7,"Tahun",2020)</f>
        <v>#REF!</v>
      </c>
      <c r="JOM2" s="13" t="e">
        <f>GETPIVOTDATA("Jml. Pend. Miskin (ribu jiwa)",$A$7,"Tahun",2021)/GETPIVOTDATA("Jml. Pend. Miskin (ribu jiwa)",$K$7,"Tahun",2021)</f>
        <v>#REF!</v>
      </c>
      <c r="JOP2" t="s">
        <v>764</v>
      </c>
      <c r="JOQ2" s="13">
        <f>GETPIVOTDATA("% Pend. Miskin",$F$7,"Tahun",2020)</f>
        <v>6.6950000000000003</v>
      </c>
      <c r="JOR2" s="13">
        <f>GETPIVOTDATA("% Pend. Miskin",$F$7,"Tahun",2021)</f>
        <v>6.9399999999999995</v>
      </c>
      <c r="JOS2" t="s">
        <v>763</v>
      </c>
      <c r="JOT2" s="13" t="e">
        <f>GETPIVOTDATA("Jml. Pend. Miskin (ribu jiwa)",$A$7,"Tahun",2020)/GETPIVOTDATA("Jml. Pend. Miskin (ribu jiwa)",$K$7,"Tahun",2020)</f>
        <v>#REF!</v>
      </c>
      <c r="JOU2" s="13" t="e">
        <f>GETPIVOTDATA("Jml. Pend. Miskin (ribu jiwa)",$A$7,"Tahun",2021)/GETPIVOTDATA("Jml. Pend. Miskin (ribu jiwa)",$K$7,"Tahun",2021)</f>
        <v>#REF!</v>
      </c>
      <c r="JOX2" t="s">
        <v>764</v>
      </c>
      <c r="JOY2" s="13">
        <f>GETPIVOTDATA("% Pend. Miskin",$F$7,"Tahun",2020)</f>
        <v>6.6950000000000003</v>
      </c>
      <c r="JOZ2" s="13">
        <f>GETPIVOTDATA("% Pend. Miskin",$F$7,"Tahun",2021)</f>
        <v>6.9399999999999995</v>
      </c>
      <c r="JPA2" t="s">
        <v>763</v>
      </c>
      <c r="JPB2" s="13" t="e">
        <f>GETPIVOTDATA("Jml. Pend. Miskin (ribu jiwa)",$A$7,"Tahun",2020)/GETPIVOTDATA("Jml. Pend. Miskin (ribu jiwa)",$K$7,"Tahun",2020)</f>
        <v>#REF!</v>
      </c>
      <c r="JPC2" s="13" t="e">
        <f>GETPIVOTDATA("Jml. Pend. Miskin (ribu jiwa)",$A$7,"Tahun",2021)/GETPIVOTDATA("Jml. Pend. Miskin (ribu jiwa)",$K$7,"Tahun",2021)</f>
        <v>#REF!</v>
      </c>
      <c r="JPF2" t="s">
        <v>764</v>
      </c>
      <c r="JPG2" s="13">
        <f>GETPIVOTDATA("% Pend. Miskin",$F$7,"Tahun",2020)</f>
        <v>6.6950000000000003</v>
      </c>
      <c r="JPH2" s="13">
        <f>GETPIVOTDATA("% Pend. Miskin",$F$7,"Tahun",2021)</f>
        <v>6.9399999999999995</v>
      </c>
      <c r="JPI2" t="s">
        <v>763</v>
      </c>
      <c r="JPJ2" s="13" t="e">
        <f>GETPIVOTDATA("Jml. Pend. Miskin (ribu jiwa)",$A$7,"Tahun",2020)/GETPIVOTDATA("Jml. Pend. Miskin (ribu jiwa)",$K$7,"Tahun",2020)</f>
        <v>#REF!</v>
      </c>
      <c r="JPK2" s="13" t="e">
        <f>GETPIVOTDATA("Jml. Pend. Miskin (ribu jiwa)",$A$7,"Tahun",2021)/GETPIVOTDATA("Jml. Pend. Miskin (ribu jiwa)",$K$7,"Tahun",2021)</f>
        <v>#REF!</v>
      </c>
      <c r="JPN2" t="s">
        <v>764</v>
      </c>
      <c r="JPO2" s="13">
        <f>GETPIVOTDATA("% Pend. Miskin",$F$7,"Tahun",2020)</f>
        <v>6.6950000000000003</v>
      </c>
      <c r="JPP2" s="13">
        <f>GETPIVOTDATA("% Pend. Miskin",$F$7,"Tahun",2021)</f>
        <v>6.9399999999999995</v>
      </c>
      <c r="JPQ2" t="s">
        <v>763</v>
      </c>
      <c r="JPR2" s="13" t="e">
        <f>GETPIVOTDATA("Jml. Pend. Miskin (ribu jiwa)",$A$7,"Tahun",2020)/GETPIVOTDATA("Jml. Pend. Miskin (ribu jiwa)",$K$7,"Tahun",2020)</f>
        <v>#REF!</v>
      </c>
      <c r="JPS2" s="13" t="e">
        <f>GETPIVOTDATA("Jml. Pend. Miskin (ribu jiwa)",$A$7,"Tahun",2021)/GETPIVOTDATA("Jml. Pend. Miskin (ribu jiwa)",$K$7,"Tahun",2021)</f>
        <v>#REF!</v>
      </c>
      <c r="JPV2" t="s">
        <v>764</v>
      </c>
      <c r="JPW2" s="13">
        <f>GETPIVOTDATA("% Pend. Miskin",$F$7,"Tahun",2020)</f>
        <v>6.6950000000000003</v>
      </c>
      <c r="JPX2" s="13">
        <f>GETPIVOTDATA("% Pend. Miskin",$F$7,"Tahun",2021)</f>
        <v>6.9399999999999995</v>
      </c>
      <c r="JPY2" t="s">
        <v>763</v>
      </c>
      <c r="JPZ2" s="13" t="e">
        <f>GETPIVOTDATA("Jml. Pend. Miskin (ribu jiwa)",$A$7,"Tahun",2020)/GETPIVOTDATA("Jml. Pend. Miskin (ribu jiwa)",$K$7,"Tahun",2020)</f>
        <v>#REF!</v>
      </c>
      <c r="JQA2" s="13" t="e">
        <f>GETPIVOTDATA("Jml. Pend. Miskin (ribu jiwa)",$A$7,"Tahun",2021)/GETPIVOTDATA("Jml. Pend. Miskin (ribu jiwa)",$K$7,"Tahun",2021)</f>
        <v>#REF!</v>
      </c>
      <c r="JQD2" t="s">
        <v>764</v>
      </c>
      <c r="JQE2" s="13">
        <f>GETPIVOTDATA("% Pend. Miskin",$F$7,"Tahun",2020)</f>
        <v>6.6950000000000003</v>
      </c>
      <c r="JQF2" s="13">
        <f>GETPIVOTDATA("% Pend. Miskin",$F$7,"Tahun",2021)</f>
        <v>6.9399999999999995</v>
      </c>
      <c r="JQG2" t="s">
        <v>763</v>
      </c>
      <c r="JQH2" s="13" t="e">
        <f>GETPIVOTDATA("Jml. Pend. Miskin (ribu jiwa)",$A$7,"Tahun",2020)/GETPIVOTDATA("Jml. Pend. Miskin (ribu jiwa)",$K$7,"Tahun",2020)</f>
        <v>#REF!</v>
      </c>
      <c r="JQI2" s="13" t="e">
        <f>GETPIVOTDATA("Jml. Pend. Miskin (ribu jiwa)",$A$7,"Tahun",2021)/GETPIVOTDATA("Jml. Pend. Miskin (ribu jiwa)",$K$7,"Tahun",2021)</f>
        <v>#REF!</v>
      </c>
      <c r="JQL2" t="s">
        <v>764</v>
      </c>
      <c r="JQM2" s="13">
        <f>GETPIVOTDATA("% Pend. Miskin",$F$7,"Tahun",2020)</f>
        <v>6.6950000000000003</v>
      </c>
      <c r="JQN2" s="13">
        <f>GETPIVOTDATA("% Pend. Miskin",$F$7,"Tahun",2021)</f>
        <v>6.9399999999999995</v>
      </c>
      <c r="JQO2" t="s">
        <v>763</v>
      </c>
      <c r="JQP2" s="13" t="e">
        <f>GETPIVOTDATA("Jml. Pend. Miskin (ribu jiwa)",$A$7,"Tahun",2020)/GETPIVOTDATA("Jml. Pend. Miskin (ribu jiwa)",$K$7,"Tahun",2020)</f>
        <v>#REF!</v>
      </c>
      <c r="JQQ2" s="13" t="e">
        <f>GETPIVOTDATA("Jml. Pend. Miskin (ribu jiwa)",$A$7,"Tahun",2021)/GETPIVOTDATA("Jml. Pend. Miskin (ribu jiwa)",$K$7,"Tahun",2021)</f>
        <v>#REF!</v>
      </c>
      <c r="JQT2" t="s">
        <v>764</v>
      </c>
      <c r="JQU2" s="13">
        <f>GETPIVOTDATA("% Pend. Miskin",$F$7,"Tahun",2020)</f>
        <v>6.6950000000000003</v>
      </c>
      <c r="JQV2" s="13">
        <f>GETPIVOTDATA("% Pend. Miskin",$F$7,"Tahun",2021)</f>
        <v>6.9399999999999995</v>
      </c>
      <c r="JQW2" t="s">
        <v>763</v>
      </c>
      <c r="JQX2" s="13" t="e">
        <f>GETPIVOTDATA("Jml. Pend. Miskin (ribu jiwa)",$A$7,"Tahun",2020)/GETPIVOTDATA("Jml. Pend. Miskin (ribu jiwa)",$K$7,"Tahun",2020)</f>
        <v>#REF!</v>
      </c>
      <c r="JQY2" s="13" t="e">
        <f>GETPIVOTDATA("Jml. Pend. Miskin (ribu jiwa)",$A$7,"Tahun",2021)/GETPIVOTDATA("Jml. Pend. Miskin (ribu jiwa)",$K$7,"Tahun",2021)</f>
        <v>#REF!</v>
      </c>
      <c r="JRB2" t="s">
        <v>764</v>
      </c>
      <c r="JRC2" s="13">
        <f>GETPIVOTDATA("% Pend. Miskin",$F$7,"Tahun",2020)</f>
        <v>6.6950000000000003</v>
      </c>
      <c r="JRD2" s="13">
        <f>GETPIVOTDATA("% Pend. Miskin",$F$7,"Tahun",2021)</f>
        <v>6.9399999999999995</v>
      </c>
      <c r="JRE2" t="s">
        <v>763</v>
      </c>
      <c r="JRF2" s="13" t="e">
        <f>GETPIVOTDATA("Jml. Pend. Miskin (ribu jiwa)",$A$7,"Tahun",2020)/GETPIVOTDATA("Jml. Pend. Miskin (ribu jiwa)",$K$7,"Tahun",2020)</f>
        <v>#REF!</v>
      </c>
      <c r="JRG2" s="13" t="e">
        <f>GETPIVOTDATA("Jml. Pend. Miskin (ribu jiwa)",$A$7,"Tahun",2021)/GETPIVOTDATA("Jml. Pend. Miskin (ribu jiwa)",$K$7,"Tahun",2021)</f>
        <v>#REF!</v>
      </c>
      <c r="JRJ2" t="s">
        <v>764</v>
      </c>
      <c r="JRK2" s="13">
        <f>GETPIVOTDATA("% Pend. Miskin",$F$7,"Tahun",2020)</f>
        <v>6.6950000000000003</v>
      </c>
      <c r="JRL2" s="13">
        <f>GETPIVOTDATA("% Pend. Miskin",$F$7,"Tahun",2021)</f>
        <v>6.9399999999999995</v>
      </c>
      <c r="JRM2" t="s">
        <v>763</v>
      </c>
      <c r="JRN2" s="13" t="e">
        <f>GETPIVOTDATA("Jml. Pend. Miskin (ribu jiwa)",$A$7,"Tahun",2020)/GETPIVOTDATA("Jml. Pend. Miskin (ribu jiwa)",$K$7,"Tahun",2020)</f>
        <v>#REF!</v>
      </c>
      <c r="JRO2" s="13" t="e">
        <f>GETPIVOTDATA("Jml. Pend. Miskin (ribu jiwa)",$A$7,"Tahun",2021)/GETPIVOTDATA("Jml. Pend. Miskin (ribu jiwa)",$K$7,"Tahun",2021)</f>
        <v>#REF!</v>
      </c>
      <c r="JRR2" t="s">
        <v>764</v>
      </c>
      <c r="JRS2" s="13">
        <f>GETPIVOTDATA("% Pend. Miskin",$F$7,"Tahun",2020)</f>
        <v>6.6950000000000003</v>
      </c>
      <c r="JRT2" s="13">
        <f>GETPIVOTDATA("% Pend. Miskin",$F$7,"Tahun",2021)</f>
        <v>6.9399999999999995</v>
      </c>
      <c r="JRU2" t="s">
        <v>763</v>
      </c>
      <c r="JRV2" s="13" t="e">
        <f>GETPIVOTDATA("Jml. Pend. Miskin (ribu jiwa)",$A$7,"Tahun",2020)/GETPIVOTDATA("Jml. Pend. Miskin (ribu jiwa)",$K$7,"Tahun",2020)</f>
        <v>#REF!</v>
      </c>
      <c r="JRW2" s="13" t="e">
        <f>GETPIVOTDATA("Jml. Pend. Miskin (ribu jiwa)",$A$7,"Tahun",2021)/GETPIVOTDATA("Jml. Pend. Miskin (ribu jiwa)",$K$7,"Tahun",2021)</f>
        <v>#REF!</v>
      </c>
      <c r="JRZ2" t="s">
        <v>764</v>
      </c>
      <c r="JSA2" s="13">
        <f>GETPIVOTDATA("% Pend. Miskin",$F$7,"Tahun",2020)</f>
        <v>6.6950000000000003</v>
      </c>
      <c r="JSB2" s="13">
        <f>GETPIVOTDATA("% Pend. Miskin",$F$7,"Tahun",2021)</f>
        <v>6.9399999999999995</v>
      </c>
      <c r="JSC2" t="s">
        <v>763</v>
      </c>
      <c r="JSD2" s="13" t="e">
        <f>GETPIVOTDATA("Jml. Pend. Miskin (ribu jiwa)",$A$7,"Tahun",2020)/GETPIVOTDATA("Jml. Pend. Miskin (ribu jiwa)",$K$7,"Tahun",2020)</f>
        <v>#REF!</v>
      </c>
      <c r="JSE2" s="13" t="e">
        <f>GETPIVOTDATA("Jml. Pend. Miskin (ribu jiwa)",$A$7,"Tahun",2021)/GETPIVOTDATA("Jml. Pend. Miskin (ribu jiwa)",$K$7,"Tahun",2021)</f>
        <v>#REF!</v>
      </c>
      <c r="JSH2" t="s">
        <v>764</v>
      </c>
      <c r="JSI2" s="13">
        <f>GETPIVOTDATA("% Pend. Miskin",$F$7,"Tahun",2020)</f>
        <v>6.6950000000000003</v>
      </c>
      <c r="JSJ2" s="13">
        <f>GETPIVOTDATA("% Pend. Miskin",$F$7,"Tahun",2021)</f>
        <v>6.9399999999999995</v>
      </c>
      <c r="JSK2" t="s">
        <v>763</v>
      </c>
      <c r="JSL2" s="13" t="e">
        <f>GETPIVOTDATA("Jml. Pend. Miskin (ribu jiwa)",$A$7,"Tahun",2020)/GETPIVOTDATA("Jml. Pend. Miskin (ribu jiwa)",$K$7,"Tahun",2020)</f>
        <v>#REF!</v>
      </c>
      <c r="JSM2" s="13" t="e">
        <f>GETPIVOTDATA("Jml. Pend. Miskin (ribu jiwa)",$A$7,"Tahun",2021)/GETPIVOTDATA("Jml. Pend. Miskin (ribu jiwa)",$K$7,"Tahun",2021)</f>
        <v>#REF!</v>
      </c>
      <c r="JSP2" t="s">
        <v>764</v>
      </c>
      <c r="JSQ2" s="13">
        <f>GETPIVOTDATA("% Pend. Miskin",$F$7,"Tahun",2020)</f>
        <v>6.6950000000000003</v>
      </c>
      <c r="JSR2" s="13">
        <f>GETPIVOTDATA("% Pend. Miskin",$F$7,"Tahun",2021)</f>
        <v>6.9399999999999995</v>
      </c>
      <c r="JSS2" t="s">
        <v>763</v>
      </c>
      <c r="JST2" s="13" t="e">
        <f>GETPIVOTDATA("Jml. Pend. Miskin (ribu jiwa)",$A$7,"Tahun",2020)/GETPIVOTDATA("Jml. Pend. Miskin (ribu jiwa)",$K$7,"Tahun",2020)</f>
        <v>#REF!</v>
      </c>
      <c r="JSU2" s="13" t="e">
        <f>GETPIVOTDATA("Jml. Pend. Miskin (ribu jiwa)",$A$7,"Tahun",2021)/GETPIVOTDATA("Jml. Pend. Miskin (ribu jiwa)",$K$7,"Tahun",2021)</f>
        <v>#REF!</v>
      </c>
      <c r="JSX2" t="s">
        <v>764</v>
      </c>
      <c r="JSY2" s="13">
        <f>GETPIVOTDATA("% Pend. Miskin",$F$7,"Tahun",2020)</f>
        <v>6.6950000000000003</v>
      </c>
      <c r="JSZ2" s="13">
        <f>GETPIVOTDATA("% Pend. Miskin",$F$7,"Tahun",2021)</f>
        <v>6.9399999999999995</v>
      </c>
      <c r="JTA2" t="s">
        <v>763</v>
      </c>
      <c r="JTB2" s="13" t="e">
        <f>GETPIVOTDATA("Jml. Pend. Miskin (ribu jiwa)",$A$7,"Tahun",2020)/GETPIVOTDATA("Jml. Pend. Miskin (ribu jiwa)",$K$7,"Tahun",2020)</f>
        <v>#REF!</v>
      </c>
      <c r="JTC2" s="13" t="e">
        <f>GETPIVOTDATA("Jml. Pend. Miskin (ribu jiwa)",$A$7,"Tahun",2021)/GETPIVOTDATA("Jml. Pend. Miskin (ribu jiwa)",$K$7,"Tahun",2021)</f>
        <v>#REF!</v>
      </c>
      <c r="JTF2" t="s">
        <v>764</v>
      </c>
      <c r="JTG2" s="13">
        <f>GETPIVOTDATA("% Pend. Miskin",$F$7,"Tahun",2020)</f>
        <v>6.6950000000000003</v>
      </c>
      <c r="JTH2" s="13">
        <f>GETPIVOTDATA("% Pend. Miskin",$F$7,"Tahun",2021)</f>
        <v>6.9399999999999995</v>
      </c>
      <c r="JTI2" t="s">
        <v>763</v>
      </c>
      <c r="JTJ2" s="13" t="e">
        <f>GETPIVOTDATA("Jml. Pend. Miskin (ribu jiwa)",$A$7,"Tahun",2020)/GETPIVOTDATA("Jml. Pend. Miskin (ribu jiwa)",$K$7,"Tahun",2020)</f>
        <v>#REF!</v>
      </c>
      <c r="JTK2" s="13" t="e">
        <f>GETPIVOTDATA("Jml. Pend. Miskin (ribu jiwa)",$A$7,"Tahun",2021)/GETPIVOTDATA("Jml. Pend. Miskin (ribu jiwa)",$K$7,"Tahun",2021)</f>
        <v>#REF!</v>
      </c>
      <c r="JTN2" t="s">
        <v>764</v>
      </c>
      <c r="JTO2" s="13">
        <f>GETPIVOTDATA("% Pend. Miskin",$F$7,"Tahun",2020)</f>
        <v>6.6950000000000003</v>
      </c>
      <c r="JTP2" s="13">
        <f>GETPIVOTDATA("% Pend. Miskin",$F$7,"Tahun",2021)</f>
        <v>6.9399999999999995</v>
      </c>
      <c r="JTQ2" t="s">
        <v>763</v>
      </c>
      <c r="JTR2" s="13" t="e">
        <f>GETPIVOTDATA("Jml. Pend. Miskin (ribu jiwa)",$A$7,"Tahun",2020)/GETPIVOTDATA("Jml. Pend. Miskin (ribu jiwa)",$K$7,"Tahun",2020)</f>
        <v>#REF!</v>
      </c>
      <c r="JTS2" s="13" t="e">
        <f>GETPIVOTDATA("Jml. Pend. Miskin (ribu jiwa)",$A$7,"Tahun",2021)/GETPIVOTDATA("Jml. Pend. Miskin (ribu jiwa)",$K$7,"Tahun",2021)</f>
        <v>#REF!</v>
      </c>
      <c r="JTV2" t="s">
        <v>764</v>
      </c>
      <c r="JTW2" s="13">
        <f>GETPIVOTDATA("% Pend. Miskin",$F$7,"Tahun",2020)</f>
        <v>6.6950000000000003</v>
      </c>
      <c r="JTX2" s="13">
        <f>GETPIVOTDATA("% Pend. Miskin",$F$7,"Tahun",2021)</f>
        <v>6.9399999999999995</v>
      </c>
      <c r="JTY2" t="s">
        <v>763</v>
      </c>
      <c r="JTZ2" s="13" t="e">
        <f>GETPIVOTDATA("Jml. Pend. Miskin (ribu jiwa)",$A$7,"Tahun",2020)/GETPIVOTDATA("Jml. Pend. Miskin (ribu jiwa)",$K$7,"Tahun",2020)</f>
        <v>#REF!</v>
      </c>
      <c r="JUA2" s="13" t="e">
        <f>GETPIVOTDATA("Jml. Pend. Miskin (ribu jiwa)",$A$7,"Tahun",2021)/GETPIVOTDATA("Jml. Pend. Miskin (ribu jiwa)",$K$7,"Tahun",2021)</f>
        <v>#REF!</v>
      </c>
      <c r="JUD2" t="s">
        <v>764</v>
      </c>
      <c r="JUE2" s="13">
        <f>GETPIVOTDATA("% Pend. Miskin",$F$7,"Tahun",2020)</f>
        <v>6.6950000000000003</v>
      </c>
      <c r="JUF2" s="13">
        <f>GETPIVOTDATA("% Pend. Miskin",$F$7,"Tahun",2021)</f>
        <v>6.9399999999999995</v>
      </c>
      <c r="JUG2" t="s">
        <v>763</v>
      </c>
      <c r="JUH2" s="13" t="e">
        <f>GETPIVOTDATA("Jml. Pend. Miskin (ribu jiwa)",$A$7,"Tahun",2020)/GETPIVOTDATA("Jml. Pend. Miskin (ribu jiwa)",$K$7,"Tahun",2020)</f>
        <v>#REF!</v>
      </c>
      <c r="JUI2" s="13" t="e">
        <f>GETPIVOTDATA("Jml. Pend. Miskin (ribu jiwa)",$A$7,"Tahun",2021)/GETPIVOTDATA("Jml. Pend. Miskin (ribu jiwa)",$K$7,"Tahun",2021)</f>
        <v>#REF!</v>
      </c>
      <c r="JUL2" t="s">
        <v>764</v>
      </c>
      <c r="JUM2" s="13">
        <f>GETPIVOTDATA("% Pend. Miskin",$F$7,"Tahun",2020)</f>
        <v>6.6950000000000003</v>
      </c>
      <c r="JUN2" s="13">
        <f>GETPIVOTDATA("% Pend. Miskin",$F$7,"Tahun",2021)</f>
        <v>6.9399999999999995</v>
      </c>
      <c r="JUO2" t="s">
        <v>763</v>
      </c>
      <c r="JUP2" s="13" t="e">
        <f>GETPIVOTDATA("Jml. Pend. Miskin (ribu jiwa)",$A$7,"Tahun",2020)/GETPIVOTDATA("Jml. Pend. Miskin (ribu jiwa)",$K$7,"Tahun",2020)</f>
        <v>#REF!</v>
      </c>
      <c r="JUQ2" s="13" t="e">
        <f>GETPIVOTDATA("Jml. Pend. Miskin (ribu jiwa)",$A$7,"Tahun",2021)/GETPIVOTDATA("Jml. Pend. Miskin (ribu jiwa)",$K$7,"Tahun",2021)</f>
        <v>#REF!</v>
      </c>
      <c r="JUT2" t="s">
        <v>764</v>
      </c>
      <c r="JUU2" s="13">
        <f>GETPIVOTDATA("% Pend. Miskin",$F$7,"Tahun",2020)</f>
        <v>6.6950000000000003</v>
      </c>
      <c r="JUV2" s="13">
        <f>GETPIVOTDATA("% Pend. Miskin",$F$7,"Tahun",2021)</f>
        <v>6.9399999999999995</v>
      </c>
      <c r="JUW2" t="s">
        <v>763</v>
      </c>
      <c r="JUX2" s="13" t="e">
        <f>GETPIVOTDATA("Jml. Pend. Miskin (ribu jiwa)",$A$7,"Tahun",2020)/GETPIVOTDATA("Jml. Pend. Miskin (ribu jiwa)",$K$7,"Tahun",2020)</f>
        <v>#REF!</v>
      </c>
      <c r="JUY2" s="13" t="e">
        <f>GETPIVOTDATA("Jml. Pend. Miskin (ribu jiwa)",$A$7,"Tahun",2021)/GETPIVOTDATA("Jml. Pend. Miskin (ribu jiwa)",$K$7,"Tahun",2021)</f>
        <v>#REF!</v>
      </c>
      <c r="JVB2" t="s">
        <v>764</v>
      </c>
      <c r="JVC2" s="13">
        <f>GETPIVOTDATA("% Pend. Miskin",$F$7,"Tahun",2020)</f>
        <v>6.6950000000000003</v>
      </c>
      <c r="JVD2" s="13">
        <f>GETPIVOTDATA("% Pend. Miskin",$F$7,"Tahun",2021)</f>
        <v>6.9399999999999995</v>
      </c>
      <c r="JVE2" t="s">
        <v>763</v>
      </c>
      <c r="JVF2" s="13" t="e">
        <f>GETPIVOTDATA("Jml. Pend. Miskin (ribu jiwa)",$A$7,"Tahun",2020)/GETPIVOTDATA("Jml. Pend. Miskin (ribu jiwa)",$K$7,"Tahun",2020)</f>
        <v>#REF!</v>
      </c>
      <c r="JVG2" s="13" t="e">
        <f>GETPIVOTDATA("Jml. Pend. Miskin (ribu jiwa)",$A$7,"Tahun",2021)/GETPIVOTDATA("Jml. Pend. Miskin (ribu jiwa)",$K$7,"Tahun",2021)</f>
        <v>#REF!</v>
      </c>
      <c r="JVJ2" t="s">
        <v>764</v>
      </c>
      <c r="JVK2" s="13">
        <f>GETPIVOTDATA("% Pend. Miskin",$F$7,"Tahun",2020)</f>
        <v>6.6950000000000003</v>
      </c>
      <c r="JVL2" s="13">
        <f>GETPIVOTDATA("% Pend. Miskin",$F$7,"Tahun",2021)</f>
        <v>6.9399999999999995</v>
      </c>
      <c r="JVM2" t="s">
        <v>763</v>
      </c>
      <c r="JVN2" s="13" t="e">
        <f>GETPIVOTDATA("Jml. Pend. Miskin (ribu jiwa)",$A$7,"Tahun",2020)/GETPIVOTDATA("Jml. Pend. Miskin (ribu jiwa)",$K$7,"Tahun",2020)</f>
        <v>#REF!</v>
      </c>
      <c r="JVO2" s="13" t="e">
        <f>GETPIVOTDATA("Jml. Pend. Miskin (ribu jiwa)",$A$7,"Tahun",2021)/GETPIVOTDATA("Jml. Pend. Miskin (ribu jiwa)",$K$7,"Tahun",2021)</f>
        <v>#REF!</v>
      </c>
      <c r="JVR2" t="s">
        <v>764</v>
      </c>
      <c r="JVS2" s="13">
        <f>GETPIVOTDATA("% Pend. Miskin",$F$7,"Tahun",2020)</f>
        <v>6.6950000000000003</v>
      </c>
      <c r="JVT2" s="13">
        <f>GETPIVOTDATA("% Pend. Miskin",$F$7,"Tahun",2021)</f>
        <v>6.9399999999999995</v>
      </c>
      <c r="JVU2" t="s">
        <v>763</v>
      </c>
      <c r="JVV2" s="13" t="e">
        <f>GETPIVOTDATA("Jml. Pend. Miskin (ribu jiwa)",$A$7,"Tahun",2020)/GETPIVOTDATA("Jml. Pend. Miskin (ribu jiwa)",$K$7,"Tahun",2020)</f>
        <v>#REF!</v>
      </c>
      <c r="JVW2" s="13" t="e">
        <f>GETPIVOTDATA("Jml. Pend. Miskin (ribu jiwa)",$A$7,"Tahun",2021)/GETPIVOTDATA("Jml. Pend. Miskin (ribu jiwa)",$K$7,"Tahun",2021)</f>
        <v>#REF!</v>
      </c>
      <c r="JVZ2" t="s">
        <v>764</v>
      </c>
      <c r="JWA2" s="13">
        <f>GETPIVOTDATA("% Pend. Miskin",$F$7,"Tahun",2020)</f>
        <v>6.6950000000000003</v>
      </c>
      <c r="JWB2" s="13">
        <f>GETPIVOTDATA("% Pend. Miskin",$F$7,"Tahun",2021)</f>
        <v>6.9399999999999995</v>
      </c>
      <c r="JWC2" t="s">
        <v>763</v>
      </c>
      <c r="JWD2" s="13" t="e">
        <f>GETPIVOTDATA("Jml. Pend. Miskin (ribu jiwa)",$A$7,"Tahun",2020)/GETPIVOTDATA("Jml. Pend. Miskin (ribu jiwa)",$K$7,"Tahun",2020)</f>
        <v>#REF!</v>
      </c>
      <c r="JWE2" s="13" t="e">
        <f>GETPIVOTDATA("Jml. Pend. Miskin (ribu jiwa)",$A$7,"Tahun",2021)/GETPIVOTDATA("Jml. Pend. Miskin (ribu jiwa)",$K$7,"Tahun",2021)</f>
        <v>#REF!</v>
      </c>
      <c r="JWH2" t="s">
        <v>764</v>
      </c>
      <c r="JWI2" s="13">
        <f>GETPIVOTDATA("% Pend. Miskin",$F$7,"Tahun",2020)</f>
        <v>6.6950000000000003</v>
      </c>
      <c r="JWJ2" s="13">
        <f>GETPIVOTDATA("% Pend. Miskin",$F$7,"Tahun",2021)</f>
        <v>6.9399999999999995</v>
      </c>
      <c r="JWK2" t="s">
        <v>763</v>
      </c>
      <c r="JWL2" s="13" t="e">
        <f>GETPIVOTDATA("Jml. Pend. Miskin (ribu jiwa)",$A$7,"Tahun",2020)/GETPIVOTDATA("Jml. Pend. Miskin (ribu jiwa)",$K$7,"Tahun",2020)</f>
        <v>#REF!</v>
      </c>
      <c r="JWM2" s="13" t="e">
        <f>GETPIVOTDATA("Jml. Pend. Miskin (ribu jiwa)",$A$7,"Tahun",2021)/GETPIVOTDATA("Jml. Pend. Miskin (ribu jiwa)",$K$7,"Tahun",2021)</f>
        <v>#REF!</v>
      </c>
      <c r="JWP2" t="s">
        <v>764</v>
      </c>
      <c r="JWQ2" s="13">
        <f>GETPIVOTDATA("% Pend. Miskin",$F$7,"Tahun",2020)</f>
        <v>6.6950000000000003</v>
      </c>
      <c r="JWR2" s="13">
        <f>GETPIVOTDATA("% Pend. Miskin",$F$7,"Tahun",2021)</f>
        <v>6.9399999999999995</v>
      </c>
      <c r="JWS2" t="s">
        <v>763</v>
      </c>
      <c r="JWT2" s="13" t="e">
        <f>GETPIVOTDATA("Jml. Pend. Miskin (ribu jiwa)",$A$7,"Tahun",2020)/GETPIVOTDATA("Jml. Pend. Miskin (ribu jiwa)",$K$7,"Tahun",2020)</f>
        <v>#REF!</v>
      </c>
      <c r="JWU2" s="13" t="e">
        <f>GETPIVOTDATA("Jml. Pend. Miskin (ribu jiwa)",$A$7,"Tahun",2021)/GETPIVOTDATA("Jml. Pend. Miskin (ribu jiwa)",$K$7,"Tahun",2021)</f>
        <v>#REF!</v>
      </c>
      <c r="JWX2" t="s">
        <v>764</v>
      </c>
      <c r="JWY2" s="13">
        <f>GETPIVOTDATA("% Pend. Miskin",$F$7,"Tahun",2020)</f>
        <v>6.6950000000000003</v>
      </c>
      <c r="JWZ2" s="13">
        <f>GETPIVOTDATA("% Pend. Miskin",$F$7,"Tahun",2021)</f>
        <v>6.9399999999999995</v>
      </c>
      <c r="JXA2" t="s">
        <v>763</v>
      </c>
      <c r="JXB2" s="13" t="e">
        <f>GETPIVOTDATA("Jml. Pend. Miskin (ribu jiwa)",$A$7,"Tahun",2020)/GETPIVOTDATA("Jml. Pend. Miskin (ribu jiwa)",$K$7,"Tahun",2020)</f>
        <v>#REF!</v>
      </c>
      <c r="JXC2" s="13" t="e">
        <f>GETPIVOTDATA("Jml. Pend. Miskin (ribu jiwa)",$A$7,"Tahun",2021)/GETPIVOTDATA("Jml. Pend. Miskin (ribu jiwa)",$K$7,"Tahun",2021)</f>
        <v>#REF!</v>
      </c>
      <c r="JXF2" t="s">
        <v>764</v>
      </c>
      <c r="JXG2" s="13">
        <f>GETPIVOTDATA("% Pend. Miskin",$F$7,"Tahun",2020)</f>
        <v>6.6950000000000003</v>
      </c>
      <c r="JXH2" s="13">
        <f>GETPIVOTDATA("% Pend. Miskin",$F$7,"Tahun",2021)</f>
        <v>6.9399999999999995</v>
      </c>
      <c r="JXI2" t="s">
        <v>763</v>
      </c>
      <c r="JXJ2" s="13" t="e">
        <f>GETPIVOTDATA("Jml. Pend. Miskin (ribu jiwa)",$A$7,"Tahun",2020)/GETPIVOTDATA("Jml. Pend. Miskin (ribu jiwa)",$K$7,"Tahun",2020)</f>
        <v>#REF!</v>
      </c>
      <c r="JXK2" s="13" t="e">
        <f>GETPIVOTDATA("Jml. Pend. Miskin (ribu jiwa)",$A$7,"Tahun",2021)/GETPIVOTDATA("Jml. Pend. Miskin (ribu jiwa)",$K$7,"Tahun",2021)</f>
        <v>#REF!</v>
      </c>
      <c r="JXN2" t="s">
        <v>764</v>
      </c>
      <c r="JXO2" s="13">
        <f>GETPIVOTDATA("% Pend. Miskin",$F$7,"Tahun",2020)</f>
        <v>6.6950000000000003</v>
      </c>
      <c r="JXP2" s="13">
        <f>GETPIVOTDATA("% Pend. Miskin",$F$7,"Tahun",2021)</f>
        <v>6.9399999999999995</v>
      </c>
      <c r="JXQ2" t="s">
        <v>763</v>
      </c>
      <c r="JXR2" s="13" t="e">
        <f>GETPIVOTDATA("Jml. Pend. Miskin (ribu jiwa)",$A$7,"Tahun",2020)/GETPIVOTDATA("Jml. Pend. Miskin (ribu jiwa)",$K$7,"Tahun",2020)</f>
        <v>#REF!</v>
      </c>
      <c r="JXS2" s="13" t="e">
        <f>GETPIVOTDATA("Jml. Pend. Miskin (ribu jiwa)",$A$7,"Tahun",2021)/GETPIVOTDATA("Jml. Pend. Miskin (ribu jiwa)",$K$7,"Tahun",2021)</f>
        <v>#REF!</v>
      </c>
      <c r="JXV2" t="s">
        <v>764</v>
      </c>
      <c r="JXW2" s="13">
        <f>GETPIVOTDATA("% Pend. Miskin",$F$7,"Tahun",2020)</f>
        <v>6.6950000000000003</v>
      </c>
      <c r="JXX2" s="13">
        <f>GETPIVOTDATA("% Pend. Miskin",$F$7,"Tahun",2021)</f>
        <v>6.9399999999999995</v>
      </c>
      <c r="JXY2" t="s">
        <v>763</v>
      </c>
      <c r="JXZ2" s="13" t="e">
        <f>GETPIVOTDATA("Jml. Pend. Miskin (ribu jiwa)",$A$7,"Tahun",2020)/GETPIVOTDATA("Jml. Pend. Miskin (ribu jiwa)",$K$7,"Tahun",2020)</f>
        <v>#REF!</v>
      </c>
      <c r="JYA2" s="13" t="e">
        <f>GETPIVOTDATA("Jml. Pend. Miskin (ribu jiwa)",$A$7,"Tahun",2021)/GETPIVOTDATA("Jml. Pend. Miskin (ribu jiwa)",$K$7,"Tahun",2021)</f>
        <v>#REF!</v>
      </c>
      <c r="JYD2" t="s">
        <v>764</v>
      </c>
      <c r="JYE2" s="13">
        <f>GETPIVOTDATA("% Pend. Miskin",$F$7,"Tahun",2020)</f>
        <v>6.6950000000000003</v>
      </c>
      <c r="JYF2" s="13">
        <f>GETPIVOTDATA("% Pend. Miskin",$F$7,"Tahun",2021)</f>
        <v>6.9399999999999995</v>
      </c>
      <c r="JYG2" t="s">
        <v>763</v>
      </c>
      <c r="JYH2" s="13" t="e">
        <f>GETPIVOTDATA("Jml. Pend. Miskin (ribu jiwa)",$A$7,"Tahun",2020)/GETPIVOTDATA("Jml. Pend. Miskin (ribu jiwa)",$K$7,"Tahun",2020)</f>
        <v>#REF!</v>
      </c>
      <c r="JYI2" s="13" t="e">
        <f>GETPIVOTDATA("Jml. Pend. Miskin (ribu jiwa)",$A$7,"Tahun",2021)/GETPIVOTDATA("Jml. Pend. Miskin (ribu jiwa)",$K$7,"Tahun",2021)</f>
        <v>#REF!</v>
      </c>
      <c r="JYL2" t="s">
        <v>764</v>
      </c>
      <c r="JYM2" s="13">
        <f>GETPIVOTDATA("% Pend. Miskin",$F$7,"Tahun",2020)</f>
        <v>6.6950000000000003</v>
      </c>
      <c r="JYN2" s="13">
        <f>GETPIVOTDATA("% Pend. Miskin",$F$7,"Tahun",2021)</f>
        <v>6.9399999999999995</v>
      </c>
      <c r="JYO2" t="s">
        <v>763</v>
      </c>
      <c r="JYP2" s="13" t="e">
        <f>GETPIVOTDATA("Jml. Pend. Miskin (ribu jiwa)",$A$7,"Tahun",2020)/GETPIVOTDATA("Jml. Pend. Miskin (ribu jiwa)",$K$7,"Tahun",2020)</f>
        <v>#REF!</v>
      </c>
      <c r="JYQ2" s="13" t="e">
        <f>GETPIVOTDATA("Jml. Pend. Miskin (ribu jiwa)",$A$7,"Tahun",2021)/GETPIVOTDATA("Jml. Pend. Miskin (ribu jiwa)",$K$7,"Tahun",2021)</f>
        <v>#REF!</v>
      </c>
      <c r="JYT2" t="s">
        <v>764</v>
      </c>
      <c r="JYU2" s="13">
        <f>GETPIVOTDATA("% Pend. Miskin",$F$7,"Tahun",2020)</f>
        <v>6.6950000000000003</v>
      </c>
      <c r="JYV2" s="13">
        <f>GETPIVOTDATA("% Pend. Miskin",$F$7,"Tahun",2021)</f>
        <v>6.9399999999999995</v>
      </c>
      <c r="JYW2" t="s">
        <v>763</v>
      </c>
      <c r="JYX2" s="13" t="e">
        <f>GETPIVOTDATA("Jml. Pend. Miskin (ribu jiwa)",$A$7,"Tahun",2020)/GETPIVOTDATA("Jml. Pend. Miskin (ribu jiwa)",$K$7,"Tahun",2020)</f>
        <v>#REF!</v>
      </c>
      <c r="JYY2" s="13" t="e">
        <f>GETPIVOTDATA("Jml. Pend. Miskin (ribu jiwa)",$A$7,"Tahun",2021)/GETPIVOTDATA("Jml. Pend. Miskin (ribu jiwa)",$K$7,"Tahun",2021)</f>
        <v>#REF!</v>
      </c>
      <c r="JZB2" t="s">
        <v>764</v>
      </c>
      <c r="JZC2" s="13">
        <f>GETPIVOTDATA("% Pend. Miskin",$F$7,"Tahun",2020)</f>
        <v>6.6950000000000003</v>
      </c>
      <c r="JZD2" s="13">
        <f>GETPIVOTDATA("% Pend. Miskin",$F$7,"Tahun",2021)</f>
        <v>6.9399999999999995</v>
      </c>
      <c r="JZE2" t="s">
        <v>763</v>
      </c>
      <c r="JZF2" s="13" t="e">
        <f>GETPIVOTDATA("Jml. Pend. Miskin (ribu jiwa)",$A$7,"Tahun",2020)/GETPIVOTDATA("Jml. Pend. Miskin (ribu jiwa)",$K$7,"Tahun",2020)</f>
        <v>#REF!</v>
      </c>
      <c r="JZG2" s="13" t="e">
        <f>GETPIVOTDATA("Jml. Pend. Miskin (ribu jiwa)",$A$7,"Tahun",2021)/GETPIVOTDATA("Jml. Pend. Miskin (ribu jiwa)",$K$7,"Tahun",2021)</f>
        <v>#REF!</v>
      </c>
      <c r="JZJ2" t="s">
        <v>764</v>
      </c>
      <c r="JZK2" s="13">
        <f>GETPIVOTDATA("% Pend. Miskin",$F$7,"Tahun",2020)</f>
        <v>6.6950000000000003</v>
      </c>
      <c r="JZL2" s="13">
        <f>GETPIVOTDATA("% Pend. Miskin",$F$7,"Tahun",2021)</f>
        <v>6.9399999999999995</v>
      </c>
      <c r="JZM2" t="s">
        <v>763</v>
      </c>
      <c r="JZN2" s="13" t="e">
        <f>GETPIVOTDATA("Jml. Pend. Miskin (ribu jiwa)",$A$7,"Tahun",2020)/GETPIVOTDATA("Jml. Pend. Miskin (ribu jiwa)",$K$7,"Tahun",2020)</f>
        <v>#REF!</v>
      </c>
      <c r="JZO2" s="13" t="e">
        <f>GETPIVOTDATA("Jml. Pend. Miskin (ribu jiwa)",$A$7,"Tahun",2021)/GETPIVOTDATA("Jml. Pend. Miskin (ribu jiwa)",$K$7,"Tahun",2021)</f>
        <v>#REF!</v>
      </c>
      <c r="JZR2" t="s">
        <v>764</v>
      </c>
      <c r="JZS2" s="13">
        <f>GETPIVOTDATA("% Pend. Miskin",$F$7,"Tahun",2020)</f>
        <v>6.6950000000000003</v>
      </c>
      <c r="JZT2" s="13">
        <f>GETPIVOTDATA("% Pend. Miskin",$F$7,"Tahun",2021)</f>
        <v>6.9399999999999995</v>
      </c>
      <c r="JZU2" t="s">
        <v>763</v>
      </c>
      <c r="JZV2" s="13" t="e">
        <f>GETPIVOTDATA("Jml. Pend. Miskin (ribu jiwa)",$A$7,"Tahun",2020)/GETPIVOTDATA("Jml. Pend. Miskin (ribu jiwa)",$K$7,"Tahun",2020)</f>
        <v>#REF!</v>
      </c>
      <c r="JZW2" s="13" t="e">
        <f>GETPIVOTDATA("Jml. Pend. Miskin (ribu jiwa)",$A$7,"Tahun",2021)/GETPIVOTDATA("Jml. Pend. Miskin (ribu jiwa)",$K$7,"Tahun",2021)</f>
        <v>#REF!</v>
      </c>
      <c r="JZZ2" t="s">
        <v>764</v>
      </c>
      <c r="KAA2" s="13">
        <f>GETPIVOTDATA("% Pend. Miskin",$F$7,"Tahun",2020)</f>
        <v>6.6950000000000003</v>
      </c>
      <c r="KAB2" s="13">
        <f>GETPIVOTDATA("% Pend. Miskin",$F$7,"Tahun",2021)</f>
        <v>6.9399999999999995</v>
      </c>
      <c r="KAC2" t="s">
        <v>763</v>
      </c>
      <c r="KAD2" s="13" t="e">
        <f>GETPIVOTDATA("Jml. Pend. Miskin (ribu jiwa)",$A$7,"Tahun",2020)/GETPIVOTDATA("Jml. Pend. Miskin (ribu jiwa)",$K$7,"Tahun",2020)</f>
        <v>#REF!</v>
      </c>
      <c r="KAE2" s="13" t="e">
        <f>GETPIVOTDATA("Jml. Pend. Miskin (ribu jiwa)",$A$7,"Tahun",2021)/GETPIVOTDATA("Jml. Pend. Miskin (ribu jiwa)",$K$7,"Tahun",2021)</f>
        <v>#REF!</v>
      </c>
      <c r="KAH2" t="s">
        <v>764</v>
      </c>
      <c r="KAI2" s="13">
        <f>GETPIVOTDATA("% Pend. Miskin",$F$7,"Tahun",2020)</f>
        <v>6.6950000000000003</v>
      </c>
      <c r="KAJ2" s="13">
        <f>GETPIVOTDATA("% Pend. Miskin",$F$7,"Tahun",2021)</f>
        <v>6.9399999999999995</v>
      </c>
      <c r="KAK2" t="s">
        <v>763</v>
      </c>
      <c r="KAL2" s="13" t="e">
        <f>GETPIVOTDATA("Jml. Pend. Miskin (ribu jiwa)",$A$7,"Tahun",2020)/GETPIVOTDATA("Jml. Pend. Miskin (ribu jiwa)",$K$7,"Tahun",2020)</f>
        <v>#REF!</v>
      </c>
      <c r="KAM2" s="13" t="e">
        <f>GETPIVOTDATA("Jml. Pend. Miskin (ribu jiwa)",$A$7,"Tahun",2021)/GETPIVOTDATA("Jml. Pend. Miskin (ribu jiwa)",$K$7,"Tahun",2021)</f>
        <v>#REF!</v>
      </c>
      <c r="KAP2" t="s">
        <v>764</v>
      </c>
      <c r="KAQ2" s="13">
        <f>GETPIVOTDATA("% Pend. Miskin",$F$7,"Tahun",2020)</f>
        <v>6.6950000000000003</v>
      </c>
      <c r="KAR2" s="13">
        <f>GETPIVOTDATA("% Pend. Miskin",$F$7,"Tahun",2021)</f>
        <v>6.9399999999999995</v>
      </c>
      <c r="KAS2" t="s">
        <v>763</v>
      </c>
      <c r="KAT2" s="13" t="e">
        <f>GETPIVOTDATA("Jml. Pend. Miskin (ribu jiwa)",$A$7,"Tahun",2020)/GETPIVOTDATA("Jml. Pend. Miskin (ribu jiwa)",$K$7,"Tahun",2020)</f>
        <v>#REF!</v>
      </c>
      <c r="KAU2" s="13" t="e">
        <f>GETPIVOTDATA("Jml. Pend. Miskin (ribu jiwa)",$A$7,"Tahun",2021)/GETPIVOTDATA("Jml. Pend. Miskin (ribu jiwa)",$K$7,"Tahun",2021)</f>
        <v>#REF!</v>
      </c>
      <c r="KAX2" t="s">
        <v>764</v>
      </c>
      <c r="KAY2" s="13">
        <f>GETPIVOTDATA("% Pend. Miskin",$F$7,"Tahun",2020)</f>
        <v>6.6950000000000003</v>
      </c>
      <c r="KAZ2" s="13">
        <f>GETPIVOTDATA("% Pend. Miskin",$F$7,"Tahun",2021)</f>
        <v>6.9399999999999995</v>
      </c>
      <c r="KBA2" t="s">
        <v>763</v>
      </c>
      <c r="KBB2" s="13" t="e">
        <f>GETPIVOTDATA("Jml. Pend. Miskin (ribu jiwa)",$A$7,"Tahun",2020)/GETPIVOTDATA("Jml. Pend. Miskin (ribu jiwa)",$K$7,"Tahun",2020)</f>
        <v>#REF!</v>
      </c>
      <c r="KBC2" s="13" t="e">
        <f>GETPIVOTDATA("Jml. Pend. Miskin (ribu jiwa)",$A$7,"Tahun",2021)/GETPIVOTDATA("Jml. Pend. Miskin (ribu jiwa)",$K$7,"Tahun",2021)</f>
        <v>#REF!</v>
      </c>
      <c r="KBF2" t="s">
        <v>764</v>
      </c>
      <c r="KBG2" s="13">
        <f>GETPIVOTDATA("% Pend. Miskin",$F$7,"Tahun",2020)</f>
        <v>6.6950000000000003</v>
      </c>
      <c r="KBH2" s="13">
        <f>GETPIVOTDATA("% Pend. Miskin",$F$7,"Tahun",2021)</f>
        <v>6.9399999999999995</v>
      </c>
      <c r="KBI2" t="s">
        <v>763</v>
      </c>
      <c r="KBJ2" s="13" t="e">
        <f>GETPIVOTDATA("Jml. Pend. Miskin (ribu jiwa)",$A$7,"Tahun",2020)/GETPIVOTDATA("Jml. Pend. Miskin (ribu jiwa)",$K$7,"Tahun",2020)</f>
        <v>#REF!</v>
      </c>
      <c r="KBK2" s="13" t="e">
        <f>GETPIVOTDATA("Jml. Pend. Miskin (ribu jiwa)",$A$7,"Tahun",2021)/GETPIVOTDATA("Jml. Pend. Miskin (ribu jiwa)",$K$7,"Tahun",2021)</f>
        <v>#REF!</v>
      </c>
      <c r="KBN2" t="s">
        <v>764</v>
      </c>
      <c r="KBO2" s="13">
        <f>GETPIVOTDATA("% Pend. Miskin",$F$7,"Tahun",2020)</f>
        <v>6.6950000000000003</v>
      </c>
      <c r="KBP2" s="13">
        <f>GETPIVOTDATA("% Pend. Miskin",$F$7,"Tahun",2021)</f>
        <v>6.9399999999999995</v>
      </c>
      <c r="KBQ2" t="s">
        <v>763</v>
      </c>
      <c r="KBR2" s="13" t="e">
        <f>GETPIVOTDATA("Jml. Pend. Miskin (ribu jiwa)",$A$7,"Tahun",2020)/GETPIVOTDATA("Jml. Pend. Miskin (ribu jiwa)",$K$7,"Tahun",2020)</f>
        <v>#REF!</v>
      </c>
      <c r="KBS2" s="13" t="e">
        <f>GETPIVOTDATA("Jml. Pend. Miskin (ribu jiwa)",$A$7,"Tahun",2021)/GETPIVOTDATA("Jml. Pend. Miskin (ribu jiwa)",$K$7,"Tahun",2021)</f>
        <v>#REF!</v>
      </c>
      <c r="KBV2" t="s">
        <v>764</v>
      </c>
      <c r="KBW2" s="13">
        <f>GETPIVOTDATA("% Pend. Miskin",$F$7,"Tahun",2020)</f>
        <v>6.6950000000000003</v>
      </c>
      <c r="KBX2" s="13">
        <f>GETPIVOTDATA("% Pend. Miskin",$F$7,"Tahun",2021)</f>
        <v>6.9399999999999995</v>
      </c>
      <c r="KBY2" t="s">
        <v>763</v>
      </c>
      <c r="KBZ2" s="13" t="e">
        <f>GETPIVOTDATA("Jml. Pend. Miskin (ribu jiwa)",$A$7,"Tahun",2020)/GETPIVOTDATA("Jml. Pend. Miskin (ribu jiwa)",$K$7,"Tahun",2020)</f>
        <v>#REF!</v>
      </c>
      <c r="KCA2" s="13" t="e">
        <f>GETPIVOTDATA("Jml. Pend. Miskin (ribu jiwa)",$A$7,"Tahun",2021)/GETPIVOTDATA("Jml. Pend. Miskin (ribu jiwa)",$K$7,"Tahun",2021)</f>
        <v>#REF!</v>
      </c>
      <c r="KCD2" t="s">
        <v>764</v>
      </c>
      <c r="KCE2" s="13">
        <f>GETPIVOTDATA("% Pend. Miskin",$F$7,"Tahun",2020)</f>
        <v>6.6950000000000003</v>
      </c>
      <c r="KCF2" s="13">
        <f>GETPIVOTDATA("% Pend. Miskin",$F$7,"Tahun",2021)</f>
        <v>6.9399999999999995</v>
      </c>
      <c r="KCG2" t="s">
        <v>763</v>
      </c>
      <c r="KCH2" s="13" t="e">
        <f>GETPIVOTDATA("Jml. Pend. Miskin (ribu jiwa)",$A$7,"Tahun",2020)/GETPIVOTDATA("Jml. Pend. Miskin (ribu jiwa)",$K$7,"Tahun",2020)</f>
        <v>#REF!</v>
      </c>
      <c r="KCI2" s="13" t="e">
        <f>GETPIVOTDATA("Jml. Pend. Miskin (ribu jiwa)",$A$7,"Tahun",2021)/GETPIVOTDATA("Jml. Pend. Miskin (ribu jiwa)",$K$7,"Tahun",2021)</f>
        <v>#REF!</v>
      </c>
      <c r="KCL2" t="s">
        <v>764</v>
      </c>
      <c r="KCM2" s="13">
        <f>GETPIVOTDATA("% Pend. Miskin",$F$7,"Tahun",2020)</f>
        <v>6.6950000000000003</v>
      </c>
      <c r="KCN2" s="13">
        <f>GETPIVOTDATA("% Pend. Miskin",$F$7,"Tahun",2021)</f>
        <v>6.9399999999999995</v>
      </c>
      <c r="KCO2" t="s">
        <v>763</v>
      </c>
      <c r="KCP2" s="13" t="e">
        <f>GETPIVOTDATA("Jml. Pend. Miskin (ribu jiwa)",$A$7,"Tahun",2020)/GETPIVOTDATA("Jml. Pend. Miskin (ribu jiwa)",$K$7,"Tahun",2020)</f>
        <v>#REF!</v>
      </c>
      <c r="KCQ2" s="13" t="e">
        <f>GETPIVOTDATA("Jml. Pend. Miskin (ribu jiwa)",$A$7,"Tahun",2021)/GETPIVOTDATA("Jml. Pend. Miskin (ribu jiwa)",$K$7,"Tahun",2021)</f>
        <v>#REF!</v>
      </c>
      <c r="KCT2" t="s">
        <v>764</v>
      </c>
      <c r="KCU2" s="13">
        <f>GETPIVOTDATA("% Pend. Miskin",$F$7,"Tahun",2020)</f>
        <v>6.6950000000000003</v>
      </c>
      <c r="KCV2" s="13">
        <f>GETPIVOTDATA("% Pend. Miskin",$F$7,"Tahun",2021)</f>
        <v>6.9399999999999995</v>
      </c>
      <c r="KCW2" t="s">
        <v>763</v>
      </c>
      <c r="KCX2" s="13" t="e">
        <f>GETPIVOTDATA("Jml. Pend. Miskin (ribu jiwa)",$A$7,"Tahun",2020)/GETPIVOTDATA("Jml. Pend. Miskin (ribu jiwa)",$K$7,"Tahun",2020)</f>
        <v>#REF!</v>
      </c>
      <c r="KCY2" s="13" t="e">
        <f>GETPIVOTDATA("Jml. Pend. Miskin (ribu jiwa)",$A$7,"Tahun",2021)/GETPIVOTDATA("Jml. Pend. Miskin (ribu jiwa)",$K$7,"Tahun",2021)</f>
        <v>#REF!</v>
      </c>
      <c r="KDB2" t="s">
        <v>764</v>
      </c>
      <c r="KDC2" s="13">
        <f>GETPIVOTDATA("% Pend. Miskin",$F$7,"Tahun",2020)</f>
        <v>6.6950000000000003</v>
      </c>
      <c r="KDD2" s="13">
        <f>GETPIVOTDATA("% Pend. Miskin",$F$7,"Tahun",2021)</f>
        <v>6.9399999999999995</v>
      </c>
      <c r="KDE2" t="s">
        <v>763</v>
      </c>
      <c r="KDF2" s="13" t="e">
        <f>GETPIVOTDATA("Jml. Pend. Miskin (ribu jiwa)",$A$7,"Tahun",2020)/GETPIVOTDATA("Jml. Pend. Miskin (ribu jiwa)",$K$7,"Tahun",2020)</f>
        <v>#REF!</v>
      </c>
      <c r="KDG2" s="13" t="e">
        <f>GETPIVOTDATA("Jml. Pend. Miskin (ribu jiwa)",$A$7,"Tahun",2021)/GETPIVOTDATA("Jml. Pend. Miskin (ribu jiwa)",$K$7,"Tahun",2021)</f>
        <v>#REF!</v>
      </c>
      <c r="KDJ2" t="s">
        <v>764</v>
      </c>
      <c r="KDK2" s="13">
        <f>GETPIVOTDATA("% Pend. Miskin",$F$7,"Tahun",2020)</f>
        <v>6.6950000000000003</v>
      </c>
      <c r="KDL2" s="13">
        <f>GETPIVOTDATA("% Pend. Miskin",$F$7,"Tahun",2021)</f>
        <v>6.9399999999999995</v>
      </c>
      <c r="KDM2" t="s">
        <v>763</v>
      </c>
      <c r="KDN2" s="13" t="e">
        <f>GETPIVOTDATA("Jml. Pend. Miskin (ribu jiwa)",$A$7,"Tahun",2020)/GETPIVOTDATA("Jml. Pend. Miskin (ribu jiwa)",$K$7,"Tahun",2020)</f>
        <v>#REF!</v>
      </c>
      <c r="KDO2" s="13" t="e">
        <f>GETPIVOTDATA("Jml. Pend. Miskin (ribu jiwa)",$A$7,"Tahun",2021)/GETPIVOTDATA("Jml. Pend. Miskin (ribu jiwa)",$K$7,"Tahun",2021)</f>
        <v>#REF!</v>
      </c>
      <c r="KDR2" t="s">
        <v>764</v>
      </c>
      <c r="KDS2" s="13">
        <f>GETPIVOTDATA("% Pend. Miskin",$F$7,"Tahun",2020)</f>
        <v>6.6950000000000003</v>
      </c>
      <c r="KDT2" s="13">
        <f>GETPIVOTDATA("% Pend. Miskin",$F$7,"Tahun",2021)</f>
        <v>6.9399999999999995</v>
      </c>
      <c r="KDU2" t="s">
        <v>763</v>
      </c>
      <c r="KDV2" s="13" t="e">
        <f>GETPIVOTDATA("Jml. Pend. Miskin (ribu jiwa)",$A$7,"Tahun",2020)/GETPIVOTDATA("Jml. Pend. Miskin (ribu jiwa)",$K$7,"Tahun",2020)</f>
        <v>#REF!</v>
      </c>
      <c r="KDW2" s="13" t="e">
        <f>GETPIVOTDATA("Jml. Pend. Miskin (ribu jiwa)",$A$7,"Tahun",2021)/GETPIVOTDATA("Jml. Pend. Miskin (ribu jiwa)",$K$7,"Tahun",2021)</f>
        <v>#REF!</v>
      </c>
      <c r="KDZ2" t="s">
        <v>764</v>
      </c>
      <c r="KEA2" s="13">
        <f>GETPIVOTDATA("% Pend. Miskin",$F$7,"Tahun",2020)</f>
        <v>6.6950000000000003</v>
      </c>
      <c r="KEB2" s="13">
        <f>GETPIVOTDATA("% Pend. Miskin",$F$7,"Tahun",2021)</f>
        <v>6.9399999999999995</v>
      </c>
      <c r="KEC2" t="s">
        <v>763</v>
      </c>
      <c r="KED2" s="13" t="e">
        <f>GETPIVOTDATA("Jml. Pend. Miskin (ribu jiwa)",$A$7,"Tahun",2020)/GETPIVOTDATA("Jml. Pend. Miskin (ribu jiwa)",$K$7,"Tahun",2020)</f>
        <v>#REF!</v>
      </c>
      <c r="KEE2" s="13" t="e">
        <f>GETPIVOTDATA("Jml. Pend. Miskin (ribu jiwa)",$A$7,"Tahun",2021)/GETPIVOTDATA("Jml. Pend. Miskin (ribu jiwa)",$K$7,"Tahun",2021)</f>
        <v>#REF!</v>
      </c>
      <c r="KEH2" t="s">
        <v>764</v>
      </c>
      <c r="KEI2" s="13">
        <f>GETPIVOTDATA("% Pend. Miskin",$F$7,"Tahun",2020)</f>
        <v>6.6950000000000003</v>
      </c>
      <c r="KEJ2" s="13">
        <f>GETPIVOTDATA("% Pend. Miskin",$F$7,"Tahun",2021)</f>
        <v>6.9399999999999995</v>
      </c>
      <c r="KEK2" t="s">
        <v>763</v>
      </c>
      <c r="KEL2" s="13" t="e">
        <f>GETPIVOTDATA("Jml. Pend. Miskin (ribu jiwa)",$A$7,"Tahun",2020)/GETPIVOTDATA("Jml. Pend. Miskin (ribu jiwa)",$K$7,"Tahun",2020)</f>
        <v>#REF!</v>
      </c>
      <c r="KEM2" s="13" t="e">
        <f>GETPIVOTDATA("Jml. Pend. Miskin (ribu jiwa)",$A$7,"Tahun",2021)/GETPIVOTDATA("Jml. Pend. Miskin (ribu jiwa)",$K$7,"Tahun",2021)</f>
        <v>#REF!</v>
      </c>
      <c r="KEP2" t="s">
        <v>764</v>
      </c>
      <c r="KEQ2" s="13">
        <f>GETPIVOTDATA("% Pend. Miskin",$F$7,"Tahun",2020)</f>
        <v>6.6950000000000003</v>
      </c>
      <c r="KER2" s="13">
        <f>GETPIVOTDATA("% Pend. Miskin",$F$7,"Tahun",2021)</f>
        <v>6.9399999999999995</v>
      </c>
      <c r="KES2" t="s">
        <v>763</v>
      </c>
      <c r="KET2" s="13" t="e">
        <f>GETPIVOTDATA("Jml. Pend. Miskin (ribu jiwa)",$A$7,"Tahun",2020)/GETPIVOTDATA("Jml. Pend. Miskin (ribu jiwa)",$K$7,"Tahun",2020)</f>
        <v>#REF!</v>
      </c>
      <c r="KEU2" s="13" t="e">
        <f>GETPIVOTDATA("Jml. Pend. Miskin (ribu jiwa)",$A$7,"Tahun",2021)/GETPIVOTDATA("Jml. Pend. Miskin (ribu jiwa)",$K$7,"Tahun",2021)</f>
        <v>#REF!</v>
      </c>
      <c r="KEX2" t="s">
        <v>764</v>
      </c>
      <c r="KEY2" s="13">
        <f>GETPIVOTDATA("% Pend. Miskin",$F$7,"Tahun",2020)</f>
        <v>6.6950000000000003</v>
      </c>
      <c r="KEZ2" s="13">
        <f>GETPIVOTDATA("% Pend. Miskin",$F$7,"Tahun",2021)</f>
        <v>6.9399999999999995</v>
      </c>
      <c r="KFA2" t="s">
        <v>763</v>
      </c>
      <c r="KFB2" s="13" t="e">
        <f>GETPIVOTDATA("Jml. Pend. Miskin (ribu jiwa)",$A$7,"Tahun",2020)/GETPIVOTDATA("Jml. Pend. Miskin (ribu jiwa)",$K$7,"Tahun",2020)</f>
        <v>#REF!</v>
      </c>
      <c r="KFC2" s="13" t="e">
        <f>GETPIVOTDATA("Jml. Pend. Miskin (ribu jiwa)",$A$7,"Tahun",2021)/GETPIVOTDATA("Jml. Pend. Miskin (ribu jiwa)",$K$7,"Tahun",2021)</f>
        <v>#REF!</v>
      </c>
      <c r="KFF2" t="s">
        <v>764</v>
      </c>
      <c r="KFG2" s="13">
        <f>GETPIVOTDATA("% Pend. Miskin",$F$7,"Tahun",2020)</f>
        <v>6.6950000000000003</v>
      </c>
      <c r="KFH2" s="13">
        <f>GETPIVOTDATA("% Pend. Miskin",$F$7,"Tahun",2021)</f>
        <v>6.9399999999999995</v>
      </c>
      <c r="KFI2" t="s">
        <v>763</v>
      </c>
      <c r="KFJ2" s="13" t="e">
        <f>GETPIVOTDATA("Jml. Pend. Miskin (ribu jiwa)",$A$7,"Tahun",2020)/GETPIVOTDATA("Jml. Pend. Miskin (ribu jiwa)",$K$7,"Tahun",2020)</f>
        <v>#REF!</v>
      </c>
      <c r="KFK2" s="13" t="e">
        <f>GETPIVOTDATA("Jml. Pend. Miskin (ribu jiwa)",$A$7,"Tahun",2021)/GETPIVOTDATA("Jml. Pend. Miskin (ribu jiwa)",$K$7,"Tahun",2021)</f>
        <v>#REF!</v>
      </c>
      <c r="KFN2" t="s">
        <v>764</v>
      </c>
      <c r="KFO2" s="13">
        <f>GETPIVOTDATA("% Pend. Miskin",$F$7,"Tahun",2020)</f>
        <v>6.6950000000000003</v>
      </c>
      <c r="KFP2" s="13">
        <f>GETPIVOTDATA("% Pend. Miskin",$F$7,"Tahun",2021)</f>
        <v>6.9399999999999995</v>
      </c>
      <c r="KFQ2" t="s">
        <v>763</v>
      </c>
      <c r="KFR2" s="13" t="e">
        <f>GETPIVOTDATA("Jml. Pend. Miskin (ribu jiwa)",$A$7,"Tahun",2020)/GETPIVOTDATA("Jml. Pend. Miskin (ribu jiwa)",$K$7,"Tahun",2020)</f>
        <v>#REF!</v>
      </c>
      <c r="KFS2" s="13" t="e">
        <f>GETPIVOTDATA("Jml. Pend. Miskin (ribu jiwa)",$A$7,"Tahun",2021)/GETPIVOTDATA("Jml. Pend. Miskin (ribu jiwa)",$K$7,"Tahun",2021)</f>
        <v>#REF!</v>
      </c>
      <c r="KFV2" t="s">
        <v>764</v>
      </c>
      <c r="KFW2" s="13">
        <f>GETPIVOTDATA("% Pend. Miskin",$F$7,"Tahun",2020)</f>
        <v>6.6950000000000003</v>
      </c>
      <c r="KFX2" s="13">
        <f>GETPIVOTDATA("% Pend. Miskin",$F$7,"Tahun",2021)</f>
        <v>6.9399999999999995</v>
      </c>
      <c r="KFY2" t="s">
        <v>763</v>
      </c>
      <c r="KFZ2" s="13" t="e">
        <f>GETPIVOTDATA("Jml. Pend. Miskin (ribu jiwa)",$A$7,"Tahun",2020)/GETPIVOTDATA("Jml. Pend. Miskin (ribu jiwa)",$K$7,"Tahun",2020)</f>
        <v>#REF!</v>
      </c>
      <c r="KGA2" s="13" t="e">
        <f>GETPIVOTDATA("Jml. Pend. Miskin (ribu jiwa)",$A$7,"Tahun",2021)/GETPIVOTDATA("Jml. Pend. Miskin (ribu jiwa)",$K$7,"Tahun",2021)</f>
        <v>#REF!</v>
      </c>
      <c r="KGD2" t="s">
        <v>764</v>
      </c>
      <c r="KGE2" s="13">
        <f>GETPIVOTDATA("% Pend. Miskin",$F$7,"Tahun",2020)</f>
        <v>6.6950000000000003</v>
      </c>
      <c r="KGF2" s="13">
        <f>GETPIVOTDATA("% Pend. Miskin",$F$7,"Tahun",2021)</f>
        <v>6.9399999999999995</v>
      </c>
      <c r="KGG2" t="s">
        <v>763</v>
      </c>
      <c r="KGH2" s="13" t="e">
        <f>GETPIVOTDATA("Jml. Pend. Miskin (ribu jiwa)",$A$7,"Tahun",2020)/GETPIVOTDATA("Jml. Pend. Miskin (ribu jiwa)",$K$7,"Tahun",2020)</f>
        <v>#REF!</v>
      </c>
      <c r="KGI2" s="13" t="e">
        <f>GETPIVOTDATA("Jml. Pend. Miskin (ribu jiwa)",$A$7,"Tahun",2021)/GETPIVOTDATA("Jml. Pend. Miskin (ribu jiwa)",$K$7,"Tahun",2021)</f>
        <v>#REF!</v>
      </c>
      <c r="KGL2" t="s">
        <v>764</v>
      </c>
      <c r="KGM2" s="13">
        <f>GETPIVOTDATA("% Pend. Miskin",$F$7,"Tahun",2020)</f>
        <v>6.6950000000000003</v>
      </c>
      <c r="KGN2" s="13">
        <f>GETPIVOTDATA("% Pend. Miskin",$F$7,"Tahun",2021)</f>
        <v>6.9399999999999995</v>
      </c>
      <c r="KGO2" t="s">
        <v>763</v>
      </c>
      <c r="KGP2" s="13" t="e">
        <f>GETPIVOTDATA("Jml. Pend. Miskin (ribu jiwa)",$A$7,"Tahun",2020)/GETPIVOTDATA("Jml. Pend. Miskin (ribu jiwa)",$K$7,"Tahun",2020)</f>
        <v>#REF!</v>
      </c>
      <c r="KGQ2" s="13" t="e">
        <f>GETPIVOTDATA("Jml. Pend. Miskin (ribu jiwa)",$A$7,"Tahun",2021)/GETPIVOTDATA("Jml. Pend. Miskin (ribu jiwa)",$K$7,"Tahun",2021)</f>
        <v>#REF!</v>
      </c>
      <c r="KGT2" t="s">
        <v>764</v>
      </c>
      <c r="KGU2" s="13">
        <f>GETPIVOTDATA("% Pend. Miskin",$F$7,"Tahun",2020)</f>
        <v>6.6950000000000003</v>
      </c>
      <c r="KGV2" s="13">
        <f>GETPIVOTDATA("% Pend. Miskin",$F$7,"Tahun",2021)</f>
        <v>6.9399999999999995</v>
      </c>
      <c r="KGW2" t="s">
        <v>763</v>
      </c>
      <c r="KGX2" s="13" t="e">
        <f>GETPIVOTDATA("Jml. Pend. Miskin (ribu jiwa)",$A$7,"Tahun",2020)/GETPIVOTDATA("Jml. Pend. Miskin (ribu jiwa)",$K$7,"Tahun",2020)</f>
        <v>#REF!</v>
      </c>
      <c r="KGY2" s="13" t="e">
        <f>GETPIVOTDATA("Jml. Pend. Miskin (ribu jiwa)",$A$7,"Tahun",2021)/GETPIVOTDATA("Jml. Pend. Miskin (ribu jiwa)",$K$7,"Tahun",2021)</f>
        <v>#REF!</v>
      </c>
      <c r="KHB2" t="s">
        <v>764</v>
      </c>
      <c r="KHC2" s="13">
        <f>GETPIVOTDATA("% Pend. Miskin",$F$7,"Tahun",2020)</f>
        <v>6.6950000000000003</v>
      </c>
      <c r="KHD2" s="13">
        <f>GETPIVOTDATA("% Pend. Miskin",$F$7,"Tahun",2021)</f>
        <v>6.9399999999999995</v>
      </c>
      <c r="KHE2" t="s">
        <v>763</v>
      </c>
      <c r="KHF2" s="13" t="e">
        <f>GETPIVOTDATA("Jml. Pend. Miskin (ribu jiwa)",$A$7,"Tahun",2020)/GETPIVOTDATA("Jml. Pend. Miskin (ribu jiwa)",$K$7,"Tahun",2020)</f>
        <v>#REF!</v>
      </c>
      <c r="KHG2" s="13" t="e">
        <f>GETPIVOTDATA("Jml. Pend. Miskin (ribu jiwa)",$A$7,"Tahun",2021)/GETPIVOTDATA("Jml. Pend. Miskin (ribu jiwa)",$K$7,"Tahun",2021)</f>
        <v>#REF!</v>
      </c>
      <c r="KHJ2" t="s">
        <v>764</v>
      </c>
      <c r="KHK2" s="13">
        <f>GETPIVOTDATA("% Pend. Miskin",$F$7,"Tahun",2020)</f>
        <v>6.6950000000000003</v>
      </c>
      <c r="KHL2" s="13">
        <f>GETPIVOTDATA("% Pend. Miskin",$F$7,"Tahun",2021)</f>
        <v>6.9399999999999995</v>
      </c>
      <c r="KHM2" t="s">
        <v>763</v>
      </c>
      <c r="KHN2" s="13" t="e">
        <f>GETPIVOTDATA("Jml. Pend. Miskin (ribu jiwa)",$A$7,"Tahun",2020)/GETPIVOTDATA("Jml. Pend. Miskin (ribu jiwa)",$K$7,"Tahun",2020)</f>
        <v>#REF!</v>
      </c>
      <c r="KHO2" s="13" t="e">
        <f>GETPIVOTDATA("Jml. Pend. Miskin (ribu jiwa)",$A$7,"Tahun",2021)/GETPIVOTDATA("Jml. Pend. Miskin (ribu jiwa)",$K$7,"Tahun",2021)</f>
        <v>#REF!</v>
      </c>
      <c r="KHR2" t="s">
        <v>764</v>
      </c>
      <c r="KHS2" s="13">
        <f>GETPIVOTDATA("% Pend. Miskin",$F$7,"Tahun",2020)</f>
        <v>6.6950000000000003</v>
      </c>
      <c r="KHT2" s="13">
        <f>GETPIVOTDATA("% Pend. Miskin",$F$7,"Tahun",2021)</f>
        <v>6.9399999999999995</v>
      </c>
      <c r="KHU2" t="s">
        <v>763</v>
      </c>
      <c r="KHV2" s="13" t="e">
        <f>GETPIVOTDATA("Jml. Pend. Miskin (ribu jiwa)",$A$7,"Tahun",2020)/GETPIVOTDATA("Jml. Pend. Miskin (ribu jiwa)",$K$7,"Tahun",2020)</f>
        <v>#REF!</v>
      </c>
      <c r="KHW2" s="13" t="e">
        <f>GETPIVOTDATA("Jml. Pend. Miskin (ribu jiwa)",$A$7,"Tahun",2021)/GETPIVOTDATA("Jml. Pend. Miskin (ribu jiwa)",$K$7,"Tahun",2021)</f>
        <v>#REF!</v>
      </c>
      <c r="KHZ2" t="s">
        <v>764</v>
      </c>
      <c r="KIA2" s="13">
        <f>GETPIVOTDATA("% Pend. Miskin",$F$7,"Tahun",2020)</f>
        <v>6.6950000000000003</v>
      </c>
      <c r="KIB2" s="13">
        <f>GETPIVOTDATA("% Pend. Miskin",$F$7,"Tahun",2021)</f>
        <v>6.9399999999999995</v>
      </c>
      <c r="KIC2" t="s">
        <v>763</v>
      </c>
      <c r="KID2" s="13" t="e">
        <f>GETPIVOTDATA("Jml. Pend. Miskin (ribu jiwa)",$A$7,"Tahun",2020)/GETPIVOTDATA("Jml. Pend. Miskin (ribu jiwa)",$K$7,"Tahun",2020)</f>
        <v>#REF!</v>
      </c>
      <c r="KIE2" s="13" t="e">
        <f>GETPIVOTDATA("Jml. Pend. Miskin (ribu jiwa)",$A$7,"Tahun",2021)/GETPIVOTDATA("Jml. Pend. Miskin (ribu jiwa)",$K$7,"Tahun",2021)</f>
        <v>#REF!</v>
      </c>
      <c r="KIH2" t="s">
        <v>764</v>
      </c>
      <c r="KII2" s="13">
        <f>GETPIVOTDATA("% Pend. Miskin",$F$7,"Tahun",2020)</f>
        <v>6.6950000000000003</v>
      </c>
      <c r="KIJ2" s="13">
        <f>GETPIVOTDATA("% Pend. Miskin",$F$7,"Tahun",2021)</f>
        <v>6.9399999999999995</v>
      </c>
      <c r="KIK2" t="s">
        <v>763</v>
      </c>
      <c r="KIL2" s="13" t="e">
        <f>GETPIVOTDATA("Jml. Pend. Miskin (ribu jiwa)",$A$7,"Tahun",2020)/GETPIVOTDATA("Jml. Pend. Miskin (ribu jiwa)",$K$7,"Tahun",2020)</f>
        <v>#REF!</v>
      </c>
      <c r="KIM2" s="13" t="e">
        <f>GETPIVOTDATA("Jml. Pend. Miskin (ribu jiwa)",$A$7,"Tahun",2021)/GETPIVOTDATA("Jml. Pend. Miskin (ribu jiwa)",$K$7,"Tahun",2021)</f>
        <v>#REF!</v>
      </c>
      <c r="KIP2" t="s">
        <v>764</v>
      </c>
      <c r="KIQ2" s="13">
        <f>GETPIVOTDATA("% Pend. Miskin",$F$7,"Tahun",2020)</f>
        <v>6.6950000000000003</v>
      </c>
      <c r="KIR2" s="13">
        <f>GETPIVOTDATA("% Pend. Miskin",$F$7,"Tahun",2021)</f>
        <v>6.9399999999999995</v>
      </c>
      <c r="KIS2" t="s">
        <v>763</v>
      </c>
      <c r="KIT2" s="13" t="e">
        <f>GETPIVOTDATA("Jml. Pend. Miskin (ribu jiwa)",$A$7,"Tahun",2020)/GETPIVOTDATA("Jml. Pend. Miskin (ribu jiwa)",$K$7,"Tahun",2020)</f>
        <v>#REF!</v>
      </c>
      <c r="KIU2" s="13" t="e">
        <f>GETPIVOTDATA("Jml. Pend. Miskin (ribu jiwa)",$A$7,"Tahun",2021)/GETPIVOTDATA("Jml. Pend. Miskin (ribu jiwa)",$K$7,"Tahun",2021)</f>
        <v>#REF!</v>
      </c>
      <c r="KIX2" t="s">
        <v>764</v>
      </c>
      <c r="KIY2" s="13">
        <f>GETPIVOTDATA("% Pend. Miskin",$F$7,"Tahun",2020)</f>
        <v>6.6950000000000003</v>
      </c>
      <c r="KIZ2" s="13">
        <f>GETPIVOTDATA("% Pend. Miskin",$F$7,"Tahun",2021)</f>
        <v>6.9399999999999995</v>
      </c>
      <c r="KJA2" t="s">
        <v>763</v>
      </c>
      <c r="KJB2" s="13" t="e">
        <f>GETPIVOTDATA("Jml. Pend. Miskin (ribu jiwa)",$A$7,"Tahun",2020)/GETPIVOTDATA("Jml. Pend. Miskin (ribu jiwa)",$K$7,"Tahun",2020)</f>
        <v>#REF!</v>
      </c>
      <c r="KJC2" s="13" t="e">
        <f>GETPIVOTDATA("Jml. Pend. Miskin (ribu jiwa)",$A$7,"Tahun",2021)/GETPIVOTDATA("Jml. Pend. Miskin (ribu jiwa)",$K$7,"Tahun",2021)</f>
        <v>#REF!</v>
      </c>
      <c r="KJF2" t="s">
        <v>764</v>
      </c>
      <c r="KJG2" s="13">
        <f>GETPIVOTDATA("% Pend. Miskin",$F$7,"Tahun",2020)</f>
        <v>6.6950000000000003</v>
      </c>
      <c r="KJH2" s="13">
        <f>GETPIVOTDATA("% Pend. Miskin",$F$7,"Tahun",2021)</f>
        <v>6.9399999999999995</v>
      </c>
      <c r="KJI2" t="s">
        <v>763</v>
      </c>
      <c r="KJJ2" s="13" t="e">
        <f>GETPIVOTDATA("Jml. Pend. Miskin (ribu jiwa)",$A$7,"Tahun",2020)/GETPIVOTDATA("Jml. Pend. Miskin (ribu jiwa)",$K$7,"Tahun",2020)</f>
        <v>#REF!</v>
      </c>
      <c r="KJK2" s="13" t="e">
        <f>GETPIVOTDATA("Jml. Pend. Miskin (ribu jiwa)",$A$7,"Tahun",2021)/GETPIVOTDATA("Jml. Pend. Miskin (ribu jiwa)",$K$7,"Tahun",2021)</f>
        <v>#REF!</v>
      </c>
      <c r="KJN2" t="s">
        <v>764</v>
      </c>
      <c r="KJO2" s="13">
        <f>GETPIVOTDATA("% Pend. Miskin",$F$7,"Tahun",2020)</f>
        <v>6.6950000000000003</v>
      </c>
      <c r="KJP2" s="13">
        <f>GETPIVOTDATA("% Pend. Miskin",$F$7,"Tahun",2021)</f>
        <v>6.9399999999999995</v>
      </c>
      <c r="KJQ2" t="s">
        <v>763</v>
      </c>
      <c r="KJR2" s="13" t="e">
        <f>GETPIVOTDATA("Jml. Pend. Miskin (ribu jiwa)",$A$7,"Tahun",2020)/GETPIVOTDATA("Jml. Pend. Miskin (ribu jiwa)",$K$7,"Tahun",2020)</f>
        <v>#REF!</v>
      </c>
      <c r="KJS2" s="13" t="e">
        <f>GETPIVOTDATA("Jml. Pend. Miskin (ribu jiwa)",$A$7,"Tahun",2021)/GETPIVOTDATA("Jml. Pend. Miskin (ribu jiwa)",$K$7,"Tahun",2021)</f>
        <v>#REF!</v>
      </c>
      <c r="KJV2" t="s">
        <v>764</v>
      </c>
      <c r="KJW2" s="13">
        <f>GETPIVOTDATA("% Pend. Miskin",$F$7,"Tahun",2020)</f>
        <v>6.6950000000000003</v>
      </c>
      <c r="KJX2" s="13">
        <f>GETPIVOTDATA("% Pend. Miskin",$F$7,"Tahun",2021)</f>
        <v>6.9399999999999995</v>
      </c>
      <c r="KJY2" t="s">
        <v>763</v>
      </c>
      <c r="KJZ2" s="13" t="e">
        <f>GETPIVOTDATA("Jml. Pend. Miskin (ribu jiwa)",$A$7,"Tahun",2020)/GETPIVOTDATA("Jml. Pend. Miskin (ribu jiwa)",$K$7,"Tahun",2020)</f>
        <v>#REF!</v>
      </c>
      <c r="KKA2" s="13" t="e">
        <f>GETPIVOTDATA("Jml. Pend. Miskin (ribu jiwa)",$A$7,"Tahun",2021)/GETPIVOTDATA("Jml. Pend. Miskin (ribu jiwa)",$K$7,"Tahun",2021)</f>
        <v>#REF!</v>
      </c>
      <c r="KKD2" t="s">
        <v>764</v>
      </c>
      <c r="KKE2" s="13">
        <f>GETPIVOTDATA("% Pend. Miskin",$F$7,"Tahun",2020)</f>
        <v>6.6950000000000003</v>
      </c>
      <c r="KKF2" s="13">
        <f>GETPIVOTDATA("% Pend. Miskin",$F$7,"Tahun",2021)</f>
        <v>6.9399999999999995</v>
      </c>
      <c r="KKG2" t="s">
        <v>763</v>
      </c>
      <c r="KKH2" s="13" t="e">
        <f>GETPIVOTDATA("Jml. Pend. Miskin (ribu jiwa)",$A$7,"Tahun",2020)/GETPIVOTDATA("Jml. Pend. Miskin (ribu jiwa)",$K$7,"Tahun",2020)</f>
        <v>#REF!</v>
      </c>
      <c r="KKI2" s="13" t="e">
        <f>GETPIVOTDATA("Jml. Pend. Miskin (ribu jiwa)",$A$7,"Tahun",2021)/GETPIVOTDATA("Jml. Pend. Miskin (ribu jiwa)",$K$7,"Tahun",2021)</f>
        <v>#REF!</v>
      </c>
      <c r="KKL2" t="s">
        <v>764</v>
      </c>
      <c r="KKM2" s="13">
        <f>GETPIVOTDATA("% Pend. Miskin",$F$7,"Tahun",2020)</f>
        <v>6.6950000000000003</v>
      </c>
      <c r="KKN2" s="13">
        <f>GETPIVOTDATA("% Pend. Miskin",$F$7,"Tahun",2021)</f>
        <v>6.9399999999999995</v>
      </c>
      <c r="KKO2" t="s">
        <v>763</v>
      </c>
      <c r="KKP2" s="13" t="e">
        <f>GETPIVOTDATA("Jml. Pend. Miskin (ribu jiwa)",$A$7,"Tahun",2020)/GETPIVOTDATA("Jml. Pend. Miskin (ribu jiwa)",$K$7,"Tahun",2020)</f>
        <v>#REF!</v>
      </c>
      <c r="KKQ2" s="13" t="e">
        <f>GETPIVOTDATA("Jml. Pend. Miskin (ribu jiwa)",$A$7,"Tahun",2021)/GETPIVOTDATA("Jml. Pend. Miskin (ribu jiwa)",$K$7,"Tahun",2021)</f>
        <v>#REF!</v>
      </c>
      <c r="KKT2" t="s">
        <v>764</v>
      </c>
      <c r="KKU2" s="13">
        <f>GETPIVOTDATA("% Pend. Miskin",$F$7,"Tahun",2020)</f>
        <v>6.6950000000000003</v>
      </c>
      <c r="KKV2" s="13">
        <f>GETPIVOTDATA("% Pend. Miskin",$F$7,"Tahun",2021)</f>
        <v>6.9399999999999995</v>
      </c>
      <c r="KKW2" t="s">
        <v>763</v>
      </c>
      <c r="KKX2" s="13" t="e">
        <f>GETPIVOTDATA("Jml. Pend. Miskin (ribu jiwa)",$A$7,"Tahun",2020)/GETPIVOTDATA("Jml. Pend. Miskin (ribu jiwa)",$K$7,"Tahun",2020)</f>
        <v>#REF!</v>
      </c>
      <c r="KKY2" s="13" t="e">
        <f>GETPIVOTDATA("Jml. Pend. Miskin (ribu jiwa)",$A$7,"Tahun",2021)/GETPIVOTDATA("Jml. Pend. Miskin (ribu jiwa)",$K$7,"Tahun",2021)</f>
        <v>#REF!</v>
      </c>
      <c r="KLB2" t="s">
        <v>764</v>
      </c>
      <c r="KLC2" s="13">
        <f>GETPIVOTDATA("% Pend. Miskin",$F$7,"Tahun",2020)</f>
        <v>6.6950000000000003</v>
      </c>
      <c r="KLD2" s="13">
        <f>GETPIVOTDATA("% Pend. Miskin",$F$7,"Tahun",2021)</f>
        <v>6.9399999999999995</v>
      </c>
      <c r="KLE2" t="s">
        <v>763</v>
      </c>
      <c r="KLF2" s="13" t="e">
        <f>GETPIVOTDATA("Jml. Pend. Miskin (ribu jiwa)",$A$7,"Tahun",2020)/GETPIVOTDATA("Jml. Pend. Miskin (ribu jiwa)",$K$7,"Tahun",2020)</f>
        <v>#REF!</v>
      </c>
      <c r="KLG2" s="13" t="e">
        <f>GETPIVOTDATA("Jml. Pend. Miskin (ribu jiwa)",$A$7,"Tahun",2021)/GETPIVOTDATA("Jml. Pend. Miskin (ribu jiwa)",$K$7,"Tahun",2021)</f>
        <v>#REF!</v>
      </c>
      <c r="KLJ2" t="s">
        <v>764</v>
      </c>
      <c r="KLK2" s="13">
        <f>GETPIVOTDATA("% Pend. Miskin",$F$7,"Tahun",2020)</f>
        <v>6.6950000000000003</v>
      </c>
      <c r="KLL2" s="13">
        <f>GETPIVOTDATA("% Pend. Miskin",$F$7,"Tahun",2021)</f>
        <v>6.9399999999999995</v>
      </c>
      <c r="KLM2" t="s">
        <v>763</v>
      </c>
      <c r="KLN2" s="13" t="e">
        <f>GETPIVOTDATA("Jml. Pend. Miskin (ribu jiwa)",$A$7,"Tahun",2020)/GETPIVOTDATA("Jml. Pend. Miskin (ribu jiwa)",$K$7,"Tahun",2020)</f>
        <v>#REF!</v>
      </c>
      <c r="KLO2" s="13" t="e">
        <f>GETPIVOTDATA("Jml. Pend. Miskin (ribu jiwa)",$A$7,"Tahun",2021)/GETPIVOTDATA("Jml. Pend. Miskin (ribu jiwa)",$K$7,"Tahun",2021)</f>
        <v>#REF!</v>
      </c>
      <c r="KLR2" t="s">
        <v>764</v>
      </c>
      <c r="KLS2" s="13">
        <f>GETPIVOTDATA("% Pend. Miskin",$F$7,"Tahun",2020)</f>
        <v>6.6950000000000003</v>
      </c>
      <c r="KLT2" s="13">
        <f>GETPIVOTDATA("% Pend. Miskin",$F$7,"Tahun",2021)</f>
        <v>6.9399999999999995</v>
      </c>
      <c r="KLU2" t="s">
        <v>763</v>
      </c>
      <c r="KLV2" s="13" t="e">
        <f>GETPIVOTDATA("Jml. Pend. Miskin (ribu jiwa)",$A$7,"Tahun",2020)/GETPIVOTDATA("Jml. Pend. Miskin (ribu jiwa)",$K$7,"Tahun",2020)</f>
        <v>#REF!</v>
      </c>
      <c r="KLW2" s="13" t="e">
        <f>GETPIVOTDATA("Jml. Pend. Miskin (ribu jiwa)",$A$7,"Tahun",2021)/GETPIVOTDATA("Jml. Pend. Miskin (ribu jiwa)",$K$7,"Tahun",2021)</f>
        <v>#REF!</v>
      </c>
      <c r="KLZ2" t="s">
        <v>764</v>
      </c>
      <c r="KMA2" s="13">
        <f>GETPIVOTDATA("% Pend. Miskin",$F$7,"Tahun",2020)</f>
        <v>6.6950000000000003</v>
      </c>
      <c r="KMB2" s="13">
        <f>GETPIVOTDATA("% Pend. Miskin",$F$7,"Tahun",2021)</f>
        <v>6.9399999999999995</v>
      </c>
      <c r="KMC2" t="s">
        <v>763</v>
      </c>
      <c r="KMD2" s="13" t="e">
        <f>GETPIVOTDATA("Jml. Pend. Miskin (ribu jiwa)",$A$7,"Tahun",2020)/GETPIVOTDATA("Jml. Pend. Miskin (ribu jiwa)",$K$7,"Tahun",2020)</f>
        <v>#REF!</v>
      </c>
      <c r="KME2" s="13" t="e">
        <f>GETPIVOTDATA("Jml. Pend. Miskin (ribu jiwa)",$A$7,"Tahun",2021)/GETPIVOTDATA("Jml. Pend. Miskin (ribu jiwa)",$K$7,"Tahun",2021)</f>
        <v>#REF!</v>
      </c>
      <c r="KMH2" t="s">
        <v>764</v>
      </c>
      <c r="KMI2" s="13">
        <f>GETPIVOTDATA("% Pend. Miskin",$F$7,"Tahun",2020)</f>
        <v>6.6950000000000003</v>
      </c>
      <c r="KMJ2" s="13">
        <f>GETPIVOTDATA("% Pend. Miskin",$F$7,"Tahun",2021)</f>
        <v>6.9399999999999995</v>
      </c>
      <c r="KMK2" t="s">
        <v>763</v>
      </c>
      <c r="KML2" s="13" t="e">
        <f>GETPIVOTDATA("Jml. Pend. Miskin (ribu jiwa)",$A$7,"Tahun",2020)/GETPIVOTDATA("Jml. Pend. Miskin (ribu jiwa)",$K$7,"Tahun",2020)</f>
        <v>#REF!</v>
      </c>
      <c r="KMM2" s="13" t="e">
        <f>GETPIVOTDATA("Jml. Pend. Miskin (ribu jiwa)",$A$7,"Tahun",2021)/GETPIVOTDATA("Jml. Pend. Miskin (ribu jiwa)",$K$7,"Tahun",2021)</f>
        <v>#REF!</v>
      </c>
      <c r="KMP2" t="s">
        <v>764</v>
      </c>
      <c r="KMQ2" s="13">
        <f>GETPIVOTDATA("% Pend. Miskin",$F$7,"Tahun",2020)</f>
        <v>6.6950000000000003</v>
      </c>
      <c r="KMR2" s="13">
        <f>GETPIVOTDATA("% Pend. Miskin",$F$7,"Tahun",2021)</f>
        <v>6.9399999999999995</v>
      </c>
      <c r="KMS2" t="s">
        <v>763</v>
      </c>
      <c r="KMT2" s="13" t="e">
        <f>GETPIVOTDATA("Jml. Pend. Miskin (ribu jiwa)",$A$7,"Tahun",2020)/GETPIVOTDATA("Jml. Pend. Miskin (ribu jiwa)",$K$7,"Tahun",2020)</f>
        <v>#REF!</v>
      </c>
      <c r="KMU2" s="13" t="e">
        <f>GETPIVOTDATA("Jml. Pend. Miskin (ribu jiwa)",$A$7,"Tahun",2021)/GETPIVOTDATA("Jml. Pend. Miskin (ribu jiwa)",$K$7,"Tahun",2021)</f>
        <v>#REF!</v>
      </c>
      <c r="KMX2" t="s">
        <v>764</v>
      </c>
      <c r="KMY2" s="13">
        <f>GETPIVOTDATA("% Pend. Miskin",$F$7,"Tahun",2020)</f>
        <v>6.6950000000000003</v>
      </c>
      <c r="KMZ2" s="13">
        <f>GETPIVOTDATA("% Pend. Miskin",$F$7,"Tahun",2021)</f>
        <v>6.9399999999999995</v>
      </c>
      <c r="KNA2" t="s">
        <v>763</v>
      </c>
      <c r="KNB2" s="13" t="e">
        <f>GETPIVOTDATA("Jml. Pend. Miskin (ribu jiwa)",$A$7,"Tahun",2020)/GETPIVOTDATA("Jml. Pend. Miskin (ribu jiwa)",$K$7,"Tahun",2020)</f>
        <v>#REF!</v>
      </c>
      <c r="KNC2" s="13" t="e">
        <f>GETPIVOTDATA("Jml. Pend. Miskin (ribu jiwa)",$A$7,"Tahun",2021)/GETPIVOTDATA("Jml. Pend. Miskin (ribu jiwa)",$K$7,"Tahun",2021)</f>
        <v>#REF!</v>
      </c>
      <c r="KNF2" t="s">
        <v>764</v>
      </c>
      <c r="KNG2" s="13">
        <f>GETPIVOTDATA("% Pend. Miskin",$F$7,"Tahun",2020)</f>
        <v>6.6950000000000003</v>
      </c>
      <c r="KNH2" s="13">
        <f>GETPIVOTDATA("% Pend. Miskin",$F$7,"Tahun",2021)</f>
        <v>6.9399999999999995</v>
      </c>
      <c r="KNI2" t="s">
        <v>763</v>
      </c>
      <c r="KNJ2" s="13" t="e">
        <f>GETPIVOTDATA("Jml. Pend. Miskin (ribu jiwa)",$A$7,"Tahun",2020)/GETPIVOTDATA("Jml. Pend. Miskin (ribu jiwa)",$K$7,"Tahun",2020)</f>
        <v>#REF!</v>
      </c>
      <c r="KNK2" s="13" t="e">
        <f>GETPIVOTDATA("Jml. Pend. Miskin (ribu jiwa)",$A$7,"Tahun",2021)/GETPIVOTDATA("Jml. Pend. Miskin (ribu jiwa)",$K$7,"Tahun",2021)</f>
        <v>#REF!</v>
      </c>
      <c r="KNN2" t="s">
        <v>764</v>
      </c>
      <c r="KNO2" s="13">
        <f>GETPIVOTDATA("% Pend. Miskin",$F$7,"Tahun",2020)</f>
        <v>6.6950000000000003</v>
      </c>
      <c r="KNP2" s="13">
        <f>GETPIVOTDATA("% Pend. Miskin",$F$7,"Tahun",2021)</f>
        <v>6.9399999999999995</v>
      </c>
      <c r="KNQ2" t="s">
        <v>763</v>
      </c>
      <c r="KNR2" s="13" t="e">
        <f>GETPIVOTDATA("Jml. Pend. Miskin (ribu jiwa)",$A$7,"Tahun",2020)/GETPIVOTDATA("Jml. Pend. Miskin (ribu jiwa)",$K$7,"Tahun",2020)</f>
        <v>#REF!</v>
      </c>
      <c r="KNS2" s="13" t="e">
        <f>GETPIVOTDATA("Jml. Pend. Miskin (ribu jiwa)",$A$7,"Tahun",2021)/GETPIVOTDATA("Jml. Pend. Miskin (ribu jiwa)",$K$7,"Tahun",2021)</f>
        <v>#REF!</v>
      </c>
      <c r="KNV2" t="s">
        <v>764</v>
      </c>
      <c r="KNW2" s="13">
        <f>GETPIVOTDATA("% Pend. Miskin",$F$7,"Tahun",2020)</f>
        <v>6.6950000000000003</v>
      </c>
      <c r="KNX2" s="13">
        <f>GETPIVOTDATA("% Pend. Miskin",$F$7,"Tahun",2021)</f>
        <v>6.9399999999999995</v>
      </c>
      <c r="KNY2" t="s">
        <v>763</v>
      </c>
      <c r="KNZ2" s="13" t="e">
        <f>GETPIVOTDATA("Jml. Pend. Miskin (ribu jiwa)",$A$7,"Tahun",2020)/GETPIVOTDATA("Jml. Pend. Miskin (ribu jiwa)",$K$7,"Tahun",2020)</f>
        <v>#REF!</v>
      </c>
      <c r="KOA2" s="13" t="e">
        <f>GETPIVOTDATA("Jml. Pend. Miskin (ribu jiwa)",$A$7,"Tahun",2021)/GETPIVOTDATA("Jml. Pend. Miskin (ribu jiwa)",$K$7,"Tahun",2021)</f>
        <v>#REF!</v>
      </c>
      <c r="KOD2" t="s">
        <v>764</v>
      </c>
      <c r="KOE2" s="13">
        <f>GETPIVOTDATA("% Pend. Miskin",$F$7,"Tahun",2020)</f>
        <v>6.6950000000000003</v>
      </c>
      <c r="KOF2" s="13">
        <f>GETPIVOTDATA("% Pend. Miskin",$F$7,"Tahun",2021)</f>
        <v>6.9399999999999995</v>
      </c>
      <c r="KOG2" t="s">
        <v>763</v>
      </c>
      <c r="KOH2" s="13" t="e">
        <f>GETPIVOTDATA("Jml. Pend. Miskin (ribu jiwa)",$A$7,"Tahun",2020)/GETPIVOTDATA("Jml. Pend. Miskin (ribu jiwa)",$K$7,"Tahun",2020)</f>
        <v>#REF!</v>
      </c>
      <c r="KOI2" s="13" t="e">
        <f>GETPIVOTDATA("Jml. Pend. Miskin (ribu jiwa)",$A$7,"Tahun",2021)/GETPIVOTDATA("Jml. Pend. Miskin (ribu jiwa)",$K$7,"Tahun",2021)</f>
        <v>#REF!</v>
      </c>
      <c r="KOL2" t="s">
        <v>764</v>
      </c>
      <c r="KOM2" s="13">
        <f>GETPIVOTDATA("% Pend. Miskin",$F$7,"Tahun",2020)</f>
        <v>6.6950000000000003</v>
      </c>
      <c r="KON2" s="13">
        <f>GETPIVOTDATA("% Pend. Miskin",$F$7,"Tahun",2021)</f>
        <v>6.9399999999999995</v>
      </c>
      <c r="KOO2" t="s">
        <v>763</v>
      </c>
      <c r="KOP2" s="13" t="e">
        <f>GETPIVOTDATA("Jml. Pend. Miskin (ribu jiwa)",$A$7,"Tahun",2020)/GETPIVOTDATA("Jml. Pend. Miskin (ribu jiwa)",$K$7,"Tahun",2020)</f>
        <v>#REF!</v>
      </c>
      <c r="KOQ2" s="13" t="e">
        <f>GETPIVOTDATA("Jml. Pend. Miskin (ribu jiwa)",$A$7,"Tahun",2021)/GETPIVOTDATA("Jml. Pend. Miskin (ribu jiwa)",$K$7,"Tahun",2021)</f>
        <v>#REF!</v>
      </c>
      <c r="KOT2" t="s">
        <v>764</v>
      </c>
      <c r="KOU2" s="13">
        <f>GETPIVOTDATA("% Pend. Miskin",$F$7,"Tahun",2020)</f>
        <v>6.6950000000000003</v>
      </c>
      <c r="KOV2" s="13">
        <f>GETPIVOTDATA("% Pend. Miskin",$F$7,"Tahun",2021)</f>
        <v>6.9399999999999995</v>
      </c>
      <c r="KOW2" t="s">
        <v>763</v>
      </c>
      <c r="KOX2" s="13" t="e">
        <f>GETPIVOTDATA("Jml. Pend. Miskin (ribu jiwa)",$A$7,"Tahun",2020)/GETPIVOTDATA("Jml. Pend. Miskin (ribu jiwa)",$K$7,"Tahun",2020)</f>
        <v>#REF!</v>
      </c>
      <c r="KOY2" s="13" t="e">
        <f>GETPIVOTDATA("Jml. Pend. Miskin (ribu jiwa)",$A$7,"Tahun",2021)/GETPIVOTDATA("Jml. Pend. Miskin (ribu jiwa)",$K$7,"Tahun",2021)</f>
        <v>#REF!</v>
      </c>
      <c r="KPB2" t="s">
        <v>764</v>
      </c>
      <c r="KPC2" s="13">
        <f>GETPIVOTDATA("% Pend. Miskin",$F$7,"Tahun",2020)</f>
        <v>6.6950000000000003</v>
      </c>
      <c r="KPD2" s="13">
        <f>GETPIVOTDATA("% Pend. Miskin",$F$7,"Tahun",2021)</f>
        <v>6.9399999999999995</v>
      </c>
      <c r="KPE2" t="s">
        <v>763</v>
      </c>
      <c r="KPF2" s="13" t="e">
        <f>GETPIVOTDATA("Jml. Pend. Miskin (ribu jiwa)",$A$7,"Tahun",2020)/GETPIVOTDATA("Jml. Pend. Miskin (ribu jiwa)",$K$7,"Tahun",2020)</f>
        <v>#REF!</v>
      </c>
      <c r="KPG2" s="13" t="e">
        <f>GETPIVOTDATA("Jml. Pend. Miskin (ribu jiwa)",$A$7,"Tahun",2021)/GETPIVOTDATA("Jml. Pend. Miskin (ribu jiwa)",$K$7,"Tahun",2021)</f>
        <v>#REF!</v>
      </c>
      <c r="KPJ2" t="s">
        <v>764</v>
      </c>
      <c r="KPK2" s="13">
        <f>GETPIVOTDATA("% Pend. Miskin",$F$7,"Tahun",2020)</f>
        <v>6.6950000000000003</v>
      </c>
      <c r="KPL2" s="13">
        <f>GETPIVOTDATA("% Pend. Miskin",$F$7,"Tahun",2021)</f>
        <v>6.9399999999999995</v>
      </c>
      <c r="KPM2" t="s">
        <v>763</v>
      </c>
      <c r="KPN2" s="13" t="e">
        <f>GETPIVOTDATA("Jml. Pend. Miskin (ribu jiwa)",$A$7,"Tahun",2020)/GETPIVOTDATA("Jml. Pend. Miskin (ribu jiwa)",$K$7,"Tahun",2020)</f>
        <v>#REF!</v>
      </c>
      <c r="KPO2" s="13" t="e">
        <f>GETPIVOTDATA("Jml. Pend. Miskin (ribu jiwa)",$A$7,"Tahun",2021)/GETPIVOTDATA("Jml. Pend. Miskin (ribu jiwa)",$K$7,"Tahun",2021)</f>
        <v>#REF!</v>
      </c>
      <c r="KPR2" t="s">
        <v>764</v>
      </c>
      <c r="KPS2" s="13">
        <f>GETPIVOTDATA("% Pend. Miskin",$F$7,"Tahun",2020)</f>
        <v>6.6950000000000003</v>
      </c>
      <c r="KPT2" s="13">
        <f>GETPIVOTDATA("% Pend. Miskin",$F$7,"Tahun",2021)</f>
        <v>6.9399999999999995</v>
      </c>
      <c r="KPU2" t="s">
        <v>763</v>
      </c>
      <c r="KPV2" s="13" t="e">
        <f>GETPIVOTDATA("Jml. Pend. Miskin (ribu jiwa)",$A$7,"Tahun",2020)/GETPIVOTDATA("Jml. Pend. Miskin (ribu jiwa)",$K$7,"Tahun",2020)</f>
        <v>#REF!</v>
      </c>
      <c r="KPW2" s="13" t="e">
        <f>GETPIVOTDATA("Jml. Pend. Miskin (ribu jiwa)",$A$7,"Tahun",2021)/GETPIVOTDATA("Jml. Pend. Miskin (ribu jiwa)",$K$7,"Tahun",2021)</f>
        <v>#REF!</v>
      </c>
      <c r="KPZ2" t="s">
        <v>764</v>
      </c>
      <c r="KQA2" s="13">
        <f>GETPIVOTDATA("% Pend. Miskin",$F$7,"Tahun",2020)</f>
        <v>6.6950000000000003</v>
      </c>
      <c r="KQB2" s="13">
        <f>GETPIVOTDATA("% Pend. Miskin",$F$7,"Tahun",2021)</f>
        <v>6.9399999999999995</v>
      </c>
      <c r="KQC2" t="s">
        <v>763</v>
      </c>
      <c r="KQD2" s="13" t="e">
        <f>GETPIVOTDATA("Jml. Pend. Miskin (ribu jiwa)",$A$7,"Tahun",2020)/GETPIVOTDATA("Jml. Pend. Miskin (ribu jiwa)",$K$7,"Tahun",2020)</f>
        <v>#REF!</v>
      </c>
      <c r="KQE2" s="13" t="e">
        <f>GETPIVOTDATA("Jml. Pend. Miskin (ribu jiwa)",$A$7,"Tahun",2021)/GETPIVOTDATA("Jml. Pend. Miskin (ribu jiwa)",$K$7,"Tahun",2021)</f>
        <v>#REF!</v>
      </c>
      <c r="KQH2" t="s">
        <v>764</v>
      </c>
      <c r="KQI2" s="13">
        <f>GETPIVOTDATA("% Pend. Miskin",$F$7,"Tahun",2020)</f>
        <v>6.6950000000000003</v>
      </c>
      <c r="KQJ2" s="13">
        <f>GETPIVOTDATA("% Pend. Miskin",$F$7,"Tahun",2021)</f>
        <v>6.9399999999999995</v>
      </c>
      <c r="KQK2" t="s">
        <v>763</v>
      </c>
      <c r="KQL2" s="13" t="e">
        <f>GETPIVOTDATA("Jml. Pend. Miskin (ribu jiwa)",$A$7,"Tahun",2020)/GETPIVOTDATA("Jml. Pend. Miskin (ribu jiwa)",$K$7,"Tahun",2020)</f>
        <v>#REF!</v>
      </c>
      <c r="KQM2" s="13" t="e">
        <f>GETPIVOTDATA("Jml. Pend. Miskin (ribu jiwa)",$A$7,"Tahun",2021)/GETPIVOTDATA("Jml. Pend. Miskin (ribu jiwa)",$K$7,"Tahun",2021)</f>
        <v>#REF!</v>
      </c>
      <c r="KQP2" t="s">
        <v>764</v>
      </c>
      <c r="KQQ2" s="13">
        <f>GETPIVOTDATA("% Pend. Miskin",$F$7,"Tahun",2020)</f>
        <v>6.6950000000000003</v>
      </c>
      <c r="KQR2" s="13">
        <f>GETPIVOTDATA("% Pend. Miskin",$F$7,"Tahun",2021)</f>
        <v>6.9399999999999995</v>
      </c>
      <c r="KQS2" t="s">
        <v>763</v>
      </c>
      <c r="KQT2" s="13" t="e">
        <f>GETPIVOTDATA("Jml. Pend. Miskin (ribu jiwa)",$A$7,"Tahun",2020)/GETPIVOTDATA("Jml. Pend. Miskin (ribu jiwa)",$K$7,"Tahun",2020)</f>
        <v>#REF!</v>
      </c>
      <c r="KQU2" s="13" t="e">
        <f>GETPIVOTDATA("Jml. Pend. Miskin (ribu jiwa)",$A$7,"Tahun",2021)/GETPIVOTDATA("Jml. Pend. Miskin (ribu jiwa)",$K$7,"Tahun",2021)</f>
        <v>#REF!</v>
      </c>
      <c r="KQX2" t="s">
        <v>764</v>
      </c>
      <c r="KQY2" s="13">
        <f>GETPIVOTDATA("% Pend. Miskin",$F$7,"Tahun",2020)</f>
        <v>6.6950000000000003</v>
      </c>
      <c r="KQZ2" s="13">
        <f>GETPIVOTDATA("% Pend. Miskin",$F$7,"Tahun",2021)</f>
        <v>6.9399999999999995</v>
      </c>
      <c r="KRA2" t="s">
        <v>763</v>
      </c>
      <c r="KRB2" s="13" t="e">
        <f>GETPIVOTDATA("Jml. Pend. Miskin (ribu jiwa)",$A$7,"Tahun",2020)/GETPIVOTDATA("Jml. Pend. Miskin (ribu jiwa)",$K$7,"Tahun",2020)</f>
        <v>#REF!</v>
      </c>
      <c r="KRC2" s="13" t="e">
        <f>GETPIVOTDATA("Jml. Pend. Miskin (ribu jiwa)",$A$7,"Tahun",2021)/GETPIVOTDATA("Jml. Pend. Miskin (ribu jiwa)",$K$7,"Tahun",2021)</f>
        <v>#REF!</v>
      </c>
      <c r="KRF2" t="s">
        <v>764</v>
      </c>
      <c r="KRG2" s="13">
        <f>GETPIVOTDATA("% Pend. Miskin",$F$7,"Tahun",2020)</f>
        <v>6.6950000000000003</v>
      </c>
      <c r="KRH2" s="13">
        <f>GETPIVOTDATA("% Pend. Miskin",$F$7,"Tahun",2021)</f>
        <v>6.9399999999999995</v>
      </c>
      <c r="KRI2" t="s">
        <v>763</v>
      </c>
      <c r="KRJ2" s="13" t="e">
        <f>GETPIVOTDATA("Jml. Pend. Miskin (ribu jiwa)",$A$7,"Tahun",2020)/GETPIVOTDATA("Jml. Pend. Miskin (ribu jiwa)",$K$7,"Tahun",2020)</f>
        <v>#REF!</v>
      </c>
      <c r="KRK2" s="13" t="e">
        <f>GETPIVOTDATA("Jml. Pend. Miskin (ribu jiwa)",$A$7,"Tahun",2021)/GETPIVOTDATA("Jml. Pend. Miskin (ribu jiwa)",$K$7,"Tahun",2021)</f>
        <v>#REF!</v>
      </c>
      <c r="KRN2" t="s">
        <v>764</v>
      </c>
      <c r="KRO2" s="13">
        <f>GETPIVOTDATA("% Pend. Miskin",$F$7,"Tahun",2020)</f>
        <v>6.6950000000000003</v>
      </c>
      <c r="KRP2" s="13">
        <f>GETPIVOTDATA("% Pend. Miskin",$F$7,"Tahun",2021)</f>
        <v>6.9399999999999995</v>
      </c>
      <c r="KRQ2" t="s">
        <v>763</v>
      </c>
      <c r="KRR2" s="13" t="e">
        <f>GETPIVOTDATA("Jml. Pend. Miskin (ribu jiwa)",$A$7,"Tahun",2020)/GETPIVOTDATA("Jml. Pend. Miskin (ribu jiwa)",$K$7,"Tahun",2020)</f>
        <v>#REF!</v>
      </c>
      <c r="KRS2" s="13" t="e">
        <f>GETPIVOTDATA("Jml. Pend. Miskin (ribu jiwa)",$A$7,"Tahun",2021)/GETPIVOTDATA("Jml. Pend. Miskin (ribu jiwa)",$K$7,"Tahun",2021)</f>
        <v>#REF!</v>
      </c>
      <c r="KRV2" t="s">
        <v>764</v>
      </c>
      <c r="KRW2" s="13">
        <f>GETPIVOTDATA("% Pend. Miskin",$F$7,"Tahun",2020)</f>
        <v>6.6950000000000003</v>
      </c>
      <c r="KRX2" s="13">
        <f>GETPIVOTDATA("% Pend. Miskin",$F$7,"Tahun",2021)</f>
        <v>6.9399999999999995</v>
      </c>
      <c r="KRY2" t="s">
        <v>763</v>
      </c>
      <c r="KRZ2" s="13" t="e">
        <f>GETPIVOTDATA("Jml. Pend. Miskin (ribu jiwa)",$A$7,"Tahun",2020)/GETPIVOTDATA("Jml. Pend. Miskin (ribu jiwa)",$K$7,"Tahun",2020)</f>
        <v>#REF!</v>
      </c>
      <c r="KSA2" s="13" t="e">
        <f>GETPIVOTDATA("Jml. Pend. Miskin (ribu jiwa)",$A$7,"Tahun",2021)/GETPIVOTDATA("Jml. Pend. Miskin (ribu jiwa)",$K$7,"Tahun",2021)</f>
        <v>#REF!</v>
      </c>
      <c r="KSD2" t="s">
        <v>764</v>
      </c>
      <c r="KSE2" s="13">
        <f>GETPIVOTDATA("% Pend. Miskin",$F$7,"Tahun",2020)</f>
        <v>6.6950000000000003</v>
      </c>
      <c r="KSF2" s="13">
        <f>GETPIVOTDATA("% Pend. Miskin",$F$7,"Tahun",2021)</f>
        <v>6.9399999999999995</v>
      </c>
      <c r="KSG2" t="s">
        <v>763</v>
      </c>
      <c r="KSH2" s="13" t="e">
        <f>GETPIVOTDATA("Jml. Pend. Miskin (ribu jiwa)",$A$7,"Tahun",2020)/GETPIVOTDATA("Jml. Pend. Miskin (ribu jiwa)",$K$7,"Tahun",2020)</f>
        <v>#REF!</v>
      </c>
      <c r="KSI2" s="13" t="e">
        <f>GETPIVOTDATA("Jml. Pend. Miskin (ribu jiwa)",$A$7,"Tahun",2021)/GETPIVOTDATA("Jml. Pend. Miskin (ribu jiwa)",$K$7,"Tahun",2021)</f>
        <v>#REF!</v>
      </c>
      <c r="KSL2" t="s">
        <v>764</v>
      </c>
      <c r="KSM2" s="13">
        <f>GETPIVOTDATA("% Pend. Miskin",$F$7,"Tahun",2020)</f>
        <v>6.6950000000000003</v>
      </c>
      <c r="KSN2" s="13">
        <f>GETPIVOTDATA("% Pend. Miskin",$F$7,"Tahun",2021)</f>
        <v>6.9399999999999995</v>
      </c>
      <c r="KSO2" t="s">
        <v>763</v>
      </c>
      <c r="KSP2" s="13" t="e">
        <f>GETPIVOTDATA("Jml. Pend. Miskin (ribu jiwa)",$A$7,"Tahun",2020)/GETPIVOTDATA("Jml. Pend. Miskin (ribu jiwa)",$K$7,"Tahun",2020)</f>
        <v>#REF!</v>
      </c>
      <c r="KSQ2" s="13" t="e">
        <f>GETPIVOTDATA("Jml. Pend. Miskin (ribu jiwa)",$A$7,"Tahun",2021)/GETPIVOTDATA("Jml. Pend. Miskin (ribu jiwa)",$K$7,"Tahun",2021)</f>
        <v>#REF!</v>
      </c>
      <c r="KST2" t="s">
        <v>764</v>
      </c>
      <c r="KSU2" s="13">
        <f>GETPIVOTDATA("% Pend. Miskin",$F$7,"Tahun",2020)</f>
        <v>6.6950000000000003</v>
      </c>
      <c r="KSV2" s="13">
        <f>GETPIVOTDATA("% Pend. Miskin",$F$7,"Tahun",2021)</f>
        <v>6.9399999999999995</v>
      </c>
      <c r="KSW2" t="s">
        <v>763</v>
      </c>
      <c r="KSX2" s="13" t="e">
        <f>GETPIVOTDATA("Jml. Pend. Miskin (ribu jiwa)",$A$7,"Tahun",2020)/GETPIVOTDATA("Jml. Pend. Miskin (ribu jiwa)",$K$7,"Tahun",2020)</f>
        <v>#REF!</v>
      </c>
      <c r="KSY2" s="13" t="e">
        <f>GETPIVOTDATA("Jml. Pend. Miskin (ribu jiwa)",$A$7,"Tahun",2021)/GETPIVOTDATA("Jml. Pend. Miskin (ribu jiwa)",$K$7,"Tahun",2021)</f>
        <v>#REF!</v>
      </c>
      <c r="KTB2" t="s">
        <v>764</v>
      </c>
      <c r="KTC2" s="13">
        <f>GETPIVOTDATA("% Pend. Miskin",$F$7,"Tahun",2020)</f>
        <v>6.6950000000000003</v>
      </c>
      <c r="KTD2" s="13">
        <f>GETPIVOTDATA("% Pend. Miskin",$F$7,"Tahun",2021)</f>
        <v>6.9399999999999995</v>
      </c>
      <c r="KTE2" t="s">
        <v>763</v>
      </c>
      <c r="KTF2" s="13" t="e">
        <f>GETPIVOTDATA("Jml. Pend. Miskin (ribu jiwa)",$A$7,"Tahun",2020)/GETPIVOTDATA("Jml. Pend. Miskin (ribu jiwa)",$K$7,"Tahun",2020)</f>
        <v>#REF!</v>
      </c>
      <c r="KTG2" s="13" t="e">
        <f>GETPIVOTDATA("Jml. Pend. Miskin (ribu jiwa)",$A$7,"Tahun",2021)/GETPIVOTDATA("Jml. Pend. Miskin (ribu jiwa)",$K$7,"Tahun",2021)</f>
        <v>#REF!</v>
      </c>
      <c r="KTJ2" t="s">
        <v>764</v>
      </c>
      <c r="KTK2" s="13">
        <f>GETPIVOTDATA("% Pend. Miskin",$F$7,"Tahun",2020)</f>
        <v>6.6950000000000003</v>
      </c>
      <c r="KTL2" s="13">
        <f>GETPIVOTDATA("% Pend. Miskin",$F$7,"Tahun",2021)</f>
        <v>6.9399999999999995</v>
      </c>
      <c r="KTM2" t="s">
        <v>763</v>
      </c>
      <c r="KTN2" s="13" t="e">
        <f>GETPIVOTDATA("Jml. Pend. Miskin (ribu jiwa)",$A$7,"Tahun",2020)/GETPIVOTDATA("Jml. Pend. Miskin (ribu jiwa)",$K$7,"Tahun",2020)</f>
        <v>#REF!</v>
      </c>
      <c r="KTO2" s="13" t="e">
        <f>GETPIVOTDATA("Jml. Pend. Miskin (ribu jiwa)",$A$7,"Tahun",2021)/GETPIVOTDATA("Jml. Pend. Miskin (ribu jiwa)",$K$7,"Tahun",2021)</f>
        <v>#REF!</v>
      </c>
      <c r="KTR2" t="s">
        <v>764</v>
      </c>
      <c r="KTS2" s="13">
        <f>GETPIVOTDATA("% Pend. Miskin",$F$7,"Tahun",2020)</f>
        <v>6.6950000000000003</v>
      </c>
      <c r="KTT2" s="13">
        <f>GETPIVOTDATA("% Pend. Miskin",$F$7,"Tahun",2021)</f>
        <v>6.9399999999999995</v>
      </c>
      <c r="KTU2" t="s">
        <v>763</v>
      </c>
      <c r="KTV2" s="13" t="e">
        <f>GETPIVOTDATA("Jml. Pend. Miskin (ribu jiwa)",$A$7,"Tahun",2020)/GETPIVOTDATA("Jml. Pend. Miskin (ribu jiwa)",$K$7,"Tahun",2020)</f>
        <v>#REF!</v>
      </c>
      <c r="KTW2" s="13" t="e">
        <f>GETPIVOTDATA("Jml. Pend. Miskin (ribu jiwa)",$A$7,"Tahun",2021)/GETPIVOTDATA("Jml. Pend. Miskin (ribu jiwa)",$K$7,"Tahun",2021)</f>
        <v>#REF!</v>
      </c>
      <c r="KTZ2" t="s">
        <v>764</v>
      </c>
      <c r="KUA2" s="13">
        <f>GETPIVOTDATA("% Pend. Miskin",$F$7,"Tahun",2020)</f>
        <v>6.6950000000000003</v>
      </c>
      <c r="KUB2" s="13">
        <f>GETPIVOTDATA("% Pend. Miskin",$F$7,"Tahun",2021)</f>
        <v>6.9399999999999995</v>
      </c>
      <c r="KUC2" t="s">
        <v>763</v>
      </c>
      <c r="KUD2" s="13" t="e">
        <f>GETPIVOTDATA("Jml. Pend. Miskin (ribu jiwa)",$A$7,"Tahun",2020)/GETPIVOTDATA("Jml. Pend. Miskin (ribu jiwa)",$K$7,"Tahun",2020)</f>
        <v>#REF!</v>
      </c>
      <c r="KUE2" s="13" t="e">
        <f>GETPIVOTDATA("Jml. Pend. Miskin (ribu jiwa)",$A$7,"Tahun",2021)/GETPIVOTDATA("Jml. Pend. Miskin (ribu jiwa)",$K$7,"Tahun",2021)</f>
        <v>#REF!</v>
      </c>
      <c r="KUH2" t="s">
        <v>764</v>
      </c>
      <c r="KUI2" s="13">
        <f>GETPIVOTDATA("% Pend. Miskin",$F$7,"Tahun",2020)</f>
        <v>6.6950000000000003</v>
      </c>
      <c r="KUJ2" s="13">
        <f>GETPIVOTDATA("% Pend. Miskin",$F$7,"Tahun",2021)</f>
        <v>6.9399999999999995</v>
      </c>
      <c r="KUK2" t="s">
        <v>763</v>
      </c>
      <c r="KUL2" s="13" t="e">
        <f>GETPIVOTDATA("Jml. Pend. Miskin (ribu jiwa)",$A$7,"Tahun",2020)/GETPIVOTDATA("Jml. Pend. Miskin (ribu jiwa)",$K$7,"Tahun",2020)</f>
        <v>#REF!</v>
      </c>
      <c r="KUM2" s="13" t="e">
        <f>GETPIVOTDATA("Jml. Pend. Miskin (ribu jiwa)",$A$7,"Tahun",2021)/GETPIVOTDATA("Jml. Pend. Miskin (ribu jiwa)",$K$7,"Tahun",2021)</f>
        <v>#REF!</v>
      </c>
      <c r="KUP2" t="s">
        <v>764</v>
      </c>
      <c r="KUQ2" s="13">
        <f>GETPIVOTDATA("% Pend. Miskin",$F$7,"Tahun",2020)</f>
        <v>6.6950000000000003</v>
      </c>
      <c r="KUR2" s="13">
        <f>GETPIVOTDATA("% Pend. Miskin",$F$7,"Tahun",2021)</f>
        <v>6.9399999999999995</v>
      </c>
      <c r="KUS2" t="s">
        <v>763</v>
      </c>
      <c r="KUT2" s="13" t="e">
        <f>GETPIVOTDATA("Jml. Pend. Miskin (ribu jiwa)",$A$7,"Tahun",2020)/GETPIVOTDATA("Jml. Pend. Miskin (ribu jiwa)",$K$7,"Tahun",2020)</f>
        <v>#REF!</v>
      </c>
      <c r="KUU2" s="13" t="e">
        <f>GETPIVOTDATA("Jml. Pend. Miskin (ribu jiwa)",$A$7,"Tahun",2021)/GETPIVOTDATA("Jml. Pend. Miskin (ribu jiwa)",$K$7,"Tahun",2021)</f>
        <v>#REF!</v>
      </c>
      <c r="KUX2" t="s">
        <v>764</v>
      </c>
      <c r="KUY2" s="13">
        <f>GETPIVOTDATA("% Pend. Miskin",$F$7,"Tahun",2020)</f>
        <v>6.6950000000000003</v>
      </c>
      <c r="KUZ2" s="13">
        <f>GETPIVOTDATA("% Pend. Miskin",$F$7,"Tahun",2021)</f>
        <v>6.9399999999999995</v>
      </c>
      <c r="KVA2" t="s">
        <v>763</v>
      </c>
      <c r="KVB2" s="13" t="e">
        <f>GETPIVOTDATA("Jml. Pend. Miskin (ribu jiwa)",$A$7,"Tahun",2020)/GETPIVOTDATA("Jml. Pend. Miskin (ribu jiwa)",$K$7,"Tahun",2020)</f>
        <v>#REF!</v>
      </c>
      <c r="KVC2" s="13" t="e">
        <f>GETPIVOTDATA("Jml. Pend. Miskin (ribu jiwa)",$A$7,"Tahun",2021)/GETPIVOTDATA("Jml. Pend. Miskin (ribu jiwa)",$K$7,"Tahun",2021)</f>
        <v>#REF!</v>
      </c>
      <c r="KVF2" t="s">
        <v>764</v>
      </c>
      <c r="KVG2" s="13">
        <f>GETPIVOTDATA("% Pend. Miskin",$F$7,"Tahun",2020)</f>
        <v>6.6950000000000003</v>
      </c>
      <c r="KVH2" s="13">
        <f>GETPIVOTDATA("% Pend. Miskin",$F$7,"Tahun",2021)</f>
        <v>6.9399999999999995</v>
      </c>
      <c r="KVI2" t="s">
        <v>763</v>
      </c>
      <c r="KVJ2" s="13" t="e">
        <f>GETPIVOTDATA("Jml. Pend. Miskin (ribu jiwa)",$A$7,"Tahun",2020)/GETPIVOTDATA("Jml. Pend. Miskin (ribu jiwa)",$K$7,"Tahun",2020)</f>
        <v>#REF!</v>
      </c>
      <c r="KVK2" s="13" t="e">
        <f>GETPIVOTDATA("Jml. Pend. Miskin (ribu jiwa)",$A$7,"Tahun",2021)/GETPIVOTDATA("Jml. Pend. Miskin (ribu jiwa)",$K$7,"Tahun",2021)</f>
        <v>#REF!</v>
      </c>
      <c r="KVN2" t="s">
        <v>764</v>
      </c>
      <c r="KVO2" s="13">
        <f>GETPIVOTDATA("% Pend. Miskin",$F$7,"Tahun",2020)</f>
        <v>6.6950000000000003</v>
      </c>
      <c r="KVP2" s="13">
        <f>GETPIVOTDATA("% Pend. Miskin",$F$7,"Tahun",2021)</f>
        <v>6.9399999999999995</v>
      </c>
      <c r="KVQ2" t="s">
        <v>763</v>
      </c>
      <c r="KVR2" s="13" t="e">
        <f>GETPIVOTDATA("Jml. Pend. Miskin (ribu jiwa)",$A$7,"Tahun",2020)/GETPIVOTDATA("Jml. Pend. Miskin (ribu jiwa)",$K$7,"Tahun",2020)</f>
        <v>#REF!</v>
      </c>
      <c r="KVS2" s="13" t="e">
        <f>GETPIVOTDATA("Jml. Pend. Miskin (ribu jiwa)",$A$7,"Tahun",2021)/GETPIVOTDATA("Jml. Pend. Miskin (ribu jiwa)",$K$7,"Tahun",2021)</f>
        <v>#REF!</v>
      </c>
      <c r="KVV2" t="s">
        <v>764</v>
      </c>
      <c r="KVW2" s="13">
        <f>GETPIVOTDATA("% Pend. Miskin",$F$7,"Tahun",2020)</f>
        <v>6.6950000000000003</v>
      </c>
      <c r="KVX2" s="13">
        <f>GETPIVOTDATA("% Pend. Miskin",$F$7,"Tahun",2021)</f>
        <v>6.9399999999999995</v>
      </c>
      <c r="KVY2" t="s">
        <v>763</v>
      </c>
      <c r="KVZ2" s="13" t="e">
        <f>GETPIVOTDATA("Jml. Pend. Miskin (ribu jiwa)",$A$7,"Tahun",2020)/GETPIVOTDATA("Jml. Pend. Miskin (ribu jiwa)",$K$7,"Tahun",2020)</f>
        <v>#REF!</v>
      </c>
      <c r="KWA2" s="13" t="e">
        <f>GETPIVOTDATA("Jml. Pend. Miskin (ribu jiwa)",$A$7,"Tahun",2021)/GETPIVOTDATA("Jml. Pend. Miskin (ribu jiwa)",$K$7,"Tahun",2021)</f>
        <v>#REF!</v>
      </c>
      <c r="KWD2" t="s">
        <v>764</v>
      </c>
      <c r="KWE2" s="13">
        <f>GETPIVOTDATA("% Pend. Miskin",$F$7,"Tahun",2020)</f>
        <v>6.6950000000000003</v>
      </c>
      <c r="KWF2" s="13">
        <f>GETPIVOTDATA("% Pend. Miskin",$F$7,"Tahun",2021)</f>
        <v>6.9399999999999995</v>
      </c>
      <c r="KWG2" t="s">
        <v>763</v>
      </c>
      <c r="KWH2" s="13" t="e">
        <f>GETPIVOTDATA("Jml. Pend. Miskin (ribu jiwa)",$A$7,"Tahun",2020)/GETPIVOTDATA("Jml. Pend. Miskin (ribu jiwa)",$K$7,"Tahun",2020)</f>
        <v>#REF!</v>
      </c>
      <c r="KWI2" s="13" t="e">
        <f>GETPIVOTDATA("Jml. Pend. Miskin (ribu jiwa)",$A$7,"Tahun",2021)/GETPIVOTDATA("Jml. Pend. Miskin (ribu jiwa)",$K$7,"Tahun",2021)</f>
        <v>#REF!</v>
      </c>
      <c r="KWL2" t="s">
        <v>764</v>
      </c>
      <c r="KWM2" s="13">
        <f>GETPIVOTDATA("% Pend. Miskin",$F$7,"Tahun",2020)</f>
        <v>6.6950000000000003</v>
      </c>
      <c r="KWN2" s="13">
        <f>GETPIVOTDATA("% Pend. Miskin",$F$7,"Tahun",2021)</f>
        <v>6.9399999999999995</v>
      </c>
      <c r="KWO2" t="s">
        <v>763</v>
      </c>
      <c r="KWP2" s="13" t="e">
        <f>GETPIVOTDATA("Jml. Pend. Miskin (ribu jiwa)",$A$7,"Tahun",2020)/GETPIVOTDATA("Jml. Pend. Miskin (ribu jiwa)",$K$7,"Tahun",2020)</f>
        <v>#REF!</v>
      </c>
      <c r="KWQ2" s="13" t="e">
        <f>GETPIVOTDATA("Jml. Pend. Miskin (ribu jiwa)",$A$7,"Tahun",2021)/GETPIVOTDATA("Jml. Pend. Miskin (ribu jiwa)",$K$7,"Tahun",2021)</f>
        <v>#REF!</v>
      </c>
      <c r="KWT2" t="s">
        <v>764</v>
      </c>
      <c r="KWU2" s="13">
        <f>GETPIVOTDATA("% Pend. Miskin",$F$7,"Tahun",2020)</f>
        <v>6.6950000000000003</v>
      </c>
      <c r="KWV2" s="13">
        <f>GETPIVOTDATA("% Pend. Miskin",$F$7,"Tahun",2021)</f>
        <v>6.9399999999999995</v>
      </c>
      <c r="KWW2" t="s">
        <v>763</v>
      </c>
      <c r="KWX2" s="13" t="e">
        <f>GETPIVOTDATA("Jml. Pend. Miskin (ribu jiwa)",$A$7,"Tahun",2020)/GETPIVOTDATA("Jml. Pend. Miskin (ribu jiwa)",$K$7,"Tahun",2020)</f>
        <v>#REF!</v>
      </c>
      <c r="KWY2" s="13" t="e">
        <f>GETPIVOTDATA("Jml. Pend. Miskin (ribu jiwa)",$A$7,"Tahun",2021)/GETPIVOTDATA("Jml. Pend. Miskin (ribu jiwa)",$K$7,"Tahun",2021)</f>
        <v>#REF!</v>
      </c>
      <c r="KXB2" t="s">
        <v>764</v>
      </c>
      <c r="KXC2" s="13">
        <f>GETPIVOTDATA("% Pend. Miskin",$F$7,"Tahun",2020)</f>
        <v>6.6950000000000003</v>
      </c>
      <c r="KXD2" s="13">
        <f>GETPIVOTDATA("% Pend. Miskin",$F$7,"Tahun",2021)</f>
        <v>6.9399999999999995</v>
      </c>
      <c r="KXE2" t="s">
        <v>763</v>
      </c>
      <c r="KXF2" s="13" t="e">
        <f>GETPIVOTDATA("Jml. Pend. Miskin (ribu jiwa)",$A$7,"Tahun",2020)/GETPIVOTDATA("Jml. Pend. Miskin (ribu jiwa)",$K$7,"Tahun",2020)</f>
        <v>#REF!</v>
      </c>
      <c r="KXG2" s="13" t="e">
        <f>GETPIVOTDATA("Jml. Pend. Miskin (ribu jiwa)",$A$7,"Tahun",2021)/GETPIVOTDATA("Jml. Pend. Miskin (ribu jiwa)",$K$7,"Tahun",2021)</f>
        <v>#REF!</v>
      </c>
      <c r="KXJ2" t="s">
        <v>764</v>
      </c>
      <c r="KXK2" s="13">
        <f>GETPIVOTDATA("% Pend. Miskin",$F$7,"Tahun",2020)</f>
        <v>6.6950000000000003</v>
      </c>
      <c r="KXL2" s="13">
        <f>GETPIVOTDATA("% Pend. Miskin",$F$7,"Tahun",2021)</f>
        <v>6.9399999999999995</v>
      </c>
      <c r="KXM2" t="s">
        <v>763</v>
      </c>
      <c r="KXN2" s="13" t="e">
        <f>GETPIVOTDATA("Jml. Pend. Miskin (ribu jiwa)",$A$7,"Tahun",2020)/GETPIVOTDATA("Jml. Pend. Miskin (ribu jiwa)",$K$7,"Tahun",2020)</f>
        <v>#REF!</v>
      </c>
      <c r="KXO2" s="13" t="e">
        <f>GETPIVOTDATA("Jml. Pend. Miskin (ribu jiwa)",$A$7,"Tahun",2021)/GETPIVOTDATA("Jml. Pend. Miskin (ribu jiwa)",$K$7,"Tahun",2021)</f>
        <v>#REF!</v>
      </c>
      <c r="KXR2" t="s">
        <v>764</v>
      </c>
      <c r="KXS2" s="13">
        <f>GETPIVOTDATA("% Pend. Miskin",$F$7,"Tahun",2020)</f>
        <v>6.6950000000000003</v>
      </c>
      <c r="KXT2" s="13">
        <f>GETPIVOTDATA("% Pend. Miskin",$F$7,"Tahun",2021)</f>
        <v>6.9399999999999995</v>
      </c>
      <c r="KXU2" t="s">
        <v>763</v>
      </c>
      <c r="KXV2" s="13" t="e">
        <f>GETPIVOTDATA("Jml. Pend. Miskin (ribu jiwa)",$A$7,"Tahun",2020)/GETPIVOTDATA("Jml. Pend. Miskin (ribu jiwa)",$K$7,"Tahun",2020)</f>
        <v>#REF!</v>
      </c>
      <c r="KXW2" s="13" t="e">
        <f>GETPIVOTDATA("Jml. Pend. Miskin (ribu jiwa)",$A$7,"Tahun",2021)/GETPIVOTDATA("Jml. Pend. Miskin (ribu jiwa)",$K$7,"Tahun",2021)</f>
        <v>#REF!</v>
      </c>
      <c r="KXZ2" t="s">
        <v>764</v>
      </c>
      <c r="KYA2" s="13">
        <f>GETPIVOTDATA("% Pend. Miskin",$F$7,"Tahun",2020)</f>
        <v>6.6950000000000003</v>
      </c>
      <c r="KYB2" s="13">
        <f>GETPIVOTDATA("% Pend. Miskin",$F$7,"Tahun",2021)</f>
        <v>6.9399999999999995</v>
      </c>
      <c r="KYC2" t="s">
        <v>763</v>
      </c>
      <c r="KYD2" s="13" t="e">
        <f>GETPIVOTDATA("Jml. Pend. Miskin (ribu jiwa)",$A$7,"Tahun",2020)/GETPIVOTDATA("Jml. Pend. Miskin (ribu jiwa)",$K$7,"Tahun",2020)</f>
        <v>#REF!</v>
      </c>
      <c r="KYE2" s="13" t="e">
        <f>GETPIVOTDATA("Jml. Pend. Miskin (ribu jiwa)",$A$7,"Tahun",2021)/GETPIVOTDATA("Jml. Pend. Miskin (ribu jiwa)",$K$7,"Tahun",2021)</f>
        <v>#REF!</v>
      </c>
      <c r="KYH2" t="s">
        <v>764</v>
      </c>
      <c r="KYI2" s="13">
        <f>GETPIVOTDATA("% Pend. Miskin",$F$7,"Tahun",2020)</f>
        <v>6.6950000000000003</v>
      </c>
      <c r="KYJ2" s="13">
        <f>GETPIVOTDATA("% Pend. Miskin",$F$7,"Tahun",2021)</f>
        <v>6.9399999999999995</v>
      </c>
      <c r="KYK2" t="s">
        <v>763</v>
      </c>
      <c r="KYL2" s="13" t="e">
        <f>GETPIVOTDATA("Jml. Pend. Miskin (ribu jiwa)",$A$7,"Tahun",2020)/GETPIVOTDATA("Jml. Pend. Miskin (ribu jiwa)",$K$7,"Tahun",2020)</f>
        <v>#REF!</v>
      </c>
      <c r="KYM2" s="13" t="e">
        <f>GETPIVOTDATA("Jml. Pend. Miskin (ribu jiwa)",$A$7,"Tahun",2021)/GETPIVOTDATA("Jml. Pend. Miskin (ribu jiwa)",$K$7,"Tahun",2021)</f>
        <v>#REF!</v>
      </c>
      <c r="KYP2" t="s">
        <v>764</v>
      </c>
      <c r="KYQ2" s="13">
        <f>GETPIVOTDATA("% Pend. Miskin",$F$7,"Tahun",2020)</f>
        <v>6.6950000000000003</v>
      </c>
      <c r="KYR2" s="13">
        <f>GETPIVOTDATA("% Pend. Miskin",$F$7,"Tahun",2021)</f>
        <v>6.9399999999999995</v>
      </c>
      <c r="KYS2" t="s">
        <v>763</v>
      </c>
      <c r="KYT2" s="13" t="e">
        <f>GETPIVOTDATA("Jml. Pend. Miskin (ribu jiwa)",$A$7,"Tahun",2020)/GETPIVOTDATA("Jml. Pend. Miskin (ribu jiwa)",$K$7,"Tahun",2020)</f>
        <v>#REF!</v>
      </c>
      <c r="KYU2" s="13" t="e">
        <f>GETPIVOTDATA("Jml. Pend. Miskin (ribu jiwa)",$A$7,"Tahun",2021)/GETPIVOTDATA("Jml. Pend. Miskin (ribu jiwa)",$K$7,"Tahun",2021)</f>
        <v>#REF!</v>
      </c>
      <c r="KYX2" t="s">
        <v>764</v>
      </c>
      <c r="KYY2" s="13">
        <f>GETPIVOTDATA("% Pend. Miskin",$F$7,"Tahun",2020)</f>
        <v>6.6950000000000003</v>
      </c>
      <c r="KYZ2" s="13">
        <f>GETPIVOTDATA("% Pend. Miskin",$F$7,"Tahun",2021)</f>
        <v>6.9399999999999995</v>
      </c>
      <c r="KZA2" t="s">
        <v>763</v>
      </c>
      <c r="KZB2" s="13" t="e">
        <f>GETPIVOTDATA("Jml. Pend. Miskin (ribu jiwa)",$A$7,"Tahun",2020)/GETPIVOTDATA("Jml. Pend. Miskin (ribu jiwa)",$K$7,"Tahun",2020)</f>
        <v>#REF!</v>
      </c>
      <c r="KZC2" s="13" t="e">
        <f>GETPIVOTDATA("Jml. Pend. Miskin (ribu jiwa)",$A$7,"Tahun",2021)/GETPIVOTDATA("Jml. Pend. Miskin (ribu jiwa)",$K$7,"Tahun",2021)</f>
        <v>#REF!</v>
      </c>
      <c r="KZF2" t="s">
        <v>764</v>
      </c>
      <c r="KZG2" s="13">
        <f>GETPIVOTDATA("% Pend. Miskin",$F$7,"Tahun",2020)</f>
        <v>6.6950000000000003</v>
      </c>
      <c r="KZH2" s="13">
        <f>GETPIVOTDATA("% Pend. Miskin",$F$7,"Tahun",2021)</f>
        <v>6.9399999999999995</v>
      </c>
      <c r="KZI2" t="s">
        <v>763</v>
      </c>
      <c r="KZJ2" s="13" t="e">
        <f>GETPIVOTDATA("Jml. Pend. Miskin (ribu jiwa)",$A$7,"Tahun",2020)/GETPIVOTDATA("Jml. Pend. Miskin (ribu jiwa)",$K$7,"Tahun",2020)</f>
        <v>#REF!</v>
      </c>
      <c r="KZK2" s="13" t="e">
        <f>GETPIVOTDATA("Jml. Pend. Miskin (ribu jiwa)",$A$7,"Tahun",2021)/GETPIVOTDATA("Jml. Pend. Miskin (ribu jiwa)",$K$7,"Tahun",2021)</f>
        <v>#REF!</v>
      </c>
      <c r="KZN2" t="s">
        <v>764</v>
      </c>
      <c r="KZO2" s="13">
        <f>GETPIVOTDATA("% Pend. Miskin",$F$7,"Tahun",2020)</f>
        <v>6.6950000000000003</v>
      </c>
      <c r="KZP2" s="13">
        <f>GETPIVOTDATA("% Pend. Miskin",$F$7,"Tahun",2021)</f>
        <v>6.9399999999999995</v>
      </c>
      <c r="KZQ2" t="s">
        <v>763</v>
      </c>
      <c r="KZR2" s="13" t="e">
        <f>GETPIVOTDATA("Jml. Pend. Miskin (ribu jiwa)",$A$7,"Tahun",2020)/GETPIVOTDATA("Jml. Pend. Miskin (ribu jiwa)",$K$7,"Tahun",2020)</f>
        <v>#REF!</v>
      </c>
      <c r="KZS2" s="13" t="e">
        <f>GETPIVOTDATA("Jml. Pend. Miskin (ribu jiwa)",$A$7,"Tahun",2021)/GETPIVOTDATA("Jml. Pend. Miskin (ribu jiwa)",$K$7,"Tahun",2021)</f>
        <v>#REF!</v>
      </c>
      <c r="KZV2" t="s">
        <v>764</v>
      </c>
      <c r="KZW2" s="13">
        <f>GETPIVOTDATA("% Pend. Miskin",$F$7,"Tahun",2020)</f>
        <v>6.6950000000000003</v>
      </c>
      <c r="KZX2" s="13">
        <f>GETPIVOTDATA("% Pend. Miskin",$F$7,"Tahun",2021)</f>
        <v>6.9399999999999995</v>
      </c>
      <c r="KZY2" t="s">
        <v>763</v>
      </c>
      <c r="KZZ2" s="13" t="e">
        <f>GETPIVOTDATA("Jml. Pend. Miskin (ribu jiwa)",$A$7,"Tahun",2020)/GETPIVOTDATA("Jml. Pend. Miskin (ribu jiwa)",$K$7,"Tahun",2020)</f>
        <v>#REF!</v>
      </c>
      <c r="LAA2" s="13" t="e">
        <f>GETPIVOTDATA("Jml. Pend. Miskin (ribu jiwa)",$A$7,"Tahun",2021)/GETPIVOTDATA("Jml. Pend. Miskin (ribu jiwa)",$K$7,"Tahun",2021)</f>
        <v>#REF!</v>
      </c>
      <c r="LAD2" t="s">
        <v>764</v>
      </c>
      <c r="LAE2" s="13">
        <f>GETPIVOTDATA("% Pend. Miskin",$F$7,"Tahun",2020)</f>
        <v>6.6950000000000003</v>
      </c>
      <c r="LAF2" s="13">
        <f>GETPIVOTDATA("% Pend. Miskin",$F$7,"Tahun",2021)</f>
        <v>6.9399999999999995</v>
      </c>
      <c r="LAG2" t="s">
        <v>763</v>
      </c>
      <c r="LAH2" s="13" t="e">
        <f>GETPIVOTDATA("Jml. Pend. Miskin (ribu jiwa)",$A$7,"Tahun",2020)/GETPIVOTDATA("Jml. Pend. Miskin (ribu jiwa)",$K$7,"Tahun",2020)</f>
        <v>#REF!</v>
      </c>
      <c r="LAI2" s="13" t="e">
        <f>GETPIVOTDATA("Jml. Pend. Miskin (ribu jiwa)",$A$7,"Tahun",2021)/GETPIVOTDATA("Jml. Pend. Miskin (ribu jiwa)",$K$7,"Tahun",2021)</f>
        <v>#REF!</v>
      </c>
      <c r="LAL2" t="s">
        <v>764</v>
      </c>
      <c r="LAM2" s="13">
        <f>GETPIVOTDATA("% Pend. Miskin",$F$7,"Tahun",2020)</f>
        <v>6.6950000000000003</v>
      </c>
      <c r="LAN2" s="13">
        <f>GETPIVOTDATA("% Pend. Miskin",$F$7,"Tahun",2021)</f>
        <v>6.9399999999999995</v>
      </c>
      <c r="LAO2" t="s">
        <v>763</v>
      </c>
      <c r="LAP2" s="13" t="e">
        <f>GETPIVOTDATA("Jml. Pend. Miskin (ribu jiwa)",$A$7,"Tahun",2020)/GETPIVOTDATA("Jml. Pend. Miskin (ribu jiwa)",$K$7,"Tahun",2020)</f>
        <v>#REF!</v>
      </c>
      <c r="LAQ2" s="13" t="e">
        <f>GETPIVOTDATA("Jml. Pend. Miskin (ribu jiwa)",$A$7,"Tahun",2021)/GETPIVOTDATA("Jml. Pend. Miskin (ribu jiwa)",$K$7,"Tahun",2021)</f>
        <v>#REF!</v>
      </c>
      <c r="LAT2" t="s">
        <v>764</v>
      </c>
      <c r="LAU2" s="13">
        <f>GETPIVOTDATA("% Pend. Miskin",$F$7,"Tahun",2020)</f>
        <v>6.6950000000000003</v>
      </c>
      <c r="LAV2" s="13">
        <f>GETPIVOTDATA("% Pend. Miskin",$F$7,"Tahun",2021)</f>
        <v>6.9399999999999995</v>
      </c>
      <c r="LAW2" t="s">
        <v>763</v>
      </c>
      <c r="LAX2" s="13" t="e">
        <f>GETPIVOTDATA("Jml. Pend. Miskin (ribu jiwa)",$A$7,"Tahun",2020)/GETPIVOTDATA("Jml. Pend. Miskin (ribu jiwa)",$K$7,"Tahun",2020)</f>
        <v>#REF!</v>
      </c>
      <c r="LAY2" s="13" t="e">
        <f>GETPIVOTDATA("Jml. Pend. Miskin (ribu jiwa)",$A$7,"Tahun",2021)/GETPIVOTDATA("Jml. Pend. Miskin (ribu jiwa)",$K$7,"Tahun",2021)</f>
        <v>#REF!</v>
      </c>
      <c r="LBB2" t="s">
        <v>764</v>
      </c>
      <c r="LBC2" s="13">
        <f>GETPIVOTDATA("% Pend. Miskin",$F$7,"Tahun",2020)</f>
        <v>6.6950000000000003</v>
      </c>
      <c r="LBD2" s="13">
        <f>GETPIVOTDATA("% Pend. Miskin",$F$7,"Tahun",2021)</f>
        <v>6.9399999999999995</v>
      </c>
      <c r="LBE2" t="s">
        <v>763</v>
      </c>
      <c r="LBF2" s="13" t="e">
        <f>GETPIVOTDATA("Jml. Pend. Miskin (ribu jiwa)",$A$7,"Tahun",2020)/GETPIVOTDATA("Jml. Pend. Miskin (ribu jiwa)",$K$7,"Tahun",2020)</f>
        <v>#REF!</v>
      </c>
      <c r="LBG2" s="13" t="e">
        <f>GETPIVOTDATA("Jml. Pend. Miskin (ribu jiwa)",$A$7,"Tahun",2021)/GETPIVOTDATA("Jml. Pend. Miskin (ribu jiwa)",$K$7,"Tahun",2021)</f>
        <v>#REF!</v>
      </c>
      <c r="LBJ2" t="s">
        <v>764</v>
      </c>
      <c r="LBK2" s="13">
        <f>GETPIVOTDATA("% Pend. Miskin",$F$7,"Tahun",2020)</f>
        <v>6.6950000000000003</v>
      </c>
      <c r="LBL2" s="13">
        <f>GETPIVOTDATA("% Pend. Miskin",$F$7,"Tahun",2021)</f>
        <v>6.9399999999999995</v>
      </c>
      <c r="LBM2" t="s">
        <v>763</v>
      </c>
      <c r="LBN2" s="13" t="e">
        <f>GETPIVOTDATA("Jml. Pend. Miskin (ribu jiwa)",$A$7,"Tahun",2020)/GETPIVOTDATA("Jml. Pend. Miskin (ribu jiwa)",$K$7,"Tahun",2020)</f>
        <v>#REF!</v>
      </c>
      <c r="LBO2" s="13" t="e">
        <f>GETPIVOTDATA("Jml. Pend. Miskin (ribu jiwa)",$A$7,"Tahun",2021)/GETPIVOTDATA("Jml. Pend. Miskin (ribu jiwa)",$K$7,"Tahun",2021)</f>
        <v>#REF!</v>
      </c>
      <c r="LBR2" t="s">
        <v>764</v>
      </c>
      <c r="LBS2" s="13">
        <f>GETPIVOTDATA("% Pend. Miskin",$F$7,"Tahun",2020)</f>
        <v>6.6950000000000003</v>
      </c>
      <c r="LBT2" s="13">
        <f>GETPIVOTDATA("% Pend. Miskin",$F$7,"Tahun",2021)</f>
        <v>6.9399999999999995</v>
      </c>
      <c r="LBU2" t="s">
        <v>763</v>
      </c>
      <c r="LBV2" s="13" t="e">
        <f>GETPIVOTDATA("Jml. Pend. Miskin (ribu jiwa)",$A$7,"Tahun",2020)/GETPIVOTDATA("Jml. Pend. Miskin (ribu jiwa)",$K$7,"Tahun",2020)</f>
        <v>#REF!</v>
      </c>
      <c r="LBW2" s="13" t="e">
        <f>GETPIVOTDATA("Jml. Pend. Miskin (ribu jiwa)",$A$7,"Tahun",2021)/GETPIVOTDATA("Jml. Pend. Miskin (ribu jiwa)",$K$7,"Tahun",2021)</f>
        <v>#REF!</v>
      </c>
      <c r="LBZ2" t="s">
        <v>764</v>
      </c>
      <c r="LCA2" s="13">
        <f>GETPIVOTDATA("% Pend. Miskin",$F$7,"Tahun",2020)</f>
        <v>6.6950000000000003</v>
      </c>
      <c r="LCB2" s="13">
        <f>GETPIVOTDATA("% Pend. Miskin",$F$7,"Tahun",2021)</f>
        <v>6.9399999999999995</v>
      </c>
      <c r="LCC2" t="s">
        <v>763</v>
      </c>
      <c r="LCD2" s="13" t="e">
        <f>GETPIVOTDATA("Jml. Pend. Miskin (ribu jiwa)",$A$7,"Tahun",2020)/GETPIVOTDATA("Jml. Pend. Miskin (ribu jiwa)",$K$7,"Tahun",2020)</f>
        <v>#REF!</v>
      </c>
      <c r="LCE2" s="13" t="e">
        <f>GETPIVOTDATA("Jml. Pend. Miskin (ribu jiwa)",$A$7,"Tahun",2021)/GETPIVOTDATA("Jml. Pend. Miskin (ribu jiwa)",$K$7,"Tahun",2021)</f>
        <v>#REF!</v>
      </c>
      <c r="LCH2" t="s">
        <v>764</v>
      </c>
      <c r="LCI2" s="13">
        <f>GETPIVOTDATA("% Pend. Miskin",$F$7,"Tahun",2020)</f>
        <v>6.6950000000000003</v>
      </c>
      <c r="LCJ2" s="13">
        <f>GETPIVOTDATA("% Pend. Miskin",$F$7,"Tahun",2021)</f>
        <v>6.9399999999999995</v>
      </c>
      <c r="LCK2" t="s">
        <v>763</v>
      </c>
      <c r="LCL2" s="13" t="e">
        <f>GETPIVOTDATA("Jml. Pend. Miskin (ribu jiwa)",$A$7,"Tahun",2020)/GETPIVOTDATA("Jml. Pend. Miskin (ribu jiwa)",$K$7,"Tahun",2020)</f>
        <v>#REF!</v>
      </c>
      <c r="LCM2" s="13" t="e">
        <f>GETPIVOTDATA("Jml. Pend. Miskin (ribu jiwa)",$A$7,"Tahun",2021)/GETPIVOTDATA("Jml. Pend. Miskin (ribu jiwa)",$K$7,"Tahun",2021)</f>
        <v>#REF!</v>
      </c>
      <c r="LCP2" t="s">
        <v>764</v>
      </c>
      <c r="LCQ2" s="13">
        <f>GETPIVOTDATA("% Pend. Miskin",$F$7,"Tahun",2020)</f>
        <v>6.6950000000000003</v>
      </c>
      <c r="LCR2" s="13">
        <f>GETPIVOTDATA("% Pend. Miskin",$F$7,"Tahun",2021)</f>
        <v>6.9399999999999995</v>
      </c>
      <c r="LCS2" t="s">
        <v>763</v>
      </c>
      <c r="LCT2" s="13" t="e">
        <f>GETPIVOTDATA("Jml. Pend. Miskin (ribu jiwa)",$A$7,"Tahun",2020)/GETPIVOTDATA("Jml. Pend. Miskin (ribu jiwa)",$K$7,"Tahun",2020)</f>
        <v>#REF!</v>
      </c>
      <c r="LCU2" s="13" t="e">
        <f>GETPIVOTDATA("Jml. Pend. Miskin (ribu jiwa)",$A$7,"Tahun",2021)/GETPIVOTDATA("Jml. Pend. Miskin (ribu jiwa)",$K$7,"Tahun",2021)</f>
        <v>#REF!</v>
      </c>
      <c r="LCX2" t="s">
        <v>764</v>
      </c>
      <c r="LCY2" s="13">
        <f>GETPIVOTDATA("% Pend. Miskin",$F$7,"Tahun",2020)</f>
        <v>6.6950000000000003</v>
      </c>
      <c r="LCZ2" s="13">
        <f>GETPIVOTDATA("% Pend. Miskin",$F$7,"Tahun",2021)</f>
        <v>6.9399999999999995</v>
      </c>
      <c r="LDA2" t="s">
        <v>763</v>
      </c>
      <c r="LDB2" s="13" t="e">
        <f>GETPIVOTDATA("Jml. Pend. Miskin (ribu jiwa)",$A$7,"Tahun",2020)/GETPIVOTDATA("Jml. Pend. Miskin (ribu jiwa)",$K$7,"Tahun",2020)</f>
        <v>#REF!</v>
      </c>
      <c r="LDC2" s="13" t="e">
        <f>GETPIVOTDATA("Jml. Pend. Miskin (ribu jiwa)",$A$7,"Tahun",2021)/GETPIVOTDATA("Jml. Pend. Miskin (ribu jiwa)",$K$7,"Tahun",2021)</f>
        <v>#REF!</v>
      </c>
      <c r="LDF2" t="s">
        <v>764</v>
      </c>
      <c r="LDG2" s="13">
        <f>GETPIVOTDATA("% Pend. Miskin",$F$7,"Tahun",2020)</f>
        <v>6.6950000000000003</v>
      </c>
      <c r="LDH2" s="13">
        <f>GETPIVOTDATA("% Pend. Miskin",$F$7,"Tahun",2021)</f>
        <v>6.9399999999999995</v>
      </c>
      <c r="LDI2" t="s">
        <v>763</v>
      </c>
      <c r="LDJ2" s="13" t="e">
        <f>GETPIVOTDATA("Jml. Pend. Miskin (ribu jiwa)",$A$7,"Tahun",2020)/GETPIVOTDATA("Jml. Pend. Miskin (ribu jiwa)",$K$7,"Tahun",2020)</f>
        <v>#REF!</v>
      </c>
      <c r="LDK2" s="13" t="e">
        <f>GETPIVOTDATA("Jml. Pend. Miskin (ribu jiwa)",$A$7,"Tahun",2021)/GETPIVOTDATA("Jml. Pend. Miskin (ribu jiwa)",$K$7,"Tahun",2021)</f>
        <v>#REF!</v>
      </c>
      <c r="LDN2" t="s">
        <v>764</v>
      </c>
      <c r="LDO2" s="13">
        <f>GETPIVOTDATA("% Pend. Miskin",$F$7,"Tahun",2020)</f>
        <v>6.6950000000000003</v>
      </c>
      <c r="LDP2" s="13">
        <f>GETPIVOTDATA("% Pend. Miskin",$F$7,"Tahun",2021)</f>
        <v>6.9399999999999995</v>
      </c>
      <c r="LDQ2" t="s">
        <v>763</v>
      </c>
      <c r="LDR2" s="13" t="e">
        <f>GETPIVOTDATA("Jml. Pend. Miskin (ribu jiwa)",$A$7,"Tahun",2020)/GETPIVOTDATA("Jml. Pend. Miskin (ribu jiwa)",$K$7,"Tahun",2020)</f>
        <v>#REF!</v>
      </c>
      <c r="LDS2" s="13" t="e">
        <f>GETPIVOTDATA("Jml. Pend. Miskin (ribu jiwa)",$A$7,"Tahun",2021)/GETPIVOTDATA("Jml. Pend. Miskin (ribu jiwa)",$K$7,"Tahun",2021)</f>
        <v>#REF!</v>
      </c>
      <c r="LDV2" t="s">
        <v>764</v>
      </c>
      <c r="LDW2" s="13">
        <f>GETPIVOTDATA("% Pend. Miskin",$F$7,"Tahun",2020)</f>
        <v>6.6950000000000003</v>
      </c>
      <c r="LDX2" s="13">
        <f>GETPIVOTDATA("% Pend. Miskin",$F$7,"Tahun",2021)</f>
        <v>6.9399999999999995</v>
      </c>
      <c r="LDY2" t="s">
        <v>763</v>
      </c>
      <c r="LDZ2" s="13" t="e">
        <f>GETPIVOTDATA("Jml. Pend. Miskin (ribu jiwa)",$A$7,"Tahun",2020)/GETPIVOTDATA("Jml. Pend. Miskin (ribu jiwa)",$K$7,"Tahun",2020)</f>
        <v>#REF!</v>
      </c>
      <c r="LEA2" s="13" t="e">
        <f>GETPIVOTDATA("Jml. Pend. Miskin (ribu jiwa)",$A$7,"Tahun",2021)/GETPIVOTDATA("Jml. Pend. Miskin (ribu jiwa)",$K$7,"Tahun",2021)</f>
        <v>#REF!</v>
      </c>
      <c r="LED2" t="s">
        <v>764</v>
      </c>
      <c r="LEE2" s="13">
        <f>GETPIVOTDATA("% Pend. Miskin",$F$7,"Tahun",2020)</f>
        <v>6.6950000000000003</v>
      </c>
      <c r="LEF2" s="13">
        <f>GETPIVOTDATA("% Pend. Miskin",$F$7,"Tahun",2021)</f>
        <v>6.9399999999999995</v>
      </c>
      <c r="LEG2" t="s">
        <v>763</v>
      </c>
      <c r="LEH2" s="13" t="e">
        <f>GETPIVOTDATA("Jml. Pend. Miskin (ribu jiwa)",$A$7,"Tahun",2020)/GETPIVOTDATA("Jml. Pend. Miskin (ribu jiwa)",$K$7,"Tahun",2020)</f>
        <v>#REF!</v>
      </c>
      <c r="LEI2" s="13" t="e">
        <f>GETPIVOTDATA("Jml. Pend. Miskin (ribu jiwa)",$A$7,"Tahun",2021)/GETPIVOTDATA("Jml. Pend. Miskin (ribu jiwa)",$K$7,"Tahun",2021)</f>
        <v>#REF!</v>
      </c>
      <c r="LEL2" t="s">
        <v>764</v>
      </c>
      <c r="LEM2" s="13">
        <f>GETPIVOTDATA("% Pend. Miskin",$F$7,"Tahun",2020)</f>
        <v>6.6950000000000003</v>
      </c>
      <c r="LEN2" s="13">
        <f>GETPIVOTDATA("% Pend. Miskin",$F$7,"Tahun",2021)</f>
        <v>6.9399999999999995</v>
      </c>
      <c r="LEO2" t="s">
        <v>763</v>
      </c>
      <c r="LEP2" s="13" t="e">
        <f>GETPIVOTDATA("Jml. Pend. Miskin (ribu jiwa)",$A$7,"Tahun",2020)/GETPIVOTDATA("Jml. Pend. Miskin (ribu jiwa)",$K$7,"Tahun",2020)</f>
        <v>#REF!</v>
      </c>
      <c r="LEQ2" s="13" t="e">
        <f>GETPIVOTDATA("Jml. Pend. Miskin (ribu jiwa)",$A$7,"Tahun",2021)/GETPIVOTDATA("Jml. Pend. Miskin (ribu jiwa)",$K$7,"Tahun",2021)</f>
        <v>#REF!</v>
      </c>
      <c r="LET2" t="s">
        <v>764</v>
      </c>
      <c r="LEU2" s="13">
        <f>GETPIVOTDATA("% Pend. Miskin",$F$7,"Tahun",2020)</f>
        <v>6.6950000000000003</v>
      </c>
      <c r="LEV2" s="13">
        <f>GETPIVOTDATA("% Pend. Miskin",$F$7,"Tahun",2021)</f>
        <v>6.9399999999999995</v>
      </c>
      <c r="LEW2" t="s">
        <v>763</v>
      </c>
      <c r="LEX2" s="13" t="e">
        <f>GETPIVOTDATA("Jml. Pend. Miskin (ribu jiwa)",$A$7,"Tahun",2020)/GETPIVOTDATA("Jml. Pend. Miskin (ribu jiwa)",$K$7,"Tahun",2020)</f>
        <v>#REF!</v>
      </c>
      <c r="LEY2" s="13" t="e">
        <f>GETPIVOTDATA("Jml. Pend. Miskin (ribu jiwa)",$A$7,"Tahun",2021)/GETPIVOTDATA("Jml. Pend. Miskin (ribu jiwa)",$K$7,"Tahun",2021)</f>
        <v>#REF!</v>
      </c>
      <c r="LFB2" t="s">
        <v>764</v>
      </c>
      <c r="LFC2" s="13">
        <f>GETPIVOTDATA("% Pend. Miskin",$F$7,"Tahun",2020)</f>
        <v>6.6950000000000003</v>
      </c>
      <c r="LFD2" s="13">
        <f>GETPIVOTDATA("% Pend. Miskin",$F$7,"Tahun",2021)</f>
        <v>6.9399999999999995</v>
      </c>
      <c r="LFE2" t="s">
        <v>763</v>
      </c>
      <c r="LFF2" s="13" t="e">
        <f>GETPIVOTDATA("Jml. Pend. Miskin (ribu jiwa)",$A$7,"Tahun",2020)/GETPIVOTDATA("Jml. Pend. Miskin (ribu jiwa)",$K$7,"Tahun",2020)</f>
        <v>#REF!</v>
      </c>
      <c r="LFG2" s="13" t="e">
        <f>GETPIVOTDATA("Jml. Pend. Miskin (ribu jiwa)",$A$7,"Tahun",2021)/GETPIVOTDATA("Jml. Pend. Miskin (ribu jiwa)",$K$7,"Tahun",2021)</f>
        <v>#REF!</v>
      </c>
      <c r="LFJ2" t="s">
        <v>764</v>
      </c>
      <c r="LFK2" s="13">
        <f>GETPIVOTDATA("% Pend. Miskin",$F$7,"Tahun",2020)</f>
        <v>6.6950000000000003</v>
      </c>
      <c r="LFL2" s="13">
        <f>GETPIVOTDATA("% Pend. Miskin",$F$7,"Tahun",2021)</f>
        <v>6.9399999999999995</v>
      </c>
      <c r="LFM2" t="s">
        <v>763</v>
      </c>
      <c r="LFN2" s="13" t="e">
        <f>GETPIVOTDATA("Jml. Pend. Miskin (ribu jiwa)",$A$7,"Tahun",2020)/GETPIVOTDATA("Jml. Pend. Miskin (ribu jiwa)",$K$7,"Tahun",2020)</f>
        <v>#REF!</v>
      </c>
      <c r="LFO2" s="13" t="e">
        <f>GETPIVOTDATA("Jml. Pend. Miskin (ribu jiwa)",$A$7,"Tahun",2021)/GETPIVOTDATA("Jml. Pend. Miskin (ribu jiwa)",$K$7,"Tahun",2021)</f>
        <v>#REF!</v>
      </c>
      <c r="LFR2" t="s">
        <v>764</v>
      </c>
      <c r="LFS2" s="13">
        <f>GETPIVOTDATA("% Pend. Miskin",$F$7,"Tahun",2020)</f>
        <v>6.6950000000000003</v>
      </c>
      <c r="LFT2" s="13">
        <f>GETPIVOTDATA("% Pend. Miskin",$F$7,"Tahun",2021)</f>
        <v>6.9399999999999995</v>
      </c>
      <c r="LFU2" t="s">
        <v>763</v>
      </c>
      <c r="LFV2" s="13" t="e">
        <f>GETPIVOTDATA("Jml. Pend. Miskin (ribu jiwa)",$A$7,"Tahun",2020)/GETPIVOTDATA("Jml. Pend. Miskin (ribu jiwa)",$K$7,"Tahun",2020)</f>
        <v>#REF!</v>
      </c>
      <c r="LFW2" s="13" t="e">
        <f>GETPIVOTDATA("Jml. Pend. Miskin (ribu jiwa)",$A$7,"Tahun",2021)/GETPIVOTDATA("Jml. Pend. Miskin (ribu jiwa)",$K$7,"Tahun",2021)</f>
        <v>#REF!</v>
      </c>
      <c r="LFZ2" t="s">
        <v>764</v>
      </c>
      <c r="LGA2" s="13">
        <f>GETPIVOTDATA("% Pend. Miskin",$F$7,"Tahun",2020)</f>
        <v>6.6950000000000003</v>
      </c>
      <c r="LGB2" s="13">
        <f>GETPIVOTDATA("% Pend. Miskin",$F$7,"Tahun",2021)</f>
        <v>6.9399999999999995</v>
      </c>
      <c r="LGC2" t="s">
        <v>763</v>
      </c>
      <c r="LGD2" s="13" t="e">
        <f>GETPIVOTDATA("Jml. Pend. Miskin (ribu jiwa)",$A$7,"Tahun",2020)/GETPIVOTDATA("Jml. Pend. Miskin (ribu jiwa)",$K$7,"Tahun",2020)</f>
        <v>#REF!</v>
      </c>
      <c r="LGE2" s="13" t="e">
        <f>GETPIVOTDATA("Jml. Pend. Miskin (ribu jiwa)",$A$7,"Tahun",2021)/GETPIVOTDATA("Jml. Pend. Miskin (ribu jiwa)",$K$7,"Tahun",2021)</f>
        <v>#REF!</v>
      </c>
      <c r="LGH2" t="s">
        <v>764</v>
      </c>
      <c r="LGI2" s="13">
        <f>GETPIVOTDATA("% Pend. Miskin",$F$7,"Tahun",2020)</f>
        <v>6.6950000000000003</v>
      </c>
      <c r="LGJ2" s="13">
        <f>GETPIVOTDATA("% Pend. Miskin",$F$7,"Tahun",2021)</f>
        <v>6.9399999999999995</v>
      </c>
      <c r="LGK2" t="s">
        <v>763</v>
      </c>
      <c r="LGL2" s="13" t="e">
        <f>GETPIVOTDATA("Jml. Pend. Miskin (ribu jiwa)",$A$7,"Tahun",2020)/GETPIVOTDATA("Jml. Pend. Miskin (ribu jiwa)",$K$7,"Tahun",2020)</f>
        <v>#REF!</v>
      </c>
      <c r="LGM2" s="13" t="e">
        <f>GETPIVOTDATA("Jml. Pend. Miskin (ribu jiwa)",$A$7,"Tahun",2021)/GETPIVOTDATA("Jml. Pend. Miskin (ribu jiwa)",$K$7,"Tahun",2021)</f>
        <v>#REF!</v>
      </c>
      <c r="LGP2" t="s">
        <v>764</v>
      </c>
      <c r="LGQ2" s="13">
        <f>GETPIVOTDATA("% Pend. Miskin",$F$7,"Tahun",2020)</f>
        <v>6.6950000000000003</v>
      </c>
      <c r="LGR2" s="13">
        <f>GETPIVOTDATA("% Pend. Miskin",$F$7,"Tahun",2021)</f>
        <v>6.9399999999999995</v>
      </c>
      <c r="LGS2" t="s">
        <v>763</v>
      </c>
      <c r="LGT2" s="13" t="e">
        <f>GETPIVOTDATA("Jml. Pend. Miskin (ribu jiwa)",$A$7,"Tahun",2020)/GETPIVOTDATA("Jml. Pend. Miskin (ribu jiwa)",$K$7,"Tahun",2020)</f>
        <v>#REF!</v>
      </c>
      <c r="LGU2" s="13" t="e">
        <f>GETPIVOTDATA("Jml. Pend. Miskin (ribu jiwa)",$A$7,"Tahun",2021)/GETPIVOTDATA("Jml. Pend. Miskin (ribu jiwa)",$K$7,"Tahun",2021)</f>
        <v>#REF!</v>
      </c>
      <c r="LGX2" t="s">
        <v>764</v>
      </c>
      <c r="LGY2" s="13">
        <f>GETPIVOTDATA("% Pend. Miskin",$F$7,"Tahun",2020)</f>
        <v>6.6950000000000003</v>
      </c>
      <c r="LGZ2" s="13">
        <f>GETPIVOTDATA("% Pend. Miskin",$F$7,"Tahun",2021)</f>
        <v>6.9399999999999995</v>
      </c>
      <c r="LHA2" t="s">
        <v>763</v>
      </c>
      <c r="LHB2" s="13" t="e">
        <f>GETPIVOTDATA("Jml. Pend. Miskin (ribu jiwa)",$A$7,"Tahun",2020)/GETPIVOTDATA("Jml. Pend. Miskin (ribu jiwa)",$K$7,"Tahun",2020)</f>
        <v>#REF!</v>
      </c>
      <c r="LHC2" s="13" t="e">
        <f>GETPIVOTDATA("Jml. Pend. Miskin (ribu jiwa)",$A$7,"Tahun",2021)/GETPIVOTDATA("Jml. Pend. Miskin (ribu jiwa)",$K$7,"Tahun",2021)</f>
        <v>#REF!</v>
      </c>
      <c r="LHF2" t="s">
        <v>764</v>
      </c>
      <c r="LHG2" s="13">
        <f>GETPIVOTDATA("% Pend. Miskin",$F$7,"Tahun",2020)</f>
        <v>6.6950000000000003</v>
      </c>
      <c r="LHH2" s="13">
        <f>GETPIVOTDATA("% Pend. Miskin",$F$7,"Tahun",2021)</f>
        <v>6.9399999999999995</v>
      </c>
      <c r="LHI2" t="s">
        <v>763</v>
      </c>
      <c r="LHJ2" s="13" t="e">
        <f>GETPIVOTDATA("Jml. Pend. Miskin (ribu jiwa)",$A$7,"Tahun",2020)/GETPIVOTDATA("Jml. Pend. Miskin (ribu jiwa)",$K$7,"Tahun",2020)</f>
        <v>#REF!</v>
      </c>
      <c r="LHK2" s="13" t="e">
        <f>GETPIVOTDATA("Jml. Pend. Miskin (ribu jiwa)",$A$7,"Tahun",2021)/GETPIVOTDATA("Jml. Pend. Miskin (ribu jiwa)",$K$7,"Tahun",2021)</f>
        <v>#REF!</v>
      </c>
      <c r="LHN2" t="s">
        <v>764</v>
      </c>
      <c r="LHO2" s="13">
        <f>GETPIVOTDATA("% Pend. Miskin",$F$7,"Tahun",2020)</f>
        <v>6.6950000000000003</v>
      </c>
      <c r="LHP2" s="13">
        <f>GETPIVOTDATA("% Pend. Miskin",$F$7,"Tahun",2021)</f>
        <v>6.9399999999999995</v>
      </c>
      <c r="LHQ2" t="s">
        <v>763</v>
      </c>
      <c r="LHR2" s="13" t="e">
        <f>GETPIVOTDATA("Jml. Pend. Miskin (ribu jiwa)",$A$7,"Tahun",2020)/GETPIVOTDATA("Jml. Pend. Miskin (ribu jiwa)",$K$7,"Tahun",2020)</f>
        <v>#REF!</v>
      </c>
      <c r="LHS2" s="13" t="e">
        <f>GETPIVOTDATA("Jml. Pend. Miskin (ribu jiwa)",$A$7,"Tahun",2021)/GETPIVOTDATA("Jml. Pend. Miskin (ribu jiwa)",$K$7,"Tahun",2021)</f>
        <v>#REF!</v>
      </c>
      <c r="LHV2" t="s">
        <v>764</v>
      </c>
      <c r="LHW2" s="13">
        <f>GETPIVOTDATA("% Pend. Miskin",$F$7,"Tahun",2020)</f>
        <v>6.6950000000000003</v>
      </c>
      <c r="LHX2" s="13">
        <f>GETPIVOTDATA("% Pend. Miskin",$F$7,"Tahun",2021)</f>
        <v>6.9399999999999995</v>
      </c>
      <c r="LHY2" t="s">
        <v>763</v>
      </c>
      <c r="LHZ2" s="13" t="e">
        <f>GETPIVOTDATA("Jml. Pend. Miskin (ribu jiwa)",$A$7,"Tahun",2020)/GETPIVOTDATA("Jml. Pend. Miskin (ribu jiwa)",$K$7,"Tahun",2020)</f>
        <v>#REF!</v>
      </c>
      <c r="LIA2" s="13" t="e">
        <f>GETPIVOTDATA("Jml. Pend. Miskin (ribu jiwa)",$A$7,"Tahun",2021)/GETPIVOTDATA("Jml. Pend. Miskin (ribu jiwa)",$K$7,"Tahun",2021)</f>
        <v>#REF!</v>
      </c>
      <c r="LID2" t="s">
        <v>764</v>
      </c>
      <c r="LIE2" s="13">
        <f>GETPIVOTDATA("% Pend. Miskin",$F$7,"Tahun",2020)</f>
        <v>6.6950000000000003</v>
      </c>
      <c r="LIF2" s="13">
        <f>GETPIVOTDATA("% Pend. Miskin",$F$7,"Tahun",2021)</f>
        <v>6.9399999999999995</v>
      </c>
      <c r="LIG2" t="s">
        <v>763</v>
      </c>
      <c r="LIH2" s="13" t="e">
        <f>GETPIVOTDATA("Jml. Pend. Miskin (ribu jiwa)",$A$7,"Tahun",2020)/GETPIVOTDATA("Jml. Pend. Miskin (ribu jiwa)",$K$7,"Tahun",2020)</f>
        <v>#REF!</v>
      </c>
      <c r="LII2" s="13" t="e">
        <f>GETPIVOTDATA("Jml. Pend. Miskin (ribu jiwa)",$A$7,"Tahun",2021)/GETPIVOTDATA("Jml. Pend. Miskin (ribu jiwa)",$K$7,"Tahun",2021)</f>
        <v>#REF!</v>
      </c>
      <c r="LIL2" t="s">
        <v>764</v>
      </c>
      <c r="LIM2" s="13">
        <f>GETPIVOTDATA("% Pend. Miskin",$F$7,"Tahun",2020)</f>
        <v>6.6950000000000003</v>
      </c>
      <c r="LIN2" s="13">
        <f>GETPIVOTDATA("% Pend. Miskin",$F$7,"Tahun",2021)</f>
        <v>6.9399999999999995</v>
      </c>
      <c r="LIO2" t="s">
        <v>763</v>
      </c>
      <c r="LIP2" s="13" t="e">
        <f>GETPIVOTDATA("Jml. Pend. Miskin (ribu jiwa)",$A$7,"Tahun",2020)/GETPIVOTDATA("Jml. Pend. Miskin (ribu jiwa)",$K$7,"Tahun",2020)</f>
        <v>#REF!</v>
      </c>
      <c r="LIQ2" s="13" t="e">
        <f>GETPIVOTDATA("Jml. Pend. Miskin (ribu jiwa)",$A$7,"Tahun",2021)/GETPIVOTDATA("Jml. Pend. Miskin (ribu jiwa)",$K$7,"Tahun",2021)</f>
        <v>#REF!</v>
      </c>
      <c r="LIT2" t="s">
        <v>764</v>
      </c>
      <c r="LIU2" s="13">
        <f>GETPIVOTDATA("% Pend. Miskin",$F$7,"Tahun",2020)</f>
        <v>6.6950000000000003</v>
      </c>
      <c r="LIV2" s="13">
        <f>GETPIVOTDATA("% Pend. Miskin",$F$7,"Tahun",2021)</f>
        <v>6.9399999999999995</v>
      </c>
      <c r="LIW2" t="s">
        <v>763</v>
      </c>
      <c r="LIX2" s="13" t="e">
        <f>GETPIVOTDATA("Jml. Pend. Miskin (ribu jiwa)",$A$7,"Tahun",2020)/GETPIVOTDATA("Jml. Pend. Miskin (ribu jiwa)",$K$7,"Tahun",2020)</f>
        <v>#REF!</v>
      </c>
      <c r="LIY2" s="13" t="e">
        <f>GETPIVOTDATA("Jml. Pend. Miskin (ribu jiwa)",$A$7,"Tahun",2021)/GETPIVOTDATA("Jml. Pend. Miskin (ribu jiwa)",$K$7,"Tahun",2021)</f>
        <v>#REF!</v>
      </c>
      <c r="LJB2" t="s">
        <v>764</v>
      </c>
      <c r="LJC2" s="13">
        <f>GETPIVOTDATA("% Pend. Miskin",$F$7,"Tahun",2020)</f>
        <v>6.6950000000000003</v>
      </c>
      <c r="LJD2" s="13">
        <f>GETPIVOTDATA("% Pend. Miskin",$F$7,"Tahun",2021)</f>
        <v>6.9399999999999995</v>
      </c>
      <c r="LJE2" t="s">
        <v>763</v>
      </c>
      <c r="LJF2" s="13" t="e">
        <f>GETPIVOTDATA("Jml. Pend. Miskin (ribu jiwa)",$A$7,"Tahun",2020)/GETPIVOTDATA("Jml. Pend. Miskin (ribu jiwa)",$K$7,"Tahun",2020)</f>
        <v>#REF!</v>
      </c>
      <c r="LJG2" s="13" t="e">
        <f>GETPIVOTDATA("Jml. Pend. Miskin (ribu jiwa)",$A$7,"Tahun",2021)/GETPIVOTDATA("Jml. Pend. Miskin (ribu jiwa)",$K$7,"Tahun",2021)</f>
        <v>#REF!</v>
      </c>
      <c r="LJJ2" t="s">
        <v>764</v>
      </c>
      <c r="LJK2" s="13">
        <f>GETPIVOTDATA("% Pend. Miskin",$F$7,"Tahun",2020)</f>
        <v>6.6950000000000003</v>
      </c>
      <c r="LJL2" s="13">
        <f>GETPIVOTDATA("% Pend. Miskin",$F$7,"Tahun",2021)</f>
        <v>6.9399999999999995</v>
      </c>
      <c r="LJM2" t="s">
        <v>763</v>
      </c>
      <c r="LJN2" s="13" t="e">
        <f>GETPIVOTDATA("Jml. Pend. Miskin (ribu jiwa)",$A$7,"Tahun",2020)/GETPIVOTDATA("Jml. Pend. Miskin (ribu jiwa)",$K$7,"Tahun",2020)</f>
        <v>#REF!</v>
      </c>
      <c r="LJO2" s="13" t="e">
        <f>GETPIVOTDATA("Jml. Pend. Miskin (ribu jiwa)",$A$7,"Tahun",2021)/GETPIVOTDATA("Jml. Pend. Miskin (ribu jiwa)",$K$7,"Tahun",2021)</f>
        <v>#REF!</v>
      </c>
      <c r="LJR2" t="s">
        <v>764</v>
      </c>
      <c r="LJS2" s="13">
        <f>GETPIVOTDATA("% Pend. Miskin",$F$7,"Tahun",2020)</f>
        <v>6.6950000000000003</v>
      </c>
      <c r="LJT2" s="13">
        <f>GETPIVOTDATA("% Pend. Miskin",$F$7,"Tahun",2021)</f>
        <v>6.9399999999999995</v>
      </c>
      <c r="LJU2" t="s">
        <v>763</v>
      </c>
      <c r="LJV2" s="13" t="e">
        <f>GETPIVOTDATA("Jml. Pend. Miskin (ribu jiwa)",$A$7,"Tahun",2020)/GETPIVOTDATA("Jml. Pend. Miskin (ribu jiwa)",$K$7,"Tahun",2020)</f>
        <v>#REF!</v>
      </c>
      <c r="LJW2" s="13" t="e">
        <f>GETPIVOTDATA("Jml. Pend. Miskin (ribu jiwa)",$A$7,"Tahun",2021)/GETPIVOTDATA("Jml. Pend. Miskin (ribu jiwa)",$K$7,"Tahun",2021)</f>
        <v>#REF!</v>
      </c>
      <c r="LJZ2" t="s">
        <v>764</v>
      </c>
      <c r="LKA2" s="13">
        <f>GETPIVOTDATA("% Pend. Miskin",$F$7,"Tahun",2020)</f>
        <v>6.6950000000000003</v>
      </c>
      <c r="LKB2" s="13">
        <f>GETPIVOTDATA("% Pend. Miskin",$F$7,"Tahun",2021)</f>
        <v>6.9399999999999995</v>
      </c>
      <c r="LKC2" t="s">
        <v>763</v>
      </c>
      <c r="LKD2" s="13" t="e">
        <f>GETPIVOTDATA("Jml. Pend. Miskin (ribu jiwa)",$A$7,"Tahun",2020)/GETPIVOTDATA("Jml. Pend. Miskin (ribu jiwa)",$K$7,"Tahun",2020)</f>
        <v>#REF!</v>
      </c>
      <c r="LKE2" s="13" t="e">
        <f>GETPIVOTDATA("Jml. Pend. Miskin (ribu jiwa)",$A$7,"Tahun",2021)/GETPIVOTDATA("Jml. Pend. Miskin (ribu jiwa)",$K$7,"Tahun",2021)</f>
        <v>#REF!</v>
      </c>
      <c r="LKH2" t="s">
        <v>764</v>
      </c>
      <c r="LKI2" s="13">
        <f>GETPIVOTDATA("% Pend. Miskin",$F$7,"Tahun",2020)</f>
        <v>6.6950000000000003</v>
      </c>
      <c r="LKJ2" s="13">
        <f>GETPIVOTDATA("% Pend. Miskin",$F$7,"Tahun",2021)</f>
        <v>6.9399999999999995</v>
      </c>
      <c r="LKK2" t="s">
        <v>763</v>
      </c>
      <c r="LKL2" s="13" t="e">
        <f>GETPIVOTDATA("Jml. Pend. Miskin (ribu jiwa)",$A$7,"Tahun",2020)/GETPIVOTDATA("Jml. Pend. Miskin (ribu jiwa)",$K$7,"Tahun",2020)</f>
        <v>#REF!</v>
      </c>
      <c r="LKM2" s="13" t="e">
        <f>GETPIVOTDATA("Jml. Pend. Miskin (ribu jiwa)",$A$7,"Tahun",2021)/GETPIVOTDATA("Jml. Pend. Miskin (ribu jiwa)",$K$7,"Tahun",2021)</f>
        <v>#REF!</v>
      </c>
      <c r="LKP2" t="s">
        <v>764</v>
      </c>
      <c r="LKQ2" s="13">
        <f>GETPIVOTDATA("% Pend. Miskin",$F$7,"Tahun",2020)</f>
        <v>6.6950000000000003</v>
      </c>
      <c r="LKR2" s="13">
        <f>GETPIVOTDATA("% Pend. Miskin",$F$7,"Tahun",2021)</f>
        <v>6.9399999999999995</v>
      </c>
      <c r="LKS2" t="s">
        <v>763</v>
      </c>
      <c r="LKT2" s="13" t="e">
        <f>GETPIVOTDATA("Jml. Pend. Miskin (ribu jiwa)",$A$7,"Tahun",2020)/GETPIVOTDATA("Jml. Pend. Miskin (ribu jiwa)",$K$7,"Tahun",2020)</f>
        <v>#REF!</v>
      </c>
      <c r="LKU2" s="13" t="e">
        <f>GETPIVOTDATA("Jml. Pend. Miskin (ribu jiwa)",$A$7,"Tahun",2021)/GETPIVOTDATA("Jml. Pend. Miskin (ribu jiwa)",$K$7,"Tahun",2021)</f>
        <v>#REF!</v>
      </c>
      <c r="LKX2" t="s">
        <v>764</v>
      </c>
      <c r="LKY2" s="13">
        <f>GETPIVOTDATA("% Pend. Miskin",$F$7,"Tahun",2020)</f>
        <v>6.6950000000000003</v>
      </c>
      <c r="LKZ2" s="13">
        <f>GETPIVOTDATA("% Pend. Miskin",$F$7,"Tahun",2021)</f>
        <v>6.9399999999999995</v>
      </c>
      <c r="LLA2" t="s">
        <v>763</v>
      </c>
      <c r="LLB2" s="13" t="e">
        <f>GETPIVOTDATA("Jml. Pend. Miskin (ribu jiwa)",$A$7,"Tahun",2020)/GETPIVOTDATA("Jml. Pend. Miskin (ribu jiwa)",$K$7,"Tahun",2020)</f>
        <v>#REF!</v>
      </c>
      <c r="LLC2" s="13" t="e">
        <f>GETPIVOTDATA("Jml. Pend. Miskin (ribu jiwa)",$A$7,"Tahun",2021)/GETPIVOTDATA("Jml. Pend. Miskin (ribu jiwa)",$K$7,"Tahun",2021)</f>
        <v>#REF!</v>
      </c>
      <c r="LLF2" t="s">
        <v>764</v>
      </c>
      <c r="LLG2" s="13">
        <f>GETPIVOTDATA("% Pend. Miskin",$F$7,"Tahun",2020)</f>
        <v>6.6950000000000003</v>
      </c>
      <c r="LLH2" s="13">
        <f>GETPIVOTDATA("% Pend. Miskin",$F$7,"Tahun",2021)</f>
        <v>6.9399999999999995</v>
      </c>
      <c r="LLI2" t="s">
        <v>763</v>
      </c>
      <c r="LLJ2" s="13" t="e">
        <f>GETPIVOTDATA("Jml. Pend. Miskin (ribu jiwa)",$A$7,"Tahun",2020)/GETPIVOTDATA("Jml. Pend. Miskin (ribu jiwa)",$K$7,"Tahun",2020)</f>
        <v>#REF!</v>
      </c>
      <c r="LLK2" s="13" t="e">
        <f>GETPIVOTDATA("Jml. Pend. Miskin (ribu jiwa)",$A$7,"Tahun",2021)/GETPIVOTDATA("Jml. Pend. Miskin (ribu jiwa)",$K$7,"Tahun",2021)</f>
        <v>#REF!</v>
      </c>
      <c r="LLN2" t="s">
        <v>764</v>
      </c>
      <c r="LLO2" s="13">
        <f>GETPIVOTDATA("% Pend. Miskin",$F$7,"Tahun",2020)</f>
        <v>6.6950000000000003</v>
      </c>
      <c r="LLP2" s="13">
        <f>GETPIVOTDATA("% Pend. Miskin",$F$7,"Tahun",2021)</f>
        <v>6.9399999999999995</v>
      </c>
      <c r="LLQ2" t="s">
        <v>763</v>
      </c>
      <c r="LLR2" s="13" t="e">
        <f>GETPIVOTDATA("Jml. Pend. Miskin (ribu jiwa)",$A$7,"Tahun",2020)/GETPIVOTDATA("Jml. Pend. Miskin (ribu jiwa)",$K$7,"Tahun",2020)</f>
        <v>#REF!</v>
      </c>
      <c r="LLS2" s="13" t="e">
        <f>GETPIVOTDATA("Jml. Pend. Miskin (ribu jiwa)",$A$7,"Tahun",2021)/GETPIVOTDATA("Jml. Pend. Miskin (ribu jiwa)",$K$7,"Tahun",2021)</f>
        <v>#REF!</v>
      </c>
      <c r="LLV2" t="s">
        <v>764</v>
      </c>
      <c r="LLW2" s="13">
        <f>GETPIVOTDATA("% Pend. Miskin",$F$7,"Tahun",2020)</f>
        <v>6.6950000000000003</v>
      </c>
      <c r="LLX2" s="13">
        <f>GETPIVOTDATA("% Pend. Miskin",$F$7,"Tahun",2021)</f>
        <v>6.9399999999999995</v>
      </c>
      <c r="LLY2" t="s">
        <v>763</v>
      </c>
      <c r="LLZ2" s="13" t="e">
        <f>GETPIVOTDATA("Jml. Pend. Miskin (ribu jiwa)",$A$7,"Tahun",2020)/GETPIVOTDATA("Jml. Pend. Miskin (ribu jiwa)",$K$7,"Tahun",2020)</f>
        <v>#REF!</v>
      </c>
      <c r="LMA2" s="13" t="e">
        <f>GETPIVOTDATA("Jml. Pend. Miskin (ribu jiwa)",$A$7,"Tahun",2021)/GETPIVOTDATA("Jml. Pend. Miskin (ribu jiwa)",$K$7,"Tahun",2021)</f>
        <v>#REF!</v>
      </c>
      <c r="LMD2" t="s">
        <v>764</v>
      </c>
      <c r="LME2" s="13">
        <f>GETPIVOTDATA("% Pend. Miskin",$F$7,"Tahun",2020)</f>
        <v>6.6950000000000003</v>
      </c>
      <c r="LMF2" s="13">
        <f>GETPIVOTDATA("% Pend. Miskin",$F$7,"Tahun",2021)</f>
        <v>6.9399999999999995</v>
      </c>
      <c r="LMG2" t="s">
        <v>763</v>
      </c>
      <c r="LMH2" s="13" t="e">
        <f>GETPIVOTDATA("Jml. Pend. Miskin (ribu jiwa)",$A$7,"Tahun",2020)/GETPIVOTDATA("Jml. Pend. Miskin (ribu jiwa)",$K$7,"Tahun",2020)</f>
        <v>#REF!</v>
      </c>
      <c r="LMI2" s="13" t="e">
        <f>GETPIVOTDATA("Jml. Pend. Miskin (ribu jiwa)",$A$7,"Tahun",2021)/GETPIVOTDATA("Jml. Pend. Miskin (ribu jiwa)",$K$7,"Tahun",2021)</f>
        <v>#REF!</v>
      </c>
      <c r="LML2" t="s">
        <v>764</v>
      </c>
      <c r="LMM2" s="13">
        <f>GETPIVOTDATA("% Pend. Miskin",$F$7,"Tahun",2020)</f>
        <v>6.6950000000000003</v>
      </c>
      <c r="LMN2" s="13">
        <f>GETPIVOTDATA("% Pend. Miskin",$F$7,"Tahun",2021)</f>
        <v>6.9399999999999995</v>
      </c>
      <c r="LMO2" t="s">
        <v>763</v>
      </c>
      <c r="LMP2" s="13" t="e">
        <f>GETPIVOTDATA("Jml. Pend. Miskin (ribu jiwa)",$A$7,"Tahun",2020)/GETPIVOTDATA("Jml. Pend. Miskin (ribu jiwa)",$K$7,"Tahun",2020)</f>
        <v>#REF!</v>
      </c>
      <c r="LMQ2" s="13" t="e">
        <f>GETPIVOTDATA("Jml. Pend. Miskin (ribu jiwa)",$A$7,"Tahun",2021)/GETPIVOTDATA("Jml. Pend. Miskin (ribu jiwa)",$K$7,"Tahun",2021)</f>
        <v>#REF!</v>
      </c>
      <c r="LMT2" t="s">
        <v>764</v>
      </c>
      <c r="LMU2" s="13">
        <f>GETPIVOTDATA("% Pend. Miskin",$F$7,"Tahun",2020)</f>
        <v>6.6950000000000003</v>
      </c>
      <c r="LMV2" s="13">
        <f>GETPIVOTDATA("% Pend. Miskin",$F$7,"Tahun",2021)</f>
        <v>6.9399999999999995</v>
      </c>
      <c r="LMW2" t="s">
        <v>763</v>
      </c>
      <c r="LMX2" s="13" t="e">
        <f>GETPIVOTDATA("Jml. Pend. Miskin (ribu jiwa)",$A$7,"Tahun",2020)/GETPIVOTDATA("Jml. Pend. Miskin (ribu jiwa)",$K$7,"Tahun",2020)</f>
        <v>#REF!</v>
      </c>
      <c r="LMY2" s="13" t="e">
        <f>GETPIVOTDATA("Jml. Pend. Miskin (ribu jiwa)",$A$7,"Tahun",2021)/GETPIVOTDATA("Jml. Pend. Miskin (ribu jiwa)",$K$7,"Tahun",2021)</f>
        <v>#REF!</v>
      </c>
      <c r="LNB2" t="s">
        <v>764</v>
      </c>
      <c r="LNC2" s="13">
        <f>GETPIVOTDATA("% Pend. Miskin",$F$7,"Tahun",2020)</f>
        <v>6.6950000000000003</v>
      </c>
      <c r="LND2" s="13">
        <f>GETPIVOTDATA("% Pend. Miskin",$F$7,"Tahun",2021)</f>
        <v>6.9399999999999995</v>
      </c>
      <c r="LNE2" t="s">
        <v>763</v>
      </c>
      <c r="LNF2" s="13" t="e">
        <f>GETPIVOTDATA("Jml. Pend. Miskin (ribu jiwa)",$A$7,"Tahun",2020)/GETPIVOTDATA("Jml. Pend. Miskin (ribu jiwa)",$K$7,"Tahun",2020)</f>
        <v>#REF!</v>
      </c>
      <c r="LNG2" s="13" t="e">
        <f>GETPIVOTDATA("Jml. Pend. Miskin (ribu jiwa)",$A$7,"Tahun",2021)/GETPIVOTDATA("Jml. Pend. Miskin (ribu jiwa)",$K$7,"Tahun",2021)</f>
        <v>#REF!</v>
      </c>
      <c r="LNJ2" t="s">
        <v>764</v>
      </c>
      <c r="LNK2" s="13">
        <f>GETPIVOTDATA("% Pend. Miskin",$F$7,"Tahun",2020)</f>
        <v>6.6950000000000003</v>
      </c>
      <c r="LNL2" s="13">
        <f>GETPIVOTDATA("% Pend. Miskin",$F$7,"Tahun",2021)</f>
        <v>6.9399999999999995</v>
      </c>
      <c r="LNM2" t="s">
        <v>763</v>
      </c>
      <c r="LNN2" s="13" t="e">
        <f>GETPIVOTDATA("Jml. Pend. Miskin (ribu jiwa)",$A$7,"Tahun",2020)/GETPIVOTDATA("Jml. Pend. Miskin (ribu jiwa)",$K$7,"Tahun",2020)</f>
        <v>#REF!</v>
      </c>
      <c r="LNO2" s="13" t="e">
        <f>GETPIVOTDATA("Jml. Pend. Miskin (ribu jiwa)",$A$7,"Tahun",2021)/GETPIVOTDATA("Jml. Pend. Miskin (ribu jiwa)",$K$7,"Tahun",2021)</f>
        <v>#REF!</v>
      </c>
      <c r="LNR2" t="s">
        <v>764</v>
      </c>
      <c r="LNS2" s="13">
        <f>GETPIVOTDATA("% Pend. Miskin",$F$7,"Tahun",2020)</f>
        <v>6.6950000000000003</v>
      </c>
      <c r="LNT2" s="13">
        <f>GETPIVOTDATA("% Pend. Miskin",$F$7,"Tahun",2021)</f>
        <v>6.9399999999999995</v>
      </c>
      <c r="LNU2" t="s">
        <v>763</v>
      </c>
      <c r="LNV2" s="13" t="e">
        <f>GETPIVOTDATA("Jml. Pend. Miskin (ribu jiwa)",$A$7,"Tahun",2020)/GETPIVOTDATA("Jml. Pend. Miskin (ribu jiwa)",$K$7,"Tahun",2020)</f>
        <v>#REF!</v>
      </c>
      <c r="LNW2" s="13" t="e">
        <f>GETPIVOTDATA("Jml. Pend. Miskin (ribu jiwa)",$A$7,"Tahun",2021)/GETPIVOTDATA("Jml. Pend. Miskin (ribu jiwa)",$K$7,"Tahun",2021)</f>
        <v>#REF!</v>
      </c>
      <c r="LNZ2" t="s">
        <v>764</v>
      </c>
      <c r="LOA2" s="13">
        <f>GETPIVOTDATA("% Pend. Miskin",$F$7,"Tahun",2020)</f>
        <v>6.6950000000000003</v>
      </c>
      <c r="LOB2" s="13">
        <f>GETPIVOTDATA("% Pend. Miskin",$F$7,"Tahun",2021)</f>
        <v>6.9399999999999995</v>
      </c>
      <c r="LOC2" t="s">
        <v>763</v>
      </c>
      <c r="LOD2" s="13" t="e">
        <f>GETPIVOTDATA("Jml. Pend. Miskin (ribu jiwa)",$A$7,"Tahun",2020)/GETPIVOTDATA("Jml. Pend. Miskin (ribu jiwa)",$K$7,"Tahun",2020)</f>
        <v>#REF!</v>
      </c>
      <c r="LOE2" s="13" t="e">
        <f>GETPIVOTDATA("Jml. Pend. Miskin (ribu jiwa)",$A$7,"Tahun",2021)/GETPIVOTDATA("Jml. Pend. Miskin (ribu jiwa)",$K$7,"Tahun",2021)</f>
        <v>#REF!</v>
      </c>
      <c r="LOH2" t="s">
        <v>764</v>
      </c>
      <c r="LOI2" s="13">
        <f>GETPIVOTDATA("% Pend. Miskin",$F$7,"Tahun",2020)</f>
        <v>6.6950000000000003</v>
      </c>
      <c r="LOJ2" s="13">
        <f>GETPIVOTDATA("% Pend. Miskin",$F$7,"Tahun",2021)</f>
        <v>6.9399999999999995</v>
      </c>
      <c r="LOK2" t="s">
        <v>763</v>
      </c>
      <c r="LOL2" s="13" t="e">
        <f>GETPIVOTDATA("Jml. Pend. Miskin (ribu jiwa)",$A$7,"Tahun",2020)/GETPIVOTDATA("Jml. Pend. Miskin (ribu jiwa)",$K$7,"Tahun",2020)</f>
        <v>#REF!</v>
      </c>
      <c r="LOM2" s="13" t="e">
        <f>GETPIVOTDATA("Jml. Pend. Miskin (ribu jiwa)",$A$7,"Tahun",2021)/GETPIVOTDATA("Jml. Pend. Miskin (ribu jiwa)",$K$7,"Tahun",2021)</f>
        <v>#REF!</v>
      </c>
      <c r="LOP2" t="s">
        <v>764</v>
      </c>
      <c r="LOQ2" s="13">
        <f>GETPIVOTDATA("% Pend. Miskin",$F$7,"Tahun",2020)</f>
        <v>6.6950000000000003</v>
      </c>
      <c r="LOR2" s="13">
        <f>GETPIVOTDATA("% Pend. Miskin",$F$7,"Tahun",2021)</f>
        <v>6.9399999999999995</v>
      </c>
      <c r="LOS2" t="s">
        <v>763</v>
      </c>
      <c r="LOT2" s="13" t="e">
        <f>GETPIVOTDATA("Jml. Pend. Miskin (ribu jiwa)",$A$7,"Tahun",2020)/GETPIVOTDATA("Jml. Pend. Miskin (ribu jiwa)",$K$7,"Tahun",2020)</f>
        <v>#REF!</v>
      </c>
      <c r="LOU2" s="13" t="e">
        <f>GETPIVOTDATA("Jml. Pend. Miskin (ribu jiwa)",$A$7,"Tahun",2021)/GETPIVOTDATA("Jml. Pend. Miskin (ribu jiwa)",$K$7,"Tahun",2021)</f>
        <v>#REF!</v>
      </c>
      <c r="LOX2" t="s">
        <v>764</v>
      </c>
      <c r="LOY2" s="13">
        <f>GETPIVOTDATA("% Pend. Miskin",$F$7,"Tahun",2020)</f>
        <v>6.6950000000000003</v>
      </c>
      <c r="LOZ2" s="13">
        <f>GETPIVOTDATA("% Pend. Miskin",$F$7,"Tahun",2021)</f>
        <v>6.9399999999999995</v>
      </c>
      <c r="LPA2" t="s">
        <v>763</v>
      </c>
      <c r="LPB2" s="13" t="e">
        <f>GETPIVOTDATA("Jml. Pend. Miskin (ribu jiwa)",$A$7,"Tahun",2020)/GETPIVOTDATA("Jml. Pend. Miskin (ribu jiwa)",$K$7,"Tahun",2020)</f>
        <v>#REF!</v>
      </c>
      <c r="LPC2" s="13" t="e">
        <f>GETPIVOTDATA("Jml. Pend. Miskin (ribu jiwa)",$A$7,"Tahun",2021)/GETPIVOTDATA("Jml. Pend. Miskin (ribu jiwa)",$K$7,"Tahun",2021)</f>
        <v>#REF!</v>
      </c>
      <c r="LPF2" t="s">
        <v>764</v>
      </c>
      <c r="LPG2" s="13">
        <f>GETPIVOTDATA("% Pend. Miskin",$F$7,"Tahun",2020)</f>
        <v>6.6950000000000003</v>
      </c>
      <c r="LPH2" s="13">
        <f>GETPIVOTDATA("% Pend. Miskin",$F$7,"Tahun",2021)</f>
        <v>6.9399999999999995</v>
      </c>
      <c r="LPI2" t="s">
        <v>763</v>
      </c>
      <c r="LPJ2" s="13" t="e">
        <f>GETPIVOTDATA("Jml. Pend. Miskin (ribu jiwa)",$A$7,"Tahun",2020)/GETPIVOTDATA("Jml. Pend. Miskin (ribu jiwa)",$K$7,"Tahun",2020)</f>
        <v>#REF!</v>
      </c>
      <c r="LPK2" s="13" t="e">
        <f>GETPIVOTDATA("Jml. Pend. Miskin (ribu jiwa)",$A$7,"Tahun",2021)/GETPIVOTDATA("Jml. Pend. Miskin (ribu jiwa)",$K$7,"Tahun",2021)</f>
        <v>#REF!</v>
      </c>
      <c r="LPN2" t="s">
        <v>764</v>
      </c>
      <c r="LPO2" s="13">
        <f>GETPIVOTDATA("% Pend. Miskin",$F$7,"Tahun",2020)</f>
        <v>6.6950000000000003</v>
      </c>
      <c r="LPP2" s="13">
        <f>GETPIVOTDATA("% Pend. Miskin",$F$7,"Tahun",2021)</f>
        <v>6.9399999999999995</v>
      </c>
      <c r="LPQ2" t="s">
        <v>763</v>
      </c>
      <c r="LPR2" s="13" t="e">
        <f>GETPIVOTDATA("Jml. Pend. Miskin (ribu jiwa)",$A$7,"Tahun",2020)/GETPIVOTDATA("Jml. Pend. Miskin (ribu jiwa)",$K$7,"Tahun",2020)</f>
        <v>#REF!</v>
      </c>
      <c r="LPS2" s="13" t="e">
        <f>GETPIVOTDATA("Jml. Pend. Miskin (ribu jiwa)",$A$7,"Tahun",2021)/GETPIVOTDATA("Jml. Pend. Miskin (ribu jiwa)",$K$7,"Tahun",2021)</f>
        <v>#REF!</v>
      </c>
      <c r="LPV2" t="s">
        <v>764</v>
      </c>
      <c r="LPW2" s="13">
        <f>GETPIVOTDATA("% Pend. Miskin",$F$7,"Tahun",2020)</f>
        <v>6.6950000000000003</v>
      </c>
      <c r="LPX2" s="13">
        <f>GETPIVOTDATA("% Pend. Miskin",$F$7,"Tahun",2021)</f>
        <v>6.9399999999999995</v>
      </c>
      <c r="LPY2" t="s">
        <v>763</v>
      </c>
      <c r="LPZ2" s="13" t="e">
        <f>GETPIVOTDATA("Jml. Pend. Miskin (ribu jiwa)",$A$7,"Tahun",2020)/GETPIVOTDATA("Jml. Pend. Miskin (ribu jiwa)",$K$7,"Tahun",2020)</f>
        <v>#REF!</v>
      </c>
      <c r="LQA2" s="13" t="e">
        <f>GETPIVOTDATA("Jml. Pend. Miskin (ribu jiwa)",$A$7,"Tahun",2021)/GETPIVOTDATA("Jml. Pend. Miskin (ribu jiwa)",$K$7,"Tahun",2021)</f>
        <v>#REF!</v>
      </c>
      <c r="LQD2" t="s">
        <v>764</v>
      </c>
      <c r="LQE2" s="13">
        <f>GETPIVOTDATA("% Pend. Miskin",$F$7,"Tahun",2020)</f>
        <v>6.6950000000000003</v>
      </c>
      <c r="LQF2" s="13">
        <f>GETPIVOTDATA("% Pend. Miskin",$F$7,"Tahun",2021)</f>
        <v>6.9399999999999995</v>
      </c>
      <c r="LQG2" t="s">
        <v>763</v>
      </c>
      <c r="LQH2" s="13" t="e">
        <f>GETPIVOTDATA("Jml. Pend. Miskin (ribu jiwa)",$A$7,"Tahun",2020)/GETPIVOTDATA("Jml. Pend. Miskin (ribu jiwa)",$K$7,"Tahun",2020)</f>
        <v>#REF!</v>
      </c>
      <c r="LQI2" s="13" t="e">
        <f>GETPIVOTDATA("Jml. Pend. Miskin (ribu jiwa)",$A$7,"Tahun",2021)/GETPIVOTDATA("Jml. Pend. Miskin (ribu jiwa)",$K$7,"Tahun",2021)</f>
        <v>#REF!</v>
      </c>
      <c r="LQL2" t="s">
        <v>764</v>
      </c>
      <c r="LQM2" s="13">
        <f>GETPIVOTDATA("% Pend. Miskin",$F$7,"Tahun",2020)</f>
        <v>6.6950000000000003</v>
      </c>
      <c r="LQN2" s="13">
        <f>GETPIVOTDATA("% Pend. Miskin",$F$7,"Tahun",2021)</f>
        <v>6.9399999999999995</v>
      </c>
      <c r="LQO2" t="s">
        <v>763</v>
      </c>
      <c r="LQP2" s="13" t="e">
        <f>GETPIVOTDATA("Jml. Pend. Miskin (ribu jiwa)",$A$7,"Tahun",2020)/GETPIVOTDATA("Jml. Pend. Miskin (ribu jiwa)",$K$7,"Tahun",2020)</f>
        <v>#REF!</v>
      </c>
      <c r="LQQ2" s="13" t="e">
        <f>GETPIVOTDATA("Jml. Pend. Miskin (ribu jiwa)",$A$7,"Tahun",2021)/GETPIVOTDATA("Jml. Pend. Miskin (ribu jiwa)",$K$7,"Tahun",2021)</f>
        <v>#REF!</v>
      </c>
      <c r="LQT2" t="s">
        <v>764</v>
      </c>
      <c r="LQU2" s="13">
        <f>GETPIVOTDATA("% Pend. Miskin",$F$7,"Tahun",2020)</f>
        <v>6.6950000000000003</v>
      </c>
      <c r="LQV2" s="13">
        <f>GETPIVOTDATA("% Pend. Miskin",$F$7,"Tahun",2021)</f>
        <v>6.9399999999999995</v>
      </c>
      <c r="LQW2" t="s">
        <v>763</v>
      </c>
      <c r="LQX2" s="13" t="e">
        <f>GETPIVOTDATA("Jml. Pend. Miskin (ribu jiwa)",$A$7,"Tahun",2020)/GETPIVOTDATA("Jml. Pend. Miskin (ribu jiwa)",$K$7,"Tahun",2020)</f>
        <v>#REF!</v>
      </c>
      <c r="LQY2" s="13" t="e">
        <f>GETPIVOTDATA("Jml. Pend. Miskin (ribu jiwa)",$A$7,"Tahun",2021)/GETPIVOTDATA("Jml. Pend. Miskin (ribu jiwa)",$K$7,"Tahun",2021)</f>
        <v>#REF!</v>
      </c>
      <c r="LRB2" t="s">
        <v>764</v>
      </c>
      <c r="LRC2" s="13">
        <f>GETPIVOTDATA("% Pend. Miskin",$F$7,"Tahun",2020)</f>
        <v>6.6950000000000003</v>
      </c>
      <c r="LRD2" s="13">
        <f>GETPIVOTDATA("% Pend. Miskin",$F$7,"Tahun",2021)</f>
        <v>6.9399999999999995</v>
      </c>
      <c r="LRE2" t="s">
        <v>763</v>
      </c>
      <c r="LRF2" s="13" t="e">
        <f>GETPIVOTDATA("Jml. Pend. Miskin (ribu jiwa)",$A$7,"Tahun",2020)/GETPIVOTDATA("Jml. Pend. Miskin (ribu jiwa)",$K$7,"Tahun",2020)</f>
        <v>#REF!</v>
      </c>
      <c r="LRG2" s="13" t="e">
        <f>GETPIVOTDATA("Jml. Pend. Miskin (ribu jiwa)",$A$7,"Tahun",2021)/GETPIVOTDATA("Jml. Pend. Miskin (ribu jiwa)",$K$7,"Tahun",2021)</f>
        <v>#REF!</v>
      </c>
      <c r="LRJ2" t="s">
        <v>764</v>
      </c>
      <c r="LRK2" s="13">
        <f>GETPIVOTDATA("% Pend. Miskin",$F$7,"Tahun",2020)</f>
        <v>6.6950000000000003</v>
      </c>
      <c r="LRL2" s="13">
        <f>GETPIVOTDATA("% Pend. Miskin",$F$7,"Tahun",2021)</f>
        <v>6.9399999999999995</v>
      </c>
      <c r="LRM2" t="s">
        <v>763</v>
      </c>
      <c r="LRN2" s="13" t="e">
        <f>GETPIVOTDATA("Jml. Pend. Miskin (ribu jiwa)",$A$7,"Tahun",2020)/GETPIVOTDATA("Jml. Pend. Miskin (ribu jiwa)",$K$7,"Tahun",2020)</f>
        <v>#REF!</v>
      </c>
      <c r="LRO2" s="13" t="e">
        <f>GETPIVOTDATA("Jml. Pend. Miskin (ribu jiwa)",$A$7,"Tahun",2021)/GETPIVOTDATA("Jml. Pend. Miskin (ribu jiwa)",$K$7,"Tahun",2021)</f>
        <v>#REF!</v>
      </c>
      <c r="LRR2" t="s">
        <v>764</v>
      </c>
      <c r="LRS2" s="13">
        <f>GETPIVOTDATA("% Pend. Miskin",$F$7,"Tahun",2020)</f>
        <v>6.6950000000000003</v>
      </c>
      <c r="LRT2" s="13">
        <f>GETPIVOTDATA("% Pend. Miskin",$F$7,"Tahun",2021)</f>
        <v>6.9399999999999995</v>
      </c>
      <c r="LRU2" t="s">
        <v>763</v>
      </c>
      <c r="LRV2" s="13" t="e">
        <f>GETPIVOTDATA("Jml. Pend. Miskin (ribu jiwa)",$A$7,"Tahun",2020)/GETPIVOTDATA("Jml. Pend. Miskin (ribu jiwa)",$K$7,"Tahun",2020)</f>
        <v>#REF!</v>
      </c>
      <c r="LRW2" s="13" t="e">
        <f>GETPIVOTDATA("Jml. Pend. Miskin (ribu jiwa)",$A$7,"Tahun",2021)/GETPIVOTDATA("Jml. Pend. Miskin (ribu jiwa)",$K$7,"Tahun",2021)</f>
        <v>#REF!</v>
      </c>
      <c r="LRZ2" t="s">
        <v>764</v>
      </c>
      <c r="LSA2" s="13">
        <f>GETPIVOTDATA("% Pend. Miskin",$F$7,"Tahun",2020)</f>
        <v>6.6950000000000003</v>
      </c>
      <c r="LSB2" s="13">
        <f>GETPIVOTDATA("% Pend. Miskin",$F$7,"Tahun",2021)</f>
        <v>6.9399999999999995</v>
      </c>
      <c r="LSC2" t="s">
        <v>763</v>
      </c>
      <c r="LSD2" s="13" t="e">
        <f>GETPIVOTDATA("Jml. Pend. Miskin (ribu jiwa)",$A$7,"Tahun",2020)/GETPIVOTDATA("Jml. Pend. Miskin (ribu jiwa)",$K$7,"Tahun",2020)</f>
        <v>#REF!</v>
      </c>
      <c r="LSE2" s="13" t="e">
        <f>GETPIVOTDATA("Jml. Pend. Miskin (ribu jiwa)",$A$7,"Tahun",2021)/GETPIVOTDATA("Jml. Pend. Miskin (ribu jiwa)",$K$7,"Tahun",2021)</f>
        <v>#REF!</v>
      </c>
      <c r="LSH2" t="s">
        <v>764</v>
      </c>
      <c r="LSI2" s="13">
        <f>GETPIVOTDATA("% Pend. Miskin",$F$7,"Tahun",2020)</f>
        <v>6.6950000000000003</v>
      </c>
      <c r="LSJ2" s="13">
        <f>GETPIVOTDATA("% Pend. Miskin",$F$7,"Tahun",2021)</f>
        <v>6.9399999999999995</v>
      </c>
      <c r="LSK2" t="s">
        <v>763</v>
      </c>
      <c r="LSL2" s="13" t="e">
        <f>GETPIVOTDATA("Jml. Pend. Miskin (ribu jiwa)",$A$7,"Tahun",2020)/GETPIVOTDATA("Jml. Pend. Miskin (ribu jiwa)",$K$7,"Tahun",2020)</f>
        <v>#REF!</v>
      </c>
      <c r="LSM2" s="13" t="e">
        <f>GETPIVOTDATA("Jml. Pend. Miskin (ribu jiwa)",$A$7,"Tahun",2021)/GETPIVOTDATA("Jml. Pend. Miskin (ribu jiwa)",$K$7,"Tahun",2021)</f>
        <v>#REF!</v>
      </c>
      <c r="LSP2" t="s">
        <v>764</v>
      </c>
      <c r="LSQ2" s="13">
        <f>GETPIVOTDATA("% Pend. Miskin",$F$7,"Tahun",2020)</f>
        <v>6.6950000000000003</v>
      </c>
      <c r="LSR2" s="13">
        <f>GETPIVOTDATA("% Pend. Miskin",$F$7,"Tahun",2021)</f>
        <v>6.9399999999999995</v>
      </c>
      <c r="LSS2" t="s">
        <v>763</v>
      </c>
      <c r="LST2" s="13" t="e">
        <f>GETPIVOTDATA("Jml. Pend. Miskin (ribu jiwa)",$A$7,"Tahun",2020)/GETPIVOTDATA("Jml. Pend. Miskin (ribu jiwa)",$K$7,"Tahun",2020)</f>
        <v>#REF!</v>
      </c>
      <c r="LSU2" s="13" t="e">
        <f>GETPIVOTDATA("Jml. Pend. Miskin (ribu jiwa)",$A$7,"Tahun",2021)/GETPIVOTDATA("Jml. Pend. Miskin (ribu jiwa)",$K$7,"Tahun",2021)</f>
        <v>#REF!</v>
      </c>
      <c r="LSX2" t="s">
        <v>764</v>
      </c>
      <c r="LSY2" s="13">
        <f>GETPIVOTDATA("% Pend. Miskin",$F$7,"Tahun",2020)</f>
        <v>6.6950000000000003</v>
      </c>
      <c r="LSZ2" s="13">
        <f>GETPIVOTDATA("% Pend. Miskin",$F$7,"Tahun",2021)</f>
        <v>6.9399999999999995</v>
      </c>
      <c r="LTA2" t="s">
        <v>763</v>
      </c>
      <c r="LTB2" s="13" t="e">
        <f>GETPIVOTDATA("Jml. Pend. Miskin (ribu jiwa)",$A$7,"Tahun",2020)/GETPIVOTDATA("Jml. Pend. Miskin (ribu jiwa)",$K$7,"Tahun",2020)</f>
        <v>#REF!</v>
      </c>
      <c r="LTC2" s="13" t="e">
        <f>GETPIVOTDATA("Jml. Pend. Miskin (ribu jiwa)",$A$7,"Tahun",2021)/GETPIVOTDATA("Jml. Pend. Miskin (ribu jiwa)",$K$7,"Tahun",2021)</f>
        <v>#REF!</v>
      </c>
      <c r="LTF2" t="s">
        <v>764</v>
      </c>
      <c r="LTG2" s="13">
        <f>GETPIVOTDATA("% Pend. Miskin",$F$7,"Tahun",2020)</f>
        <v>6.6950000000000003</v>
      </c>
      <c r="LTH2" s="13">
        <f>GETPIVOTDATA("% Pend. Miskin",$F$7,"Tahun",2021)</f>
        <v>6.9399999999999995</v>
      </c>
      <c r="LTI2" t="s">
        <v>763</v>
      </c>
      <c r="LTJ2" s="13" t="e">
        <f>GETPIVOTDATA("Jml. Pend. Miskin (ribu jiwa)",$A$7,"Tahun",2020)/GETPIVOTDATA("Jml. Pend. Miskin (ribu jiwa)",$K$7,"Tahun",2020)</f>
        <v>#REF!</v>
      </c>
      <c r="LTK2" s="13" t="e">
        <f>GETPIVOTDATA("Jml. Pend. Miskin (ribu jiwa)",$A$7,"Tahun",2021)/GETPIVOTDATA("Jml. Pend. Miskin (ribu jiwa)",$K$7,"Tahun",2021)</f>
        <v>#REF!</v>
      </c>
      <c r="LTN2" t="s">
        <v>764</v>
      </c>
      <c r="LTO2" s="13">
        <f>GETPIVOTDATA("% Pend. Miskin",$F$7,"Tahun",2020)</f>
        <v>6.6950000000000003</v>
      </c>
      <c r="LTP2" s="13">
        <f>GETPIVOTDATA("% Pend. Miskin",$F$7,"Tahun",2021)</f>
        <v>6.9399999999999995</v>
      </c>
      <c r="LTQ2" t="s">
        <v>763</v>
      </c>
      <c r="LTR2" s="13" t="e">
        <f>GETPIVOTDATA("Jml. Pend. Miskin (ribu jiwa)",$A$7,"Tahun",2020)/GETPIVOTDATA("Jml. Pend. Miskin (ribu jiwa)",$K$7,"Tahun",2020)</f>
        <v>#REF!</v>
      </c>
      <c r="LTS2" s="13" t="e">
        <f>GETPIVOTDATA("Jml. Pend. Miskin (ribu jiwa)",$A$7,"Tahun",2021)/GETPIVOTDATA("Jml. Pend. Miskin (ribu jiwa)",$K$7,"Tahun",2021)</f>
        <v>#REF!</v>
      </c>
      <c r="LTV2" t="s">
        <v>764</v>
      </c>
      <c r="LTW2" s="13">
        <f>GETPIVOTDATA("% Pend. Miskin",$F$7,"Tahun",2020)</f>
        <v>6.6950000000000003</v>
      </c>
      <c r="LTX2" s="13">
        <f>GETPIVOTDATA("% Pend. Miskin",$F$7,"Tahun",2021)</f>
        <v>6.9399999999999995</v>
      </c>
      <c r="LTY2" t="s">
        <v>763</v>
      </c>
      <c r="LTZ2" s="13" t="e">
        <f>GETPIVOTDATA("Jml. Pend. Miskin (ribu jiwa)",$A$7,"Tahun",2020)/GETPIVOTDATA("Jml. Pend. Miskin (ribu jiwa)",$K$7,"Tahun",2020)</f>
        <v>#REF!</v>
      </c>
      <c r="LUA2" s="13" t="e">
        <f>GETPIVOTDATA("Jml. Pend. Miskin (ribu jiwa)",$A$7,"Tahun",2021)/GETPIVOTDATA("Jml. Pend. Miskin (ribu jiwa)",$K$7,"Tahun",2021)</f>
        <v>#REF!</v>
      </c>
      <c r="LUD2" t="s">
        <v>764</v>
      </c>
      <c r="LUE2" s="13">
        <f>GETPIVOTDATA("% Pend. Miskin",$F$7,"Tahun",2020)</f>
        <v>6.6950000000000003</v>
      </c>
      <c r="LUF2" s="13">
        <f>GETPIVOTDATA("% Pend. Miskin",$F$7,"Tahun",2021)</f>
        <v>6.9399999999999995</v>
      </c>
      <c r="LUG2" t="s">
        <v>763</v>
      </c>
      <c r="LUH2" s="13" t="e">
        <f>GETPIVOTDATA("Jml. Pend. Miskin (ribu jiwa)",$A$7,"Tahun",2020)/GETPIVOTDATA("Jml. Pend. Miskin (ribu jiwa)",$K$7,"Tahun",2020)</f>
        <v>#REF!</v>
      </c>
      <c r="LUI2" s="13" t="e">
        <f>GETPIVOTDATA("Jml. Pend. Miskin (ribu jiwa)",$A$7,"Tahun",2021)/GETPIVOTDATA("Jml. Pend. Miskin (ribu jiwa)",$K$7,"Tahun",2021)</f>
        <v>#REF!</v>
      </c>
      <c r="LUL2" t="s">
        <v>764</v>
      </c>
      <c r="LUM2" s="13">
        <f>GETPIVOTDATA("% Pend. Miskin",$F$7,"Tahun",2020)</f>
        <v>6.6950000000000003</v>
      </c>
      <c r="LUN2" s="13">
        <f>GETPIVOTDATA("% Pend. Miskin",$F$7,"Tahun",2021)</f>
        <v>6.9399999999999995</v>
      </c>
      <c r="LUO2" t="s">
        <v>763</v>
      </c>
      <c r="LUP2" s="13" t="e">
        <f>GETPIVOTDATA("Jml. Pend. Miskin (ribu jiwa)",$A$7,"Tahun",2020)/GETPIVOTDATA("Jml. Pend. Miskin (ribu jiwa)",$K$7,"Tahun",2020)</f>
        <v>#REF!</v>
      </c>
      <c r="LUQ2" s="13" t="e">
        <f>GETPIVOTDATA("Jml. Pend. Miskin (ribu jiwa)",$A$7,"Tahun",2021)/GETPIVOTDATA("Jml. Pend. Miskin (ribu jiwa)",$K$7,"Tahun",2021)</f>
        <v>#REF!</v>
      </c>
      <c r="LUT2" t="s">
        <v>764</v>
      </c>
      <c r="LUU2" s="13">
        <f>GETPIVOTDATA("% Pend. Miskin",$F$7,"Tahun",2020)</f>
        <v>6.6950000000000003</v>
      </c>
      <c r="LUV2" s="13">
        <f>GETPIVOTDATA("% Pend. Miskin",$F$7,"Tahun",2021)</f>
        <v>6.9399999999999995</v>
      </c>
      <c r="LUW2" t="s">
        <v>763</v>
      </c>
      <c r="LUX2" s="13" t="e">
        <f>GETPIVOTDATA("Jml. Pend. Miskin (ribu jiwa)",$A$7,"Tahun",2020)/GETPIVOTDATA("Jml. Pend. Miskin (ribu jiwa)",$K$7,"Tahun",2020)</f>
        <v>#REF!</v>
      </c>
      <c r="LUY2" s="13" t="e">
        <f>GETPIVOTDATA("Jml. Pend. Miskin (ribu jiwa)",$A$7,"Tahun",2021)/GETPIVOTDATA("Jml. Pend. Miskin (ribu jiwa)",$K$7,"Tahun",2021)</f>
        <v>#REF!</v>
      </c>
      <c r="LVB2" t="s">
        <v>764</v>
      </c>
      <c r="LVC2" s="13">
        <f>GETPIVOTDATA("% Pend. Miskin",$F$7,"Tahun",2020)</f>
        <v>6.6950000000000003</v>
      </c>
      <c r="LVD2" s="13">
        <f>GETPIVOTDATA("% Pend. Miskin",$F$7,"Tahun",2021)</f>
        <v>6.9399999999999995</v>
      </c>
      <c r="LVE2" t="s">
        <v>763</v>
      </c>
      <c r="LVF2" s="13" t="e">
        <f>GETPIVOTDATA("Jml. Pend. Miskin (ribu jiwa)",$A$7,"Tahun",2020)/GETPIVOTDATA("Jml. Pend. Miskin (ribu jiwa)",$K$7,"Tahun",2020)</f>
        <v>#REF!</v>
      </c>
      <c r="LVG2" s="13" t="e">
        <f>GETPIVOTDATA("Jml. Pend. Miskin (ribu jiwa)",$A$7,"Tahun",2021)/GETPIVOTDATA("Jml. Pend. Miskin (ribu jiwa)",$K$7,"Tahun",2021)</f>
        <v>#REF!</v>
      </c>
      <c r="LVJ2" t="s">
        <v>764</v>
      </c>
      <c r="LVK2" s="13">
        <f>GETPIVOTDATA("% Pend. Miskin",$F$7,"Tahun",2020)</f>
        <v>6.6950000000000003</v>
      </c>
      <c r="LVL2" s="13">
        <f>GETPIVOTDATA("% Pend. Miskin",$F$7,"Tahun",2021)</f>
        <v>6.9399999999999995</v>
      </c>
      <c r="LVM2" t="s">
        <v>763</v>
      </c>
      <c r="LVN2" s="13" t="e">
        <f>GETPIVOTDATA("Jml. Pend. Miskin (ribu jiwa)",$A$7,"Tahun",2020)/GETPIVOTDATA("Jml. Pend. Miskin (ribu jiwa)",$K$7,"Tahun",2020)</f>
        <v>#REF!</v>
      </c>
      <c r="LVO2" s="13" t="e">
        <f>GETPIVOTDATA("Jml. Pend. Miskin (ribu jiwa)",$A$7,"Tahun",2021)/GETPIVOTDATA("Jml. Pend. Miskin (ribu jiwa)",$K$7,"Tahun",2021)</f>
        <v>#REF!</v>
      </c>
      <c r="LVR2" t="s">
        <v>764</v>
      </c>
      <c r="LVS2" s="13">
        <f>GETPIVOTDATA("% Pend. Miskin",$F$7,"Tahun",2020)</f>
        <v>6.6950000000000003</v>
      </c>
      <c r="LVT2" s="13">
        <f>GETPIVOTDATA("% Pend. Miskin",$F$7,"Tahun",2021)</f>
        <v>6.9399999999999995</v>
      </c>
      <c r="LVU2" t="s">
        <v>763</v>
      </c>
      <c r="LVV2" s="13" t="e">
        <f>GETPIVOTDATA("Jml. Pend. Miskin (ribu jiwa)",$A$7,"Tahun",2020)/GETPIVOTDATA("Jml. Pend. Miskin (ribu jiwa)",$K$7,"Tahun",2020)</f>
        <v>#REF!</v>
      </c>
      <c r="LVW2" s="13" t="e">
        <f>GETPIVOTDATA("Jml. Pend. Miskin (ribu jiwa)",$A$7,"Tahun",2021)/GETPIVOTDATA("Jml. Pend. Miskin (ribu jiwa)",$K$7,"Tahun",2021)</f>
        <v>#REF!</v>
      </c>
      <c r="LVZ2" t="s">
        <v>764</v>
      </c>
      <c r="LWA2" s="13">
        <f>GETPIVOTDATA("% Pend. Miskin",$F$7,"Tahun",2020)</f>
        <v>6.6950000000000003</v>
      </c>
      <c r="LWB2" s="13">
        <f>GETPIVOTDATA("% Pend. Miskin",$F$7,"Tahun",2021)</f>
        <v>6.9399999999999995</v>
      </c>
      <c r="LWC2" t="s">
        <v>763</v>
      </c>
      <c r="LWD2" s="13" t="e">
        <f>GETPIVOTDATA("Jml. Pend. Miskin (ribu jiwa)",$A$7,"Tahun",2020)/GETPIVOTDATA("Jml. Pend. Miskin (ribu jiwa)",$K$7,"Tahun",2020)</f>
        <v>#REF!</v>
      </c>
      <c r="LWE2" s="13" t="e">
        <f>GETPIVOTDATA("Jml. Pend. Miskin (ribu jiwa)",$A$7,"Tahun",2021)/GETPIVOTDATA("Jml. Pend. Miskin (ribu jiwa)",$K$7,"Tahun",2021)</f>
        <v>#REF!</v>
      </c>
      <c r="LWH2" t="s">
        <v>764</v>
      </c>
      <c r="LWI2" s="13">
        <f>GETPIVOTDATA("% Pend. Miskin",$F$7,"Tahun",2020)</f>
        <v>6.6950000000000003</v>
      </c>
      <c r="LWJ2" s="13">
        <f>GETPIVOTDATA("% Pend. Miskin",$F$7,"Tahun",2021)</f>
        <v>6.9399999999999995</v>
      </c>
      <c r="LWK2" t="s">
        <v>763</v>
      </c>
      <c r="LWL2" s="13" t="e">
        <f>GETPIVOTDATA("Jml. Pend. Miskin (ribu jiwa)",$A$7,"Tahun",2020)/GETPIVOTDATA("Jml. Pend. Miskin (ribu jiwa)",$K$7,"Tahun",2020)</f>
        <v>#REF!</v>
      </c>
      <c r="LWM2" s="13" t="e">
        <f>GETPIVOTDATA("Jml. Pend. Miskin (ribu jiwa)",$A$7,"Tahun",2021)/GETPIVOTDATA("Jml. Pend. Miskin (ribu jiwa)",$K$7,"Tahun",2021)</f>
        <v>#REF!</v>
      </c>
      <c r="LWP2" t="s">
        <v>764</v>
      </c>
      <c r="LWQ2" s="13">
        <f>GETPIVOTDATA("% Pend. Miskin",$F$7,"Tahun",2020)</f>
        <v>6.6950000000000003</v>
      </c>
      <c r="LWR2" s="13">
        <f>GETPIVOTDATA("% Pend. Miskin",$F$7,"Tahun",2021)</f>
        <v>6.9399999999999995</v>
      </c>
      <c r="LWS2" t="s">
        <v>763</v>
      </c>
      <c r="LWT2" s="13" t="e">
        <f>GETPIVOTDATA("Jml. Pend. Miskin (ribu jiwa)",$A$7,"Tahun",2020)/GETPIVOTDATA("Jml. Pend. Miskin (ribu jiwa)",$K$7,"Tahun",2020)</f>
        <v>#REF!</v>
      </c>
      <c r="LWU2" s="13" t="e">
        <f>GETPIVOTDATA("Jml. Pend. Miskin (ribu jiwa)",$A$7,"Tahun",2021)/GETPIVOTDATA("Jml. Pend. Miskin (ribu jiwa)",$K$7,"Tahun",2021)</f>
        <v>#REF!</v>
      </c>
      <c r="LWX2" t="s">
        <v>764</v>
      </c>
      <c r="LWY2" s="13">
        <f>GETPIVOTDATA("% Pend. Miskin",$F$7,"Tahun",2020)</f>
        <v>6.6950000000000003</v>
      </c>
      <c r="LWZ2" s="13">
        <f>GETPIVOTDATA("% Pend. Miskin",$F$7,"Tahun",2021)</f>
        <v>6.9399999999999995</v>
      </c>
      <c r="LXA2" t="s">
        <v>763</v>
      </c>
      <c r="LXB2" s="13" t="e">
        <f>GETPIVOTDATA("Jml. Pend. Miskin (ribu jiwa)",$A$7,"Tahun",2020)/GETPIVOTDATA("Jml. Pend. Miskin (ribu jiwa)",$K$7,"Tahun",2020)</f>
        <v>#REF!</v>
      </c>
      <c r="LXC2" s="13" t="e">
        <f>GETPIVOTDATA("Jml. Pend. Miskin (ribu jiwa)",$A$7,"Tahun",2021)/GETPIVOTDATA("Jml. Pend. Miskin (ribu jiwa)",$K$7,"Tahun",2021)</f>
        <v>#REF!</v>
      </c>
      <c r="LXF2" t="s">
        <v>764</v>
      </c>
      <c r="LXG2" s="13">
        <f>GETPIVOTDATA("% Pend. Miskin",$F$7,"Tahun",2020)</f>
        <v>6.6950000000000003</v>
      </c>
      <c r="LXH2" s="13">
        <f>GETPIVOTDATA("% Pend. Miskin",$F$7,"Tahun",2021)</f>
        <v>6.9399999999999995</v>
      </c>
      <c r="LXI2" t="s">
        <v>763</v>
      </c>
      <c r="LXJ2" s="13" t="e">
        <f>GETPIVOTDATA("Jml. Pend. Miskin (ribu jiwa)",$A$7,"Tahun",2020)/GETPIVOTDATA("Jml. Pend. Miskin (ribu jiwa)",$K$7,"Tahun",2020)</f>
        <v>#REF!</v>
      </c>
      <c r="LXK2" s="13" t="e">
        <f>GETPIVOTDATA("Jml. Pend. Miskin (ribu jiwa)",$A$7,"Tahun",2021)/GETPIVOTDATA("Jml. Pend. Miskin (ribu jiwa)",$K$7,"Tahun",2021)</f>
        <v>#REF!</v>
      </c>
      <c r="LXN2" t="s">
        <v>764</v>
      </c>
      <c r="LXO2" s="13">
        <f>GETPIVOTDATA("% Pend. Miskin",$F$7,"Tahun",2020)</f>
        <v>6.6950000000000003</v>
      </c>
      <c r="LXP2" s="13">
        <f>GETPIVOTDATA("% Pend. Miskin",$F$7,"Tahun",2021)</f>
        <v>6.9399999999999995</v>
      </c>
      <c r="LXQ2" t="s">
        <v>763</v>
      </c>
      <c r="LXR2" s="13" t="e">
        <f>GETPIVOTDATA("Jml. Pend. Miskin (ribu jiwa)",$A$7,"Tahun",2020)/GETPIVOTDATA("Jml. Pend. Miskin (ribu jiwa)",$K$7,"Tahun",2020)</f>
        <v>#REF!</v>
      </c>
      <c r="LXS2" s="13" t="e">
        <f>GETPIVOTDATA("Jml. Pend. Miskin (ribu jiwa)",$A$7,"Tahun",2021)/GETPIVOTDATA("Jml. Pend. Miskin (ribu jiwa)",$K$7,"Tahun",2021)</f>
        <v>#REF!</v>
      </c>
      <c r="LXV2" t="s">
        <v>764</v>
      </c>
      <c r="LXW2" s="13">
        <f>GETPIVOTDATA("% Pend. Miskin",$F$7,"Tahun",2020)</f>
        <v>6.6950000000000003</v>
      </c>
      <c r="LXX2" s="13">
        <f>GETPIVOTDATA("% Pend. Miskin",$F$7,"Tahun",2021)</f>
        <v>6.9399999999999995</v>
      </c>
      <c r="LXY2" t="s">
        <v>763</v>
      </c>
      <c r="LXZ2" s="13" t="e">
        <f>GETPIVOTDATA("Jml. Pend. Miskin (ribu jiwa)",$A$7,"Tahun",2020)/GETPIVOTDATA("Jml. Pend. Miskin (ribu jiwa)",$K$7,"Tahun",2020)</f>
        <v>#REF!</v>
      </c>
      <c r="LYA2" s="13" t="e">
        <f>GETPIVOTDATA("Jml. Pend. Miskin (ribu jiwa)",$A$7,"Tahun",2021)/GETPIVOTDATA("Jml. Pend. Miskin (ribu jiwa)",$K$7,"Tahun",2021)</f>
        <v>#REF!</v>
      </c>
      <c r="LYD2" t="s">
        <v>764</v>
      </c>
      <c r="LYE2" s="13">
        <f>GETPIVOTDATA("% Pend. Miskin",$F$7,"Tahun",2020)</f>
        <v>6.6950000000000003</v>
      </c>
      <c r="LYF2" s="13">
        <f>GETPIVOTDATA("% Pend. Miskin",$F$7,"Tahun",2021)</f>
        <v>6.9399999999999995</v>
      </c>
      <c r="LYG2" t="s">
        <v>763</v>
      </c>
      <c r="LYH2" s="13" t="e">
        <f>GETPIVOTDATA("Jml. Pend. Miskin (ribu jiwa)",$A$7,"Tahun",2020)/GETPIVOTDATA("Jml. Pend. Miskin (ribu jiwa)",$K$7,"Tahun",2020)</f>
        <v>#REF!</v>
      </c>
      <c r="LYI2" s="13" t="e">
        <f>GETPIVOTDATA("Jml. Pend. Miskin (ribu jiwa)",$A$7,"Tahun",2021)/GETPIVOTDATA("Jml. Pend. Miskin (ribu jiwa)",$K$7,"Tahun",2021)</f>
        <v>#REF!</v>
      </c>
      <c r="LYL2" t="s">
        <v>764</v>
      </c>
      <c r="LYM2" s="13">
        <f>GETPIVOTDATA("% Pend. Miskin",$F$7,"Tahun",2020)</f>
        <v>6.6950000000000003</v>
      </c>
      <c r="LYN2" s="13">
        <f>GETPIVOTDATA("% Pend. Miskin",$F$7,"Tahun",2021)</f>
        <v>6.9399999999999995</v>
      </c>
      <c r="LYO2" t="s">
        <v>763</v>
      </c>
      <c r="LYP2" s="13" t="e">
        <f>GETPIVOTDATA("Jml. Pend. Miskin (ribu jiwa)",$A$7,"Tahun",2020)/GETPIVOTDATA("Jml. Pend. Miskin (ribu jiwa)",$K$7,"Tahun",2020)</f>
        <v>#REF!</v>
      </c>
      <c r="LYQ2" s="13" t="e">
        <f>GETPIVOTDATA("Jml. Pend. Miskin (ribu jiwa)",$A$7,"Tahun",2021)/GETPIVOTDATA("Jml. Pend. Miskin (ribu jiwa)",$K$7,"Tahun",2021)</f>
        <v>#REF!</v>
      </c>
      <c r="LYT2" t="s">
        <v>764</v>
      </c>
      <c r="LYU2" s="13">
        <f>GETPIVOTDATA("% Pend. Miskin",$F$7,"Tahun",2020)</f>
        <v>6.6950000000000003</v>
      </c>
      <c r="LYV2" s="13">
        <f>GETPIVOTDATA("% Pend. Miskin",$F$7,"Tahun",2021)</f>
        <v>6.9399999999999995</v>
      </c>
      <c r="LYW2" t="s">
        <v>763</v>
      </c>
      <c r="LYX2" s="13" t="e">
        <f>GETPIVOTDATA("Jml. Pend. Miskin (ribu jiwa)",$A$7,"Tahun",2020)/GETPIVOTDATA("Jml. Pend. Miskin (ribu jiwa)",$K$7,"Tahun",2020)</f>
        <v>#REF!</v>
      </c>
      <c r="LYY2" s="13" t="e">
        <f>GETPIVOTDATA("Jml. Pend. Miskin (ribu jiwa)",$A$7,"Tahun",2021)/GETPIVOTDATA("Jml. Pend. Miskin (ribu jiwa)",$K$7,"Tahun",2021)</f>
        <v>#REF!</v>
      </c>
      <c r="LZB2" t="s">
        <v>764</v>
      </c>
      <c r="LZC2" s="13">
        <f>GETPIVOTDATA("% Pend. Miskin",$F$7,"Tahun",2020)</f>
        <v>6.6950000000000003</v>
      </c>
      <c r="LZD2" s="13">
        <f>GETPIVOTDATA("% Pend. Miskin",$F$7,"Tahun",2021)</f>
        <v>6.9399999999999995</v>
      </c>
      <c r="LZE2" t="s">
        <v>763</v>
      </c>
      <c r="LZF2" s="13" t="e">
        <f>GETPIVOTDATA("Jml. Pend. Miskin (ribu jiwa)",$A$7,"Tahun",2020)/GETPIVOTDATA("Jml. Pend. Miskin (ribu jiwa)",$K$7,"Tahun",2020)</f>
        <v>#REF!</v>
      </c>
      <c r="LZG2" s="13" t="e">
        <f>GETPIVOTDATA("Jml. Pend. Miskin (ribu jiwa)",$A$7,"Tahun",2021)/GETPIVOTDATA("Jml. Pend. Miskin (ribu jiwa)",$K$7,"Tahun",2021)</f>
        <v>#REF!</v>
      </c>
      <c r="LZJ2" t="s">
        <v>764</v>
      </c>
      <c r="LZK2" s="13">
        <f>GETPIVOTDATA("% Pend. Miskin",$F$7,"Tahun",2020)</f>
        <v>6.6950000000000003</v>
      </c>
      <c r="LZL2" s="13">
        <f>GETPIVOTDATA("% Pend. Miskin",$F$7,"Tahun",2021)</f>
        <v>6.9399999999999995</v>
      </c>
      <c r="LZM2" t="s">
        <v>763</v>
      </c>
      <c r="LZN2" s="13" t="e">
        <f>GETPIVOTDATA("Jml. Pend. Miskin (ribu jiwa)",$A$7,"Tahun",2020)/GETPIVOTDATA("Jml. Pend. Miskin (ribu jiwa)",$K$7,"Tahun",2020)</f>
        <v>#REF!</v>
      </c>
      <c r="LZO2" s="13" t="e">
        <f>GETPIVOTDATA("Jml. Pend. Miskin (ribu jiwa)",$A$7,"Tahun",2021)/GETPIVOTDATA("Jml. Pend. Miskin (ribu jiwa)",$K$7,"Tahun",2021)</f>
        <v>#REF!</v>
      </c>
      <c r="LZR2" t="s">
        <v>764</v>
      </c>
      <c r="LZS2" s="13">
        <f>GETPIVOTDATA("% Pend. Miskin",$F$7,"Tahun",2020)</f>
        <v>6.6950000000000003</v>
      </c>
      <c r="LZT2" s="13">
        <f>GETPIVOTDATA("% Pend. Miskin",$F$7,"Tahun",2021)</f>
        <v>6.9399999999999995</v>
      </c>
      <c r="LZU2" t="s">
        <v>763</v>
      </c>
      <c r="LZV2" s="13" t="e">
        <f>GETPIVOTDATA("Jml. Pend. Miskin (ribu jiwa)",$A$7,"Tahun",2020)/GETPIVOTDATA("Jml. Pend. Miskin (ribu jiwa)",$K$7,"Tahun",2020)</f>
        <v>#REF!</v>
      </c>
      <c r="LZW2" s="13" t="e">
        <f>GETPIVOTDATA("Jml. Pend. Miskin (ribu jiwa)",$A$7,"Tahun",2021)/GETPIVOTDATA("Jml. Pend. Miskin (ribu jiwa)",$K$7,"Tahun",2021)</f>
        <v>#REF!</v>
      </c>
      <c r="LZZ2" t="s">
        <v>764</v>
      </c>
      <c r="MAA2" s="13">
        <f>GETPIVOTDATA("% Pend. Miskin",$F$7,"Tahun",2020)</f>
        <v>6.6950000000000003</v>
      </c>
      <c r="MAB2" s="13">
        <f>GETPIVOTDATA("% Pend. Miskin",$F$7,"Tahun",2021)</f>
        <v>6.9399999999999995</v>
      </c>
      <c r="MAC2" t="s">
        <v>763</v>
      </c>
      <c r="MAD2" s="13" t="e">
        <f>GETPIVOTDATA("Jml. Pend. Miskin (ribu jiwa)",$A$7,"Tahun",2020)/GETPIVOTDATA("Jml. Pend. Miskin (ribu jiwa)",$K$7,"Tahun",2020)</f>
        <v>#REF!</v>
      </c>
      <c r="MAE2" s="13" t="e">
        <f>GETPIVOTDATA("Jml. Pend. Miskin (ribu jiwa)",$A$7,"Tahun",2021)/GETPIVOTDATA("Jml. Pend. Miskin (ribu jiwa)",$K$7,"Tahun",2021)</f>
        <v>#REF!</v>
      </c>
      <c r="MAH2" t="s">
        <v>764</v>
      </c>
      <c r="MAI2" s="13">
        <f>GETPIVOTDATA("% Pend. Miskin",$F$7,"Tahun",2020)</f>
        <v>6.6950000000000003</v>
      </c>
      <c r="MAJ2" s="13">
        <f>GETPIVOTDATA("% Pend. Miskin",$F$7,"Tahun",2021)</f>
        <v>6.9399999999999995</v>
      </c>
      <c r="MAK2" t="s">
        <v>763</v>
      </c>
      <c r="MAL2" s="13" t="e">
        <f>GETPIVOTDATA("Jml. Pend. Miskin (ribu jiwa)",$A$7,"Tahun",2020)/GETPIVOTDATA("Jml. Pend. Miskin (ribu jiwa)",$K$7,"Tahun",2020)</f>
        <v>#REF!</v>
      </c>
      <c r="MAM2" s="13" t="e">
        <f>GETPIVOTDATA("Jml. Pend. Miskin (ribu jiwa)",$A$7,"Tahun",2021)/GETPIVOTDATA("Jml. Pend. Miskin (ribu jiwa)",$K$7,"Tahun",2021)</f>
        <v>#REF!</v>
      </c>
      <c r="MAP2" t="s">
        <v>764</v>
      </c>
      <c r="MAQ2" s="13">
        <f>GETPIVOTDATA("% Pend. Miskin",$F$7,"Tahun",2020)</f>
        <v>6.6950000000000003</v>
      </c>
      <c r="MAR2" s="13">
        <f>GETPIVOTDATA("% Pend. Miskin",$F$7,"Tahun",2021)</f>
        <v>6.9399999999999995</v>
      </c>
      <c r="MAS2" t="s">
        <v>763</v>
      </c>
      <c r="MAT2" s="13" t="e">
        <f>GETPIVOTDATA("Jml. Pend. Miskin (ribu jiwa)",$A$7,"Tahun",2020)/GETPIVOTDATA("Jml. Pend. Miskin (ribu jiwa)",$K$7,"Tahun",2020)</f>
        <v>#REF!</v>
      </c>
      <c r="MAU2" s="13" t="e">
        <f>GETPIVOTDATA("Jml. Pend. Miskin (ribu jiwa)",$A$7,"Tahun",2021)/GETPIVOTDATA("Jml. Pend. Miskin (ribu jiwa)",$K$7,"Tahun",2021)</f>
        <v>#REF!</v>
      </c>
      <c r="MAX2" t="s">
        <v>764</v>
      </c>
      <c r="MAY2" s="13">
        <f>GETPIVOTDATA("% Pend. Miskin",$F$7,"Tahun",2020)</f>
        <v>6.6950000000000003</v>
      </c>
      <c r="MAZ2" s="13">
        <f>GETPIVOTDATA("% Pend. Miskin",$F$7,"Tahun",2021)</f>
        <v>6.9399999999999995</v>
      </c>
      <c r="MBA2" t="s">
        <v>763</v>
      </c>
      <c r="MBB2" s="13" t="e">
        <f>GETPIVOTDATA("Jml. Pend. Miskin (ribu jiwa)",$A$7,"Tahun",2020)/GETPIVOTDATA("Jml. Pend. Miskin (ribu jiwa)",$K$7,"Tahun",2020)</f>
        <v>#REF!</v>
      </c>
      <c r="MBC2" s="13" t="e">
        <f>GETPIVOTDATA("Jml. Pend. Miskin (ribu jiwa)",$A$7,"Tahun",2021)/GETPIVOTDATA("Jml. Pend. Miskin (ribu jiwa)",$K$7,"Tahun",2021)</f>
        <v>#REF!</v>
      </c>
      <c r="MBF2" t="s">
        <v>764</v>
      </c>
      <c r="MBG2" s="13">
        <f>GETPIVOTDATA("% Pend. Miskin",$F$7,"Tahun",2020)</f>
        <v>6.6950000000000003</v>
      </c>
      <c r="MBH2" s="13">
        <f>GETPIVOTDATA("% Pend. Miskin",$F$7,"Tahun",2021)</f>
        <v>6.9399999999999995</v>
      </c>
      <c r="MBI2" t="s">
        <v>763</v>
      </c>
      <c r="MBJ2" s="13" t="e">
        <f>GETPIVOTDATA("Jml. Pend. Miskin (ribu jiwa)",$A$7,"Tahun",2020)/GETPIVOTDATA("Jml. Pend. Miskin (ribu jiwa)",$K$7,"Tahun",2020)</f>
        <v>#REF!</v>
      </c>
      <c r="MBK2" s="13" t="e">
        <f>GETPIVOTDATA("Jml. Pend. Miskin (ribu jiwa)",$A$7,"Tahun",2021)/GETPIVOTDATA("Jml. Pend. Miskin (ribu jiwa)",$K$7,"Tahun",2021)</f>
        <v>#REF!</v>
      </c>
      <c r="MBN2" t="s">
        <v>764</v>
      </c>
      <c r="MBO2" s="13">
        <f>GETPIVOTDATA("% Pend. Miskin",$F$7,"Tahun",2020)</f>
        <v>6.6950000000000003</v>
      </c>
      <c r="MBP2" s="13">
        <f>GETPIVOTDATA("% Pend. Miskin",$F$7,"Tahun",2021)</f>
        <v>6.9399999999999995</v>
      </c>
      <c r="MBQ2" t="s">
        <v>763</v>
      </c>
      <c r="MBR2" s="13" t="e">
        <f>GETPIVOTDATA("Jml. Pend. Miskin (ribu jiwa)",$A$7,"Tahun",2020)/GETPIVOTDATA("Jml. Pend. Miskin (ribu jiwa)",$K$7,"Tahun",2020)</f>
        <v>#REF!</v>
      </c>
      <c r="MBS2" s="13" t="e">
        <f>GETPIVOTDATA("Jml. Pend. Miskin (ribu jiwa)",$A$7,"Tahun",2021)/GETPIVOTDATA("Jml. Pend. Miskin (ribu jiwa)",$K$7,"Tahun",2021)</f>
        <v>#REF!</v>
      </c>
      <c r="MBV2" t="s">
        <v>764</v>
      </c>
      <c r="MBW2" s="13">
        <f>GETPIVOTDATA("% Pend. Miskin",$F$7,"Tahun",2020)</f>
        <v>6.6950000000000003</v>
      </c>
      <c r="MBX2" s="13">
        <f>GETPIVOTDATA("% Pend. Miskin",$F$7,"Tahun",2021)</f>
        <v>6.9399999999999995</v>
      </c>
      <c r="MBY2" t="s">
        <v>763</v>
      </c>
      <c r="MBZ2" s="13" t="e">
        <f>GETPIVOTDATA("Jml. Pend. Miskin (ribu jiwa)",$A$7,"Tahun",2020)/GETPIVOTDATA("Jml. Pend. Miskin (ribu jiwa)",$K$7,"Tahun",2020)</f>
        <v>#REF!</v>
      </c>
      <c r="MCA2" s="13" t="e">
        <f>GETPIVOTDATA("Jml. Pend. Miskin (ribu jiwa)",$A$7,"Tahun",2021)/GETPIVOTDATA("Jml. Pend. Miskin (ribu jiwa)",$K$7,"Tahun",2021)</f>
        <v>#REF!</v>
      </c>
      <c r="MCD2" t="s">
        <v>764</v>
      </c>
      <c r="MCE2" s="13">
        <f>GETPIVOTDATA("% Pend. Miskin",$F$7,"Tahun",2020)</f>
        <v>6.6950000000000003</v>
      </c>
      <c r="MCF2" s="13">
        <f>GETPIVOTDATA("% Pend. Miskin",$F$7,"Tahun",2021)</f>
        <v>6.9399999999999995</v>
      </c>
      <c r="MCG2" t="s">
        <v>763</v>
      </c>
      <c r="MCH2" s="13" t="e">
        <f>GETPIVOTDATA("Jml. Pend. Miskin (ribu jiwa)",$A$7,"Tahun",2020)/GETPIVOTDATA("Jml. Pend. Miskin (ribu jiwa)",$K$7,"Tahun",2020)</f>
        <v>#REF!</v>
      </c>
      <c r="MCI2" s="13" t="e">
        <f>GETPIVOTDATA("Jml. Pend. Miskin (ribu jiwa)",$A$7,"Tahun",2021)/GETPIVOTDATA("Jml. Pend. Miskin (ribu jiwa)",$K$7,"Tahun",2021)</f>
        <v>#REF!</v>
      </c>
      <c r="MCL2" t="s">
        <v>764</v>
      </c>
      <c r="MCM2" s="13">
        <f>GETPIVOTDATA("% Pend. Miskin",$F$7,"Tahun",2020)</f>
        <v>6.6950000000000003</v>
      </c>
      <c r="MCN2" s="13">
        <f>GETPIVOTDATA("% Pend. Miskin",$F$7,"Tahun",2021)</f>
        <v>6.9399999999999995</v>
      </c>
      <c r="MCO2" t="s">
        <v>763</v>
      </c>
      <c r="MCP2" s="13" t="e">
        <f>GETPIVOTDATA("Jml. Pend. Miskin (ribu jiwa)",$A$7,"Tahun",2020)/GETPIVOTDATA("Jml. Pend. Miskin (ribu jiwa)",$K$7,"Tahun",2020)</f>
        <v>#REF!</v>
      </c>
      <c r="MCQ2" s="13" t="e">
        <f>GETPIVOTDATA("Jml. Pend. Miskin (ribu jiwa)",$A$7,"Tahun",2021)/GETPIVOTDATA("Jml. Pend. Miskin (ribu jiwa)",$K$7,"Tahun",2021)</f>
        <v>#REF!</v>
      </c>
      <c r="MCT2" t="s">
        <v>764</v>
      </c>
      <c r="MCU2" s="13">
        <f>GETPIVOTDATA("% Pend. Miskin",$F$7,"Tahun",2020)</f>
        <v>6.6950000000000003</v>
      </c>
      <c r="MCV2" s="13">
        <f>GETPIVOTDATA("% Pend. Miskin",$F$7,"Tahun",2021)</f>
        <v>6.9399999999999995</v>
      </c>
      <c r="MCW2" t="s">
        <v>763</v>
      </c>
      <c r="MCX2" s="13" t="e">
        <f>GETPIVOTDATA("Jml. Pend. Miskin (ribu jiwa)",$A$7,"Tahun",2020)/GETPIVOTDATA("Jml. Pend. Miskin (ribu jiwa)",$K$7,"Tahun",2020)</f>
        <v>#REF!</v>
      </c>
      <c r="MCY2" s="13" t="e">
        <f>GETPIVOTDATA("Jml. Pend. Miskin (ribu jiwa)",$A$7,"Tahun",2021)/GETPIVOTDATA("Jml. Pend. Miskin (ribu jiwa)",$K$7,"Tahun",2021)</f>
        <v>#REF!</v>
      </c>
      <c r="MDB2" t="s">
        <v>764</v>
      </c>
      <c r="MDC2" s="13">
        <f>GETPIVOTDATA("% Pend. Miskin",$F$7,"Tahun",2020)</f>
        <v>6.6950000000000003</v>
      </c>
      <c r="MDD2" s="13">
        <f>GETPIVOTDATA("% Pend. Miskin",$F$7,"Tahun",2021)</f>
        <v>6.9399999999999995</v>
      </c>
      <c r="MDE2" t="s">
        <v>763</v>
      </c>
      <c r="MDF2" s="13" t="e">
        <f>GETPIVOTDATA("Jml. Pend. Miskin (ribu jiwa)",$A$7,"Tahun",2020)/GETPIVOTDATA("Jml. Pend. Miskin (ribu jiwa)",$K$7,"Tahun",2020)</f>
        <v>#REF!</v>
      </c>
      <c r="MDG2" s="13" t="e">
        <f>GETPIVOTDATA("Jml. Pend. Miskin (ribu jiwa)",$A$7,"Tahun",2021)/GETPIVOTDATA("Jml. Pend. Miskin (ribu jiwa)",$K$7,"Tahun",2021)</f>
        <v>#REF!</v>
      </c>
      <c r="MDJ2" t="s">
        <v>764</v>
      </c>
      <c r="MDK2" s="13">
        <f>GETPIVOTDATA("% Pend. Miskin",$F$7,"Tahun",2020)</f>
        <v>6.6950000000000003</v>
      </c>
      <c r="MDL2" s="13">
        <f>GETPIVOTDATA("% Pend. Miskin",$F$7,"Tahun",2021)</f>
        <v>6.9399999999999995</v>
      </c>
      <c r="MDM2" t="s">
        <v>763</v>
      </c>
      <c r="MDN2" s="13" t="e">
        <f>GETPIVOTDATA("Jml. Pend. Miskin (ribu jiwa)",$A$7,"Tahun",2020)/GETPIVOTDATA("Jml. Pend. Miskin (ribu jiwa)",$K$7,"Tahun",2020)</f>
        <v>#REF!</v>
      </c>
      <c r="MDO2" s="13" t="e">
        <f>GETPIVOTDATA("Jml. Pend. Miskin (ribu jiwa)",$A$7,"Tahun",2021)/GETPIVOTDATA("Jml. Pend. Miskin (ribu jiwa)",$K$7,"Tahun",2021)</f>
        <v>#REF!</v>
      </c>
      <c r="MDR2" t="s">
        <v>764</v>
      </c>
      <c r="MDS2" s="13">
        <f>GETPIVOTDATA("% Pend. Miskin",$F$7,"Tahun",2020)</f>
        <v>6.6950000000000003</v>
      </c>
      <c r="MDT2" s="13">
        <f>GETPIVOTDATA("% Pend. Miskin",$F$7,"Tahun",2021)</f>
        <v>6.9399999999999995</v>
      </c>
      <c r="MDU2" t="s">
        <v>763</v>
      </c>
      <c r="MDV2" s="13" t="e">
        <f>GETPIVOTDATA("Jml. Pend. Miskin (ribu jiwa)",$A$7,"Tahun",2020)/GETPIVOTDATA("Jml. Pend. Miskin (ribu jiwa)",$K$7,"Tahun",2020)</f>
        <v>#REF!</v>
      </c>
      <c r="MDW2" s="13" t="e">
        <f>GETPIVOTDATA("Jml. Pend. Miskin (ribu jiwa)",$A$7,"Tahun",2021)/GETPIVOTDATA("Jml. Pend. Miskin (ribu jiwa)",$K$7,"Tahun",2021)</f>
        <v>#REF!</v>
      </c>
      <c r="MDZ2" t="s">
        <v>764</v>
      </c>
      <c r="MEA2" s="13">
        <f>GETPIVOTDATA("% Pend. Miskin",$F$7,"Tahun",2020)</f>
        <v>6.6950000000000003</v>
      </c>
      <c r="MEB2" s="13">
        <f>GETPIVOTDATA("% Pend. Miskin",$F$7,"Tahun",2021)</f>
        <v>6.9399999999999995</v>
      </c>
      <c r="MEC2" t="s">
        <v>763</v>
      </c>
      <c r="MED2" s="13" t="e">
        <f>GETPIVOTDATA("Jml. Pend. Miskin (ribu jiwa)",$A$7,"Tahun",2020)/GETPIVOTDATA("Jml. Pend. Miskin (ribu jiwa)",$K$7,"Tahun",2020)</f>
        <v>#REF!</v>
      </c>
      <c r="MEE2" s="13" t="e">
        <f>GETPIVOTDATA("Jml. Pend. Miskin (ribu jiwa)",$A$7,"Tahun",2021)/GETPIVOTDATA("Jml. Pend. Miskin (ribu jiwa)",$K$7,"Tahun",2021)</f>
        <v>#REF!</v>
      </c>
      <c r="MEH2" t="s">
        <v>764</v>
      </c>
      <c r="MEI2" s="13">
        <f>GETPIVOTDATA("% Pend. Miskin",$F$7,"Tahun",2020)</f>
        <v>6.6950000000000003</v>
      </c>
      <c r="MEJ2" s="13">
        <f>GETPIVOTDATA("% Pend. Miskin",$F$7,"Tahun",2021)</f>
        <v>6.9399999999999995</v>
      </c>
      <c r="MEK2" t="s">
        <v>763</v>
      </c>
      <c r="MEL2" s="13" t="e">
        <f>GETPIVOTDATA("Jml. Pend. Miskin (ribu jiwa)",$A$7,"Tahun",2020)/GETPIVOTDATA("Jml. Pend. Miskin (ribu jiwa)",$K$7,"Tahun",2020)</f>
        <v>#REF!</v>
      </c>
      <c r="MEM2" s="13" t="e">
        <f>GETPIVOTDATA("Jml. Pend. Miskin (ribu jiwa)",$A$7,"Tahun",2021)/GETPIVOTDATA("Jml. Pend. Miskin (ribu jiwa)",$K$7,"Tahun",2021)</f>
        <v>#REF!</v>
      </c>
      <c r="MEP2" t="s">
        <v>764</v>
      </c>
      <c r="MEQ2" s="13">
        <f>GETPIVOTDATA("% Pend. Miskin",$F$7,"Tahun",2020)</f>
        <v>6.6950000000000003</v>
      </c>
      <c r="MER2" s="13">
        <f>GETPIVOTDATA("% Pend. Miskin",$F$7,"Tahun",2021)</f>
        <v>6.9399999999999995</v>
      </c>
      <c r="MES2" t="s">
        <v>763</v>
      </c>
      <c r="MET2" s="13" t="e">
        <f>GETPIVOTDATA("Jml. Pend. Miskin (ribu jiwa)",$A$7,"Tahun",2020)/GETPIVOTDATA("Jml. Pend. Miskin (ribu jiwa)",$K$7,"Tahun",2020)</f>
        <v>#REF!</v>
      </c>
      <c r="MEU2" s="13" t="e">
        <f>GETPIVOTDATA("Jml. Pend. Miskin (ribu jiwa)",$A$7,"Tahun",2021)/GETPIVOTDATA("Jml. Pend. Miskin (ribu jiwa)",$K$7,"Tahun",2021)</f>
        <v>#REF!</v>
      </c>
      <c r="MEX2" t="s">
        <v>764</v>
      </c>
      <c r="MEY2" s="13">
        <f>GETPIVOTDATA("% Pend. Miskin",$F$7,"Tahun",2020)</f>
        <v>6.6950000000000003</v>
      </c>
      <c r="MEZ2" s="13">
        <f>GETPIVOTDATA("% Pend. Miskin",$F$7,"Tahun",2021)</f>
        <v>6.9399999999999995</v>
      </c>
      <c r="MFA2" t="s">
        <v>763</v>
      </c>
      <c r="MFB2" s="13" t="e">
        <f>GETPIVOTDATA("Jml. Pend. Miskin (ribu jiwa)",$A$7,"Tahun",2020)/GETPIVOTDATA("Jml. Pend. Miskin (ribu jiwa)",$K$7,"Tahun",2020)</f>
        <v>#REF!</v>
      </c>
      <c r="MFC2" s="13" t="e">
        <f>GETPIVOTDATA("Jml. Pend. Miskin (ribu jiwa)",$A$7,"Tahun",2021)/GETPIVOTDATA("Jml. Pend. Miskin (ribu jiwa)",$K$7,"Tahun",2021)</f>
        <v>#REF!</v>
      </c>
      <c r="MFF2" t="s">
        <v>764</v>
      </c>
      <c r="MFG2" s="13">
        <f>GETPIVOTDATA("% Pend. Miskin",$F$7,"Tahun",2020)</f>
        <v>6.6950000000000003</v>
      </c>
      <c r="MFH2" s="13">
        <f>GETPIVOTDATA("% Pend. Miskin",$F$7,"Tahun",2021)</f>
        <v>6.9399999999999995</v>
      </c>
      <c r="MFI2" t="s">
        <v>763</v>
      </c>
      <c r="MFJ2" s="13" t="e">
        <f>GETPIVOTDATA("Jml. Pend. Miskin (ribu jiwa)",$A$7,"Tahun",2020)/GETPIVOTDATA("Jml. Pend. Miskin (ribu jiwa)",$K$7,"Tahun",2020)</f>
        <v>#REF!</v>
      </c>
      <c r="MFK2" s="13" t="e">
        <f>GETPIVOTDATA("Jml. Pend. Miskin (ribu jiwa)",$A$7,"Tahun",2021)/GETPIVOTDATA("Jml. Pend. Miskin (ribu jiwa)",$K$7,"Tahun",2021)</f>
        <v>#REF!</v>
      </c>
      <c r="MFN2" t="s">
        <v>764</v>
      </c>
      <c r="MFO2" s="13">
        <f>GETPIVOTDATA("% Pend. Miskin",$F$7,"Tahun",2020)</f>
        <v>6.6950000000000003</v>
      </c>
      <c r="MFP2" s="13">
        <f>GETPIVOTDATA("% Pend. Miskin",$F$7,"Tahun",2021)</f>
        <v>6.9399999999999995</v>
      </c>
      <c r="MFQ2" t="s">
        <v>763</v>
      </c>
      <c r="MFR2" s="13" t="e">
        <f>GETPIVOTDATA("Jml. Pend. Miskin (ribu jiwa)",$A$7,"Tahun",2020)/GETPIVOTDATA("Jml. Pend. Miskin (ribu jiwa)",$K$7,"Tahun",2020)</f>
        <v>#REF!</v>
      </c>
      <c r="MFS2" s="13" t="e">
        <f>GETPIVOTDATA("Jml. Pend. Miskin (ribu jiwa)",$A$7,"Tahun",2021)/GETPIVOTDATA("Jml. Pend. Miskin (ribu jiwa)",$K$7,"Tahun",2021)</f>
        <v>#REF!</v>
      </c>
      <c r="MFV2" t="s">
        <v>764</v>
      </c>
      <c r="MFW2" s="13">
        <f>GETPIVOTDATA("% Pend. Miskin",$F$7,"Tahun",2020)</f>
        <v>6.6950000000000003</v>
      </c>
      <c r="MFX2" s="13">
        <f>GETPIVOTDATA("% Pend. Miskin",$F$7,"Tahun",2021)</f>
        <v>6.9399999999999995</v>
      </c>
      <c r="MFY2" t="s">
        <v>763</v>
      </c>
      <c r="MFZ2" s="13" t="e">
        <f>GETPIVOTDATA("Jml. Pend. Miskin (ribu jiwa)",$A$7,"Tahun",2020)/GETPIVOTDATA("Jml. Pend. Miskin (ribu jiwa)",$K$7,"Tahun",2020)</f>
        <v>#REF!</v>
      </c>
      <c r="MGA2" s="13" t="e">
        <f>GETPIVOTDATA("Jml. Pend. Miskin (ribu jiwa)",$A$7,"Tahun",2021)/GETPIVOTDATA("Jml. Pend. Miskin (ribu jiwa)",$K$7,"Tahun",2021)</f>
        <v>#REF!</v>
      </c>
      <c r="MGD2" t="s">
        <v>764</v>
      </c>
      <c r="MGE2" s="13">
        <f>GETPIVOTDATA("% Pend. Miskin",$F$7,"Tahun",2020)</f>
        <v>6.6950000000000003</v>
      </c>
      <c r="MGF2" s="13">
        <f>GETPIVOTDATA("% Pend. Miskin",$F$7,"Tahun",2021)</f>
        <v>6.9399999999999995</v>
      </c>
      <c r="MGG2" t="s">
        <v>763</v>
      </c>
      <c r="MGH2" s="13" t="e">
        <f>GETPIVOTDATA("Jml. Pend. Miskin (ribu jiwa)",$A$7,"Tahun",2020)/GETPIVOTDATA("Jml. Pend. Miskin (ribu jiwa)",$K$7,"Tahun",2020)</f>
        <v>#REF!</v>
      </c>
      <c r="MGI2" s="13" t="e">
        <f>GETPIVOTDATA("Jml. Pend. Miskin (ribu jiwa)",$A$7,"Tahun",2021)/GETPIVOTDATA("Jml. Pend. Miskin (ribu jiwa)",$K$7,"Tahun",2021)</f>
        <v>#REF!</v>
      </c>
      <c r="MGL2" t="s">
        <v>764</v>
      </c>
      <c r="MGM2" s="13">
        <f>GETPIVOTDATA("% Pend. Miskin",$F$7,"Tahun",2020)</f>
        <v>6.6950000000000003</v>
      </c>
      <c r="MGN2" s="13">
        <f>GETPIVOTDATA("% Pend. Miskin",$F$7,"Tahun",2021)</f>
        <v>6.9399999999999995</v>
      </c>
      <c r="MGO2" t="s">
        <v>763</v>
      </c>
      <c r="MGP2" s="13" t="e">
        <f>GETPIVOTDATA("Jml. Pend. Miskin (ribu jiwa)",$A$7,"Tahun",2020)/GETPIVOTDATA("Jml. Pend. Miskin (ribu jiwa)",$K$7,"Tahun",2020)</f>
        <v>#REF!</v>
      </c>
      <c r="MGQ2" s="13" t="e">
        <f>GETPIVOTDATA("Jml. Pend. Miskin (ribu jiwa)",$A$7,"Tahun",2021)/GETPIVOTDATA("Jml. Pend. Miskin (ribu jiwa)",$K$7,"Tahun",2021)</f>
        <v>#REF!</v>
      </c>
      <c r="MGT2" t="s">
        <v>764</v>
      </c>
      <c r="MGU2" s="13">
        <f>GETPIVOTDATA("% Pend. Miskin",$F$7,"Tahun",2020)</f>
        <v>6.6950000000000003</v>
      </c>
      <c r="MGV2" s="13">
        <f>GETPIVOTDATA("% Pend. Miskin",$F$7,"Tahun",2021)</f>
        <v>6.9399999999999995</v>
      </c>
      <c r="MGW2" t="s">
        <v>763</v>
      </c>
      <c r="MGX2" s="13" t="e">
        <f>GETPIVOTDATA("Jml. Pend. Miskin (ribu jiwa)",$A$7,"Tahun",2020)/GETPIVOTDATA("Jml. Pend. Miskin (ribu jiwa)",$K$7,"Tahun",2020)</f>
        <v>#REF!</v>
      </c>
      <c r="MGY2" s="13" t="e">
        <f>GETPIVOTDATA("Jml. Pend. Miskin (ribu jiwa)",$A$7,"Tahun",2021)/GETPIVOTDATA("Jml. Pend. Miskin (ribu jiwa)",$K$7,"Tahun",2021)</f>
        <v>#REF!</v>
      </c>
      <c r="MHB2" t="s">
        <v>764</v>
      </c>
      <c r="MHC2" s="13">
        <f>GETPIVOTDATA("% Pend. Miskin",$F$7,"Tahun",2020)</f>
        <v>6.6950000000000003</v>
      </c>
      <c r="MHD2" s="13">
        <f>GETPIVOTDATA("% Pend. Miskin",$F$7,"Tahun",2021)</f>
        <v>6.9399999999999995</v>
      </c>
      <c r="MHE2" t="s">
        <v>763</v>
      </c>
      <c r="MHF2" s="13" t="e">
        <f>GETPIVOTDATA("Jml. Pend. Miskin (ribu jiwa)",$A$7,"Tahun",2020)/GETPIVOTDATA("Jml. Pend. Miskin (ribu jiwa)",$K$7,"Tahun",2020)</f>
        <v>#REF!</v>
      </c>
      <c r="MHG2" s="13" t="e">
        <f>GETPIVOTDATA("Jml. Pend. Miskin (ribu jiwa)",$A$7,"Tahun",2021)/GETPIVOTDATA("Jml. Pend. Miskin (ribu jiwa)",$K$7,"Tahun",2021)</f>
        <v>#REF!</v>
      </c>
      <c r="MHJ2" t="s">
        <v>764</v>
      </c>
      <c r="MHK2" s="13">
        <f>GETPIVOTDATA("% Pend. Miskin",$F$7,"Tahun",2020)</f>
        <v>6.6950000000000003</v>
      </c>
      <c r="MHL2" s="13">
        <f>GETPIVOTDATA("% Pend. Miskin",$F$7,"Tahun",2021)</f>
        <v>6.9399999999999995</v>
      </c>
      <c r="MHM2" t="s">
        <v>763</v>
      </c>
      <c r="MHN2" s="13" t="e">
        <f>GETPIVOTDATA("Jml. Pend. Miskin (ribu jiwa)",$A$7,"Tahun",2020)/GETPIVOTDATA("Jml. Pend. Miskin (ribu jiwa)",$K$7,"Tahun",2020)</f>
        <v>#REF!</v>
      </c>
      <c r="MHO2" s="13" t="e">
        <f>GETPIVOTDATA("Jml. Pend. Miskin (ribu jiwa)",$A$7,"Tahun",2021)/GETPIVOTDATA("Jml. Pend. Miskin (ribu jiwa)",$K$7,"Tahun",2021)</f>
        <v>#REF!</v>
      </c>
      <c r="MHR2" t="s">
        <v>764</v>
      </c>
      <c r="MHS2" s="13">
        <f>GETPIVOTDATA("% Pend. Miskin",$F$7,"Tahun",2020)</f>
        <v>6.6950000000000003</v>
      </c>
      <c r="MHT2" s="13">
        <f>GETPIVOTDATA("% Pend. Miskin",$F$7,"Tahun",2021)</f>
        <v>6.9399999999999995</v>
      </c>
      <c r="MHU2" t="s">
        <v>763</v>
      </c>
      <c r="MHV2" s="13" t="e">
        <f>GETPIVOTDATA("Jml. Pend. Miskin (ribu jiwa)",$A$7,"Tahun",2020)/GETPIVOTDATA("Jml. Pend. Miskin (ribu jiwa)",$K$7,"Tahun",2020)</f>
        <v>#REF!</v>
      </c>
      <c r="MHW2" s="13" t="e">
        <f>GETPIVOTDATA("Jml. Pend. Miskin (ribu jiwa)",$A$7,"Tahun",2021)/GETPIVOTDATA("Jml. Pend. Miskin (ribu jiwa)",$K$7,"Tahun",2021)</f>
        <v>#REF!</v>
      </c>
      <c r="MHZ2" t="s">
        <v>764</v>
      </c>
      <c r="MIA2" s="13">
        <f>GETPIVOTDATA("% Pend. Miskin",$F$7,"Tahun",2020)</f>
        <v>6.6950000000000003</v>
      </c>
      <c r="MIB2" s="13">
        <f>GETPIVOTDATA("% Pend. Miskin",$F$7,"Tahun",2021)</f>
        <v>6.9399999999999995</v>
      </c>
      <c r="MIC2" t="s">
        <v>763</v>
      </c>
      <c r="MID2" s="13" t="e">
        <f>GETPIVOTDATA("Jml. Pend. Miskin (ribu jiwa)",$A$7,"Tahun",2020)/GETPIVOTDATA("Jml. Pend. Miskin (ribu jiwa)",$K$7,"Tahun",2020)</f>
        <v>#REF!</v>
      </c>
      <c r="MIE2" s="13" t="e">
        <f>GETPIVOTDATA("Jml. Pend. Miskin (ribu jiwa)",$A$7,"Tahun",2021)/GETPIVOTDATA("Jml. Pend. Miskin (ribu jiwa)",$K$7,"Tahun",2021)</f>
        <v>#REF!</v>
      </c>
      <c r="MIH2" t="s">
        <v>764</v>
      </c>
      <c r="MII2" s="13">
        <f>GETPIVOTDATA("% Pend. Miskin",$F$7,"Tahun",2020)</f>
        <v>6.6950000000000003</v>
      </c>
      <c r="MIJ2" s="13">
        <f>GETPIVOTDATA("% Pend. Miskin",$F$7,"Tahun",2021)</f>
        <v>6.9399999999999995</v>
      </c>
      <c r="MIK2" t="s">
        <v>763</v>
      </c>
      <c r="MIL2" s="13" t="e">
        <f>GETPIVOTDATA("Jml. Pend. Miskin (ribu jiwa)",$A$7,"Tahun",2020)/GETPIVOTDATA("Jml. Pend. Miskin (ribu jiwa)",$K$7,"Tahun",2020)</f>
        <v>#REF!</v>
      </c>
      <c r="MIM2" s="13" t="e">
        <f>GETPIVOTDATA("Jml. Pend. Miskin (ribu jiwa)",$A$7,"Tahun",2021)/GETPIVOTDATA("Jml. Pend. Miskin (ribu jiwa)",$K$7,"Tahun",2021)</f>
        <v>#REF!</v>
      </c>
      <c r="MIP2" t="s">
        <v>764</v>
      </c>
      <c r="MIQ2" s="13">
        <f>GETPIVOTDATA("% Pend. Miskin",$F$7,"Tahun",2020)</f>
        <v>6.6950000000000003</v>
      </c>
      <c r="MIR2" s="13">
        <f>GETPIVOTDATA("% Pend. Miskin",$F$7,"Tahun",2021)</f>
        <v>6.9399999999999995</v>
      </c>
      <c r="MIS2" t="s">
        <v>763</v>
      </c>
      <c r="MIT2" s="13" t="e">
        <f>GETPIVOTDATA("Jml. Pend. Miskin (ribu jiwa)",$A$7,"Tahun",2020)/GETPIVOTDATA("Jml. Pend. Miskin (ribu jiwa)",$K$7,"Tahun",2020)</f>
        <v>#REF!</v>
      </c>
      <c r="MIU2" s="13" t="e">
        <f>GETPIVOTDATA("Jml. Pend. Miskin (ribu jiwa)",$A$7,"Tahun",2021)/GETPIVOTDATA("Jml. Pend. Miskin (ribu jiwa)",$K$7,"Tahun",2021)</f>
        <v>#REF!</v>
      </c>
      <c r="MIX2" t="s">
        <v>764</v>
      </c>
      <c r="MIY2" s="13">
        <f>GETPIVOTDATA("% Pend. Miskin",$F$7,"Tahun",2020)</f>
        <v>6.6950000000000003</v>
      </c>
      <c r="MIZ2" s="13">
        <f>GETPIVOTDATA("% Pend. Miskin",$F$7,"Tahun",2021)</f>
        <v>6.9399999999999995</v>
      </c>
      <c r="MJA2" t="s">
        <v>763</v>
      </c>
      <c r="MJB2" s="13" t="e">
        <f>GETPIVOTDATA("Jml. Pend. Miskin (ribu jiwa)",$A$7,"Tahun",2020)/GETPIVOTDATA("Jml. Pend. Miskin (ribu jiwa)",$K$7,"Tahun",2020)</f>
        <v>#REF!</v>
      </c>
      <c r="MJC2" s="13" t="e">
        <f>GETPIVOTDATA("Jml. Pend. Miskin (ribu jiwa)",$A$7,"Tahun",2021)/GETPIVOTDATA("Jml. Pend. Miskin (ribu jiwa)",$K$7,"Tahun",2021)</f>
        <v>#REF!</v>
      </c>
      <c r="MJF2" t="s">
        <v>764</v>
      </c>
      <c r="MJG2" s="13">
        <f>GETPIVOTDATA("% Pend. Miskin",$F$7,"Tahun",2020)</f>
        <v>6.6950000000000003</v>
      </c>
      <c r="MJH2" s="13">
        <f>GETPIVOTDATA("% Pend. Miskin",$F$7,"Tahun",2021)</f>
        <v>6.9399999999999995</v>
      </c>
      <c r="MJI2" t="s">
        <v>763</v>
      </c>
      <c r="MJJ2" s="13" t="e">
        <f>GETPIVOTDATA("Jml. Pend. Miskin (ribu jiwa)",$A$7,"Tahun",2020)/GETPIVOTDATA("Jml. Pend. Miskin (ribu jiwa)",$K$7,"Tahun",2020)</f>
        <v>#REF!</v>
      </c>
      <c r="MJK2" s="13" t="e">
        <f>GETPIVOTDATA("Jml. Pend. Miskin (ribu jiwa)",$A$7,"Tahun",2021)/GETPIVOTDATA("Jml. Pend. Miskin (ribu jiwa)",$K$7,"Tahun",2021)</f>
        <v>#REF!</v>
      </c>
      <c r="MJN2" t="s">
        <v>764</v>
      </c>
      <c r="MJO2" s="13">
        <f>GETPIVOTDATA("% Pend. Miskin",$F$7,"Tahun",2020)</f>
        <v>6.6950000000000003</v>
      </c>
      <c r="MJP2" s="13">
        <f>GETPIVOTDATA("% Pend. Miskin",$F$7,"Tahun",2021)</f>
        <v>6.9399999999999995</v>
      </c>
      <c r="MJQ2" t="s">
        <v>763</v>
      </c>
      <c r="MJR2" s="13" t="e">
        <f>GETPIVOTDATA("Jml. Pend. Miskin (ribu jiwa)",$A$7,"Tahun",2020)/GETPIVOTDATA("Jml. Pend. Miskin (ribu jiwa)",$K$7,"Tahun",2020)</f>
        <v>#REF!</v>
      </c>
      <c r="MJS2" s="13" t="e">
        <f>GETPIVOTDATA("Jml. Pend. Miskin (ribu jiwa)",$A$7,"Tahun",2021)/GETPIVOTDATA("Jml. Pend. Miskin (ribu jiwa)",$K$7,"Tahun",2021)</f>
        <v>#REF!</v>
      </c>
      <c r="MJV2" t="s">
        <v>764</v>
      </c>
      <c r="MJW2" s="13">
        <f>GETPIVOTDATA("% Pend. Miskin",$F$7,"Tahun",2020)</f>
        <v>6.6950000000000003</v>
      </c>
      <c r="MJX2" s="13">
        <f>GETPIVOTDATA("% Pend. Miskin",$F$7,"Tahun",2021)</f>
        <v>6.9399999999999995</v>
      </c>
      <c r="MJY2" t="s">
        <v>763</v>
      </c>
      <c r="MJZ2" s="13" t="e">
        <f>GETPIVOTDATA("Jml. Pend. Miskin (ribu jiwa)",$A$7,"Tahun",2020)/GETPIVOTDATA("Jml. Pend. Miskin (ribu jiwa)",$K$7,"Tahun",2020)</f>
        <v>#REF!</v>
      </c>
      <c r="MKA2" s="13" t="e">
        <f>GETPIVOTDATA("Jml. Pend. Miskin (ribu jiwa)",$A$7,"Tahun",2021)/GETPIVOTDATA("Jml. Pend. Miskin (ribu jiwa)",$K$7,"Tahun",2021)</f>
        <v>#REF!</v>
      </c>
      <c r="MKD2" t="s">
        <v>764</v>
      </c>
      <c r="MKE2" s="13">
        <f>GETPIVOTDATA("% Pend. Miskin",$F$7,"Tahun",2020)</f>
        <v>6.6950000000000003</v>
      </c>
      <c r="MKF2" s="13">
        <f>GETPIVOTDATA("% Pend. Miskin",$F$7,"Tahun",2021)</f>
        <v>6.9399999999999995</v>
      </c>
      <c r="MKG2" t="s">
        <v>763</v>
      </c>
      <c r="MKH2" s="13" t="e">
        <f>GETPIVOTDATA("Jml. Pend. Miskin (ribu jiwa)",$A$7,"Tahun",2020)/GETPIVOTDATA("Jml. Pend. Miskin (ribu jiwa)",$K$7,"Tahun",2020)</f>
        <v>#REF!</v>
      </c>
      <c r="MKI2" s="13" t="e">
        <f>GETPIVOTDATA("Jml. Pend. Miskin (ribu jiwa)",$A$7,"Tahun",2021)/GETPIVOTDATA("Jml. Pend. Miskin (ribu jiwa)",$K$7,"Tahun",2021)</f>
        <v>#REF!</v>
      </c>
      <c r="MKL2" t="s">
        <v>764</v>
      </c>
      <c r="MKM2" s="13">
        <f>GETPIVOTDATA("% Pend. Miskin",$F$7,"Tahun",2020)</f>
        <v>6.6950000000000003</v>
      </c>
      <c r="MKN2" s="13">
        <f>GETPIVOTDATA("% Pend. Miskin",$F$7,"Tahun",2021)</f>
        <v>6.9399999999999995</v>
      </c>
      <c r="MKO2" t="s">
        <v>763</v>
      </c>
      <c r="MKP2" s="13" t="e">
        <f>GETPIVOTDATA("Jml. Pend. Miskin (ribu jiwa)",$A$7,"Tahun",2020)/GETPIVOTDATA("Jml. Pend. Miskin (ribu jiwa)",$K$7,"Tahun",2020)</f>
        <v>#REF!</v>
      </c>
      <c r="MKQ2" s="13" t="e">
        <f>GETPIVOTDATA("Jml. Pend. Miskin (ribu jiwa)",$A$7,"Tahun",2021)/GETPIVOTDATA("Jml. Pend. Miskin (ribu jiwa)",$K$7,"Tahun",2021)</f>
        <v>#REF!</v>
      </c>
      <c r="MKT2" t="s">
        <v>764</v>
      </c>
      <c r="MKU2" s="13">
        <f>GETPIVOTDATA("% Pend. Miskin",$F$7,"Tahun",2020)</f>
        <v>6.6950000000000003</v>
      </c>
      <c r="MKV2" s="13">
        <f>GETPIVOTDATA("% Pend. Miskin",$F$7,"Tahun",2021)</f>
        <v>6.9399999999999995</v>
      </c>
      <c r="MKW2" t="s">
        <v>763</v>
      </c>
      <c r="MKX2" s="13" t="e">
        <f>GETPIVOTDATA("Jml. Pend. Miskin (ribu jiwa)",$A$7,"Tahun",2020)/GETPIVOTDATA("Jml. Pend. Miskin (ribu jiwa)",$K$7,"Tahun",2020)</f>
        <v>#REF!</v>
      </c>
      <c r="MKY2" s="13" t="e">
        <f>GETPIVOTDATA("Jml. Pend. Miskin (ribu jiwa)",$A$7,"Tahun",2021)/GETPIVOTDATA("Jml. Pend. Miskin (ribu jiwa)",$K$7,"Tahun",2021)</f>
        <v>#REF!</v>
      </c>
      <c r="MLB2" t="s">
        <v>764</v>
      </c>
      <c r="MLC2" s="13">
        <f>GETPIVOTDATA("% Pend. Miskin",$F$7,"Tahun",2020)</f>
        <v>6.6950000000000003</v>
      </c>
      <c r="MLD2" s="13">
        <f>GETPIVOTDATA("% Pend. Miskin",$F$7,"Tahun",2021)</f>
        <v>6.9399999999999995</v>
      </c>
      <c r="MLE2" t="s">
        <v>763</v>
      </c>
      <c r="MLF2" s="13" t="e">
        <f>GETPIVOTDATA("Jml. Pend. Miskin (ribu jiwa)",$A$7,"Tahun",2020)/GETPIVOTDATA("Jml. Pend. Miskin (ribu jiwa)",$K$7,"Tahun",2020)</f>
        <v>#REF!</v>
      </c>
      <c r="MLG2" s="13" t="e">
        <f>GETPIVOTDATA("Jml. Pend. Miskin (ribu jiwa)",$A$7,"Tahun",2021)/GETPIVOTDATA("Jml. Pend. Miskin (ribu jiwa)",$K$7,"Tahun",2021)</f>
        <v>#REF!</v>
      </c>
      <c r="MLJ2" t="s">
        <v>764</v>
      </c>
      <c r="MLK2" s="13">
        <f>GETPIVOTDATA("% Pend. Miskin",$F$7,"Tahun",2020)</f>
        <v>6.6950000000000003</v>
      </c>
      <c r="MLL2" s="13">
        <f>GETPIVOTDATA("% Pend. Miskin",$F$7,"Tahun",2021)</f>
        <v>6.9399999999999995</v>
      </c>
      <c r="MLM2" t="s">
        <v>763</v>
      </c>
      <c r="MLN2" s="13" t="e">
        <f>GETPIVOTDATA("Jml. Pend. Miskin (ribu jiwa)",$A$7,"Tahun",2020)/GETPIVOTDATA("Jml. Pend. Miskin (ribu jiwa)",$K$7,"Tahun",2020)</f>
        <v>#REF!</v>
      </c>
      <c r="MLO2" s="13" t="e">
        <f>GETPIVOTDATA("Jml. Pend. Miskin (ribu jiwa)",$A$7,"Tahun",2021)/GETPIVOTDATA("Jml. Pend. Miskin (ribu jiwa)",$K$7,"Tahun",2021)</f>
        <v>#REF!</v>
      </c>
      <c r="MLR2" t="s">
        <v>764</v>
      </c>
      <c r="MLS2" s="13">
        <f>GETPIVOTDATA("% Pend. Miskin",$F$7,"Tahun",2020)</f>
        <v>6.6950000000000003</v>
      </c>
      <c r="MLT2" s="13">
        <f>GETPIVOTDATA("% Pend. Miskin",$F$7,"Tahun",2021)</f>
        <v>6.9399999999999995</v>
      </c>
      <c r="MLU2" t="s">
        <v>763</v>
      </c>
      <c r="MLV2" s="13" t="e">
        <f>GETPIVOTDATA("Jml. Pend. Miskin (ribu jiwa)",$A$7,"Tahun",2020)/GETPIVOTDATA("Jml. Pend. Miskin (ribu jiwa)",$K$7,"Tahun",2020)</f>
        <v>#REF!</v>
      </c>
      <c r="MLW2" s="13" t="e">
        <f>GETPIVOTDATA("Jml. Pend. Miskin (ribu jiwa)",$A$7,"Tahun",2021)/GETPIVOTDATA("Jml. Pend. Miskin (ribu jiwa)",$K$7,"Tahun",2021)</f>
        <v>#REF!</v>
      </c>
      <c r="MLZ2" t="s">
        <v>764</v>
      </c>
      <c r="MMA2" s="13">
        <f>GETPIVOTDATA("% Pend. Miskin",$F$7,"Tahun",2020)</f>
        <v>6.6950000000000003</v>
      </c>
      <c r="MMB2" s="13">
        <f>GETPIVOTDATA("% Pend. Miskin",$F$7,"Tahun",2021)</f>
        <v>6.9399999999999995</v>
      </c>
      <c r="MMC2" t="s">
        <v>763</v>
      </c>
      <c r="MMD2" s="13" t="e">
        <f>GETPIVOTDATA("Jml. Pend. Miskin (ribu jiwa)",$A$7,"Tahun",2020)/GETPIVOTDATA("Jml. Pend. Miskin (ribu jiwa)",$K$7,"Tahun",2020)</f>
        <v>#REF!</v>
      </c>
      <c r="MME2" s="13" t="e">
        <f>GETPIVOTDATA("Jml. Pend. Miskin (ribu jiwa)",$A$7,"Tahun",2021)/GETPIVOTDATA("Jml. Pend. Miskin (ribu jiwa)",$K$7,"Tahun",2021)</f>
        <v>#REF!</v>
      </c>
      <c r="MMH2" t="s">
        <v>764</v>
      </c>
      <c r="MMI2" s="13">
        <f>GETPIVOTDATA("% Pend. Miskin",$F$7,"Tahun",2020)</f>
        <v>6.6950000000000003</v>
      </c>
      <c r="MMJ2" s="13">
        <f>GETPIVOTDATA("% Pend. Miskin",$F$7,"Tahun",2021)</f>
        <v>6.9399999999999995</v>
      </c>
      <c r="MMK2" t="s">
        <v>763</v>
      </c>
      <c r="MML2" s="13" t="e">
        <f>GETPIVOTDATA("Jml. Pend. Miskin (ribu jiwa)",$A$7,"Tahun",2020)/GETPIVOTDATA("Jml. Pend. Miskin (ribu jiwa)",$K$7,"Tahun",2020)</f>
        <v>#REF!</v>
      </c>
      <c r="MMM2" s="13" t="e">
        <f>GETPIVOTDATA("Jml. Pend. Miskin (ribu jiwa)",$A$7,"Tahun",2021)/GETPIVOTDATA("Jml. Pend. Miskin (ribu jiwa)",$K$7,"Tahun",2021)</f>
        <v>#REF!</v>
      </c>
      <c r="MMP2" t="s">
        <v>764</v>
      </c>
      <c r="MMQ2" s="13">
        <f>GETPIVOTDATA("% Pend. Miskin",$F$7,"Tahun",2020)</f>
        <v>6.6950000000000003</v>
      </c>
      <c r="MMR2" s="13">
        <f>GETPIVOTDATA("% Pend. Miskin",$F$7,"Tahun",2021)</f>
        <v>6.9399999999999995</v>
      </c>
      <c r="MMS2" t="s">
        <v>763</v>
      </c>
      <c r="MMT2" s="13" t="e">
        <f>GETPIVOTDATA("Jml. Pend. Miskin (ribu jiwa)",$A$7,"Tahun",2020)/GETPIVOTDATA("Jml. Pend. Miskin (ribu jiwa)",$K$7,"Tahun",2020)</f>
        <v>#REF!</v>
      </c>
      <c r="MMU2" s="13" t="e">
        <f>GETPIVOTDATA("Jml. Pend. Miskin (ribu jiwa)",$A$7,"Tahun",2021)/GETPIVOTDATA("Jml. Pend. Miskin (ribu jiwa)",$K$7,"Tahun",2021)</f>
        <v>#REF!</v>
      </c>
      <c r="MMX2" t="s">
        <v>764</v>
      </c>
      <c r="MMY2" s="13">
        <f>GETPIVOTDATA("% Pend. Miskin",$F$7,"Tahun",2020)</f>
        <v>6.6950000000000003</v>
      </c>
      <c r="MMZ2" s="13">
        <f>GETPIVOTDATA("% Pend. Miskin",$F$7,"Tahun",2021)</f>
        <v>6.9399999999999995</v>
      </c>
      <c r="MNA2" t="s">
        <v>763</v>
      </c>
      <c r="MNB2" s="13" t="e">
        <f>GETPIVOTDATA("Jml. Pend. Miskin (ribu jiwa)",$A$7,"Tahun",2020)/GETPIVOTDATA("Jml. Pend. Miskin (ribu jiwa)",$K$7,"Tahun",2020)</f>
        <v>#REF!</v>
      </c>
      <c r="MNC2" s="13" t="e">
        <f>GETPIVOTDATA("Jml. Pend. Miskin (ribu jiwa)",$A$7,"Tahun",2021)/GETPIVOTDATA("Jml. Pend. Miskin (ribu jiwa)",$K$7,"Tahun",2021)</f>
        <v>#REF!</v>
      </c>
      <c r="MNF2" t="s">
        <v>764</v>
      </c>
      <c r="MNG2" s="13">
        <f>GETPIVOTDATA("% Pend. Miskin",$F$7,"Tahun",2020)</f>
        <v>6.6950000000000003</v>
      </c>
      <c r="MNH2" s="13">
        <f>GETPIVOTDATA("% Pend. Miskin",$F$7,"Tahun",2021)</f>
        <v>6.9399999999999995</v>
      </c>
      <c r="MNI2" t="s">
        <v>763</v>
      </c>
      <c r="MNJ2" s="13" t="e">
        <f>GETPIVOTDATA("Jml. Pend. Miskin (ribu jiwa)",$A$7,"Tahun",2020)/GETPIVOTDATA("Jml. Pend. Miskin (ribu jiwa)",$K$7,"Tahun",2020)</f>
        <v>#REF!</v>
      </c>
      <c r="MNK2" s="13" t="e">
        <f>GETPIVOTDATA("Jml. Pend. Miskin (ribu jiwa)",$A$7,"Tahun",2021)/GETPIVOTDATA("Jml. Pend. Miskin (ribu jiwa)",$K$7,"Tahun",2021)</f>
        <v>#REF!</v>
      </c>
      <c r="MNN2" t="s">
        <v>764</v>
      </c>
      <c r="MNO2" s="13">
        <f>GETPIVOTDATA("% Pend. Miskin",$F$7,"Tahun",2020)</f>
        <v>6.6950000000000003</v>
      </c>
      <c r="MNP2" s="13">
        <f>GETPIVOTDATA("% Pend. Miskin",$F$7,"Tahun",2021)</f>
        <v>6.9399999999999995</v>
      </c>
      <c r="MNQ2" t="s">
        <v>763</v>
      </c>
      <c r="MNR2" s="13" t="e">
        <f>GETPIVOTDATA("Jml. Pend. Miskin (ribu jiwa)",$A$7,"Tahun",2020)/GETPIVOTDATA("Jml. Pend. Miskin (ribu jiwa)",$K$7,"Tahun",2020)</f>
        <v>#REF!</v>
      </c>
      <c r="MNS2" s="13" t="e">
        <f>GETPIVOTDATA("Jml. Pend. Miskin (ribu jiwa)",$A$7,"Tahun",2021)/GETPIVOTDATA("Jml. Pend. Miskin (ribu jiwa)",$K$7,"Tahun",2021)</f>
        <v>#REF!</v>
      </c>
      <c r="MNV2" t="s">
        <v>764</v>
      </c>
      <c r="MNW2" s="13">
        <f>GETPIVOTDATA("% Pend. Miskin",$F$7,"Tahun",2020)</f>
        <v>6.6950000000000003</v>
      </c>
      <c r="MNX2" s="13">
        <f>GETPIVOTDATA("% Pend. Miskin",$F$7,"Tahun",2021)</f>
        <v>6.9399999999999995</v>
      </c>
      <c r="MNY2" t="s">
        <v>763</v>
      </c>
      <c r="MNZ2" s="13" t="e">
        <f>GETPIVOTDATA("Jml. Pend. Miskin (ribu jiwa)",$A$7,"Tahun",2020)/GETPIVOTDATA("Jml. Pend. Miskin (ribu jiwa)",$K$7,"Tahun",2020)</f>
        <v>#REF!</v>
      </c>
      <c r="MOA2" s="13" t="e">
        <f>GETPIVOTDATA("Jml. Pend. Miskin (ribu jiwa)",$A$7,"Tahun",2021)/GETPIVOTDATA("Jml. Pend. Miskin (ribu jiwa)",$K$7,"Tahun",2021)</f>
        <v>#REF!</v>
      </c>
      <c r="MOD2" t="s">
        <v>764</v>
      </c>
      <c r="MOE2" s="13">
        <f>GETPIVOTDATA("% Pend. Miskin",$F$7,"Tahun",2020)</f>
        <v>6.6950000000000003</v>
      </c>
      <c r="MOF2" s="13">
        <f>GETPIVOTDATA("% Pend. Miskin",$F$7,"Tahun",2021)</f>
        <v>6.9399999999999995</v>
      </c>
      <c r="MOG2" t="s">
        <v>763</v>
      </c>
      <c r="MOH2" s="13" t="e">
        <f>GETPIVOTDATA("Jml. Pend. Miskin (ribu jiwa)",$A$7,"Tahun",2020)/GETPIVOTDATA("Jml. Pend. Miskin (ribu jiwa)",$K$7,"Tahun",2020)</f>
        <v>#REF!</v>
      </c>
      <c r="MOI2" s="13" t="e">
        <f>GETPIVOTDATA("Jml. Pend. Miskin (ribu jiwa)",$A$7,"Tahun",2021)/GETPIVOTDATA("Jml. Pend. Miskin (ribu jiwa)",$K$7,"Tahun",2021)</f>
        <v>#REF!</v>
      </c>
      <c r="MOL2" t="s">
        <v>764</v>
      </c>
      <c r="MOM2" s="13">
        <f>GETPIVOTDATA("% Pend. Miskin",$F$7,"Tahun",2020)</f>
        <v>6.6950000000000003</v>
      </c>
      <c r="MON2" s="13">
        <f>GETPIVOTDATA("% Pend. Miskin",$F$7,"Tahun",2021)</f>
        <v>6.9399999999999995</v>
      </c>
      <c r="MOO2" t="s">
        <v>763</v>
      </c>
      <c r="MOP2" s="13" t="e">
        <f>GETPIVOTDATA("Jml. Pend. Miskin (ribu jiwa)",$A$7,"Tahun",2020)/GETPIVOTDATA("Jml. Pend. Miskin (ribu jiwa)",$K$7,"Tahun",2020)</f>
        <v>#REF!</v>
      </c>
      <c r="MOQ2" s="13" t="e">
        <f>GETPIVOTDATA("Jml. Pend. Miskin (ribu jiwa)",$A$7,"Tahun",2021)/GETPIVOTDATA("Jml. Pend. Miskin (ribu jiwa)",$K$7,"Tahun",2021)</f>
        <v>#REF!</v>
      </c>
      <c r="MOT2" t="s">
        <v>764</v>
      </c>
      <c r="MOU2" s="13">
        <f>GETPIVOTDATA("% Pend. Miskin",$F$7,"Tahun",2020)</f>
        <v>6.6950000000000003</v>
      </c>
      <c r="MOV2" s="13">
        <f>GETPIVOTDATA("% Pend. Miskin",$F$7,"Tahun",2021)</f>
        <v>6.9399999999999995</v>
      </c>
      <c r="MOW2" t="s">
        <v>763</v>
      </c>
      <c r="MOX2" s="13" t="e">
        <f>GETPIVOTDATA("Jml. Pend. Miskin (ribu jiwa)",$A$7,"Tahun",2020)/GETPIVOTDATA("Jml. Pend. Miskin (ribu jiwa)",$K$7,"Tahun",2020)</f>
        <v>#REF!</v>
      </c>
      <c r="MOY2" s="13" t="e">
        <f>GETPIVOTDATA("Jml. Pend. Miskin (ribu jiwa)",$A$7,"Tahun",2021)/GETPIVOTDATA("Jml. Pend. Miskin (ribu jiwa)",$K$7,"Tahun",2021)</f>
        <v>#REF!</v>
      </c>
      <c r="MPB2" t="s">
        <v>764</v>
      </c>
      <c r="MPC2" s="13">
        <f>GETPIVOTDATA("% Pend. Miskin",$F$7,"Tahun",2020)</f>
        <v>6.6950000000000003</v>
      </c>
      <c r="MPD2" s="13">
        <f>GETPIVOTDATA("% Pend. Miskin",$F$7,"Tahun",2021)</f>
        <v>6.9399999999999995</v>
      </c>
      <c r="MPE2" t="s">
        <v>763</v>
      </c>
      <c r="MPF2" s="13" t="e">
        <f>GETPIVOTDATA("Jml. Pend. Miskin (ribu jiwa)",$A$7,"Tahun",2020)/GETPIVOTDATA("Jml. Pend. Miskin (ribu jiwa)",$K$7,"Tahun",2020)</f>
        <v>#REF!</v>
      </c>
      <c r="MPG2" s="13" t="e">
        <f>GETPIVOTDATA("Jml. Pend. Miskin (ribu jiwa)",$A$7,"Tahun",2021)/GETPIVOTDATA("Jml. Pend. Miskin (ribu jiwa)",$K$7,"Tahun",2021)</f>
        <v>#REF!</v>
      </c>
      <c r="MPJ2" t="s">
        <v>764</v>
      </c>
      <c r="MPK2" s="13">
        <f>GETPIVOTDATA("% Pend. Miskin",$F$7,"Tahun",2020)</f>
        <v>6.6950000000000003</v>
      </c>
      <c r="MPL2" s="13">
        <f>GETPIVOTDATA("% Pend. Miskin",$F$7,"Tahun",2021)</f>
        <v>6.9399999999999995</v>
      </c>
      <c r="MPM2" t="s">
        <v>763</v>
      </c>
      <c r="MPN2" s="13" t="e">
        <f>GETPIVOTDATA("Jml. Pend. Miskin (ribu jiwa)",$A$7,"Tahun",2020)/GETPIVOTDATA("Jml. Pend. Miskin (ribu jiwa)",$K$7,"Tahun",2020)</f>
        <v>#REF!</v>
      </c>
      <c r="MPO2" s="13" t="e">
        <f>GETPIVOTDATA("Jml. Pend. Miskin (ribu jiwa)",$A$7,"Tahun",2021)/GETPIVOTDATA("Jml. Pend. Miskin (ribu jiwa)",$K$7,"Tahun",2021)</f>
        <v>#REF!</v>
      </c>
      <c r="MPR2" t="s">
        <v>764</v>
      </c>
      <c r="MPS2" s="13">
        <f>GETPIVOTDATA("% Pend. Miskin",$F$7,"Tahun",2020)</f>
        <v>6.6950000000000003</v>
      </c>
      <c r="MPT2" s="13">
        <f>GETPIVOTDATA("% Pend. Miskin",$F$7,"Tahun",2021)</f>
        <v>6.9399999999999995</v>
      </c>
      <c r="MPU2" t="s">
        <v>763</v>
      </c>
      <c r="MPV2" s="13" t="e">
        <f>GETPIVOTDATA("Jml. Pend. Miskin (ribu jiwa)",$A$7,"Tahun",2020)/GETPIVOTDATA("Jml. Pend. Miskin (ribu jiwa)",$K$7,"Tahun",2020)</f>
        <v>#REF!</v>
      </c>
      <c r="MPW2" s="13" t="e">
        <f>GETPIVOTDATA("Jml. Pend. Miskin (ribu jiwa)",$A$7,"Tahun",2021)/GETPIVOTDATA("Jml. Pend. Miskin (ribu jiwa)",$K$7,"Tahun",2021)</f>
        <v>#REF!</v>
      </c>
      <c r="MPZ2" t="s">
        <v>764</v>
      </c>
      <c r="MQA2" s="13">
        <f>GETPIVOTDATA("% Pend. Miskin",$F$7,"Tahun",2020)</f>
        <v>6.6950000000000003</v>
      </c>
      <c r="MQB2" s="13">
        <f>GETPIVOTDATA("% Pend. Miskin",$F$7,"Tahun",2021)</f>
        <v>6.9399999999999995</v>
      </c>
      <c r="MQC2" t="s">
        <v>763</v>
      </c>
      <c r="MQD2" s="13" t="e">
        <f>GETPIVOTDATA("Jml. Pend. Miskin (ribu jiwa)",$A$7,"Tahun",2020)/GETPIVOTDATA("Jml. Pend. Miskin (ribu jiwa)",$K$7,"Tahun",2020)</f>
        <v>#REF!</v>
      </c>
      <c r="MQE2" s="13" t="e">
        <f>GETPIVOTDATA("Jml. Pend. Miskin (ribu jiwa)",$A$7,"Tahun",2021)/GETPIVOTDATA("Jml. Pend. Miskin (ribu jiwa)",$K$7,"Tahun",2021)</f>
        <v>#REF!</v>
      </c>
      <c r="MQH2" t="s">
        <v>764</v>
      </c>
      <c r="MQI2" s="13">
        <f>GETPIVOTDATA("% Pend. Miskin",$F$7,"Tahun",2020)</f>
        <v>6.6950000000000003</v>
      </c>
      <c r="MQJ2" s="13">
        <f>GETPIVOTDATA("% Pend. Miskin",$F$7,"Tahun",2021)</f>
        <v>6.9399999999999995</v>
      </c>
      <c r="MQK2" t="s">
        <v>763</v>
      </c>
      <c r="MQL2" s="13" t="e">
        <f>GETPIVOTDATA("Jml. Pend. Miskin (ribu jiwa)",$A$7,"Tahun",2020)/GETPIVOTDATA("Jml. Pend. Miskin (ribu jiwa)",$K$7,"Tahun",2020)</f>
        <v>#REF!</v>
      </c>
      <c r="MQM2" s="13" t="e">
        <f>GETPIVOTDATA("Jml. Pend. Miskin (ribu jiwa)",$A$7,"Tahun",2021)/GETPIVOTDATA("Jml. Pend. Miskin (ribu jiwa)",$K$7,"Tahun",2021)</f>
        <v>#REF!</v>
      </c>
      <c r="MQP2" t="s">
        <v>764</v>
      </c>
      <c r="MQQ2" s="13">
        <f>GETPIVOTDATA("% Pend. Miskin",$F$7,"Tahun",2020)</f>
        <v>6.6950000000000003</v>
      </c>
      <c r="MQR2" s="13">
        <f>GETPIVOTDATA("% Pend. Miskin",$F$7,"Tahun",2021)</f>
        <v>6.9399999999999995</v>
      </c>
      <c r="MQS2" t="s">
        <v>763</v>
      </c>
      <c r="MQT2" s="13" t="e">
        <f>GETPIVOTDATA("Jml. Pend. Miskin (ribu jiwa)",$A$7,"Tahun",2020)/GETPIVOTDATA("Jml. Pend. Miskin (ribu jiwa)",$K$7,"Tahun",2020)</f>
        <v>#REF!</v>
      </c>
      <c r="MQU2" s="13" t="e">
        <f>GETPIVOTDATA("Jml. Pend. Miskin (ribu jiwa)",$A$7,"Tahun",2021)/GETPIVOTDATA("Jml. Pend. Miskin (ribu jiwa)",$K$7,"Tahun",2021)</f>
        <v>#REF!</v>
      </c>
      <c r="MQX2" t="s">
        <v>764</v>
      </c>
      <c r="MQY2" s="13">
        <f>GETPIVOTDATA("% Pend. Miskin",$F$7,"Tahun",2020)</f>
        <v>6.6950000000000003</v>
      </c>
      <c r="MQZ2" s="13">
        <f>GETPIVOTDATA("% Pend. Miskin",$F$7,"Tahun",2021)</f>
        <v>6.9399999999999995</v>
      </c>
      <c r="MRA2" t="s">
        <v>763</v>
      </c>
      <c r="MRB2" s="13" t="e">
        <f>GETPIVOTDATA("Jml. Pend. Miskin (ribu jiwa)",$A$7,"Tahun",2020)/GETPIVOTDATA("Jml. Pend. Miskin (ribu jiwa)",$K$7,"Tahun",2020)</f>
        <v>#REF!</v>
      </c>
      <c r="MRC2" s="13" t="e">
        <f>GETPIVOTDATA("Jml. Pend. Miskin (ribu jiwa)",$A$7,"Tahun",2021)/GETPIVOTDATA("Jml. Pend. Miskin (ribu jiwa)",$K$7,"Tahun",2021)</f>
        <v>#REF!</v>
      </c>
      <c r="MRF2" t="s">
        <v>764</v>
      </c>
      <c r="MRG2" s="13">
        <f>GETPIVOTDATA("% Pend. Miskin",$F$7,"Tahun",2020)</f>
        <v>6.6950000000000003</v>
      </c>
      <c r="MRH2" s="13">
        <f>GETPIVOTDATA("% Pend. Miskin",$F$7,"Tahun",2021)</f>
        <v>6.9399999999999995</v>
      </c>
      <c r="MRI2" t="s">
        <v>763</v>
      </c>
      <c r="MRJ2" s="13" t="e">
        <f>GETPIVOTDATA("Jml. Pend. Miskin (ribu jiwa)",$A$7,"Tahun",2020)/GETPIVOTDATA("Jml. Pend. Miskin (ribu jiwa)",$K$7,"Tahun",2020)</f>
        <v>#REF!</v>
      </c>
      <c r="MRK2" s="13" t="e">
        <f>GETPIVOTDATA("Jml. Pend. Miskin (ribu jiwa)",$A$7,"Tahun",2021)/GETPIVOTDATA("Jml. Pend. Miskin (ribu jiwa)",$K$7,"Tahun",2021)</f>
        <v>#REF!</v>
      </c>
      <c r="MRN2" t="s">
        <v>764</v>
      </c>
      <c r="MRO2" s="13">
        <f>GETPIVOTDATA("% Pend. Miskin",$F$7,"Tahun",2020)</f>
        <v>6.6950000000000003</v>
      </c>
      <c r="MRP2" s="13">
        <f>GETPIVOTDATA("% Pend. Miskin",$F$7,"Tahun",2021)</f>
        <v>6.9399999999999995</v>
      </c>
      <c r="MRQ2" t="s">
        <v>763</v>
      </c>
      <c r="MRR2" s="13" t="e">
        <f>GETPIVOTDATA("Jml. Pend. Miskin (ribu jiwa)",$A$7,"Tahun",2020)/GETPIVOTDATA("Jml. Pend. Miskin (ribu jiwa)",$K$7,"Tahun",2020)</f>
        <v>#REF!</v>
      </c>
      <c r="MRS2" s="13" t="e">
        <f>GETPIVOTDATA("Jml. Pend. Miskin (ribu jiwa)",$A$7,"Tahun",2021)/GETPIVOTDATA("Jml. Pend. Miskin (ribu jiwa)",$K$7,"Tahun",2021)</f>
        <v>#REF!</v>
      </c>
      <c r="MRV2" t="s">
        <v>764</v>
      </c>
      <c r="MRW2" s="13">
        <f>GETPIVOTDATA("% Pend. Miskin",$F$7,"Tahun",2020)</f>
        <v>6.6950000000000003</v>
      </c>
      <c r="MRX2" s="13">
        <f>GETPIVOTDATA("% Pend. Miskin",$F$7,"Tahun",2021)</f>
        <v>6.9399999999999995</v>
      </c>
      <c r="MRY2" t="s">
        <v>763</v>
      </c>
      <c r="MRZ2" s="13" t="e">
        <f>GETPIVOTDATA("Jml. Pend. Miskin (ribu jiwa)",$A$7,"Tahun",2020)/GETPIVOTDATA("Jml. Pend. Miskin (ribu jiwa)",$K$7,"Tahun",2020)</f>
        <v>#REF!</v>
      </c>
      <c r="MSA2" s="13" t="e">
        <f>GETPIVOTDATA("Jml. Pend. Miskin (ribu jiwa)",$A$7,"Tahun",2021)/GETPIVOTDATA("Jml. Pend. Miskin (ribu jiwa)",$K$7,"Tahun",2021)</f>
        <v>#REF!</v>
      </c>
      <c r="MSD2" t="s">
        <v>764</v>
      </c>
      <c r="MSE2" s="13">
        <f>GETPIVOTDATA("% Pend. Miskin",$F$7,"Tahun",2020)</f>
        <v>6.6950000000000003</v>
      </c>
      <c r="MSF2" s="13">
        <f>GETPIVOTDATA("% Pend. Miskin",$F$7,"Tahun",2021)</f>
        <v>6.9399999999999995</v>
      </c>
      <c r="MSG2" t="s">
        <v>763</v>
      </c>
      <c r="MSH2" s="13" t="e">
        <f>GETPIVOTDATA("Jml. Pend. Miskin (ribu jiwa)",$A$7,"Tahun",2020)/GETPIVOTDATA("Jml. Pend. Miskin (ribu jiwa)",$K$7,"Tahun",2020)</f>
        <v>#REF!</v>
      </c>
      <c r="MSI2" s="13" t="e">
        <f>GETPIVOTDATA("Jml. Pend. Miskin (ribu jiwa)",$A$7,"Tahun",2021)/GETPIVOTDATA("Jml. Pend. Miskin (ribu jiwa)",$K$7,"Tahun",2021)</f>
        <v>#REF!</v>
      </c>
      <c r="MSL2" t="s">
        <v>764</v>
      </c>
      <c r="MSM2" s="13">
        <f>GETPIVOTDATA("% Pend. Miskin",$F$7,"Tahun",2020)</f>
        <v>6.6950000000000003</v>
      </c>
      <c r="MSN2" s="13">
        <f>GETPIVOTDATA("% Pend. Miskin",$F$7,"Tahun",2021)</f>
        <v>6.9399999999999995</v>
      </c>
      <c r="MSO2" t="s">
        <v>763</v>
      </c>
      <c r="MSP2" s="13" t="e">
        <f>GETPIVOTDATA("Jml. Pend. Miskin (ribu jiwa)",$A$7,"Tahun",2020)/GETPIVOTDATA("Jml. Pend. Miskin (ribu jiwa)",$K$7,"Tahun",2020)</f>
        <v>#REF!</v>
      </c>
      <c r="MSQ2" s="13" t="e">
        <f>GETPIVOTDATA("Jml. Pend. Miskin (ribu jiwa)",$A$7,"Tahun",2021)/GETPIVOTDATA("Jml. Pend. Miskin (ribu jiwa)",$K$7,"Tahun",2021)</f>
        <v>#REF!</v>
      </c>
      <c r="MST2" t="s">
        <v>764</v>
      </c>
      <c r="MSU2" s="13">
        <f>GETPIVOTDATA("% Pend. Miskin",$F$7,"Tahun",2020)</f>
        <v>6.6950000000000003</v>
      </c>
      <c r="MSV2" s="13">
        <f>GETPIVOTDATA("% Pend. Miskin",$F$7,"Tahun",2021)</f>
        <v>6.9399999999999995</v>
      </c>
      <c r="MSW2" t="s">
        <v>763</v>
      </c>
      <c r="MSX2" s="13" t="e">
        <f>GETPIVOTDATA("Jml. Pend. Miskin (ribu jiwa)",$A$7,"Tahun",2020)/GETPIVOTDATA("Jml. Pend. Miskin (ribu jiwa)",$K$7,"Tahun",2020)</f>
        <v>#REF!</v>
      </c>
      <c r="MSY2" s="13" t="e">
        <f>GETPIVOTDATA("Jml. Pend. Miskin (ribu jiwa)",$A$7,"Tahun",2021)/GETPIVOTDATA("Jml. Pend. Miskin (ribu jiwa)",$K$7,"Tahun",2021)</f>
        <v>#REF!</v>
      </c>
      <c r="MTB2" t="s">
        <v>764</v>
      </c>
      <c r="MTC2" s="13">
        <f>GETPIVOTDATA("% Pend. Miskin",$F$7,"Tahun",2020)</f>
        <v>6.6950000000000003</v>
      </c>
      <c r="MTD2" s="13">
        <f>GETPIVOTDATA("% Pend. Miskin",$F$7,"Tahun",2021)</f>
        <v>6.9399999999999995</v>
      </c>
      <c r="MTE2" t="s">
        <v>763</v>
      </c>
      <c r="MTF2" s="13" t="e">
        <f>GETPIVOTDATA("Jml. Pend. Miskin (ribu jiwa)",$A$7,"Tahun",2020)/GETPIVOTDATA("Jml. Pend. Miskin (ribu jiwa)",$K$7,"Tahun",2020)</f>
        <v>#REF!</v>
      </c>
      <c r="MTG2" s="13" t="e">
        <f>GETPIVOTDATA("Jml. Pend. Miskin (ribu jiwa)",$A$7,"Tahun",2021)/GETPIVOTDATA("Jml. Pend. Miskin (ribu jiwa)",$K$7,"Tahun",2021)</f>
        <v>#REF!</v>
      </c>
      <c r="MTJ2" t="s">
        <v>764</v>
      </c>
      <c r="MTK2" s="13">
        <f>GETPIVOTDATA("% Pend. Miskin",$F$7,"Tahun",2020)</f>
        <v>6.6950000000000003</v>
      </c>
      <c r="MTL2" s="13">
        <f>GETPIVOTDATA("% Pend. Miskin",$F$7,"Tahun",2021)</f>
        <v>6.9399999999999995</v>
      </c>
      <c r="MTM2" t="s">
        <v>763</v>
      </c>
      <c r="MTN2" s="13" t="e">
        <f>GETPIVOTDATA("Jml. Pend. Miskin (ribu jiwa)",$A$7,"Tahun",2020)/GETPIVOTDATA("Jml. Pend. Miskin (ribu jiwa)",$K$7,"Tahun",2020)</f>
        <v>#REF!</v>
      </c>
      <c r="MTO2" s="13" t="e">
        <f>GETPIVOTDATA("Jml. Pend. Miskin (ribu jiwa)",$A$7,"Tahun",2021)/GETPIVOTDATA("Jml. Pend. Miskin (ribu jiwa)",$K$7,"Tahun",2021)</f>
        <v>#REF!</v>
      </c>
      <c r="MTR2" t="s">
        <v>764</v>
      </c>
      <c r="MTS2" s="13">
        <f>GETPIVOTDATA("% Pend. Miskin",$F$7,"Tahun",2020)</f>
        <v>6.6950000000000003</v>
      </c>
      <c r="MTT2" s="13">
        <f>GETPIVOTDATA("% Pend. Miskin",$F$7,"Tahun",2021)</f>
        <v>6.9399999999999995</v>
      </c>
      <c r="MTU2" t="s">
        <v>763</v>
      </c>
      <c r="MTV2" s="13" t="e">
        <f>GETPIVOTDATA("Jml. Pend. Miskin (ribu jiwa)",$A$7,"Tahun",2020)/GETPIVOTDATA("Jml. Pend. Miskin (ribu jiwa)",$K$7,"Tahun",2020)</f>
        <v>#REF!</v>
      </c>
      <c r="MTW2" s="13" t="e">
        <f>GETPIVOTDATA("Jml. Pend. Miskin (ribu jiwa)",$A$7,"Tahun",2021)/GETPIVOTDATA("Jml. Pend. Miskin (ribu jiwa)",$K$7,"Tahun",2021)</f>
        <v>#REF!</v>
      </c>
      <c r="MTZ2" t="s">
        <v>764</v>
      </c>
      <c r="MUA2" s="13">
        <f>GETPIVOTDATA("% Pend. Miskin",$F$7,"Tahun",2020)</f>
        <v>6.6950000000000003</v>
      </c>
      <c r="MUB2" s="13">
        <f>GETPIVOTDATA("% Pend. Miskin",$F$7,"Tahun",2021)</f>
        <v>6.9399999999999995</v>
      </c>
      <c r="MUC2" t="s">
        <v>763</v>
      </c>
      <c r="MUD2" s="13" t="e">
        <f>GETPIVOTDATA("Jml. Pend. Miskin (ribu jiwa)",$A$7,"Tahun",2020)/GETPIVOTDATA("Jml. Pend. Miskin (ribu jiwa)",$K$7,"Tahun",2020)</f>
        <v>#REF!</v>
      </c>
      <c r="MUE2" s="13" t="e">
        <f>GETPIVOTDATA("Jml. Pend. Miskin (ribu jiwa)",$A$7,"Tahun",2021)/GETPIVOTDATA("Jml. Pend. Miskin (ribu jiwa)",$K$7,"Tahun",2021)</f>
        <v>#REF!</v>
      </c>
      <c r="MUH2" t="s">
        <v>764</v>
      </c>
      <c r="MUI2" s="13">
        <f>GETPIVOTDATA("% Pend. Miskin",$F$7,"Tahun",2020)</f>
        <v>6.6950000000000003</v>
      </c>
      <c r="MUJ2" s="13">
        <f>GETPIVOTDATA("% Pend. Miskin",$F$7,"Tahun",2021)</f>
        <v>6.9399999999999995</v>
      </c>
      <c r="MUK2" t="s">
        <v>763</v>
      </c>
      <c r="MUL2" s="13" t="e">
        <f>GETPIVOTDATA("Jml. Pend. Miskin (ribu jiwa)",$A$7,"Tahun",2020)/GETPIVOTDATA("Jml. Pend. Miskin (ribu jiwa)",$K$7,"Tahun",2020)</f>
        <v>#REF!</v>
      </c>
      <c r="MUM2" s="13" t="e">
        <f>GETPIVOTDATA("Jml. Pend. Miskin (ribu jiwa)",$A$7,"Tahun",2021)/GETPIVOTDATA("Jml. Pend. Miskin (ribu jiwa)",$K$7,"Tahun",2021)</f>
        <v>#REF!</v>
      </c>
      <c r="MUP2" t="s">
        <v>764</v>
      </c>
      <c r="MUQ2" s="13">
        <f>GETPIVOTDATA("% Pend. Miskin",$F$7,"Tahun",2020)</f>
        <v>6.6950000000000003</v>
      </c>
      <c r="MUR2" s="13">
        <f>GETPIVOTDATA("% Pend. Miskin",$F$7,"Tahun",2021)</f>
        <v>6.9399999999999995</v>
      </c>
      <c r="MUS2" t="s">
        <v>763</v>
      </c>
      <c r="MUT2" s="13" t="e">
        <f>GETPIVOTDATA("Jml. Pend. Miskin (ribu jiwa)",$A$7,"Tahun",2020)/GETPIVOTDATA("Jml. Pend. Miskin (ribu jiwa)",$K$7,"Tahun",2020)</f>
        <v>#REF!</v>
      </c>
      <c r="MUU2" s="13" t="e">
        <f>GETPIVOTDATA("Jml. Pend. Miskin (ribu jiwa)",$A$7,"Tahun",2021)/GETPIVOTDATA("Jml. Pend. Miskin (ribu jiwa)",$K$7,"Tahun",2021)</f>
        <v>#REF!</v>
      </c>
      <c r="MUX2" t="s">
        <v>764</v>
      </c>
      <c r="MUY2" s="13">
        <f>GETPIVOTDATA("% Pend. Miskin",$F$7,"Tahun",2020)</f>
        <v>6.6950000000000003</v>
      </c>
      <c r="MUZ2" s="13">
        <f>GETPIVOTDATA("% Pend. Miskin",$F$7,"Tahun",2021)</f>
        <v>6.9399999999999995</v>
      </c>
      <c r="MVA2" t="s">
        <v>763</v>
      </c>
      <c r="MVB2" s="13" t="e">
        <f>GETPIVOTDATA("Jml. Pend. Miskin (ribu jiwa)",$A$7,"Tahun",2020)/GETPIVOTDATA("Jml. Pend. Miskin (ribu jiwa)",$K$7,"Tahun",2020)</f>
        <v>#REF!</v>
      </c>
      <c r="MVC2" s="13" t="e">
        <f>GETPIVOTDATA("Jml. Pend. Miskin (ribu jiwa)",$A$7,"Tahun",2021)/GETPIVOTDATA("Jml. Pend. Miskin (ribu jiwa)",$K$7,"Tahun",2021)</f>
        <v>#REF!</v>
      </c>
      <c r="MVF2" t="s">
        <v>764</v>
      </c>
      <c r="MVG2" s="13">
        <f>GETPIVOTDATA("% Pend. Miskin",$F$7,"Tahun",2020)</f>
        <v>6.6950000000000003</v>
      </c>
      <c r="MVH2" s="13">
        <f>GETPIVOTDATA("% Pend. Miskin",$F$7,"Tahun",2021)</f>
        <v>6.9399999999999995</v>
      </c>
      <c r="MVI2" t="s">
        <v>763</v>
      </c>
      <c r="MVJ2" s="13" t="e">
        <f>GETPIVOTDATA("Jml. Pend. Miskin (ribu jiwa)",$A$7,"Tahun",2020)/GETPIVOTDATA("Jml. Pend. Miskin (ribu jiwa)",$K$7,"Tahun",2020)</f>
        <v>#REF!</v>
      </c>
      <c r="MVK2" s="13" t="e">
        <f>GETPIVOTDATA("Jml. Pend. Miskin (ribu jiwa)",$A$7,"Tahun",2021)/GETPIVOTDATA("Jml. Pend. Miskin (ribu jiwa)",$K$7,"Tahun",2021)</f>
        <v>#REF!</v>
      </c>
      <c r="MVN2" t="s">
        <v>764</v>
      </c>
      <c r="MVO2" s="13">
        <f>GETPIVOTDATA("% Pend. Miskin",$F$7,"Tahun",2020)</f>
        <v>6.6950000000000003</v>
      </c>
      <c r="MVP2" s="13">
        <f>GETPIVOTDATA("% Pend. Miskin",$F$7,"Tahun",2021)</f>
        <v>6.9399999999999995</v>
      </c>
      <c r="MVQ2" t="s">
        <v>763</v>
      </c>
      <c r="MVR2" s="13" t="e">
        <f>GETPIVOTDATA("Jml. Pend. Miskin (ribu jiwa)",$A$7,"Tahun",2020)/GETPIVOTDATA("Jml. Pend. Miskin (ribu jiwa)",$K$7,"Tahun",2020)</f>
        <v>#REF!</v>
      </c>
      <c r="MVS2" s="13" t="e">
        <f>GETPIVOTDATA("Jml. Pend. Miskin (ribu jiwa)",$A$7,"Tahun",2021)/GETPIVOTDATA("Jml. Pend. Miskin (ribu jiwa)",$K$7,"Tahun",2021)</f>
        <v>#REF!</v>
      </c>
      <c r="MVV2" t="s">
        <v>764</v>
      </c>
      <c r="MVW2" s="13">
        <f>GETPIVOTDATA("% Pend. Miskin",$F$7,"Tahun",2020)</f>
        <v>6.6950000000000003</v>
      </c>
      <c r="MVX2" s="13">
        <f>GETPIVOTDATA("% Pend. Miskin",$F$7,"Tahun",2021)</f>
        <v>6.9399999999999995</v>
      </c>
      <c r="MVY2" t="s">
        <v>763</v>
      </c>
      <c r="MVZ2" s="13" t="e">
        <f>GETPIVOTDATA("Jml. Pend. Miskin (ribu jiwa)",$A$7,"Tahun",2020)/GETPIVOTDATA("Jml. Pend. Miskin (ribu jiwa)",$K$7,"Tahun",2020)</f>
        <v>#REF!</v>
      </c>
      <c r="MWA2" s="13" t="e">
        <f>GETPIVOTDATA("Jml. Pend. Miskin (ribu jiwa)",$A$7,"Tahun",2021)/GETPIVOTDATA("Jml. Pend. Miskin (ribu jiwa)",$K$7,"Tahun",2021)</f>
        <v>#REF!</v>
      </c>
      <c r="MWD2" t="s">
        <v>764</v>
      </c>
      <c r="MWE2" s="13">
        <f>GETPIVOTDATA("% Pend. Miskin",$F$7,"Tahun",2020)</f>
        <v>6.6950000000000003</v>
      </c>
      <c r="MWF2" s="13">
        <f>GETPIVOTDATA("% Pend. Miskin",$F$7,"Tahun",2021)</f>
        <v>6.9399999999999995</v>
      </c>
      <c r="MWG2" t="s">
        <v>763</v>
      </c>
      <c r="MWH2" s="13" t="e">
        <f>GETPIVOTDATA("Jml. Pend. Miskin (ribu jiwa)",$A$7,"Tahun",2020)/GETPIVOTDATA("Jml. Pend. Miskin (ribu jiwa)",$K$7,"Tahun",2020)</f>
        <v>#REF!</v>
      </c>
      <c r="MWI2" s="13" t="e">
        <f>GETPIVOTDATA("Jml. Pend. Miskin (ribu jiwa)",$A$7,"Tahun",2021)/GETPIVOTDATA("Jml. Pend. Miskin (ribu jiwa)",$K$7,"Tahun",2021)</f>
        <v>#REF!</v>
      </c>
      <c r="MWL2" t="s">
        <v>764</v>
      </c>
      <c r="MWM2" s="13">
        <f>GETPIVOTDATA("% Pend. Miskin",$F$7,"Tahun",2020)</f>
        <v>6.6950000000000003</v>
      </c>
      <c r="MWN2" s="13">
        <f>GETPIVOTDATA("% Pend. Miskin",$F$7,"Tahun",2021)</f>
        <v>6.9399999999999995</v>
      </c>
      <c r="MWO2" t="s">
        <v>763</v>
      </c>
      <c r="MWP2" s="13" t="e">
        <f>GETPIVOTDATA("Jml. Pend. Miskin (ribu jiwa)",$A$7,"Tahun",2020)/GETPIVOTDATA("Jml. Pend. Miskin (ribu jiwa)",$K$7,"Tahun",2020)</f>
        <v>#REF!</v>
      </c>
      <c r="MWQ2" s="13" t="e">
        <f>GETPIVOTDATA("Jml. Pend. Miskin (ribu jiwa)",$A$7,"Tahun",2021)/GETPIVOTDATA("Jml. Pend. Miskin (ribu jiwa)",$K$7,"Tahun",2021)</f>
        <v>#REF!</v>
      </c>
      <c r="MWT2" t="s">
        <v>764</v>
      </c>
      <c r="MWU2" s="13">
        <f>GETPIVOTDATA("% Pend. Miskin",$F$7,"Tahun",2020)</f>
        <v>6.6950000000000003</v>
      </c>
      <c r="MWV2" s="13">
        <f>GETPIVOTDATA("% Pend. Miskin",$F$7,"Tahun",2021)</f>
        <v>6.9399999999999995</v>
      </c>
      <c r="MWW2" t="s">
        <v>763</v>
      </c>
      <c r="MWX2" s="13" t="e">
        <f>GETPIVOTDATA("Jml. Pend. Miskin (ribu jiwa)",$A$7,"Tahun",2020)/GETPIVOTDATA("Jml. Pend. Miskin (ribu jiwa)",$K$7,"Tahun",2020)</f>
        <v>#REF!</v>
      </c>
      <c r="MWY2" s="13" t="e">
        <f>GETPIVOTDATA("Jml. Pend. Miskin (ribu jiwa)",$A$7,"Tahun",2021)/GETPIVOTDATA("Jml. Pend. Miskin (ribu jiwa)",$K$7,"Tahun",2021)</f>
        <v>#REF!</v>
      </c>
      <c r="MXB2" t="s">
        <v>764</v>
      </c>
      <c r="MXC2" s="13">
        <f>GETPIVOTDATA("% Pend. Miskin",$F$7,"Tahun",2020)</f>
        <v>6.6950000000000003</v>
      </c>
      <c r="MXD2" s="13">
        <f>GETPIVOTDATA("% Pend. Miskin",$F$7,"Tahun",2021)</f>
        <v>6.9399999999999995</v>
      </c>
      <c r="MXE2" t="s">
        <v>763</v>
      </c>
      <c r="MXF2" s="13" t="e">
        <f>GETPIVOTDATA("Jml. Pend. Miskin (ribu jiwa)",$A$7,"Tahun",2020)/GETPIVOTDATA("Jml. Pend. Miskin (ribu jiwa)",$K$7,"Tahun",2020)</f>
        <v>#REF!</v>
      </c>
      <c r="MXG2" s="13" t="e">
        <f>GETPIVOTDATA("Jml. Pend. Miskin (ribu jiwa)",$A$7,"Tahun",2021)/GETPIVOTDATA("Jml. Pend. Miskin (ribu jiwa)",$K$7,"Tahun",2021)</f>
        <v>#REF!</v>
      </c>
      <c r="MXJ2" t="s">
        <v>764</v>
      </c>
      <c r="MXK2" s="13">
        <f>GETPIVOTDATA("% Pend. Miskin",$F$7,"Tahun",2020)</f>
        <v>6.6950000000000003</v>
      </c>
      <c r="MXL2" s="13">
        <f>GETPIVOTDATA("% Pend. Miskin",$F$7,"Tahun",2021)</f>
        <v>6.9399999999999995</v>
      </c>
      <c r="MXM2" t="s">
        <v>763</v>
      </c>
      <c r="MXN2" s="13" t="e">
        <f>GETPIVOTDATA("Jml. Pend. Miskin (ribu jiwa)",$A$7,"Tahun",2020)/GETPIVOTDATA("Jml. Pend. Miskin (ribu jiwa)",$K$7,"Tahun",2020)</f>
        <v>#REF!</v>
      </c>
      <c r="MXO2" s="13" t="e">
        <f>GETPIVOTDATA("Jml. Pend. Miskin (ribu jiwa)",$A$7,"Tahun",2021)/GETPIVOTDATA("Jml. Pend. Miskin (ribu jiwa)",$K$7,"Tahun",2021)</f>
        <v>#REF!</v>
      </c>
      <c r="MXR2" t="s">
        <v>764</v>
      </c>
      <c r="MXS2" s="13">
        <f>GETPIVOTDATA("% Pend. Miskin",$F$7,"Tahun",2020)</f>
        <v>6.6950000000000003</v>
      </c>
      <c r="MXT2" s="13">
        <f>GETPIVOTDATA("% Pend. Miskin",$F$7,"Tahun",2021)</f>
        <v>6.9399999999999995</v>
      </c>
      <c r="MXU2" t="s">
        <v>763</v>
      </c>
      <c r="MXV2" s="13" t="e">
        <f>GETPIVOTDATA("Jml. Pend. Miskin (ribu jiwa)",$A$7,"Tahun",2020)/GETPIVOTDATA("Jml. Pend. Miskin (ribu jiwa)",$K$7,"Tahun",2020)</f>
        <v>#REF!</v>
      </c>
      <c r="MXW2" s="13" t="e">
        <f>GETPIVOTDATA("Jml. Pend. Miskin (ribu jiwa)",$A$7,"Tahun",2021)/GETPIVOTDATA("Jml. Pend. Miskin (ribu jiwa)",$K$7,"Tahun",2021)</f>
        <v>#REF!</v>
      </c>
      <c r="MXZ2" t="s">
        <v>764</v>
      </c>
      <c r="MYA2" s="13">
        <f>GETPIVOTDATA("% Pend. Miskin",$F$7,"Tahun",2020)</f>
        <v>6.6950000000000003</v>
      </c>
      <c r="MYB2" s="13">
        <f>GETPIVOTDATA("% Pend. Miskin",$F$7,"Tahun",2021)</f>
        <v>6.9399999999999995</v>
      </c>
      <c r="MYC2" t="s">
        <v>763</v>
      </c>
      <c r="MYD2" s="13" t="e">
        <f>GETPIVOTDATA("Jml. Pend. Miskin (ribu jiwa)",$A$7,"Tahun",2020)/GETPIVOTDATA("Jml. Pend. Miskin (ribu jiwa)",$K$7,"Tahun",2020)</f>
        <v>#REF!</v>
      </c>
      <c r="MYE2" s="13" t="e">
        <f>GETPIVOTDATA("Jml. Pend. Miskin (ribu jiwa)",$A$7,"Tahun",2021)/GETPIVOTDATA("Jml. Pend. Miskin (ribu jiwa)",$K$7,"Tahun",2021)</f>
        <v>#REF!</v>
      </c>
      <c r="MYH2" t="s">
        <v>764</v>
      </c>
      <c r="MYI2" s="13">
        <f>GETPIVOTDATA("% Pend. Miskin",$F$7,"Tahun",2020)</f>
        <v>6.6950000000000003</v>
      </c>
      <c r="MYJ2" s="13">
        <f>GETPIVOTDATA("% Pend. Miskin",$F$7,"Tahun",2021)</f>
        <v>6.9399999999999995</v>
      </c>
      <c r="MYK2" t="s">
        <v>763</v>
      </c>
      <c r="MYL2" s="13" t="e">
        <f>GETPIVOTDATA("Jml. Pend. Miskin (ribu jiwa)",$A$7,"Tahun",2020)/GETPIVOTDATA("Jml. Pend. Miskin (ribu jiwa)",$K$7,"Tahun",2020)</f>
        <v>#REF!</v>
      </c>
      <c r="MYM2" s="13" t="e">
        <f>GETPIVOTDATA("Jml. Pend. Miskin (ribu jiwa)",$A$7,"Tahun",2021)/GETPIVOTDATA("Jml. Pend. Miskin (ribu jiwa)",$K$7,"Tahun",2021)</f>
        <v>#REF!</v>
      </c>
      <c r="MYP2" t="s">
        <v>764</v>
      </c>
      <c r="MYQ2" s="13">
        <f>GETPIVOTDATA("% Pend. Miskin",$F$7,"Tahun",2020)</f>
        <v>6.6950000000000003</v>
      </c>
      <c r="MYR2" s="13">
        <f>GETPIVOTDATA("% Pend. Miskin",$F$7,"Tahun",2021)</f>
        <v>6.9399999999999995</v>
      </c>
      <c r="MYS2" t="s">
        <v>763</v>
      </c>
      <c r="MYT2" s="13" t="e">
        <f>GETPIVOTDATA("Jml. Pend. Miskin (ribu jiwa)",$A$7,"Tahun",2020)/GETPIVOTDATA("Jml. Pend. Miskin (ribu jiwa)",$K$7,"Tahun",2020)</f>
        <v>#REF!</v>
      </c>
      <c r="MYU2" s="13" t="e">
        <f>GETPIVOTDATA("Jml. Pend. Miskin (ribu jiwa)",$A$7,"Tahun",2021)/GETPIVOTDATA("Jml. Pend. Miskin (ribu jiwa)",$K$7,"Tahun",2021)</f>
        <v>#REF!</v>
      </c>
      <c r="MYX2" t="s">
        <v>764</v>
      </c>
      <c r="MYY2" s="13">
        <f>GETPIVOTDATA("% Pend. Miskin",$F$7,"Tahun",2020)</f>
        <v>6.6950000000000003</v>
      </c>
      <c r="MYZ2" s="13">
        <f>GETPIVOTDATA("% Pend. Miskin",$F$7,"Tahun",2021)</f>
        <v>6.9399999999999995</v>
      </c>
      <c r="MZA2" t="s">
        <v>763</v>
      </c>
      <c r="MZB2" s="13" t="e">
        <f>GETPIVOTDATA("Jml. Pend. Miskin (ribu jiwa)",$A$7,"Tahun",2020)/GETPIVOTDATA("Jml. Pend. Miskin (ribu jiwa)",$K$7,"Tahun",2020)</f>
        <v>#REF!</v>
      </c>
      <c r="MZC2" s="13" t="e">
        <f>GETPIVOTDATA("Jml. Pend. Miskin (ribu jiwa)",$A$7,"Tahun",2021)/GETPIVOTDATA("Jml. Pend. Miskin (ribu jiwa)",$K$7,"Tahun",2021)</f>
        <v>#REF!</v>
      </c>
      <c r="MZF2" t="s">
        <v>764</v>
      </c>
      <c r="MZG2" s="13">
        <f>GETPIVOTDATA("% Pend. Miskin",$F$7,"Tahun",2020)</f>
        <v>6.6950000000000003</v>
      </c>
      <c r="MZH2" s="13">
        <f>GETPIVOTDATA("% Pend. Miskin",$F$7,"Tahun",2021)</f>
        <v>6.9399999999999995</v>
      </c>
      <c r="MZI2" t="s">
        <v>763</v>
      </c>
      <c r="MZJ2" s="13" t="e">
        <f>GETPIVOTDATA("Jml. Pend. Miskin (ribu jiwa)",$A$7,"Tahun",2020)/GETPIVOTDATA("Jml. Pend. Miskin (ribu jiwa)",$K$7,"Tahun",2020)</f>
        <v>#REF!</v>
      </c>
      <c r="MZK2" s="13" t="e">
        <f>GETPIVOTDATA("Jml. Pend. Miskin (ribu jiwa)",$A$7,"Tahun",2021)/GETPIVOTDATA("Jml. Pend. Miskin (ribu jiwa)",$K$7,"Tahun",2021)</f>
        <v>#REF!</v>
      </c>
      <c r="MZN2" t="s">
        <v>764</v>
      </c>
      <c r="MZO2" s="13">
        <f>GETPIVOTDATA("% Pend. Miskin",$F$7,"Tahun",2020)</f>
        <v>6.6950000000000003</v>
      </c>
      <c r="MZP2" s="13">
        <f>GETPIVOTDATA("% Pend. Miskin",$F$7,"Tahun",2021)</f>
        <v>6.9399999999999995</v>
      </c>
      <c r="MZQ2" t="s">
        <v>763</v>
      </c>
      <c r="MZR2" s="13" t="e">
        <f>GETPIVOTDATA("Jml. Pend. Miskin (ribu jiwa)",$A$7,"Tahun",2020)/GETPIVOTDATA("Jml. Pend. Miskin (ribu jiwa)",$K$7,"Tahun",2020)</f>
        <v>#REF!</v>
      </c>
      <c r="MZS2" s="13" t="e">
        <f>GETPIVOTDATA("Jml. Pend. Miskin (ribu jiwa)",$A$7,"Tahun",2021)/GETPIVOTDATA("Jml. Pend. Miskin (ribu jiwa)",$K$7,"Tahun",2021)</f>
        <v>#REF!</v>
      </c>
      <c r="MZV2" t="s">
        <v>764</v>
      </c>
      <c r="MZW2" s="13">
        <f>GETPIVOTDATA("% Pend. Miskin",$F$7,"Tahun",2020)</f>
        <v>6.6950000000000003</v>
      </c>
      <c r="MZX2" s="13">
        <f>GETPIVOTDATA("% Pend. Miskin",$F$7,"Tahun",2021)</f>
        <v>6.9399999999999995</v>
      </c>
      <c r="MZY2" t="s">
        <v>763</v>
      </c>
      <c r="MZZ2" s="13" t="e">
        <f>GETPIVOTDATA("Jml. Pend. Miskin (ribu jiwa)",$A$7,"Tahun",2020)/GETPIVOTDATA("Jml. Pend. Miskin (ribu jiwa)",$K$7,"Tahun",2020)</f>
        <v>#REF!</v>
      </c>
      <c r="NAA2" s="13" t="e">
        <f>GETPIVOTDATA("Jml. Pend. Miskin (ribu jiwa)",$A$7,"Tahun",2021)/GETPIVOTDATA("Jml. Pend. Miskin (ribu jiwa)",$K$7,"Tahun",2021)</f>
        <v>#REF!</v>
      </c>
      <c r="NAD2" t="s">
        <v>764</v>
      </c>
      <c r="NAE2" s="13">
        <f>GETPIVOTDATA("% Pend. Miskin",$F$7,"Tahun",2020)</f>
        <v>6.6950000000000003</v>
      </c>
      <c r="NAF2" s="13">
        <f>GETPIVOTDATA("% Pend. Miskin",$F$7,"Tahun",2021)</f>
        <v>6.9399999999999995</v>
      </c>
      <c r="NAG2" t="s">
        <v>763</v>
      </c>
      <c r="NAH2" s="13" t="e">
        <f>GETPIVOTDATA("Jml. Pend. Miskin (ribu jiwa)",$A$7,"Tahun",2020)/GETPIVOTDATA("Jml. Pend. Miskin (ribu jiwa)",$K$7,"Tahun",2020)</f>
        <v>#REF!</v>
      </c>
      <c r="NAI2" s="13" t="e">
        <f>GETPIVOTDATA("Jml. Pend. Miskin (ribu jiwa)",$A$7,"Tahun",2021)/GETPIVOTDATA("Jml. Pend. Miskin (ribu jiwa)",$K$7,"Tahun",2021)</f>
        <v>#REF!</v>
      </c>
      <c r="NAL2" t="s">
        <v>764</v>
      </c>
      <c r="NAM2" s="13">
        <f>GETPIVOTDATA("% Pend. Miskin",$F$7,"Tahun",2020)</f>
        <v>6.6950000000000003</v>
      </c>
      <c r="NAN2" s="13">
        <f>GETPIVOTDATA("% Pend. Miskin",$F$7,"Tahun",2021)</f>
        <v>6.9399999999999995</v>
      </c>
      <c r="NAO2" t="s">
        <v>763</v>
      </c>
      <c r="NAP2" s="13" t="e">
        <f>GETPIVOTDATA("Jml. Pend. Miskin (ribu jiwa)",$A$7,"Tahun",2020)/GETPIVOTDATA("Jml. Pend. Miskin (ribu jiwa)",$K$7,"Tahun",2020)</f>
        <v>#REF!</v>
      </c>
      <c r="NAQ2" s="13" t="e">
        <f>GETPIVOTDATA("Jml. Pend. Miskin (ribu jiwa)",$A$7,"Tahun",2021)/GETPIVOTDATA("Jml. Pend. Miskin (ribu jiwa)",$K$7,"Tahun",2021)</f>
        <v>#REF!</v>
      </c>
      <c r="NAT2" t="s">
        <v>764</v>
      </c>
      <c r="NAU2" s="13">
        <f>GETPIVOTDATA("% Pend. Miskin",$F$7,"Tahun",2020)</f>
        <v>6.6950000000000003</v>
      </c>
      <c r="NAV2" s="13">
        <f>GETPIVOTDATA("% Pend. Miskin",$F$7,"Tahun",2021)</f>
        <v>6.9399999999999995</v>
      </c>
      <c r="NAW2" t="s">
        <v>763</v>
      </c>
      <c r="NAX2" s="13" t="e">
        <f>GETPIVOTDATA("Jml. Pend. Miskin (ribu jiwa)",$A$7,"Tahun",2020)/GETPIVOTDATA("Jml. Pend. Miskin (ribu jiwa)",$K$7,"Tahun",2020)</f>
        <v>#REF!</v>
      </c>
      <c r="NAY2" s="13" t="e">
        <f>GETPIVOTDATA("Jml. Pend. Miskin (ribu jiwa)",$A$7,"Tahun",2021)/GETPIVOTDATA("Jml. Pend. Miskin (ribu jiwa)",$K$7,"Tahun",2021)</f>
        <v>#REF!</v>
      </c>
      <c r="NBB2" t="s">
        <v>764</v>
      </c>
      <c r="NBC2" s="13">
        <f>GETPIVOTDATA("% Pend. Miskin",$F$7,"Tahun",2020)</f>
        <v>6.6950000000000003</v>
      </c>
      <c r="NBD2" s="13">
        <f>GETPIVOTDATA("% Pend. Miskin",$F$7,"Tahun",2021)</f>
        <v>6.9399999999999995</v>
      </c>
      <c r="NBE2" t="s">
        <v>763</v>
      </c>
      <c r="NBF2" s="13" t="e">
        <f>GETPIVOTDATA("Jml. Pend. Miskin (ribu jiwa)",$A$7,"Tahun",2020)/GETPIVOTDATA("Jml. Pend. Miskin (ribu jiwa)",$K$7,"Tahun",2020)</f>
        <v>#REF!</v>
      </c>
      <c r="NBG2" s="13" t="e">
        <f>GETPIVOTDATA("Jml. Pend. Miskin (ribu jiwa)",$A$7,"Tahun",2021)/GETPIVOTDATA("Jml. Pend. Miskin (ribu jiwa)",$K$7,"Tahun",2021)</f>
        <v>#REF!</v>
      </c>
      <c r="NBJ2" t="s">
        <v>764</v>
      </c>
      <c r="NBK2" s="13">
        <f>GETPIVOTDATA("% Pend. Miskin",$F$7,"Tahun",2020)</f>
        <v>6.6950000000000003</v>
      </c>
      <c r="NBL2" s="13">
        <f>GETPIVOTDATA("% Pend. Miskin",$F$7,"Tahun",2021)</f>
        <v>6.9399999999999995</v>
      </c>
      <c r="NBM2" t="s">
        <v>763</v>
      </c>
      <c r="NBN2" s="13" t="e">
        <f>GETPIVOTDATA("Jml. Pend. Miskin (ribu jiwa)",$A$7,"Tahun",2020)/GETPIVOTDATA("Jml. Pend. Miskin (ribu jiwa)",$K$7,"Tahun",2020)</f>
        <v>#REF!</v>
      </c>
      <c r="NBO2" s="13" t="e">
        <f>GETPIVOTDATA("Jml. Pend. Miskin (ribu jiwa)",$A$7,"Tahun",2021)/GETPIVOTDATA("Jml. Pend. Miskin (ribu jiwa)",$K$7,"Tahun",2021)</f>
        <v>#REF!</v>
      </c>
      <c r="NBR2" t="s">
        <v>764</v>
      </c>
      <c r="NBS2" s="13">
        <f>GETPIVOTDATA("% Pend. Miskin",$F$7,"Tahun",2020)</f>
        <v>6.6950000000000003</v>
      </c>
      <c r="NBT2" s="13">
        <f>GETPIVOTDATA("% Pend. Miskin",$F$7,"Tahun",2021)</f>
        <v>6.9399999999999995</v>
      </c>
      <c r="NBU2" t="s">
        <v>763</v>
      </c>
      <c r="NBV2" s="13" t="e">
        <f>GETPIVOTDATA("Jml. Pend. Miskin (ribu jiwa)",$A$7,"Tahun",2020)/GETPIVOTDATA("Jml. Pend. Miskin (ribu jiwa)",$K$7,"Tahun",2020)</f>
        <v>#REF!</v>
      </c>
      <c r="NBW2" s="13" t="e">
        <f>GETPIVOTDATA("Jml. Pend. Miskin (ribu jiwa)",$A$7,"Tahun",2021)/GETPIVOTDATA("Jml. Pend. Miskin (ribu jiwa)",$K$7,"Tahun",2021)</f>
        <v>#REF!</v>
      </c>
      <c r="NBZ2" t="s">
        <v>764</v>
      </c>
      <c r="NCA2" s="13">
        <f>GETPIVOTDATA("% Pend. Miskin",$F$7,"Tahun",2020)</f>
        <v>6.6950000000000003</v>
      </c>
      <c r="NCB2" s="13">
        <f>GETPIVOTDATA("% Pend. Miskin",$F$7,"Tahun",2021)</f>
        <v>6.9399999999999995</v>
      </c>
      <c r="NCC2" t="s">
        <v>763</v>
      </c>
      <c r="NCD2" s="13" t="e">
        <f>GETPIVOTDATA("Jml. Pend. Miskin (ribu jiwa)",$A$7,"Tahun",2020)/GETPIVOTDATA("Jml. Pend. Miskin (ribu jiwa)",$K$7,"Tahun",2020)</f>
        <v>#REF!</v>
      </c>
      <c r="NCE2" s="13" t="e">
        <f>GETPIVOTDATA("Jml. Pend. Miskin (ribu jiwa)",$A$7,"Tahun",2021)/GETPIVOTDATA("Jml. Pend. Miskin (ribu jiwa)",$K$7,"Tahun",2021)</f>
        <v>#REF!</v>
      </c>
      <c r="NCH2" t="s">
        <v>764</v>
      </c>
      <c r="NCI2" s="13">
        <f>GETPIVOTDATA("% Pend. Miskin",$F$7,"Tahun",2020)</f>
        <v>6.6950000000000003</v>
      </c>
      <c r="NCJ2" s="13">
        <f>GETPIVOTDATA("% Pend. Miskin",$F$7,"Tahun",2021)</f>
        <v>6.9399999999999995</v>
      </c>
      <c r="NCK2" t="s">
        <v>763</v>
      </c>
      <c r="NCL2" s="13" t="e">
        <f>GETPIVOTDATA("Jml. Pend. Miskin (ribu jiwa)",$A$7,"Tahun",2020)/GETPIVOTDATA("Jml. Pend. Miskin (ribu jiwa)",$K$7,"Tahun",2020)</f>
        <v>#REF!</v>
      </c>
      <c r="NCM2" s="13" t="e">
        <f>GETPIVOTDATA("Jml. Pend. Miskin (ribu jiwa)",$A$7,"Tahun",2021)/GETPIVOTDATA("Jml. Pend. Miskin (ribu jiwa)",$K$7,"Tahun",2021)</f>
        <v>#REF!</v>
      </c>
      <c r="NCP2" t="s">
        <v>764</v>
      </c>
      <c r="NCQ2" s="13">
        <f>GETPIVOTDATA("% Pend. Miskin",$F$7,"Tahun",2020)</f>
        <v>6.6950000000000003</v>
      </c>
      <c r="NCR2" s="13">
        <f>GETPIVOTDATA("% Pend. Miskin",$F$7,"Tahun",2021)</f>
        <v>6.9399999999999995</v>
      </c>
      <c r="NCS2" t="s">
        <v>763</v>
      </c>
      <c r="NCT2" s="13" t="e">
        <f>GETPIVOTDATA("Jml. Pend. Miskin (ribu jiwa)",$A$7,"Tahun",2020)/GETPIVOTDATA("Jml. Pend. Miskin (ribu jiwa)",$K$7,"Tahun",2020)</f>
        <v>#REF!</v>
      </c>
      <c r="NCU2" s="13" t="e">
        <f>GETPIVOTDATA("Jml. Pend. Miskin (ribu jiwa)",$A$7,"Tahun",2021)/GETPIVOTDATA("Jml. Pend. Miskin (ribu jiwa)",$K$7,"Tahun",2021)</f>
        <v>#REF!</v>
      </c>
      <c r="NCX2" t="s">
        <v>764</v>
      </c>
      <c r="NCY2" s="13">
        <f>GETPIVOTDATA("% Pend. Miskin",$F$7,"Tahun",2020)</f>
        <v>6.6950000000000003</v>
      </c>
      <c r="NCZ2" s="13">
        <f>GETPIVOTDATA("% Pend. Miskin",$F$7,"Tahun",2021)</f>
        <v>6.9399999999999995</v>
      </c>
      <c r="NDA2" t="s">
        <v>763</v>
      </c>
      <c r="NDB2" s="13" t="e">
        <f>GETPIVOTDATA("Jml. Pend. Miskin (ribu jiwa)",$A$7,"Tahun",2020)/GETPIVOTDATA("Jml. Pend. Miskin (ribu jiwa)",$K$7,"Tahun",2020)</f>
        <v>#REF!</v>
      </c>
      <c r="NDC2" s="13" t="e">
        <f>GETPIVOTDATA("Jml. Pend. Miskin (ribu jiwa)",$A$7,"Tahun",2021)/GETPIVOTDATA("Jml. Pend. Miskin (ribu jiwa)",$K$7,"Tahun",2021)</f>
        <v>#REF!</v>
      </c>
      <c r="NDF2" t="s">
        <v>764</v>
      </c>
      <c r="NDG2" s="13">
        <f>GETPIVOTDATA("% Pend. Miskin",$F$7,"Tahun",2020)</f>
        <v>6.6950000000000003</v>
      </c>
      <c r="NDH2" s="13">
        <f>GETPIVOTDATA("% Pend. Miskin",$F$7,"Tahun",2021)</f>
        <v>6.9399999999999995</v>
      </c>
      <c r="NDI2" t="s">
        <v>763</v>
      </c>
      <c r="NDJ2" s="13" t="e">
        <f>GETPIVOTDATA("Jml. Pend. Miskin (ribu jiwa)",$A$7,"Tahun",2020)/GETPIVOTDATA("Jml. Pend. Miskin (ribu jiwa)",$K$7,"Tahun",2020)</f>
        <v>#REF!</v>
      </c>
      <c r="NDK2" s="13" t="e">
        <f>GETPIVOTDATA("Jml. Pend. Miskin (ribu jiwa)",$A$7,"Tahun",2021)/GETPIVOTDATA("Jml. Pend. Miskin (ribu jiwa)",$K$7,"Tahun",2021)</f>
        <v>#REF!</v>
      </c>
      <c r="NDN2" t="s">
        <v>764</v>
      </c>
      <c r="NDO2" s="13">
        <f>GETPIVOTDATA("% Pend. Miskin",$F$7,"Tahun",2020)</f>
        <v>6.6950000000000003</v>
      </c>
      <c r="NDP2" s="13">
        <f>GETPIVOTDATA("% Pend. Miskin",$F$7,"Tahun",2021)</f>
        <v>6.9399999999999995</v>
      </c>
      <c r="NDQ2" t="s">
        <v>763</v>
      </c>
      <c r="NDR2" s="13" t="e">
        <f>GETPIVOTDATA("Jml. Pend. Miskin (ribu jiwa)",$A$7,"Tahun",2020)/GETPIVOTDATA("Jml. Pend. Miskin (ribu jiwa)",$K$7,"Tahun",2020)</f>
        <v>#REF!</v>
      </c>
      <c r="NDS2" s="13" t="e">
        <f>GETPIVOTDATA("Jml. Pend. Miskin (ribu jiwa)",$A$7,"Tahun",2021)/GETPIVOTDATA("Jml. Pend. Miskin (ribu jiwa)",$K$7,"Tahun",2021)</f>
        <v>#REF!</v>
      </c>
      <c r="NDV2" t="s">
        <v>764</v>
      </c>
      <c r="NDW2" s="13">
        <f>GETPIVOTDATA("% Pend. Miskin",$F$7,"Tahun",2020)</f>
        <v>6.6950000000000003</v>
      </c>
      <c r="NDX2" s="13">
        <f>GETPIVOTDATA("% Pend. Miskin",$F$7,"Tahun",2021)</f>
        <v>6.9399999999999995</v>
      </c>
      <c r="NDY2" t="s">
        <v>763</v>
      </c>
      <c r="NDZ2" s="13" t="e">
        <f>GETPIVOTDATA("Jml. Pend. Miskin (ribu jiwa)",$A$7,"Tahun",2020)/GETPIVOTDATA("Jml. Pend. Miskin (ribu jiwa)",$K$7,"Tahun",2020)</f>
        <v>#REF!</v>
      </c>
      <c r="NEA2" s="13" t="e">
        <f>GETPIVOTDATA("Jml. Pend. Miskin (ribu jiwa)",$A$7,"Tahun",2021)/GETPIVOTDATA("Jml. Pend. Miskin (ribu jiwa)",$K$7,"Tahun",2021)</f>
        <v>#REF!</v>
      </c>
      <c r="NED2" t="s">
        <v>764</v>
      </c>
      <c r="NEE2" s="13">
        <f>GETPIVOTDATA("% Pend. Miskin",$F$7,"Tahun",2020)</f>
        <v>6.6950000000000003</v>
      </c>
      <c r="NEF2" s="13">
        <f>GETPIVOTDATA("% Pend. Miskin",$F$7,"Tahun",2021)</f>
        <v>6.9399999999999995</v>
      </c>
      <c r="NEG2" t="s">
        <v>763</v>
      </c>
      <c r="NEH2" s="13" t="e">
        <f>GETPIVOTDATA("Jml. Pend. Miskin (ribu jiwa)",$A$7,"Tahun",2020)/GETPIVOTDATA("Jml. Pend. Miskin (ribu jiwa)",$K$7,"Tahun",2020)</f>
        <v>#REF!</v>
      </c>
      <c r="NEI2" s="13" t="e">
        <f>GETPIVOTDATA("Jml. Pend. Miskin (ribu jiwa)",$A$7,"Tahun",2021)/GETPIVOTDATA("Jml. Pend. Miskin (ribu jiwa)",$K$7,"Tahun",2021)</f>
        <v>#REF!</v>
      </c>
      <c r="NEL2" t="s">
        <v>764</v>
      </c>
      <c r="NEM2" s="13">
        <f>GETPIVOTDATA("% Pend. Miskin",$F$7,"Tahun",2020)</f>
        <v>6.6950000000000003</v>
      </c>
      <c r="NEN2" s="13">
        <f>GETPIVOTDATA("% Pend. Miskin",$F$7,"Tahun",2021)</f>
        <v>6.9399999999999995</v>
      </c>
      <c r="NEO2" t="s">
        <v>763</v>
      </c>
      <c r="NEP2" s="13" t="e">
        <f>GETPIVOTDATA("Jml. Pend. Miskin (ribu jiwa)",$A$7,"Tahun",2020)/GETPIVOTDATA("Jml. Pend. Miskin (ribu jiwa)",$K$7,"Tahun",2020)</f>
        <v>#REF!</v>
      </c>
      <c r="NEQ2" s="13" t="e">
        <f>GETPIVOTDATA("Jml. Pend. Miskin (ribu jiwa)",$A$7,"Tahun",2021)/GETPIVOTDATA("Jml. Pend. Miskin (ribu jiwa)",$K$7,"Tahun",2021)</f>
        <v>#REF!</v>
      </c>
      <c r="NET2" t="s">
        <v>764</v>
      </c>
      <c r="NEU2" s="13">
        <f>GETPIVOTDATA("% Pend. Miskin",$F$7,"Tahun",2020)</f>
        <v>6.6950000000000003</v>
      </c>
      <c r="NEV2" s="13">
        <f>GETPIVOTDATA("% Pend. Miskin",$F$7,"Tahun",2021)</f>
        <v>6.9399999999999995</v>
      </c>
      <c r="NEW2" t="s">
        <v>763</v>
      </c>
      <c r="NEX2" s="13" t="e">
        <f>GETPIVOTDATA("Jml. Pend. Miskin (ribu jiwa)",$A$7,"Tahun",2020)/GETPIVOTDATA("Jml. Pend. Miskin (ribu jiwa)",$K$7,"Tahun",2020)</f>
        <v>#REF!</v>
      </c>
      <c r="NEY2" s="13" t="e">
        <f>GETPIVOTDATA("Jml. Pend. Miskin (ribu jiwa)",$A$7,"Tahun",2021)/GETPIVOTDATA("Jml. Pend. Miskin (ribu jiwa)",$K$7,"Tahun",2021)</f>
        <v>#REF!</v>
      </c>
      <c r="NFB2" t="s">
        <v>764</v>
      </c>
      <c r="NFC2" s="13">
        <f>GETPIVOTDATA("% Pend. Miskin",$F$7,"Tahun",2020)</f>
        <v>6.6950000000000003</v>
      </c>
      <c r="NFD2" s="13">
        <f>GETPIVOTDATA("% Pend. Miskin",$F$7,"Tahun",2021)</f>
        <v>6.9399999999999995</v>
      </c>
      <c r="NFE2" t="s">
        <v>763</v>
      </c>
      <c r="NFF2" s="13" t="e">
        <f>GETPIVOTDATA("Jml. Pend. Miskin (ribu jiwa)",$A$7,"Tahun",2020)/GETPIVOTDATA("Jml. Pend. Miskin (ribu jiwa)",$K$7,"Tahun",2020)</f>
        <v>#REF!</v>
      </c>
      <c r="NFG2" s="13" t="e">
        <f>GETPIVOTDATA("Jml. Pend. Miskin (ribu jiwa)",$A$7,"Tahun",2021)/GETPIVOTDATA("Jml. Pend. Miskin (ribu jiwa)",$K$7,"Tahun",2021)</f>
        <v>#REF!</v>
      </c>
      <c r="NFJ2" t="s">
        <v>764</v>
      </c>
      <c r="NFK2" s="13">
        <f>GETPIVOTDATA("% Pend. Miskin",$F$7,"Tahun",2020)</f>
        <v>6.6950000000000003</v>
      </c>
      <c r="NFL2" s="13">
        <f>GETPIVOTDATA("% Pend. Miskin",$F$7,"Tahun",2021)</f>
        <v>6.9399999999999995</v>
      </c>
      <c r="NFM2" t="s">
        <v>763</v>
      </c>
      <c r="NFN2" s="13" t="e">
        <f>GETPIVOTDATA("Jml. Pend. Miskin (ribu jiwa)",$A$7,"Tahun",2020)/GETPIVOTDATA("Jml. Pend. Miskin (ribu jiwa)",$K$7,"Tahun",2020)</f>
        <v>#REF!</v>
      </c>
      <c r="NFO2" s="13" t="e">
        <f>GETPIVOTDATA("Jml. Pend. Miskin (ribu jiwa)",$A$7,"Tahun",2021)/GETPIVOTDATA("Jml. Pend. Miskin (ribu jiwa)",$K$7,"Tahun",2021)</f>
        <v>#REF!</v>
      </c>
      <c r="NFR2" t="s">
        <v>764</v>
      </c>
      <c r="NFS2" s="13">
        <f>GETPIVOTDATA("% Pend. Miskin",$F$7,"Tahun",2020)</f>
        <v>6.6950000000000003</v>
      </c>
      <c r="NFT2" s="13">
        <f>GETPIVOTDATA("% Pend. Miskin",$F$7,"Tahun",2021)</f>
        <v>6.9399999999999995</v>
      </c>
      <c r="NFU2" t="s">
        <v>763</v>
      </c>
      <c r="NFV2" s="13" t="e">
        <f>GETPIVOTDATA("Jml. Pend. Miskin (ribu jiwa)",$A$7,"Tahun",2020)/GETPIVOTDATA("Jml. Pend. Miskin (ribu jiwa)",$K$7,"Tahun",2020)</f>
        <v>#REF!</v>
      </c>
      <c r="NFW2" s="13" t="e">
        <f>GETPIVOTDATA("Jml. Pend. Miskin (ribu jiwa)",$A$7,"Tahun",2021)/GETPIVOTDATA("Jml. Pend. Miskin (ribu jiwa)",$K$7,"Tahun",2021)</f>
        <v>#REF!</v>
      </c>
      <c r="NFZ2" t="s">
        <v>764</v>
      </c>
      <c r="NGA2" s="13">
        <f>GETPIVOTDATA("% Pend. Miskin",$F$7,"Tahun",2020)</f>
        <v>6.6950000000000003</v>
      </c>
      <c r="NGB2" s="13">
        <f>GETPIVOTDATA("% Pend. Miskin",$F$7,"Tahun",2021)</f>
        <v>6.9399999999999995</v>
      </c>
      <c r="NGC2" t="s">
        <v>763</v>
      </c>
      <c r="NGD2" s="13" t="e">
        <f>GETPIVOTDATA("Jml. Pend. Miskin (ribu jiwa)",$A$7,"Tahun",2020)/GETPIVOTDATA("Jml. Pend. Miskin (ribu jiwa)",$K$7,"Tahun",2020)</f>
        <v>#REF!</v>
      </c>
      <c r="NGE2" s="13" t="e">
        <f>GETPIVOTDATA("Jml. Pend. Miskin (ribu jiwa)",$A$7,"Tahun",2021)/GETPIVOTDATA("Jml. Pend. Miskin (ribu jiwa)",$K$7,"Tahun",2021)</f>
        <v>#REF!</v>
      </c>
      <c r="NGH2" t="s">
        <v>764</v>
      </c>
      <c r="NGI2" s="13">
        <f>GETPIVOTDATA("% Pend. Miskin",$F$7,"Tahun",2020)</f>
        <v>6.6950000000000003</v>
      </c>
      <c r="NGJ2" s="13">
        <f>GETPIVOTDATA("% Pend. Miskin",$F$7,"Tahun",2021)</f>
        <v>6.9399999999999995</v>
      </c>
      <c r="NGK2" t="s">
        <v>763</v>
      </c>
      <c r="NGL2" s="13" t="e">
        <f>GETPIVOTDATA("Jml. Pend. Miskin (ribu jiwa)",$A$7,"Tahun",2020)/GETPIVOTDATA("Jml. Pend. Miskin (ribu jiwa)",$K$7,"Tahun",2020)</f>
        <v>#REF!</v>
      </c>
      <c r="NGM2" s="13" t="e">
        <f>GETPIVOTDATA("Jml. Pend. Miskin (ribu jiwa)",$A$7,"Tahun",2021)/GETPIVOTDATA("Jml. Pend. Miskin (ribu jiwa)",$K$7,"Tahun",2021)</f>
        <v>#REF!</v>
      </c>
      <c r="NGP2" t="s">
        <v>764</v>
      </c>
      <c r="NGQ2" s="13">
        <f>GETPIVOTDATA("% Pend. Miskin",$F$7,"Tahun",2020)</f>
        <v>6.6950000000000003</v>
      </c>
      <c r="NGR2" s="13">
        <f>GETPIVOTDATA("% Pend. Miskin",$F$7,"Tahun",2021)</f>
        <v>6.9399999999999995</v>
      </c>
      <c r="NGS2" t="s">
        <v>763</v>
      </c>
      <c r="NGT2" s="13" t="e">
        <f>GETPIVOTDATA("Jml. Pend. Miskin (ribu jiwa)",$A$7,"Tahun",2020)/GETPIVOTDATA("Jml. Pend. Miskin (ribu jiwa)",$K$7,"Tahun",2020)</f>
        <v>#REF!</v>
      </c>
      <c r="NGU2" s="13" t="e">
        <f>GETPIVOTDATA("Jml. Pend. Miskin (ribu jiwa)",$A$7,"Tahun",2021)/GETPIVOTDATA("Jml. Pend. Miskin (ribu jiwa)",$K$7,"Tahun",2021)</f>
        <v>#REF!</v>
      </c>
      <c r="NGX2" t="s">
        <v>764</v>
      </c>
      <c r="NGY2" s="13">
        <f>GETPIVOTDATA("% Pend. Miskin",$F$7,"Tahun",2020)</f>
        <v>6.6950000000000003</v>
      </c>
      <c r="NGZ2" s="13">
        <f>GETPIVOTDATA("% Pend. Miskin",$F$7,"Tahun",2021)</f>
        <v>6.9399999999999995</v>
      </c>
      <c r="NHA2" t="s">
        <v>763</v>
      </c>
      <c r="NHB2" s="13" t="e">
        <f>GETPIVOTDATA("Jml. Pend. Miskin (ribu jiwa)",$A$7,"Tahun",2020)/GETPIVOTDATA("Jml. Pend. Miskin (ribu jiwa)",$K$7,"Tahun",2020)</f>
        <v>#REF!</v>
      </c>
      <c r="NHC2" s="13" t="e">
        <f>GETPIVOTDATA("Jml. Pend. Miskin (ribu jiwa)",$A$7,"Tahun",2021)/GETPIVOTDATA("Jml. Pend. Miskin (ribu jiwa)",$K$7,"Tahun",2021)</f>
        <v>#REF!</v>
      </c>
      <c r="NHF2" t="s">
        <v>764</v>
      </c>
      <c r="NHG2" s="13">
        <f>GETPIVOTDATA("% Pend. Miskin",$F$7,"Tahun",2020)</f>
        <v>6.6950000000000003</v>
      </c>
      <c r="NHH2" s="13">
        <f>GETPIVOTDATA("% Pend. Miskin",$F$7,"Tahun",2021)</f>
        <v>6.9399999999999995</v>
      </c>
      <c r="NHI2" t="s">
        <v>763</v>
      </c>
      <c r="NHJ2" s="13" t="e">
        <f>GETPIVOTDATA("Jml. Pend. Miskin (ribu jiwa)",$A$7,"Tahun",2020)/GETPIVOTDATA("Jml. Pend. Miskin (ribu jiwa)",$K$7,"Tahun",2020)</f>
        <v>#REF!</v>
      </c>
      <c r="NHK2" s="13" t="e">
        <f>GETPIVOTDATA("Jml. Pend. Miskin (ribu jiwa)",$A$7,"Tahun",2021)/GETPIVOTDATA("Jml. Pend. Miskin (ribu jiwa)",$K$7,"Tahun",2021)</f>
        <v>#REF!</v>
      </c>
      <c r="NHN2" t="s">
        <v>764</v>
      </c>
      <c r="NHO2" s="13">
        <f>GETPIVOTDATA("% Pend. Miskin",$F$7,"Tahun",2020)</f>
        <v>6.6950000000000003</v>
      </c>
      <c r="NHP2" s="13">
        <f>GETPIVOTDATA("% Pend. Miskin",$F$7,"Tahun",2021)</f>
        <v>6.9399999999999995</v>
      </c>
      <c r="NHQ2" t="s">
        <v>763</v>
      </c>
      <c r="NHR2" s="13" t="e">
        <f>GETPIVOTDATA("Jml. Pend. Miskin (ribu jiwa)",$A$7,"Tahun",2020)/GETPIVOTDATA("Jml. Pend. Miskin (ribu jiwa)",$K$7,"Tahun",2020)</f>
        <v>#REF!</v>
      </c>
      <c r="NHS2" s="13" t="e">
        <f>GETPIVOTDATA("Jml. Pend. Miskin (ribu jiwa)",$A$7,"Tahun",2021)/GETPIVOTDATA("Jml. Pend. Miskin (ribu jiwa)",$K$7,"Tahun",2021)</f>
        <v>#REF!</v>
      </c>
      <c r="NHV2" t="s">
        <v>764</v>
      </c>
      <c r="NHW2" s="13">
        <f>GETPIVOTDATA("% Pend. Miskin",$F$7,"Tahun",2020)</f>
        <v>6.6950000000000003</v>
      </c>
      <c r="NHX2" s="13">
        <f>GETPIVOTDATA("% Pend. Miskin",$F$7,"Tahun",2021)</f>
        <v>6.9399999999999995</v>
      </c>
      <c r="NHY2" t="s">
        <v>763</v>
      </c>
      <c r="NHZ2" s="13" t="e">
        <f>GETPIVOTDATA("Jml. Pend. Miskin (ribu jiwa)",$A$7,"Tahun",2020)/GETPIVOTDATA("Jml. Pend. Miskin (ribu jiwa)",$K$7,"Tahun",2020)</f>
        <v>#REF!</v>
      </c>
      <c r="NIA2" s="13" t="e">
        <f>GETPIVOTDATA("Jml. Pend. Miskin (ribu jiwa)",$A$7,"Tahun",2021)/GETPIVOTDATA("Jml. Pend. Miskin (ribu jiwa)",$K$7,"Tahun",2021)</f>
        <v>#REF!</v>
      </c>
      <c r="NID2" t="s">
        <v>764</v>
      </c>
      <c r="NIE2" s="13">
        <f>GETPIVOTDATA("% Pend. Miskin",$F$7,"Tahun",2020)</f>
        <v>6.6950000000000003</v>
      </c>
      <c r="NIF2" s="13">
        <f>GETPIVOTDATA("% Pend. Miskin",$F$7,"Tahun",2021)</f>
        <v>6.9399999999999995</v>
      </c>
      <c r="NIG2" t="s">
        <v>763</v>
      </c>
      <c r="NIH2" s="13" t="e">
        <f>GETPIVOTDATA("Jml. Pend. Miskin (ribu jiwa)",$A$7,"Tahun",2020)/GETPIVOTDATA("Jml. Pend. Miskin (ribu jiwa)",$K$7,"Tahun",2020)</f>
        <v>#REF!</v>
      </c>
      <c r="NII2" s="13" t="e">
        <f>GETPIVOTDATA("Jml. Pend. Miskin (ribu jiwa)",$A$7,"Tahun",2021)/GETPIVOTDATA("Jml. Pend. Miskin (ribu jiwa)",$K$7,"Tahun",2021)</f>
        <v>#REF!</v>
      </c>
      <c r="NIL2" t="s">
        <v>764</v>
      </c>
      <c r="NIM2" s="13">
        <f>GETPIVOTDATA("% Pend. Miskin",$F$7,"Tahun",2020)</f>
        <v>6.6950000000000003</v>
      </c>
      <c r="NIN2" s="13">
        <f>GETPIVOTDATA("% Pend. Miskin",$F$7,"Tahun",2021)</f>
        <v>6.9399999999999995</v>
      </c>
      <c r="NIO2" t="s">
        <v>763</v>
      </c>
      <c r="NIP2" s="13" t="e">
        <f>GETPIVOTDATA("Jml. Pend. Miskin (ribu jiwa)",$A$7,"Tahun",2020)/GETPIVOTDATA("Jml. Pend. Miskin (ribu jiwa)",$K$7,"Tahun",2020)</f>
        <v>#REF!</v>
      </c>
      <c r="NIQ2" s="13" t="e">
        <f>GETPIVOTDATA("Jml. Pend. Miskin (ribu jiwa)",$A$7,"Tahun",2021)/GETPIVOTDATA("Jml. Pend. Miskin (ribu jiwa)",$K$7,"Tahun",2021)</f>
        <v>#REF!</v>
      </c>
      <c r="NIT2" t="s">
        <v>764</v>
      </c>
      <c r="NIU2" s="13">
        <f>GETPIVOTDATA("% Pend. Miskin",$F$7,"Tahun",2020)</f>
        <v>6.6950000000000003</v>
      </c>
      <c r="NIV2" s="13">
        <f>GETPIVOTDATA("% Pend. Miskin",$F$7,"Tahun",2021)</f>
        <v>6.9399999999999995</v>
      </c>
      <c r="NIW2" t="s">
        <v>763</v>
      </c>
      <c r="NIX2" s="13" t="e">
        <f>GETPIVOTDATA("Jml. Pend. Miskin (ribu jiwa)",$A$7,"Tahun",2020)/GETPIVOTDATA("Jml. Pend. Miskin (ribu jiwa)",$K$7,"Tahun",2020)</f>
        <v>#REF!</v>
      </c>
      <c r="NIY2" s="13" t="e">
        <f>GETPIVOTDATA("Jml. Pend. Miskin (ribu jiwa)",$A$7,"Tahun",2021)/GETPIVOTDATA("Jml. Pend. Miskin (ribu jiwa)",$K$7,"Tahun",2021)</f>
        <v>#REF!</v>
      </c>
      <c r="NJB2" t="s">
        <v>764</v>
      </c>
      <c r="NJC2" s="13">
        <f>GETPIVOTDATA("% Pend. Miskin",$F$7,"Tahun",2020)</f>
        <v>6.6950000000000003</v>
      </c>
      <c r="NJD2" s="13">
        <f>GETPIVOTDATA("% Pend. Miskin",$F$7,"Tahun",2021)</f>
        <v>6.9399999999999995</v>
      </c>
      <c r="NJE2" t="s">
        <v>763</v>
      </c>
      <c r="NJF2" s="13" t="e">
        <f>GETPIVOTDATA("Jml. Pend. Miskin (ribu jiwa)",$A$7,"Tahun",2020)/GETPIVOTDATA("Jml. Pend. Miskin (ribu jiwa)",$K$7,"Tahun",2020)</f>
        <v>#REF!</v>
      </c>
      <c r="NJG2" s="13" t="e">
        <f>GETPIVOTDATA("Jml. Pend. Miskin (ribu jiwa)",$A$7,"Tahun",2021)/GETPIVOTDATA("Jml. Pend. Miskin (ribu jiwa)",$K$7,"Tahun",2021)</f>
        <v>#REF!</v>
      </c>
      <c r="NJJ2" t="s">
        <v>764</v>
      </c>
      <c r="NJK2" s="13">
        <f>GETPIVOTDATA("% Pend. Miskin",$F$7,"Tahun",2020)</f>
        <v>6.6950000000000003</v>
      </c>
      <c r="NJL2" s="13">
        <f>GETPIVOTDATA("% Pend. Miskin",$F$7,"Tahun",2021)</f>
        <v>6.9399999999999995</v>
      </c>
      <c r="NJM2" t="s">
        <v>763</v>
      </c>
      <c r="NJN2" s="13" t="e">
        <f>GETPIVOTDATA("Jml. Pend. Miskin (ribu jiwa)",$A$7,"Tahun",2020)/GETPIVOTDATA("Jml. Pend. Miskin (ribu jiwa)",$K$7,"Tahun",2020)</f>
        <v>#REF!</v>
      </c>
      <c r="NJO2" s="13" t="e">
        <f>GETPIVOTDATA("Jml. Pend. Miskin (ribu jiwa)",$A$7,"Tahun",2021)/GETPIVOTDATA("Jml. Pend. Miskin (ribu jiwa)",$K$7,"Tahun",2021)</f>
        <v>#REF!</v>
      </c>
      <c r="NJR2" t="s">
        <v>764</v>
      </c>
      <c r="NJS2" s="13">
        <f>GETPIVOTDATA("% Pend. Miskin",$F$7,"Tahun",2020)</f>
        <v>6.6950000000000003</v>
      </c>
      <c r="NJT2" s="13">
        <f>GETPIVOTDATA("% Pend. Miskin",$F$7,"Tahun",2021)</f>
        <v>6.9399999999999995</v>
      </c>
      <c r="NJU2" t="s">
        <v>763</v>
      </c>
      <c r="NJV2" s="13" t="e">
        <f>GETPIVOTDATA("Jml. Pend. Miskin (ribu jiwa)",$A$7,"Tahun",2020)/GETPIVOTDATA("Jml. Pend. Miskin (ribu jiwa)",$K$7,"Tahun",2020)</f>
        <v>#REF!</v>
      </c>
      <c r="NJW2" s="13" t="e">
        <f>GETPIVOTDATA("Jml. Pend. Miskin (ribu jiwa)",$A$7,"Tahun",2021)/GETPIVOTDATA("Jml. Pend. Miskin (ribu jiwa)",$K$7,"Tahun",2021)</f>
        <v>#REF!</v>
      </c>
      <c r="NJZ2" t="s">
        <v>764</v>
      </c>
      <c r="NKA2" s="13">
        <f>GETPIVOTDATA("% Pend. Miskin",$F$7,"Tahun",2020)</f>
        <v>6.6950000000000003</v>
      </c>
      <c r="NKB2" s="13">
        <f>GETPIVOTDATA("% Pend. Miskin",$F$7,"Tahun",2021)</f>
        <v>6.9399999999999995</v>
      </c>
      <c r="NKC2" t="s">
        <v>763</v>
      </c>
      <c r="NKD2" s="13" t="e">
        <f>GETPIVOTDATA("Jml. Pend. Miskin (ribu jiwa)",$A$7,"Tahun",2020)/GETPIVOTDATA("Jml. Pend. Miskin (ribu jiwa)",$K$7,"Tahun",2020)</f>
        <v>#REF!</v>
      </c>
      <c r="NKE2" s="13" t="e">
        <f>GETPIVOTDATA("Jml. Pend. Miskin (ribu jiwa)",$A$7,"Tahun",2021)/GETPIVOTDATA("Jml. Pend. Miskin (ribu jiwa)",$K$7,"Tahun",2021)</f>
        <v>#REF!</v>
      </c>
      <c r="NKH2" t="s">
        <v>764</v>
      </c>
      <c r="NKI2" s="13">
        <f>GETPIVOTDATA("% Pend. Miskin",$F$7,"Tahun",2020)</f>
        <v>6.6950000000000003</v>
      </c>
      <c r="NKJ2" s="13">
        <f>GETPIVOTDATA("% Pend. Miskin",$F$7,"Tahun",2021)</f>
        <v>6.9399999999999995</v>
      </c>
      <c r="NKK2" t="s">
        <v>763</v>
      </c>
      <c r="NKL2" s="13" t="e">
        <f>GETPIVOTDATA("Jml. Pend. Miskin (ribu jiwa)",$A$7,"Tahun",2020)/GETPIVOTDATA("Jml. Pend. Miskin (ribu jiwa)",$K$7,"Tahun",2020)</f>
        <v>#REF!</v>
      </c>
      <c r="NKM2" s="13" t="e">
        <f>GETPIVOTDATA("Jml. Pend. Miskin (ribu jiwa)",$A$7,"Tahun",2021)/GETPIVOTDATA("Jml. Pend. Miskin (ribu jiwa)",$K$7,"Tahun",2021)</f>
        <v>#REF!</v>
      </c>
      <c r="NKP2" t="s">
        <v>764</v>
      </c>
      <c r="NKQ2" s="13">
        <f>GETPIVOTDATA("% Pend. Miskin",$F$7,"Tahun",2020)</f>
        <v>6.6950000000000003</v>
      </c>
      <c r="NKR2" s="13">
        <f>GETPIVOTDATA("% Pend. Miskin",$F$7,"Tahun",2021)</f>
        <v>6.9399999999999995</v>
      </c>
      <c r="NKS2" t="s">
        <v>763</v>
      </c>
      <c r="NKT2" s="13" t="e">
        <f>GETPIVOTDATA("Jml. Pend. Miskin (ribu jiwa)",$A$7,"Tahun",2020)/GETPIVOTDATA("Jml. Pend. Miskin (ribu jiwa)",$K$7,"Tahun",2020)</f>
        <v>#REF!</v>
      </c>
      <c r="NKU2" s="13" t="e">
        <f>GETPIVOTDATA("Jml. Pend. Miskin (ribu jiwa)",$A$7,"Tahun",2021)/GETPIVOTDATA("Jml. Pend. Miskin (ribu jiwa)",$K$7,"Tahun",2021)</f>
        <v>#REF!</v>
      </c>
      <c r="NKX2" t="s">
        <v>764</v>
      </c>
      <c r="NKY2" s="13">
        <f>GETPIVOTDATA("% Pend. Miskin",$F$7,"Tahun",2020)</f>
        <v>6.6950000000000003</v>
      </c>
      <c r="NKZ2" s="13">
        <f>GETPIVOTDATA("% Pend. Miskin",$F$7,"Tahun",2021)</f>
        <v>6.9399999999999995</v>
      </c>
      <c r="NLA2" t="s">
        <v>763</v>
      </c>
      <c r="NLB2" s="13" t="e">
        <f>GETPIVOTDATA("Jml. Pend. Miskin (ribu jiwa)",$A$7,"Tahun",2020)/GETPIVOTDATA("Jml. Pend. Miskin (ribu jiwa)",$K$7,"Tahun",2020)</f>
        <v>#REF!</v>
      </c>
      <c r="NLC2" s="13" t="e">
        <f>GETPIVOTDATA("Jml. Pend. Miskin (ribu jiwa)",$A$7,"Tahun",2021)/GETPIVOTDATA("Jml. Pend. Miskin (ribu jiwa)",$K$7,"Tahun",2021)</f>
        <v>#REF!</v>
      </c>
      <c r="NLF2" t="s">
        <v>764</v>
      </c>
      <c r="NLG2" s="13">
        <f>GETPIVOTDATA("% Pend. Miskin",$F$7,"Tahun",2020)</f>
        <v>6.6950000000000003</v>
      </c>
      <c r="NLH2" s="13">
        <f>GETPIVOTDATA("% Pend. Miskin",$F$7,"Tahun",2021)</f>
        <v>6.9399999999999995</v>
      </c>
      <c r="NLI2" t="s">
        <v>763</v>
      </c>
      <c r="NLJ2" s="13" t="e">
        <f>GETPIVOTDATA("Jml. Pend. Miskin (ribu jiwa)",$A$7,"Tahun",2020)/GETPIVOTDATA("Jml. Pend. Miskin (ribu jiwa)",$K$7,"Tahun",2020)</f>
        <v>#REF!</v>
      </c>
      <c r="NLK2" s="13" t="e">
        <f>GETPIVOTDATA("Jml. Pend. Miskin (ribu jiwa)",$A$7,"Tahun",2021)/GETPIVOTDATA("Jml. Pend. Miskin (ribu jiwa)",$K$7,"Tahun",2021)</f>
        <v>#REF!</v>
      </c>
      <c r="NLN2" t="s">
        <v>764</v>
      </c>
      <c r="NLO2" s="13">
        <f>GETPIVOTDATA("% Pend. Miskin",$F$7,"Tahun",2020)</f>
        <v>6.6950000000000003</v>
      </c>
      <c r="NLP2" s="13">
        <f>GETPIVOTDATA("% Pend. Miskin",$F$7,"Tahun",2021)</f>
        <v>6.9399999999999995</v>
      </c>
      <c r="NLQ2" t="s">
        <v>763</v>
      </c>
      <c r="NLR2" s="13" t="e">
        <f>GETPIVOTDATA("Jml. Pend. Miskin (ribu jiwa)",$A$7,"Tahun",2020)/GETPIVOTDATA("Jml. Pend. Miskin (ribu jiwa)",$K$7,"Tahun",2020)</f>
        <v>#REF!</v>
      </c>
      <c r="NLS2" s="13" t="e">
        <f>GETPIVOTDATA("Jml. Pend. Miskin (ribu jiwa)",$A$7,"Tahun",2021)/GETPIVOTDATA("Jml. Pend. Miskin (ribu jiwa)",$K$7,"Tahun",2021)</f>
        <v>#REF!</v>
      </c>
      <c r="NLV2" t="s">
        <v>764</v>
      </c>
      <c r="NLW2" s="13">
        <f>GETPIVOTDATA("% Pend. Miskin",$F$7,"Tahun",2020)</f>
        <v>6.6950000000000003</v>
      </c>
      <c r="NLX2" s="13">
        <f>GETPIVOTDATA("% Pend. Miskin",$F$7,"Tahun",2021)</f>
        <v>6.9399999999999995</v>
      </c>
      <c r="NLY2" t="s">
        <v>763</v>
      </c>
      <c r="NLZ2" s="13" t="e">
        <f>GETPIVOTDATA("Jml. Pend. Miskin (ribu jiwa)",$A$7,"Tahun",2020)/GETPIVOTDATA("Jml. Pend. Miskin (ribu jiwa)",$K$7,"Tahun",2020)</f>
        <v>#REF!</v>
      </c>
      <c r="NMA2" s="13" t="e">
        <f>GETPIVOTDATA("Jml. Pend. Miskin (ribu jiwa)",$A$7,"Tahun",2021)/GETPIVOTDATA("Jml. Pend. Miskin (ribu jiwa)",$K$7,"Tahun",2021)</f>
        <v>#REF!</v>
      </c>
      <c r="NMD2" t="s">
        <v>764</v>
      </c>
      <c r="NME2" s="13">
        <f>GETPIVOTDATA("% Pend. Miskin",$F$7,"Tahun",2020)</f>
        <v>6.6950000000000003</v>
      </c>
      <c r="NMF2" s="13">
        <f>GETPIVOTDATA("% Pend. Miskin",$F$7,"Tahun",2021)</f>
        <v>6.9399999999999995</v>
      </c>
      <c r="NMG2" t="s">
        <v>763</v>
      </c>
      <c r="NMH2" s="13" t="e">
        <f>GETPIVOTDATA("Jml. Pend. Miskin (ribu jiwa)",$A$7,"Tahun",2020)/GETPIVOTDATA("Jml. Pend. Miskin (ribu jiwa)",$K$7,"Tahun",2020)</f>
        <v>#REF!</v>
      </c>
      <c r="NMI2" s="13" t="e">
        <f>GETPIVOTDATA("Jml. Pend. Miskin (ribu jiwa)",$A$7,"Tahun",2021)/GETPIVOTDATA("Jml. Pend. Miskin (ribu jiwa)",$K$7,"Tahun",2021)</f>
        <v>#REF!</v>
      </c>
      <c r="NML2" t="s">
        <v>764</v>
      </c>
      <c r="NMM2" s="13">
        <f>GETPIVOTDATA("% Pend. Miskin",$F$7,"Tahun",2020)</f>
        <v>6.6950000000000003</v>
      </c>
      <c r="NMN2" s="13">
        <f>GETPIVOTDATA("% Pend. Miskin",$F$7,"Tahun",2021)</f>
        <v>6.9399999999999995</v>
      </c>
      <c r="NMO2" t="s">
        <v>763</v>
      </c>
      <c r="NMP2" s="13" t="e">
        <f>GETPIVOTDATA("Jml. Pend. Miskin (ribu jiwa)",$A$7,"Tahun",2020)/GETPIVOTDATA("Jml. Pend. Miskin (ribu jiwa)",$K$7,"Tahun",2020)</f>
        <v>#REF!</v>
      </c>
      <c r="NMQ2" s="13" t="e">
        <f>GETPIVOTDATA("Jml. Pend. Miskin (ribu jiwa)",$A$7,"Tahun",2021)/GETPIVOTDATA("Jml. Pend. Miskin (ribu jiwa)",$K$7,"Tahun",2021)</f>
        <v>#REF!</v>
      </c>
      <c r="NMT2" t="s">
        <v>764</v>
      </c>
      <c r="NMU2" s="13">
        <f>GETPIVOTDATA("% Pend. Miskin",$F$7,"Tahun",2020)</f>
        <v>6.6950000000000003</v>
      </c>
      <c r="NMV2" s="13">
        <f>GETPIVOTDATA("% Pend. Miskin",$F$7,"Tahun",2021)</f>
        <v>6.9399999999999995</v>
      </c>
      <c r="NMW2" t="s">
        <v>763</v>
      </c>
      <c r="NMX2" s="13" t="e">
        <f>GETPIVOTDATA("Jml. Pend. Miskin (ribu jiwa)",$A$7,"Tahun",2020)/GETPIVOTDATA("Jml. Pend. Miskin (ribu jiwa)",$K$7,"Tahun",2020)</f>
        <v>#REF!</v>
      </c>
      <c r="NMY2" s="13" t="e">
        <f>GETPIVOTDATA("Jml. Pend. Miskin (ribu jiwa)",$A$7,"Tahun",2021)/GETPIVOTDATA("Jml. Pend. Miskin (ribu jiwa)",$K$7,"Tahun",2021)</f>
        <v>#REF!</v>
      </c>
      <c r="NNB2" t="s">
        <v>764</v>
      </c>
      <c r="NNC2" s="13">
        <f>GETPIVOTDATA("% Pend. Miskin",$F$7,"Tahun",2020)</f>
        <v>6.6950000000000003</v>
      </c>
      <c r="NND2" s="13">
        <f>GETPIVOTDATA("% Pend. Miskin",$F$7,"Tahun",2021)</f>
        <v>6.9399999999999995</v>
      </c>
      <c r="NNE2" t="s">
        <v>763</v>
      </c>
      <c r="NNF2" s="13" t="e">
        <f>GETPIVOTDATA("Jml. Pend. Miskin (ribu jiwa)",$A$7,"Tahun",2020)/GETPIVOTDATA("Jml. Pend. Miskin (ribu jiwa)",$K$7,"Tahun",2020)</f>
        <v>#REF!</v>
      </c>
      <c r="NNG2" s="13" t="e">
        <f>GETPIVOTDATA("Jml. Pend. Miskin (ribu jiwa)",$A$7,"Tahun",2021)/GETPIVOTDATA("Jml. Pend. Miskin (ribu jiwa)",$K$7,"Tahun",2021)</f>
        <v>#REF!</v>
      </c>
      <c r="NNJ2" t="s">
        <v>764</v>
      </c>
      <c r="NNK2" s="13">
        <f>GETPIVOTDATA("% Pend. Miskin",$F$7,"Tahun",2020)</f>
        <v>6.6950000000000003</v>
      </c>
      <c r="NNL2" s="13">
        <f>GETPIVOTDATA("% Pend. Miskin",$F$7,"Tahun",2021)</f>
        <v>6.9399999999999995</v>
      </c>
      <c r="NNM2" t="s">
        <v>763</v>
      </c>
      <c r="NNN2" s="13" t="e">
        <f>GETPIVOTDATA("Jml. Pend. Miskin (ribu jiwa)",$A$7,"Tahun",2020)/GETPIVOTDATA("Jml. Pend. Miskin (ribu jiwa)",$K$7,"Tahun",2020)</f>
        <v>#REF!</v>
      </c>
      <c r="NNO2" s="13" t="e">
        <f>GETPIVOTDATA("Jml. Pend. Miskin (ribu jiwa)",$A$7,"Tahun",2021)/GETPIVOTDATA("Jml. Pend. Miskin (ribu jiwa)",$K$7,"Tahun",2021)</f>
        <v>#REF!</v>
      </c>
      <c r="NNR2" t="s">
        <v>764</v>
      </c>
      <c r="NNS2" s="13">
        <f>GETPIVOTDATA("% Pend. Miskin",$F$7,"Tahun",2020)</f>
        <v>6.6950000000000003</v>
      </c>
      <c r="NNT2" s="13">
        <f>GETPIVOTDATA("% Pend. Miskin",$F$7,"Tahun",2021)</f>
        <v>6.9399999999999995</v>
      </c>
      <c r="NNU2" t="s">
        <v>763</v>
      </c>
      <c r="NNV2" s="13" t="e">
        <f>GETPIVOTDATA("Jml. Pend. Miskin (ribu jiwa)",$A$7,"Tahun",2020)/GETPIVOTDATA("Jml. Pend. Miskin (ribu jiwa)",$K$7,"Tahun",2020)</f>
        <v>#REF!</v>
      </c>
      <c r="NNW2" s="13" t="e">
        <f>GETPIVOTDATA("Jml. Pend. Miskin (ribu jiwa)",$A$7,"Tahun",2021)/GETPIVOTDATA("Jml. Pend. Miskin (ribu jiwa)",$K$7,"Tahun",2021)</f>
        <v>#REF!</v>
      </c>
      <c r="NNZ2" t="s">
        <v>764</v>
      </c>
      <c r="NOA2" s="13">
        <f>GETPIVOTDATA("% Pend. Miskin",$F$7,"Tahun",2020)</f>
        <v>6.6950000000000003</v>
      </c>
      <c r="NOB2" s="13">
        <f>GETPIVOTDATA("% Pend. Miskin",$F$7,"Tahun",2021)</f>
        <v>6.9399999999999995</v>
      </c>
      <c r="NOC2" t="s">
        <v>763</v>
      </c>
      <c r="NOD2" s="13" t="e">
        <f>GETPIVOTDATA("Jml. Pend. Miskin (ribu jiwa)",$A$7,"Tahun",2020)/GETPIVOTDATA("Jml. Pend. Miskin (ribu jiwa)",$K$7,"Tahun",2020)</f>
        <v>#REF!</v>
      </c>
      <c r="NOE2" s="13" t="e">
        <f>GETPIVOTDATA("Jml. Pend. Miskin (ribu jiwa)",$A$7,"Tahun",2021)/GETPIVOTDATA("Jml. Pend. Miskin (ribu jiwa)",$K$7,"Tahun",2021)</f>
        <v>#REF!</v>
      </c>
      <c r="NOH2" t="s">
        <v>764</v>
      </c>
      <c r="NOI2" s="13">
        <f>GETPIVOTDATA("% Pend. Miskin",$F$7,"Tahun",2020)</f>
        <v>6.6950000000000003</v>
      </c>
      <c r="NOJ2" s="13">
        <f>GETPIVOTDATA("% Pend. Miskin",$F$7,"Tahun",2021)</f>
        <v>6.9399999999999995</v>
      </c>
      <c r="NOK2" t="s">
        <v>763</v>
      </c>
      <c r="NOL2" s="13" t="e">
        <f>GETPIVOTDATA("Jml. Pend. Miskin (ribu jiwa)",$A$7,"Tahun",2020)/GETPIVOTDATA("Jml. Pend. Miskin (ribu jiwa)",$K$7,"Tahun",2020)</f>
        <v>#REF!</v>
      </c>
      <c r="NOM2" s="13" t="e">
        <f>GETPIVOTDATA("Jml. Pend. Miskin (ribu jiwa)",$A$7,"Tahun",2021)/GETPIVOTDATA("Jml. Pend. Miskin (ribu jiwa)",$K$7,"Tahun",2021)</f>
        <v>#REF!</v>
      </c>
      <c r="NOP2" t="s">
        <v>764</v>
      </c>
      <c r="NOQ2" s="13">
        <f>GETPIVOTDATA("% Pend. Miskin",$F$7,"Tahun",2020)</f>
        <v>6.6950000000000003</v>
      </c>
      <c r="NOR2" s="13">
        <f>GETPIVOTDATA("% Pend. Miskin",$F$7,"Tahun",2021)</f>
        <v>6.9399999999999995</v>
      </c>
      <c r="NOS2" t="s">
        <v>763</v>
      </c>
      <c r="NOT2" s="13" t="e">
        <f>GETPIVOTDATA("Jml. Pend. Miskin (ribu jiwa)",$A$7,"Tahun",2020)/GETPIVOTDATA("Jml. Pend. Miskin (ribu jiwa)",$K$7,"Tahun",2020)</f>
        <v>#REF!</v>
      </c>
      <c r="NOU2" s="13" t="e">
        <f>GETPIVOTDATA("Jml. Pend. Miskin (ribu jiwa)",$A$7,"Tahun",2021)/GETPIVOTDATA("Jml. Pend. Miskin (ribu jiwa)",$K$7,"Tahun",2021)</f>
        <v>#REF!</v>
      </c>
      <c r="NOX2" t="s">
        <v>764</v>
      </c>
      <c r="NOY2" s="13">
        <f>GETPIVOTDATA("% Pend. Miskin",$F$7,"Tahun",2020)</f>
        <v>6.6950000000000003</v>
      </c>
      <c r="NOZ2" s="13">
        <f>GETPIVOTDATA("% Pend. Miskin",$F$7,"Tahun",2021)</f>
        <v>6.9399999999999995</v>
      </c>
      <c r="NPA2" t="s">
        <v>763</v>
      </c>
      <c r="NPB2" s="13" t="e">
        <f>GETPIVOTDATA("Jml. Pend. Miskin (ribu jiwa)",$A$7,"Tahun",2020)/GETPIVOTDATA("Jml. Pend. Miskin (ribu jiwa)",$K$7,"Tahun",2020)</f>
        <v>#REF!</v>
      </c>
      <c r="NPC2" s="13" t="e">
        <f>GETPIVOTDATA("Jml. Pend. Miskin (ribu jiwa)",$A$7,"Tahun",2021)/GETPIVOTDATA("Jml. Pend. Miskin (ribu jiwa)",$K$7,"Tahun",2021)</f>
        <v>#REF!</v>
      </c>
      <c r="NPF2" t="s">
        <v>764</v>
      </c>
      <c r="NPG2" s="13">
        <f>GETPIVOTDATA("% Pend. Miskin",$F$7,"Tahun",2020)</f>
        <v>6.6950000000000003</v>
      </c>
      <c r="NPH2" s="13">
        <f>GETPIVOTDATA("% Pend. Miskin",$F$7,"Tahun",2021)</f>
        <v>6.9399999999999995</v>
      </c>
      <c r="NPI2" t="s">
        <v>763</v>
      </c>
      <c r="NPJ2" s="13" t="e">
        <f>GETPIVOTDATA("Jml. Pend. Miskin (ribu jiwa)",$A$7,"Tahun",2020)/GETPIVOTDATA("Jml. Pend. Miskin (ribu jiwa)",$K$7,"Tahun",2020)</f>
        <v>#REF!</v>
      </c>
      <c r="NPK2" s="13" t="e">
        <f>GETPIVOTDATA("Jml. Pend. Miskin (ribu jiwa)",$A$7,"Tahun",2021)/GETPIVOTDATA("Jml. Pend. Miskin (ribu jiwa)",$K$7,"Tahun",2021)</f>
        <v>#REF!</v>
      </c>
      <c r="NPN2" t="s">
        <v>764</v>
      </c>
      <c r="NPO2" s="13">
        <f>GETPIVOTDATA("% Pend. Miskin",$F$7,"Tahun",2020)</f>
        <v>6.6950000000000003</v>
      </c>
      <c r="NPP2" s="13">
        <f>GETPIVOTDATA("% Pend. Miskin",$F$7,"Tahun",2021)</f>
        <v>6.9399999999999995</v>
      </c>
      <c r="NPQ2" t="s">
        <v>763</v>
      </c>
      <c r="NPR2" s="13" t="e">
        <f>GETPIVOTDATA("Jml. Pend. Miskin (ribu jiwa)",$A$7,"Tahun",2020)/GETPIVOTDATA("Jml. Pend. Miskin (ribu jiwa)",$K$7,"Tahun",2020)</f>
        <v>#REF!</v>
      </c>
      <c r="NPS2" s="13" t="e">
        <f>GETPIVOTDATA("Jml. Pend. Miskin (ribu jiwa)",$A$7,"Tahun",2021)/GETPIVOTDATA("Jml. Pend. Miskin (ribu jiwa)",$K$7,"Tahun",2021)</f>
        <v>#REF!</v>
      </c>
      <c r="NPV2" t="s">
        <v>764</v>
      </c>
      <c r="NPW2" s="13">
        <f>GETPIVOTDATA("% Pend. Miskin",$F$7,"Tahun",2020)</f>
        <v>6.6950000000000003</v>
      </c>
      <c r="NPX2" s="13">
        <f>GETPIVOTDATA("% Pend. Miskin",$F$7,"Tahun",2021)</f>
        <v>6.9399999999999995</v>
      </c>
      <c r="NPY2" t="s">
        <v>763</v>
      </c>
      <c r="NPZ2" s="13" t="e">
        <f>GETPIVOTDATA("Jml. Pend. Miskin (ribu jiwa)",$A$7,"Tahun",2020)/GETPIVOTDATA("Jml. Pend. Miskin (ribu jiwa)",$K$7,"Tahun",2020)</f>
        <v>#REF!</v>
      </c>
      <c r="NQA2" s="13" t="e">
        <f>GETPIVOTDATA("Jml. Pend. Miskin (ribu jiwa)",$A$7,"Tahun",2021)/GETPIVOTDATA("Jml. Pend. Miskin (ribu jiwa)",$K$7,"Tahun",2021)</f>
        <v>#REF!</v>
      </c>
      <c r="NQD2" t="s">
        <v>764</v>
      </c>
      <c r="NQE2" s="13">
        <f>GETPIVOTDATA("% Pend. Miskin",$F$7,"Tahun",2020)</f>
        <v>6.6950000000000003</v>
      </c>
      <c r="NQF2" s="13">
        <f>GETPIVOTDATA("% Pend. Miskin",$F$7,"Tahun",2021)</f>
        <v>6.9399999999999995</v>
      </c>
      <c r="NQG2" t="s">
        <v>763</v>
      </c>
      <c r="NQH2" s="13" t="e">
        <f>GETPIVOTDATA("Jml. Pend. Miskin (ribu jiwa)",$A$7,"Tahun",2020)/GETPIVOTDATA("Jml. Pend. Miskin (ribu jiwa)",$K$7,"Tahun",2020)</f>
        <v>#REF!</v>
      </c>
      <c r="NQI2" s="13" t="e">
        <f>GETPIVOTDATA("Jml. Pend. Miskin (ribu jiwa)",$A$7,"Tahun",2021)/GETPIVOTDATA("Jml. Pend. Miskin (ribu jiwa)",$K$7,"Tahun",2021)</f>
        <v>#REF!</v>
      </c>
      <c r="NQL2" t="s">
        <v>764</v>
      </c>
      <c r="NQM2" s="13">
        <f>GETPIVOTDATA("% Pend. Miskin",$F$7,"Tahun",2020)</f>
        <v>6.6950000000000003</v>
      </c>
      <c r="NQN2" s="13">
        <f>GETPIVOTDATA("% Pend. Miskin",$F$7,"Tahun",2021)</f>
        <v>6.9399999999999995</v>
      </c>
      <c r="NQO2" t="s">
        <v>763</v>
      </c>
      <c r="NQP2" s="13" t="e">
        <f>GETPIVOTDATA("Jml. Pend. Miskin (ribu jiwa)",$A$7,"Tahun",2020)/GETPIVOTDATA("Jml. Pend. Miskin (ribu jiwa)",$K$7,"Tahun",2020)</f>
        <v>#REF!</v>
      </c>
      <c r="NQQ2" s="13" t="e">
        <f>GETPIVOTDATA("Jml. Pend. Miskin (ribu jiwa)",$A$7,"Tahun",2021)/GETPIVOTDATA("Jml. Pend. Miskin (ribu jiwa)",$K$7,"Tahun",2021)</f>
        <v>#REF!</v>
      </c>
      <c r="NQT2" t="s">
        <v>764</v>
      </c>
      <c r="NQU2" s="13">
        <f>GETPIVOTDATA("% Pend. Miskin",$F$7,"Tahun",2020)</f>
        <v>6.6950000000000003</v>
      </c>
      <c r="NQV2" s="13">
        <f>GETPIVOTDATA("% Pend. Miskin",$F$7,"Tahun",2021)</f>
        <v>6.9399999999999995</v>
      </c>
      <c r="NQW2" t="s">
        <v>763</v>
      </c>
      <c r="NQX2" s="13" t="e">
        <f>GETPIVOTDATA("Jml. Pend. Miskin (ribu jiwa)",$A$7,"Tahun",2020)/GETPIVOTDATA("Jml. Pend. Miskin (ribu jiwa)",$K$7,"Tahun",2020)</f>
        <v>#REF!</v>
      </c>
      <c r="NQY2" s="13" t="e">
        <f>GETPIVOTDATA("Jml. Pend. Miskin (ribu jiwa)",$A$7,"Tahun",2021)/GETPIVOTDATA("Jml. Pend. Miskin (ribu jiwa)",$K$7,"Tahun",2021)</f>
        <v>#REF!</v>
      </c>
      <c r="NRB2" t="s">
        <v>764</v>
      </c>
      <c r="NRC2" s="13">
        <f>GETPIVOTDATA("% Pend. Miskin",$F$7,"Tahun",2020)</f>
        <v>6.6950000000000003</v>
      </c>
      <c r="NRD2" s="13">
        <f>GETPIVOTDATA("% Pend. Miskin",$F$7,"Tahun",2021)</f>
        <v>6.9399999999999995</v>
      </c>
      <c r="NRE2" t="s">
        <v>763</v>
      </c>
      <c r="NRF2" s="13" t="e">
        <f>GETPIVOTDATA("Jml. Pend. Miskin (ribu jiwa)",$A$7,"Tahun",2020)/GETPIVOTDATA("Jml. Pend. Miskin (ribu jiwa)",$K$7,"Tahun",2020)</f>
        <v>#REF!</v>
      </c>
      <c r="NRG2" s="13" t="e">
        <f>GETPIVOTDATA("Jml. Pend. Miskin (ribu jiwa)",$A$7,"Tahun",2021)/GETPIVOTDATA("Jml. Pend. Miskin (ribu jiwa)",$K$7,"Tahun",2021)</f>
        <v>#REF!</v>
      </c>
      <c r="NRJ2" t="s">
        <v>764</v>
      </c>
      <c r="NRK2" s="13">
        <f>GETPIVOTDATA("% Pend. Miskin",$F$7,"Tahun",2020)</f>
        <v>6.6950000000000003</v>
      </c>
      <c r="NRL2" s="13">
        <f>GETPIVOTDATA("% Pend. Miskin",$F$7,"Tahun",2021)</f>
        <v>6.9399999999999995</v>
      </c>
      <c r="NRM2" t="s">
        <v>763</v>
      </c>
      <c r="NRN2" s="13" t="e">
        <f>GETPIVOTDATA("Jml. Pend. Miskin (ribu jiwa)",$A$7,"Tahun",2020)/GETPIVOTDATA("Jml. Pend. Miskin (ribu jiwa)",$K$7,"Tahun",2020)</f>
        <v>#REF!</v>
      </c>
      <c r="NRO2" s="13" t="e">
        <f>GETPIVOTDATA("Jml. Pend. Miskin (ribu jiwa)",$A$7,"Tahun",2021)/GETPIVOTDATA("Jml. Pend. Miskin (ribu jiwa)",$K$7,"Tahun",2021)</f>
        <v>#REF!</v>
      </c>
      <c r="NRR2" t="s">
        <v>764</v>
      </c>
      <c r="NRS2" s="13">
        <f>GETPIVOTDATA("% Pend. Miskin",$F$7,"Tahun",2020)</f>
        <v>6.6950000000000003</v>
      </c>
      <c r="NRT2" s="13">
        <f>GETPIVOTDATA("% Pend. Miskin",$F$7,"Tahun",2021)</f>
        <v>6.9399999999999995</v>
      </c>
      <c r="NRU2" t="s">
        <v>763</v>
      </c>
      <c r="NRV2" s="13" t="e">
        <f>GETPIVOTDATA("Jml. Pend. Miskin (ribu jiwa)",$A$7,"Tahun",2020)/GETPIVOTDATA("Jml. Pend. Miskin (ribu jiwa)",$K$7,"Tahun",2020)</f>
        <v>#REF!</v>
      </c>
      <c r="NRW2" s="13" t="e">
        <f>GETPIVOTDATA("Jml. Pend. Miskin (ribu jiwa)",$A$7,"Tahun",2021)/GETPIVOTDATA("Jml. Pend. Miskin (ribu jiwa)",$K$7,"Tahun",2021)</f>
        <v>#REF!</v>
      </c>
      <c r="NRZ2" t="s">
        <v>764</v>
      </c>
      <c r="NSA2" s="13">
        <f>GETPIVOTDATA("% Pend. Miskin",$F$7,"Tahun",2020)</f>
        <v>6.6950000000000003</v>
      </c>
      <c r="NSB2" s="13">
        <f>GETPIVOTDATA("% Pend. Miskin",$F$7,"Tahun",2021)</f>
        <v>6.9399999999999995</v>
      </c>
      <c r="NSC2" t="s">
        <v>763</v>
      </c>
      <c r="NSD2" s="13" t="e">
        <f>GETPIVOTDATA("Jml. Pend. Miskin (ribu jiwa)",$A$7,"Tahun",2020)/GETPIVOTDATA("Jml. Pend. Miskin (ribu jiwa)",$K$7,"Tahun",2020)</f>
        <v>#REF!</v>
      </c>
      <c r="NSE2" s="13" t="e">
        <f>GETPIVOTDATA("Jml. Pend. Miskin (ribu jiwa)",$A$7,"Tahun",2021)/GETPIVOTDATA("Jml. Pend. Miskin (ribu jiwa)",$K$7,"Tahun",2021)</f>
        <v>#REF!</v>
      </c>
      <c r="NSH2" t="s">
        <v>764</v>
      </c>
      <c r="NSI2" s="13">
        <f>GETPIVOTDATA("% Pend. Miskin",$F$7,"Tahun",2020)</f>
        <v>6.6950000000000003</v>
      </c>
      <c r="NSJ2" s="13">
        <f>GETPIVOTDATA("% Pend. Miskin",$F$7,"Tahun",2021)</f>
        <v>6.9399999999999995</v>
      </c>
      <c r="NSK2" t="s">
        <v>763</v>
      </c>
      <c r="NSL2" s="13" t="e">
        <f>GETPIVOTDATA("Jml. Pend. Miskin (ribu jiwa)",$A$7,"Tahun",2020)/GETPIVOTDATA("Jml. Pend. Miskin (ribu jiwa)",$K$7,"Tahun",2020)</f>
        <v>#REF!</v>
      </c>
      <c r="NSM2" s="13" t="e">
        <f>GETPIVOTDATA("Jml. Pend. Miskin (ribu jiwa)",$A$7,"Tahun",2021)/GETPIVOTDATA("Jml. Pend. Miskin (ribu jiwa)",$K$7,"Tahun",2021)</f>
        <v>#REF!</v>
      </c>
      <c r="NSP2" t="s">
        <v>764</v>
      </c>
      <c r="NSQ2" s="13">
        <f>GETPIVOTDATA("% Pend. Miskin",$F$7,"Tahun",2020)</f>
        <v>6.6950000000000003</v>
      </c>
      <c r="NSR2" s="13">
        <f>GETPIVOTDATA("% Pend. Miskin",$F$7,"Tahun",2021)</f>
        <v>6.9399999999999995</v>
      </c>
      <c r="NSS2" t="s">
        <v>763</v>
      </c>
      <c r="NST2" s="13" t="e">
        <f>GETPIVOTDATA("Jml. Pend. Miskin (ribu jiwa)",$A$7,"Tahun",2020)/GETPIVOTDATA("Jml. Pend. Miskin (ribu jiwa)",$K$7,"Tahun",2020)</f>
        <v>#REF!</v>
      </c>
      <c r="NSU2" s="13" t="e">
        <f>GETPIVOTDATA("Jml. Pend. Miskin (ribu jiwa)",$A$7,"Tahun",2021)/GETPIVOTDATA("Jml. Pend. Miskin (ribu jiwa)",$K$7,"Tahun",2021)</f>
        <v>#REF!</v>
      </c>
      <c r="NSX2" t="s">
        <v>764</v>
      </c>
      <c r="NSY2" s="13">
        <f>GETPIVOTDATA("% Pend. Miskin",$F$7,"Tahun",2020)</f>
        <v>6.6950000000000003</v>
      </c>
      <c r="NSZ2" s="13">
        <f>GETPIVOTDATA("% Pend. Miskin",$F$7,"Tahun",2021)</f>
        <v>6.9399999999999995</v>
      </c>
      <c r="NTA2" t="s">
        <v>763</v>
      </c>
      <c r="NTB2" s="13" t="e">
        <f>GETPIVOTDATA("Jml. Pend. Miskin (ribu jiwa)",$A$7,"Tahun",2020)/GETPIVOTDATA("Jml. Pend. Miskin (ribu jiwa)",$K$7,"Tahun",2020)</f>
        <v>#REF!</v>
      </c>
      <c r="NTC2" s="13" t="e">
        <f>GETPIVOTDATA("Jml. Pend. Miskin (ribu jiwa)",$A$7,"Tahun",2021)/GETPIVOTDATA("Jml. Pend. Miskin (ribu jiwa)",$K$7,"Tahun",2021)</f>
        <v>#REF!</v>
      </c>
      <c r="NTF2" t="s">
        <v>764</v>
      </c>
      <c r="NTG2" s="13">
        <f>GETPIVOTDATA("% Pend. Miskin",$F$7,"Tahun",2020)</f>
        <v>6.6950000000000003</v>
      </c>
      <c r="NTH2" s="13">
        <f>GETPIVOTDATA("% Pend. Miskin",$F$7,"Tahun",2021)</f>
        <v>6.9399999999999995</v>
      </c>
      <c r="NTI2" t="s">
        <v>763</v>
      </c>
      <c r="NTJ2" s="13" t="e">
        <f>GETPIVOTDATA("Jml. Pend. Miskin (ribu jiwa)",$A$7,"Tahun",2020)/GETPIVOTDATA("Jml. Pend. Miskin (ribu jiwa)",$K$7,"Tahun",2020)</f>
        <v>#REF!</v>
      </c>
      <c r="NTK2" s="13" t="e">
        <f>GETPIVOTDATA("Jml. Pend. Miskin (ribu jiwa)",$A$7,"Tahun",2021)/GETPIVOTDATA("Jml. Pend. Miskin (ribu jiwa)",$K$7,"Tahun",2021)</f>
        <v>#REF!</v>
      </c>
      <c r="NTN2" t="s">
        <v>764</v>
      </c>
      <c r="NTO2" s="13">
        <f>GETPIVOTDATA("% Pend. Miskin",$F$7,"Tahun",2020)</f>
        <v>6.6950000000000003</v>
      </c>
      <c r="NTP2" s="13">
        <f>GETPIVOTDATA("% Pend. Miskin",$F$7,"Tahun",2021)</f>
        <v>6.9399999999999995</v>
      </c>
      <c r="NTQ2" t="s">
        <v>763</v>
      </c>
      <c r="NTR2" s="13" t="e">
        <f>GETPIVOTDATA("Jml. Pend. Miskin (ribu jiwa)",$A$7,"Tahun",2020)/GETPIVOTDATA("Jml. Pend. Miskin (ribu jiwa)",$K$7,"Tahun",2020)</f>
        <v>#REF!</v>
      </c>
      <c r="NTS2" s="13" t="e">
        <f>GETPIVOTDATA("Jml. Pend. Miskin (ribu jiwa)",$A$7,"Tahun",2021)/GETPIVOTDATA("Jml. Pend. Miskin (ribu jiwa)",$K$7,"Tahun",2021)</f>
        <v>#REF!</v>
      </c>
      <c r="NTV2" t="s">
        <v>764</v>
      </c>
      <c r="NTW2" s="13">
        <f>GETPIVOTDATA("% Pend. Miskin",$F$7,"Tahun",2020)</f>
        <v>6.6950000000000003</v>
      </c>
      <c r="NTX2" s="13">
        <f>GETPIVOTDATA("% Pend. Miskin",$F$7,"Tahun",2021)</f>
        <v>6.9399999999999995</v>
      </c>
      <c r="NTY2" t="s">
        <v>763</v>
      </c>
      <c r="NTZ2" s="13" t="e">
        <f>GETPIVOTDATA("Jml. Pend. Miskin (ribu jiwa)",$A$7,"Tahun",2020)/GETPIVOTDATA("Jml. Pend. Miskin (ribu jiwa)",$K$7,"Tahun",2020)</f>
        <v>#REF!</v>
      </c>
      <c r="NUA2" s="13" t="e">
        <f>GETPIVOTDATA("Jml. Pend. Miskin (ribu jiwa)",$A$7,"Tahun",2021)/GETPIVOTDATA("Jml. Pend. Miskin (ribu jiwa)",$K$7,"Tahun",2021)</f>
        <v>#REF!</v>
      </c>
      <c r="NUD2" t="s">
        <v>764</v>
      </c>
      <c r="NUE2" s="13">
        <f>GETPIVOTDATA("% Pend. Miskin",$F$7,"Tahun",2020)</f>
        <v>6.6950000000000003</v>
      </c>
      <c r="NUF2" s="13">
        <f>GETPIVOTDATA("% Pend. Miskin",$F$7,"Tahun",2021)</f>
        <v>6.9399999999999995</v>
      </c>
      <c r="NUG2" t="s">
        <v>763</v>
      </c>
      <c r="NUH2" s="13" t="e">
        <f>GETPIVOTDATA("Jml. Pend. Miskin (ribu jiwa)",$A$7,"Tahun",2020)/GETPIVOTDATA("Jml. Pend. Miskin (ribu jiwa)",$K$7,"Tahun",2020)</f>
        <v>#REF!</v>
      </c>
      <c r="NUI2" s="13" t="e">
        <f>GETPIVOTDATA("Jml. Pend. Miskin (ribu jiwa)",$A$7,"Tahun",2021)/GETPIVOTDATA("Jml. Pend. Miskin (ribu jiwa)",$K$7,"Tahun",2021)</f>
        <v>#REF!</v>
      </c>
      <c r="NUL2" t="s">
        <v>764</v>
      </c>
      <c r="NUM2" s="13">
        <f>GETPIVOTDATA("% Pend. Miskin",$F$7,"Tahun",2020)</f>
        <v>6.6950000000000003</v>
      </c>
      <c r="NUN2" s="13">
        <f>GETPIVOTDATA("% Pend. Miskin",$F$7,"Tahun",2021)</f>
        <v>6.9399999999999995</v>
      </c>
      <c r="NUO2" t="s">
        <v>763</v>
      </c>
      <c r="NUP2" s="13" t="e">
        <f>GETPIVOTDATA("Jml. Pend. Miskin (ribu jiwa)",$A$7,"Tahun",2020)/GETPIVOTDATA("Jml. Pend. Miskin (ribu jiwa)",$K$7,"Tahun",2020)</f>
        <v>#REF!</v>
      </c>
      <c r="NUQ2" s="13" t="e">
        <f>GETPIVOTDATA("Jml. Pend. Miskin (ribu jiwa)",$A$7,"Tahun",2021)/GETPIVOTDATA("Jml. Pend. Miskin (ribu jiwa)",$K$7,"Tahun",2021)</f>
        <v>#REF!</v>
      </c>
      <c r="NUT2" t="s">
        <v>764</v>
      </c>
      <c r="NUU2" s="13">
        <f>GETPIVOTDATA("% Pend. Miskin",$F$7,"Tahun",2020)</f>
        <v>6.6950000000000003</v>
      </c>
      <c r="NUV2" s="13">
        <f>GETPIVOTDATA("% Pend. Miskin",$F$7,"Tahun",2021)</f>
        <v>6.9399999999999995</v>
      </c>
      <c r="NUW2" t="s">
        <v>763</v>
      </c>
      <c r="NUX2" s="13" t="e">
        <f>GETPIVOTDATA("Jml. Pend. Miskin (ribu jiwa)",$A$7,"Tahun",2020)/GETPIVOTDATA("Jml. Pend. Miskin (ribu jiwa)",$K$7,"Tahun",2020)</f>
        <v>#REF!</v>
      </c>
      <c r="NUY2" s="13" t="e">
        <f>GETPIVOTDATA("Jml. Pend. Miskin (ribu jiwa)",$A$7,"Tahun",2021)/GETPIVOTDATA("Jml. Pend. Miskin (ribu jiwa)",$K$7,"Tahun",2021)</f>
        <v>#REF!</v>
      </c>
      <c r="NVB2" t="s">
        <v>764</v>
      </c>
      <c r="NVC2" s="13">
        <f>GETPIVOTDATA("% Pend. Miskin",$F$7,"Tahun",2020)</f>
        <v>6.6950000000000003</v>
      </c>
      <c r="NVD2" s="13">
        <f>GETPIVOTDATA("% Pend. Miskin",$F$7,"Tahun",2021)</f>
        <v>6.9399999999999995</v>
      </c>
      <c r="NVE2" t="s">
        <v>763</v>
      </c>
      <c r="NVF2" s="13" t="e">
        <f>GETPIVOTDATA("Jml. Pend. Miskin (ribu jiwa)",$A$7,"Tahun",2020)/GETPIVOTDATA("Jml. Pend. Miskin (ribu jiwa)",$K$7,"Tahun",2020)</f>
        <v>#REF!</v>
      </c>
      <c r="NVG2" s="13" t="e">
        <f>GETPIVOTDATA("Jml. Pend. Miskin (ribu jiwa)",$A$7,"Tahun",2021)/GETPIVOTDATA("Jml. Pend. Miskin (ribu jiwa)",$K$7,"Tahun",2021)</f>
        <v>#REF!</v>
      </c>
      <c r="NVJ2" t="s">
        <v>764</v>
      </c>
      <c r="NVK2" s="13">
        <f>GETPIVOTDATA("% Pend. Miskin",$F$7,"Tahun",2020)</f>
        <v>6.6950000000000003</v>
      </c>
      <c r="NVL2" s="13">
        <f>GETPIVOTDATA("% Pend. Miskin",$F$7,"Tahun",2021)</f>
        <v>6.9399999999999995</v>
      </c>
      <c r="NVM2" t="s">
        <v>763</v>
      </c>
      <c r="NVN2" s="13" t="e">
        <f>GETPIVOTDATA("Jml. Pend. Miskin (ribu jiwa)",$A$7,"Tahun",2020)/GETPIVOTDATA("Jml. Pend. Miskin (ribu jiwa)",$K$7,"Tahun",2020)</f>
        <v>#REF!</v>
      </c>
      <c r="NVO2" s="13" t="e">
        <f>GETPIVOTDATA("Jml. Pend. Miskin (ribu jiwa)",$A$7,"Tahun",2021)/GETPIVOTDATA("Jml. Pend. Miskin (ribu jiwa)",$K$7,"Tahun",2021)</f>
        <v>#REF!</v>
      </c>
      <c r="NVR2" t="s">
        <v>764</v>
      </c>
      <c r="NVS2" s="13">
        <f>GETPIVOTDATA("% Pend. Miskin",$F$7,"Tahun",2020)</f>
        <v>6.6950000000000003</v>
      </c>
      <c r="NVT2" s="13">
        <f>GETPIVOTDATA("% Pend. Miskin",$F$7,"Tahun",2021)</f>
        <v>6.9399999999999995</v>
      </c>
      <c r="NVU2" t="s">
        <v>763</v>
      </c>
      <c r="NVV2" s="13" t="e">
        <f>GETPIVOTDATA("Jml. Pend. Miskin (ribu jiwa)",$A$7,"Tahun",2020)/GETPIVOTDATA("Jml. Pend. Miskin (ribu jiwa)",$K$7,"Tahun",2020)</f>
        <v>#REF!</v>
      </c>
      <c r="NVW2" s="13" t="e">
        <f>GETPIVOTDATA("Jml. Pend. Miskin (ribu jiwa)",$A$7,"Tahun",2021)/GETPIVOTDATA("Jml. Pend. Miskin (ribu jiwa)",$K$7,"Tahun",2021)</f>
        <v>#REF!</v>
      </c>
      <c r="NVZ2" t="s">
        <v>764</v>
      </c>
      <c r="NWA2" s="13">
        <f>GETPIVOTDATA("% Pend. Miskin",$F$7,"Tahun",2020)</f>
        <v>6.6950000000000003</v>
      </c>
      <c r="NWB2" s="13">
        <f>GETPIVOTDATA("% Pend. Miskin",$F$7,"Tahun",2021)</f>
        <v>6.9399999999999995</v>
      </c>
      <c r="NWC2" t="s">
        <v>763</v>
      </c>
      <c r="NWD2" s="13" t="e">
        <f>GETPIVOTDATA("Jml. Pend. Miskin (ribu jiwa)",$A$7,"Tahun",2020)/GETPIVOTDATA("Jml. Pend. Miskin (ribu jiwa)",$K$7,"Tahun",2020)</f>
        <v>#REF!</v>
      </c>
      <c r="NWE2" s="13" t="e">
        <f>GETPIVOTDATA("Jml. Pend. Miskin (ribu jiwa)",$A$7,"Tahun",2021)/GETPIVOTDATA("Jml. Pend. Miskin (ribu jiwa)",$K$7,"Tahun",2021)</f>
        <v>#REF!</v>
      </c>
      <c r="NWH2" t="s">
        <v>764</v>
      </c>
      <c r="NWI2" s="13">
        <f>GETPIVOTDATA("% Pend. Miskin",$F$7,"Tahun",2020)</f>
        <v>6.6950000000000003</v>
      </c>
      <c r="NWJ2" s="13">
        <f>GETPIVOTDATA("% Pend. Miskin",$F$7,"Tahun",2021)</f>
        <v>6.9399999999999995</v>
      </c>
      <c r="NWK2" t="s">
        <v>763</v>
      </c>
      <c r="NWL2" s="13" t="e">
        <f>GETPIVOTDATA("Jml. Pend. Miskin (ribu jiwa)",$A$7,"Tahun",2020)/GETPIVOTDATA("Jml. Pend. Miskin (ribu jiwa)",$K$7,"Tahun",2020)</f>
        <v>#REF!</v>
      </c>
      <c r="NWM2" s="13" t="e">
        <f>GETPIVOTDATA("Jml. Pend. Miskin (ribu jiwa)",$A$7,"Tahun",2021)/GETPIVOTDATA("Jml. Pend. Miskin (ribu jiwa)",$K$7,"Tahun",2021)</f>
        <v>#REF!</v>
      </c>
      <c r="NWP2" t="s">
        <v>764</v>
      </c>
      <c r="NWQ2" s="13">
        <f>GETPIVOTDATA("% Pend. Miskin",$F$7,"Tahun",2020)</f>
        <v>6.6950000000000003</v>
      </c>
      <c r="NWR2" s="13">
        <f>GETPIVOTDATA("% Pend. Miskin",$F$7,"Tahun",2021)</f>
        <v>6.9399999999999995</v>
      </c>
      <c r="NWS2" t="s">
        <v>763</v>
      </c>
      <c r="NWT2" s="13" t="e">
        <f>GETPIVOTDATA("Jml. Pend. Miskin (ribu jiwa)",$A$7,"Tahun",2020)/GETPIVOTDATA("Jml. Pend. Miskin (ribu jiwa)",$K$7,"Tahun",2020)</f>
        <v>#REF!</v>
      </c>
      <c r="NWU2" s="13" t="e">
        <f>GETPIVOTDATA("Jml. Pend. Miskin (ribu jiwa)",$A$7,"Tahun",2021)/GETPIVOTDATA("Jml. Pend. Miskin (ribu jiwa)",$K$7,"Tahun",2021)</f>
        <v>#REF!</v>
      </c>
      <c r="NWX2" t="s">
        <v>764</v>
      </c>
      <c r="NWY2" s="13">
        <f>GETPIVOTDATA("% Pend. Miskin",$F$7,"Tahun",2020)</f>
        <v>6.6950000000000003</v>
      </c>
      <c r="NWZ2" s="13">
        <f>GETPIVOTDATA("% Pend. Miskin",$F$7,"Tahun",2021)</f>
        <v>6.9399999999999995</v>
      </c>
      <c r="NXA2" t="s">
        <v>763</v>
      </c>
      <c r="NXB2" s="13" t="e">
        <f>GETPIVOTDATA("Jml. Pend. Miskin (ribu jiwa)",$A$7,"Tahun",2020)/GETPIVOTDATA("Jml. Pend. Miskin (ribu jiwa)",$K$7,"Tahun",2020)</f>
        <v>#REF!</v>
      </c>
      <c r="NXC2" s="13" t="e">
        <f>GETPIVOTDATA("Jml. Pend. Miskin (ribu jiwa)",$A$7,"Tahun",2021)/GETPIVOTDATA("Jml. Pend. Miskin (ribu jiwa)",$K$7,"Tahun",2021)</f>
        <v>#REF!</v>
      </c>
      <c r="NXF2" t="s">
        <v>764</v>
      </c>
      <c r="NXG2" s="13">
        <f>GETPIVOTDATA("% Pend. Miskin",$F$7,"Tahun",2020)</f>
        <v>6.6950000000000003</v>
      </c>
      <c r="NXH2" s="13">
        <f>GETPIVOTDATA("% Pend. Miskin",$F$7,"Tahun",2021)</f>
        <v>6.9399999999999995</v>
      </c>
      <c r="NXI2" t="s">
        <v>763</v>
      </c>
      <c r="NXJ2" s="13" t="e">
        <f>GETPIVOTDATA("Jml. Pend. Miskin (ribu jiwa)",$A$7,"Tahun",2020)/GETPIVOTDATA("Jml. Pend. Miskin (ribu jiwa)",$K$7,"Tahun",2020)</f>
        <v>#REF!</v>
      </c>
      <c r="NXK2" s="13" t="e">
        <f>GETPIVOTDATA("Jml. Pend. Miskin (ribu jiwa)",$A$7,"Tahun",2021)/GETPIVOTDATA("Jml. Pend. Miskin (ribu jiwa)",$K$7,"Tahun",2021)</f>
        <v>#REF!</v>
      </c>
      <c r="NXN2" t="s">
        <v>764</v>
      </c>
      <c r="NXO2" s="13">
        <f>GETPIVOTDATA("% Pend. Miskin",$F$7,"Tahun",2020)</f>
        <v>6.6950000000000003</v>
      </c>
      <c r="NXP2" s="13">
        <f>GETPIVOTDATA("% Pend. Miskin",$F$7,"Tahun",2021)</f>
        <v>6.9399999999999995</v>
      </c>
      <c r="NXQ2" t="s">
        <v>763</v>
      </c>
      <c r="NXR2" s="13" t="e">
        <f>GETPIVOTDATA("Jml. Pend. Miskin (ribu jiwa)",$A$7,"Tahun",2020)/GETPIVOTDATA("Jml. Pend. Miskin (ribu jiwa)",$K$7,"Tahun",2020)</f>
        <v>#REF!</v>
      </c>
      <c r="NXS2" s="13" t="e">
        <f>GETPIVOTDATA("Jml. Pend. Miskin (ribu jiwa)",$A$7,"Tahun",2021)/GETPIVOTDATA("Jml. Pend. Miskin (ribu jiwa)",$K$7,"Tahun",2021)</f>
        <v>#REF!</v>
      </c>
      <c r="NXV2" t="s">
        <v>764</v>
      </c>
      <c r="NXW2" s="13">
        <f>GETPIVOTDATA("% Pend. Miskin",$F$7,"Tahun",2020)</f>
        <v>6.6950000000000003</v>
      </c>
      <c r="NXX2" s="13">
        <f>GETPIVOTDATA("% Pend. Miskin",$F$7,"Tahun",2021)</f>
        <v>6.9399999999999995</v>
      </c>
      <c r="NXY2" t="s">
        <v>763</v>
      </c>
      <c r="NXZ2" s="13" t="e">
        <f>GETPIVOTDATA("Jml. Pend. Miskin (ribu jiwa)",$A$7,"Tahun",2020)/GETPIVOTDATA("Jml. Pend. Miskin (ribu jiwa)",$K$7,"Tahun",2020)</f>
        <v>#REF!</v>
      </c>
      <c r="NYA2" s="13" t="e">
        <f>GETPIVOTDATA("Jml. Pend. Miskin (ribu jiwa)",$A$7,"Tahun",2021)/GETPIVOTDATA("Jml. Pend. Miskin (ribu jiwa)",$K$7,"Tahun",2021)</f>
        <v>#REF!</v>
      </c>
      <c r="NYD2" t="s">
        <v>764</v>
      </c>
      <c r="NYE2" s="13">
        <f>GETPIVOTDATA("% Pend. Miskin",$F$7,"Tahun",2020)</f>
        <v>6.6950000000000003</v>
      </c>
      <c r="NYF2" s="13">
        <f>GETPIVOTDATA("% Pend. Miskin",$F$7,"Tahun",2021)</f>
        <v>6.9399999999999995</v>
      </c>
      <c r="NYG2" t="s">
        <v>763</v>
      </c>
      <c r="NYH2" s="13" t="e">
        <f>GETPIVOTDATA("Jml. Pend. Miskin (ribu jiwa)",$A$7,"Tahun",2020)/GETPIVOTDATA("Jml. Pend. Miskin (ribu jiwa)",$K$7,"Tahun",2020)</f>
        <v>#REF!</v>
      </c>
      <c r="NYI2" s="13" t="e">
        <f>GETPIVOTDATA("Jml. Pend. Miskin (ribu jiwa)",$A$7,"Tahun",2021)/GETPIVOTDATA("Jml. Pend. Miskin (ribu jiwa)",$K$7,"Tahun",2021)</f>
        <v>#REF!</v>
      </c>
      <c r="NYL2" t="s">
        <v>764</v>
      </c>
      <c r="NYM2" s="13">
        <f>GETPIVOTDATA("% Pend. Miskin",$F$7,"Tahun",2020)</f>
        <v>6.6950000000000003</v>
      </c>
      <c r="NYN2" s="13">
        <f>GETPIVOTDATA("% Pend. Miskin",$F$7,"Tahun",2021)</f>
        <v>6.9399999999999995</v>
      </c>
      <c r="NYO2" t="s">
        <v>763</v>
      </c>
      <c r="NYP2" s="13" t="e">
        <f>GETPIVOTDATA("Jml. Pend. Miskin (ribu jiwa)",$A$7,"Tahun",2020)/GETPIVOTDATA("Jml. Pend. Miskin (ribu jiwa)",$K$7,"Tahun",2020)</f>
        <v>#REF!</v>
      </c>
      <c r="NYQ2" s="13" t="e">
        <f>GETPIVOTDATA("Jml. Pend. Miskin (ribu jiwa)",$A$7,"Tahun",2021)/GETPIVOTDATA("Jml. Pend. Miskin (ribu jiwa)",$K$7,"Tahun",2021)</f>
        <v>#REF!</v>
      </c>
      <c r="NYT2" t="s">
        <v>764</v>
      </c>
      <c r="NYU2" s="13">
        <f>GETPIVOTDATA("% Pend. Miskin",$F$7,"Tahun",2020)</f>
        <v>6.6950000000000003</v>
      </c>
      <c r="NYV2" s="13">
        <f>GETPIVOTDATA("% Pend. Miskin",$F$7,"Tahun",2021)</f>
        <v>6.9399999999999995</v>
      </c>
      <c r="NYW2" t="s">
        <v>763</v>
      </c>
      <c r="NYX2" s="13" t="e">
        <f>GETPIVOTDATA("Jml. Pend. Miskin (ribu jiwa)",$A$7,"Tahun",2020)/GETPIVOTDATA("Jml. Pend. Miskin (ribu jiwa)",$K$7,"Tahun",2020)</f>
        <v>#REF!</v>
      </c>
      <c r="NYY2" s="13" t="e">
        <f>GETPIVOTDATA("Jml. Pend. Miskin (ribu jiwa)",$A$7,"Tahun",2021)/GETPIVOTDATA("Jml. Pend. Miskin (ribu jiwa)",$K$7,"Tahun",2021)</f>
        <v>#REF!</v>
      </c>
      <c r="NZB2" t="s">
        <v>764</v>
      </c>
      <c r="NZC2" s="13">
        <f>GETPIVOTDATA("% Pend. Miskin",$F$7,"Tahun",2020)</f>
        <v>6.6950000000000003</v>
      </c>
      <c r="NZD2" s="13">
        <f>GETPIVOTDATA("% Pend. Miskin",$F$7,"Tahun",2021)</f>
        <v>6.9399999999999995</v>
      </c>
      <c r="NZE2" t="s">
        <v>763</v>
      </c>
      <c r="NZF2" s="13" t="e">
        <f>GETPIVOTDATA("Jml. Pend. Miskin (ribu jiwa)",$A$7,"Tahun",2020)/GETPIVOTDATA("Jml. Pend. Miskin (ribu jiwa)",$K$7,"Tahun",2020)</f>
        <v>#REF!</v>
      </c>
      <c r="NZG2" s="13" t="e">
        <f>GETPIVOTDATA("Jml. Pend. Miskin (ribu jiwa)",$A$7,"Tahun",2021)/GETPIVOTDATA("Jml. Pend. Miskin (ribu jiwa)",$K$7,"Tahun",2021)</f>
        <v>#REF!</v>
      </c>
      <c r="NZJ2" t="s">
        <v>764</v>
      </c>
      <c r="NZK2" s="13">
        <f>GETPIVOTDATA("% Pend. Miskin",$F$7,"Tahun",2020)</f>
        <v>6.6950000000000003</v>
      </c>
      <c r="NZL2" s="13">
        <f>GETPIVOTDATA("% Pend. Miskin",$F$7,"Tahun",2021)</f>
        <v>6.9399999999999995</v>
      </c>
      <c r="NZM2" t="s">
        <v>763</v>
      </c>
      <c r="NZN2" s="13" t="e">
        <f>GETPIVOTDATA("Jml. Pend. Miskin (ribu jiwa)",$A$7,"Tahun",2020)/GETPIVOTDATA("Jml. Pend. Miskin (ribu jiwa)",$K$7,"Tahun",2020)</f>
        <v>#REF!</v>
      </c>
      <c r="NZO2" s="13" t="e">
        <f>GETPIVOTDATA("Jml. Pend. Miskin (ribu jiwa)",$A$7,"Tahun",2021)/GETPIVOTDATA("Jml. Pend. Miskin (ribu jiwa)",$K$7,"Tahun",2021)</f>
        <v>#REF!</v>
      </c>
      <c r="NZR2" t="s">
        <v>764</v>
      </c>
      <c r="NZS2" s="13">
        <f>GETPIVOTDATA("% Pend. Miskin",$F$7,"Tahun",2020)</f>
        <v>6.6950000000000003</v>
      </c>
      <c r="NZT2" s="13">
        <f>GETPIVOTDATA("% Pend. Miskin",$F$7,"Tahun",2021)</f>
        <v>6.9399999999999995</v>
      </c>
      <c r="NZU2" t="s">
        <v>763</v>
      </c>
      <c r="NZV2" s="13" t="e">
        <f>GETPIVOTDATA("Jml. Pend. Miskin (ribu jiwa)",$A$7,"Tahun",2020)/GETPIVOTDATA("Jml. Pend. Miskin (ribu jiwa)",$K$7,"Tahun",2020)</f>
        <v>#REF!</v>
      </c>
      <c r="NZW2" s="13" t="e">
        <f>GETPIVOTDATA("Jml. Pend. Miskin (ribu jiwa)",$A$7,"Tahun",2021)/GETPIVOTDATA("Jml. Pend. Miskin (ribu jiwa)",$K$7,"Tahun",2021)</f>
        <v>#REF!</v>
      </c>
      <c r="NZZ2" t="s">
        <v>764</v>
      </c>
      <c r="OAA2" s="13">
        <f>GETPIVOTDATA("% Pend. Miskin",$F$7,"Tahun",2020)</f>
        <v>6.6950000000000003</v>
      </c>
      <c r="OAB2" s="13">
        <f>GETPIVOTDATA("% Pend. Miskin",$F$7,"Tahun",2021)</f>
        <v>6.9399999999999995</v>
      </c>
      <c r="OAC2" t="s">
        <v>763</v>
      </c>
      <c r="OAD2" s="13" t="e">
        <f>GETPIVOTDATA("Jml. Pend. Miskin (ribu jiwa)",$A$7,"Tahun",2020)/GETPIVOTDATA("Jml. Pend. Miskin (ribu jiwa)",$K$7,"Tahun",2020)</f>
        <v>#REF!</v>
      </c>
      <c r="OAE2" s="13" t="e">
        <f>GETPIVOTDATA("Jml. Pend. Miskin (ribu jiwa)",$A$7,"Tahun",2021)/GETPIVOTDATA("Jml. Pend. Miskin (ribu jiwa)",$K$7,"Tahun",2021)</f>
        <v>#REF!</v>
      </c>
      <c r="OAH2" t="s">
        <v>764</v>
      </c>
      <c r="OAI2" s="13">
        <f>GETPIVOTDATA("% Pend. Miskin",$F$7,"Tahun",2020)</f>
        <v>6.6950000000000003</v>
      </c>
      <c r="OAJ2" s="13">
        <f>GETPIVOTDATA("% Pend. Miskin",$F$7,"Tahun",2021)</f>
        <v>6.9399999999999995</v>
      </c>
      <c r="OAK2" t="s">
        <v>763</v>
      </c>
      <c r="OAL2" s="13" t="e">
        <f>GETPIVOTDATA("Jml. Pend. Miskin (ribu jiwa)",$A$7,"Tahun",2020)/GETPIVOTDATA("Jml. Pend. Miskin (ribu jiwa)",$K$7,"Tahun",2020)</f>
        <v>#REF!</v>
      </c>
      <c r="OAM2" s="13" t="e">
        <f>GETPIVOTDATA("Jml. Pend. Miskin (ribu jiwa)",$A$7,"Tahun",2021)/GETPIVOTDATA("Jml. Pend. Miskin (ribu jiwa)",$K$7,"Tahun",2021)</f>
        <v>#REF!</v>
      </c>
      <c r="OAP2" t="s">
        <v>764</v>
      </c>
      <c r="OAQ2" s="13">
        <f>GETPIVOTDATA("% Pend. Miskin",$F$7,"Tahun",2020)</f>
        <v>6.6950000000000003</v>
      </c>
      <c r="OAR2" s="13">
        <f>GETPIVOTDATA("% Pend. Miskin",$F$7,"Tahun",2021)</f>
        <v>6.9399999999999995</v>
      </c>
      <c r="OAS2" t="s">
        <v>763</v>
      </c>
      <c r="OAT2" s="13" t="e">
        <f>GETPIVOTDATA("Jml. Pend. Miskin (ribu jiwa)",$A$7,"Tahun",2020)/GETPIVOTDATA("Jml. Pend. Miskin (ribu jiwa)",$K$7,"Tahun",2020)</f>
        <v>#REF!</v>
      </c>
      <c r="OAU2" s="13" t="e">
        <f>GETPIVOTDATA("Jml. Pend. Miskin (ribu jiwa)",$A$7,"Tahun",2021)/GETPIVOTDATA("Jml. Pend. Miskin (ribu jiwa)",$K$7,"Tahun",2021)</f>
        <v>#REF!</v>
      </c>
      <c r="OAX2" t="s">
        <v>764</v>
      </c>
      <c r="OAY2" s="13">
        <f>GETPIVOTDATA("% Pend. Miskin",$F$7,"Tahun",2020)</f>
        <v>6.6950000000000003</v>
      </c>
      <c r="OAZ2" s="13">
        <f>GETPIVOTDATA("% Pend. Miskin",$F$7,"Tahun",2021)</f>
        <v>6.9399999999999995</v>
      </c>
      <c r="OBA2" t="s">
        <v>763</v>
      </c>
      <c r="OBB2" s="13" t="e">
        <f>GETPIVOTDATA("Jml. Pend. Miskin (ribu jiwa)",$A$7,"Tahun",2020)/GETPIVOTDATA("Jml. Pend. Miskin (ribu jiwa)",$K$7,"Tahun",2020)</f>
        <v>#REF!</v>
      </c>
      <c r="OBC2" s="13" t="e">
        <f>GETPIVOTDATA("Jml. Pend. Miskin (ribu jiwa)",$A$7,"Tahun",2021)/GETPIVOTDATA("Jml. Pend. Miskin (ribu jiwa)",$K$7,"Tahun",2021)</f>
        <v>#REF!</v>
      </c>
      <c r="OBF2" t="s">
        <v>764</v>
      </c>
      <c r="OBG2" s="13">
        <f>GETPIVOTDATA("% Pend. Miskin",$F$7,"Tahun",2020)</f>
        <v>6.6950000000000003</v>
      </c>
      <c r="OBH2" s="13">
        <f>GETPIVOTDATA("% Pend. Miskin",$F$7,"Tahun",2021)</f>
        <v>6.9399999999999995</v>
      </c>
      <c r="OBI2" t="s">
        <v>763</v>
      </c>
      <c r="OBJ2" s="13" t="e">
        <f>GETPIVOTDATA("Jml. Pend. Miskin (ribu jiwa)",$A$7,"Tahun",2020)/GETPIVOTDATA("Jml. Pend. Miskin (ribu jiwa)",$K$7,"Tahun",2020)</f>
        <v>#REF!</v>
      </c>
      <c r="OBK2" s="13" t="e">
        <f>GETPIVOTDATA("Jml. Pend. Miskin (ribu jiwa)",$A$7,"Tahun",2021)/GETPIVOTDATA("Jml. Pend. Miskin (ribu jiwa)",$K$7,"Tahun",2021)</f>
        <v>#REF!</v>
      </c>
      <c r="OBN2" t="s">
        <v>764</v>
      </c>
      <c r="OBO2" s="13">
        <f>GETPIVOTDATA("% Pend. Miskin",$F$7,"Tahun",2020)</f>
        <v>6.6950000000000003</v>
      </c>
      <c r="OBP2" s="13">
        <f>GETPIVOTDATA("% Pend. Miskin",$F$7,"Tahun",2021)</f>
        <v>6.9399999999999995</v>
      </c>
      <c r="OBQ2" t="s">
        <v>763</v>
      </c>
      <c r="OBR2" s="13" t="e">
        <f>GETPIVOTDATA("Jml. Pend. Miskin (ribu jiwa)",$A$7,"Tahun",2020)/GETPIVOTDATA("Jml. Pend. Miskin (ribu jiwa)",$K$7,"Tahun",2020)</f>
        <v>#REF!</v>
      </c>
      <c r="OBS2" s="13" t="e">
        <f>GETPIVOTDATA("Jml. Pend. Miskin (ribu jiwa)",$A$7,"Tahun",2021)/GETPIVOTDATA("Jml. Pend. Miskin (ribu jiwa)",$K$7,"Tahun",2021)</f>
        <v>#REF!</v>
      </c>
      <c r="OBV2" t="s">
        <v>764</v>
      </c>
      <c r="OBW2" s="13">
        <f>GETPIVOTDATA("% Pend. Miskin",$F$7,"Tahun",2020)</f>
        <v>6.6950000000000003</v>
      </c>
      <c r="OBX2" s="13">
        <f>GETPIVOTDATA("% Pend. Miskin",$F$7,"Tahun",2021)</f>
        <v>6.9399999999999995</v>
      </c>
      <c r="OBY2" t="s">
        <v>763</v>
      </c>
      <c r="OBZ2" s="13" t="e">
        <f>GETPIVOTDATA("Jml. Pend. Miskin (ribu jiwa)",$A$7,"Tahun",2020)/GETPIVOTDATA("Jml. Pend. Miskin (ribu jiwa)",$K$7,"Tahun",2020)</f>
        <v>#REF!</v>
      </c>
      <c r="OCA2" s="13" t="e">
        <f>GETPIVOTDATA("Jml. Pend. Miskin (ribu jiwa)",$A$7,"Tahun",2021)/GETPIVOTDATA("Jml. Pend. Miskin (ribu jiwa)",$K$7,"Tahun",2021)</f>
        <v>#REF!</v>
      </c>
      <c r="OCD2" t="s">
        <v>764</v>
      </c>
      <c r="OCE2" s="13">
        <f>GETPIVOTDATA("% Pend. Miskin",$F$7,"Tahun",2020)</f>
        <v>6.6950000000000003</v>
      </c>
      <c r="OCF2" s="13">
        <f>GETPIVOTDATA("% Pend. Miskin",$F$7,"Tahun",2021)</f>
        <v>6.9399999999999995</v>
      </c>
      <c r="OCG2" t="s">
        <v>763</v>
      </c>
      <c r="OCH2" s="13" t="e">
        <f>GETPIVOTDATA("Jml. Pend. Miskin (ribu jiwa)",$A$7,"Tahun",2020)/GETPIVOTDATA("Jml. Pend. Miskin (ribu jiwa)",$K$7,"Tahun",2020)</f>
        <v>#REF!</v>
      </c>
      <c r="OCI2" s="13" t="e">
        <f>GETPIVOTDATA("Jml. Pend. Miskin (ribu jiwa)",$A$7,"Tahun",2021)/GETPIVOTDATA("Jml. Pend. Miskin (ribu jiwa)",$K$7,"Tahun",2021)</f>
        <v>#REF!</v>
      </c>
      <c r="OCL2" t="s">
        <v>764</v>
      </c>
      <c r="OCM2" s="13">
        <f>GETPIVOTDATA("% Pend. Miskin",$F$7,"Tahun",2020)</f>
        <v>6.6950000000000003</v>
      </c>
      <c r="OCN2" s="13">
        <f>GETPIVOTDATA("% Pend. Miskin",$F$7,"Tahun",2021)</f>
        <v>6.9399999999999995</v>
      </c>
      <c r="OCO2" t="s">
        <v>763</v>
      </c>
      <c r="OCP2" s="13" t="e">
        <f>GETPIVOTDATA("Jml. Pend. Miskin (ribu jiwa)",$A$7,"Tahun",2020)/GETPIVOTDATA("Jml. Pend. Miskin (ribu jiwa)",$K$7,"Tahun",2020)</f>
        <v>#REF!</v>
      </c>
      <c r="OCQ2" s="13" t="e">
        <f>GETPIVOTDATA("Jml. Pend. Miskin (ribu jiwa)",$A$7,"Tahun",2021)/GETPIVOTDATA("Jml. Pend. Miskin (ribu jiwa)",$K$7,"Tahun",2021)</f>
        <v>#REF!</v>
      </c>
      <c r="OCT2" t="s">
        <v>764</v>
      </c>
      <c r="OCU2" s="13">
        <f>GETPIVOTDATA("% Pend. Miskin",$F$7,"Tahun",2020)</f>
        <v>6.6950000000000003</v>
      </c>
      <c r="OCV2" s="13">
        <f>GETPIVOTDATA("% Pend. Miskin",$F$7,"Tahun",2021)</f>
        <v>6.9399999999999995</v>
      </c>
      <c r="OCW2" t="s">
        <v>763</v>
      </c>
      <c r="OCX2" s="13" t="e">
        <f>GETPIVOTDATA("Jml. Pend. Miskin (ribu jiwa)",$A$7,"Tahun",2020)/GETPIVOTDATA("Jml. Pend. Miskin (ribu jiwa)",$K$7,"Tahun",2020)</f>
        <v>#REF!</v>
      </c>
      <c r="OCY2" s="13" t="e">
        <f>GETPIVOTDATA("Jml. Pend. Miskin (ribu jiwa)",$A$7,"Tahun",2021)/GETPIVOTDATA("Jml. Pend. Miskin (ribu jiwa)",$K$7,"Tahun",2021)</f>
        <v>#REF!</v>
      </c>
      <c r="ODB2" t="s">
        <v>764</v>
      </c>
      <c r="ODC2" s="13">
        <f>GETPIVOTDATA("% Pend. Miskin",$F$7,"Tahun",2020)</f>
        <v>6.6950000000000003</v>
      </c>
      <c r="ODD2" s="13">
        <f>GETPIVOTDATA("% Pend. Miskin",$F$7,"Tahun",2021)</f>
        <v>6.9399999999999995</v>
      </c>
      <c r="ODE2" t="s">
        <v>763</v>
      </c>
      <c r="ODF2" s="13" t="e">
        <f>GETPIVOTDATA("Jml. Pend. Miskin (ribu jiwa)",$A$7,"Tahun",2020)/GETPIVOTDATA("Jml. Pend. Miskin (ribu jiwa)",$K$7,"Tahun",2020)</f>
        <v>#REF!</v>
      </c>
      <c r="ODG2" s="13" t="e">
        <f>GETPIVOTDATA("Jml. Pend. Miskin (ribu jiwa)",$A$7,"Tahun",2021)/GETPIVOTDATA("Jml. Pend. Miskin (ribu jiwa)",$K$7,"Tahun",2021)</f>
        <v>#REF!</v>
      </c>
      <c r="ODJ2" t="s">
        <v>764</v>
      </c>
      <c r="ODK2" s="13">
        <f>GETPIVOTDATA("% Pend. Miskin",$F$7,"Tahun",2020)</f>
        <v>6.6950000000000003</v>
      </c>
      <c r="ODL2" s="13">
        <f>GETPIVOTDATA("% Pend. Miskin",$F$7,"Tahun",2021)</f>
        <v>6.9399999999999995</v>
      </c>
      <c r="ODM2" t="s">
        <v>763</v>
      </c>
      <c r="ODN2" s="13" t="e">
        <f>GETPIVOTDATA("Jml. Pend. Miskin (ribu jiwa)",$A$7,"Tahun",2020)/GETPIVOTDATA("Jml. Pend. Miskin (ribu jiwa)",$K$7,"Tahun",2020)</f>
        <v>#REF!</v>
      </c>
      <c r="ODO2" s="13" t="e">
        <f>GETPIVOTDATA("Jml. Pend. Miskin (ribu jiwa)",$A$7,"Tahun",2021)/GETPIVOTDATA("Jml. Pend. Miskin (ribu jiwa)",$K$7,"Tahun",2021)</f>
        <v>#REF!</v>
      </c>
      <c r="ODR2" t="s">
        <v>764</v>
      </c>
      <c r="ODS2" s="13">
        <f>GETPIVOTDATA("% Pend. Miskin",$F$7,"Tahun",2020)</f>
        <v>6.6950000000000003</v>
      </c>
      <c r="ODT2" s="13">
        <f>GETPIVOTDATA("% Pend. Miskin",$F$7,"Tahun",2021)</f>
        <v>6.9399999999999995</v>
      </c>
      <c r="ODU2" t="s">
        <v>763</v>
      </c>
      <c r="ODV2" s="13" t="e">
        <f>GETPIVOTDATA("Jml. Pend. Miskin (ribu jiwa)",$A$7,"Tahun",2020)/GETPIVOTDATA("Jml. Pend. Miskin (ribu jiwa)",$K$7,"Tahun",2020)</f>
        <v>#REF!</v>
      </c>
      <c r="ODW2" s="13" t="e">
        <f>GETPIVOTDATA("Jml. Pend. Miskin (ribu jiwa)",$A$7,"Tahun",2021)/GETPIVOTDATA("Jml. Pend. Miskin (ribu jiwa)",$K$7,"Tahun",2021)</f>
        <v>#REF!</v>
      </c>
      <c r="ODZ2" t="s">
        <v>764</v>
      </c>
      <c r="OEA2" s="13">
        <f>GETPIVOTDATA("% Pend. Miskin",$F$7,"Tahun",2020)</f>
        <v>6.6950000000000003</v>
      </c>
      <c r="OEB2" s="13">
        <f>GETPIVOTDATA("% Pend. Miskin",$F$7,"Tahun",2021)</f>
        <v>6.9399999999999995</v>
      </c>
      <c r="OEC2" t="s">
        <v>763</v>
      </c>
      <c r="OED2" s="13" t="e">
        <f>GETPIVOTDATA("Jml. Pend. Miskin (ribu jiwa)",$A$7,"Tahun",2020)/GETPIVOTDATA("Jml. Pend. Miskin (ribu jiwa)",$K$7,"Tahun",2020)</f>
        <v>#REF!</v>
      </c>
      <c r="OEE2" s="13" t="e">
        <f>GETPIVOTDATA("Jml. Pend. Miskin (ribu jiwa)",$A$7,"Tahun",2021)/GETPIVOTDATA("Jml. Pend. Miskin (ribu jiwa)",$K$7,"Tahun",2021)</f>
        <v>#REF!</v>
      </c>
      <c r="OEH2" t="s">
        <v>764</v>
      </c>
      <c r="OEI2" s="13">
        <f>GETPIVOTDATA("% Pend. Miskin",$F$7,"Tahun",2020)</f>
        <v>6.6950000000000003</v>
      </c>
      <c r="OEJ2" s="13">
        <f>GETPIVOTDATA("% Pend. Miskin",$F$7,"Tahun",2021)</f>
        <v>6.9399999999999995</v>
      </c>
      <c r="OEK2" t="s">
        <v>763</v>
      </c>
      <c r="OEL2" s="13" t="e">
        <f>GETPIVOTDATA("Jml. Pend. Miskin (ribu jiwa)",$A$7,"Tahun",2020)/GETPIVOTDATA("Jml. Pend. Miskin (ribu jiwa)",$K$7,"Tahun",2020)</f>
        <v>#REF!</v>
      </c>
      <c r="OEM2" s="13" t="e">
        <f>GETPIVOTDATA("Jml. Pend. Miskin (ribu jiwa)",$A$7,"Tahun",2021)/GETPIVOTDATA("Jml. Pend. Miskin (ribu jiwa)",$K$7,"Tahun",2021)</f>
        <v>#REF!</v>
      </c>
      <c r="OEP2" t="s">
        <v>764</v>
      </c>
      <c r="OEQ2" s="13">
        <f>GETPIVOTDATA("% Pend. Miskin",$F$7,"Tahun",2020)</f>
        <v>6.6950000000000003</v>
      </c>
      <c r="OER2" s="13">
        <f>GETPIVOTDATA("% Pend. Miskin",$F$7,"Tahun",2021)</f>
        <v>6.9399999999999995</v>
      </c>
      <c r="OES2" t="s">
        <v>763</v>
      </c>
      <c r="OET2" s="13" t="e">
        <f>GETPIVOTDATA("Jml. Pend. Miskin (ribu jiwa)",$A$7,"Tahun",2020)/GETPIVOTDATA("Jml. Pend. Miskin (ribu jiwa)",$K$7,"Tahun",2020)</f>
        <v>#REF!</v>
      </c>
      <c r="OEU2" s="13" t="e">
        <f>GETPIVOTDATA("Jml. Pend. Miskin (ribu jiwa)",$A$7,"Tahun",2021)/GETPIVOTDATA("Jml. Pend. Miskin (ribu jiwa)",$K$7,"Tahun",2021)</f>
        <v>#REF!</v>
      </c>
      <c r="OEX2" t="s">
        <v>764</v>
      </c>
      <c r="OEY2" s="13">
        <f>GETPIVOTDATA("% Pend. Miskin",$F$7,"Tahun",2020)</f>
        <v>6.6950000000000003</v>
      </c>
      <c r="OEZ2" s="13">
        <f>GETPIVOTDATA("% Pend. Miskin",$F$7,"Tahun",2021)</f>
        <v>6.9399999999999995</v>
      </c>
      <c r="OFA2" t="s">
        <v>763</v>
      </c>
      <c r="OFB2" s="13" t="e">
        <f>GETPIVOTDATA("Jml. Pend. Miskin (ribu jiwa)",$A$7,"Tahun",2020)/GETPIVOTDATA("Jml. Pend. Miskin (ribu jiwa)",$K$7,"Tahun",2020)</f>
        <v>#REF!</v>
      </c>
      <c r="OFC2" s="13" t="e">
        <f>GETPIVOTDATA("Jml. Pend. Miskin (ribu jiwa)",$A$7,"Tahun",2021)/GETPIVOTDATA("Jml. Pend. Miskin (ribu jiwa)",$K$7,"Tahun",2021)</f>
        <v>#REF!</v>
      </c>
      <c r="OFF2" t="s">
        <v>764</v>
      </c>
      <c r="OFG2" s="13">
        <f>GETPIVOTDATA("% Pend. Miskin",$F$7,"Tahun",2020)</f>
        <v>6.6950000000000003</v>
      </c>
      <c r="OFH2" s="13">
        <f>GETPIVOTDATA("% Pend. Miskin",$F$7,"Tahun",2021)</f>
        <v>6.9399999999999995</v>
      </c>
      <c r="OFI2" t="s">
        <v>763</v>
      </c>
      <c r="OFJ2" s="13" t="e">
        <f>GETPIVOTDATA("Jml. Pend. Miskin (ribu jiwa)",$A$7,"Tahun",2020)/GETPIVOTDATA("Jml. Pend. Miskin (ribu jiwa)",$K$7,"Tahun",2020)</f>
        <v>#REF!</v>
      </c>
      <c r="OFK2" s="13" t="e">
        <f>GETPIVOTDATA("Jml. Pend. Miskin (ribu jiwa)",$A$7,"Tahun",2021)/GETPIVOTDATA("Jml. Pend. Miskin (ribu jiwa)",$K$7,"Tahun",2021)</f>
        <v>#REF!</v>
      </c>
      <c r="OFN2" t="s">
        <v>764</v>
      </c>
      <c r="OFO2" s="13">
        <f>GETPIVOTDATA("% Pend. Miskin",$F$7,"Tahun",2020)</f>
        <v>6.6950000000000003</v>
      </c>
      <c r="OFP2" s="13">
        <f>GETPIVOTDATA("% Pend. Miskin",$F$7,"Tahun",2021)</f>
        <v>6.9399999999999995</v>
      </c>
      <c r="OFQ2" t="s">
        <v>763</v>
      </c>
      <c r="OFR2" s="13" t="e">
        <f>GETPIVOTDATA("Jml. Pend. Miskin (ribu jiwa)",$A$7,"Tahun",2020)/GETPIVOTDATA("Jml. Pend. Miskin (ribu jiwa)",$K$7,"Tahun",2020)</f>
        <v>#REF!</v>
      </c>
      <c r="OFS2" s="13" t="e">
        <f>GETPIVOTDATA("Jml. Pend. Miskin (ribu jiwa)",$A$7,"Tahun",2021)/GETPIVOTDATA("Jml. Pend. Miskin (ribu jiwa)",$K$7,"Tahun",2021)</f>
        <v>#REF!</v>
      </c>
      <c r="OFV2" t="s">
        <v>764</v>
      </c>
      <c r="OFW2" s="13">
        <f>GETPIVOTDATA("% Pend. Miskin",$F$7,"Tahun",2020)</f>
        <v>6.6950000000000003</v>
      </c>
      <c r="OFX2" s="13">
        <f>GETPIVOTDATA("% Pend. Miskin",$F$7,"Tahun",2021)</f>
        <v>6.9399999999999995</v>
      </c>
      <c r="OFY2" t="s">
        <v>763</v>
      </c>
      <c r="OFZ2" s="13" t="e">
        <f>GETPIVOTDATA("Jml. Pend. Miskin (ribu jiwa)",$A$7,"Tahun",2020)/GETPIVOTDATA("Jml. Pend. Miskin (ribu jiwa)",$K$7,"Tahun",2020)</f>
        <v>#REF!</v>
      </c>
      <c r="OGA2" s="13" t="e">
        <f>GETPIVOTDATA("Jml. Pend. Miskin (ribu jiwa)",$A$7,"Tahun",2021)/GETPIVOTDATA("Jml. Pend. Miskin (ribu jiwa)",$K$7,"Tahun",2021)</f>
        <v>#REF!</v>
      </c>
      <c r="OGD2" t="s">
        <v>764</v>
      </c>
      <c r="OGE2" s="13">
        <f>GETPIVOTDATA("% Pend. Miskin",$F$7,"Tahun",2020)</f>
        <v>6.6950000000000003</v>
      </c>
      <c r="OGF2" s="13">
        <f>GETPIVOTDATA("% Pend. Miskin",$F$7,"Tahun",2021)</f>
        <v>6.9399999999999995</v>
      </c>
      <c r="OGG2" t="s">
        <v>763</v>
      </c>
      <c r="OGH2" s="13" t="e">
        <f>GETPIVOTDATA("Jml. Pend. Miskin (ribu jiwa)",$A$7,"Tahun",2020)/GETPIVOTDATA("Jml. Pend. Miskin (ribu jiwa)",$K$7,"Tahun",2020)</f>
        <v>#REF!</v>
      </c>
      <c r="OGI2" s="13" t="e">
        <f>GETPIVOTDATA("Jml. Pend. Miskin (ribu jiwa)",$A$7,"Tahun",2021)/GETPIVOTDATA("Jml. Pend. Miskin (ribu jiwa)",$K$7,"Tahun",2021)</f>
        <v>#REF!</v>
      </c>
      <c r="OGL2" t="s">
        <v>764</v>
      </c>
      <c r="OGM2" s="13">
        <f>GETPIVOTDATA("% Pend. Miskin",$F$7,"Tahun",2020)</f>
        <v>6.6950000000000003</v>
      </c>
      <c r="OGN2" s="13">
        <f>GETPIVOTDATA("% Pend. Miskin",$F$7,"Tahun",2021)</f>
        <v>6.9399999999999995</v>
      </c>
      <c r="OGO2" t="s">
        <v>763</v>
      </c>
      <c r="OGP2" s="13" t="e">
        <f>GETPIVOTDATA("Jml. Pend. Miskin (ribu jiwa)",$A$7,"Tahun",2020)/GETPIVOTDATA("Jml. Pend. Miskin (ribu jiwa)",$K$7,"Tahun",2020)</f>
        <v>#REF!</v>
      </c>
      <c r="OGQ2" s="13" t="e">
        <f>GETPIVOTDATA("Jml. Pend. Miskin (ribu jiwa)",$A$7,"Tahun",2021)/GETPIVOTDATA("Jml. Pend. Miskin (ribu jiwa)",$K$7,"Tahun",2021)</f>
        <v>#REF!</v>
      </c>
      <c r="OGT2" t="s">
        <v>764</v>
      </c>
      <c r="OGU2" s="13">
        <f>GETPIVOTDATA("% Pend. Miskin",$F$7,"Tahun",2020)</f>
        <v>6.6950000000000003</v>
      </c>
      <c r="OGV2" s="13">
        <f>GETPIVOTDATA("% Pend. Miskin",$F$7,"Tahun",2021)</f>
        <v>6.9399999999999995</v>
      </c>
      <c r="OGW2" t="s">
        <v>763</v>
      </c>
      <c r="OGX2" s="13" t="e">
        <f>GETPIVOTDATA("Jml. Pend. Miskin (ribu jiwa)",$A$7,"Tahun",2020)/GETPIVOTDATA("Jml. Pend. Miskin (ribu jiwa)",$K$7,"Tahun",2020)</f>
        <v>#REF!</v>
      </c>
      <c r="OGY2" s="13" t="e">
        <f>GETPIVOTDATA("Jml. Pend. Miskin (ribu jiwa)",$A$7,"Tahun",2021)/GETPIVOTDATA("Jml. Pend. Miskin (ribu jiwa)",$K$7,"Tahun",2021)</f>
        <v>#REF!</v>
      </c>
      <c r="OHB2" t="s">
        <v>764</v>
      </c>
      <c r="OHC2" s="13">
        <f>GETPIVOTDATA("% Pend. Miskin",$F$7,"Tahun",2020)</f>
        <v>6.6950000000000003</v>
      </c>
      <c r="OHD2" s="13">
        <f>GETPIVOTDATA("% Pend. Miskin",$F$7,"Tahun",2021)</f>
        <v>6.9399999999999995</v>
      </c>
      <c r="OHE2" t="s">
        <v>763</v>
      </c>
      <c r="OHF2" s="13" t="e">
        <f>GETPIVOTDATA("Jml. Pend. Miskin (ribu jiwa)",$A$7,"Tahun",2020)/GETPIVOTDATA("Jml. Pend. Miskin (ribu jiwa)",$K$7,"Tahun",2020)</f>
        <v>#REF!</v>
      </c>
      <c r="OHG2" s="13" t="e">
        <f>GETPIVOTDATA("Jml. Pend. Miskin (ribu jiwa)",$A$7,"Tahun",2021)/GETPIVOTDATA("Jml. Pend. Miskin (ribu jiwa)",$K$7,"Tahun",2021)</f>
        <v>#REF!</v>
      </c>
      <c r="OHJ2" t="s">
        <v>764</v>
      </c>
      <c r="OHK2" s="13">
        <f>GETPIVOTDATA("% Pend. Miskin",$F$7,"Tahun",2020)</f>
        <v>6.6950000000000003</v>
      </c>
      <c r="OHL2" s="13">
        <f>GETPIVOTDATA("% Pend. Miskin",$F$7,"Tahun",2021)</f>
        <v>6.9399999999999995</v>
      </c>
      <c r="OHM2" t="s">
        <v>763</v>
      </c>
      <c r="OHN2" s="13" t="e">
        <f>GETPIVOTDATA("Jml. Pend. Miskin (ribu jiwa)",$A$7,"Tahun",2020)/GETPIVOTDATA("Jml. Pend. Miskin (ribu jiwa)",$K$7,"Tahun",2020)</f>
        <v>#REF!</v>
      </c>
      <c r="OHO2" s="13" t="e">
        <f>GETPIVOTDATA("Jml. Pend. Miskin (ribu jiwa)",$A$7,"Tahun",2021)/GETPIVOTDATA("Jml. Pend. Miskin (ribu jiwa)",$K$7,"Tahun",2021)</f>
        <v>#REF!</v>
      </c>
      <c r="OHR2" t="s">
        <v>764</v>
      </c>
      <c r="OHS2" s="13">
        <f>GETPIVOTDATA("% Pend. Miskin",$F$7,"Tahun",2020)</f>
        <v>6.6950000000000003</v>
      </c>
      <c r="OHT2" s="13">
        <f>GETPIVOTDATA("% Pend. Miskin",$F$7,"Tahun",2021)</f>
        <v>6.9399999999999995</v>
      </c>
      <c r="OHU2" t="s">
        <v>763</v>
      </c>
      <c r="OHV2" s="13" t="e">
        <f>GETPIVOTDATA("Jml. Pend. Miskin (ribu jiwa)",$A$7,"Tahun",2020)/GETPIVOTDATA("Jml. Pend. Miskin (ribu jiwa)",$K$7,"Tahun",2020)</f>
        <v>#REF!</v>
      </c>
      <c r="OHW2" s="13" t="e">
        <f>GETPIVOTDATA("Jml. Pend. Miskin (ribu jiwa)",$A$7,"Tahun",2021)/GETPIVOTDATA("Jml. Pend. Miskin (ribu jiwa)",$K$7,"Tahun",2021)</f>
        <v>#REF!</v>
      </c>
      <c r="OHZ2" t="s">
        <v>764</v>
      </c>
      <c r="OIA2" s="13">
        <f>GETPIVOTDATA("% Pend. Miskin",$F$7,"Tahun",2020)</f>
        <v>6.6950000000000003</v>
      </c>
      <c r="OIB2" s="13">
        <f>GETPIVOTDATA("% Pend. Miskin",$F$7,"Tahun",2021)</f>
        <v>6.9399999999999995</v>
      </c>
      <c r="OIC2" t="s">
        <v>763</v>
      </c>
      <c r="OID2" s="13" t="e">
        <f>GETPIVOTDATA("Jml. Pend. Miskin (ribu jiwa)",$A$7,"Tahun",2020)/GETPIVOTDATA("Jml. Pend. Miskin (ribu jiwa)",$K$7,"Tahun",2020)</f>
        <v>#REF!</v>
      </c>
      <c r="OIE2" s="13" t="e">
        <f>GETPIVOTDATA("Jml. Pend. Miskin (ribu jiwa)",$A$7,"Tahun",2021)/GETPIVOTDATA("Jml. Pend. Miskin (ribu jiwa)",$K$7,"Tahun",2021)</f>
        <v>#REF!</v>
      </c>
      <c r="OIH2" t="s">
        <v>764</v>
      </c>
      <c r="OII2" s="13">
        <f>GETPIVOTDATA("% Pend. Miskin",$F$7,"Tahun",2020)</f>
        <v>6.6950000000000003</v>
      </c>
      <c r="OIJ2" s="13">
        <f>GETPIVOTDATA("% Pend. Miskin",$F$7,"Tahun",2021)</f>
        <v>6.9399999999999995</v>
      </c>
      <c r="OIK2" t="s">
        <v>763</v>
      </c>
      <c r="OIL2" s="13" t="e">
        <f>GETPIVOTDATA("Jml. Pend. Miskin (ribu jiwa)",$A$7,"Tahun",2020)/GETPIVOTDATA("Jml. Pend. Miskin (ribu jiwa)",$K$7,"Tahun",2020)</f>
        <v>#REF!</v>
      </c>
      <c r="OIM2" s="13" t="e">
        <f>GETPIVOTDATA("Jml. Pend. Miskin (ribu jiwa)",$A$7,"Tahun",2021)/GETPIVOTDATA("Jml. Pend. Miskin (ribu jiwa)",$K$7,"Tahun",2021)</f>
        <v>#REF!</v>
      </c>
      <c r="OIP2" t="s">
        <v>764</v>
      </c>
      <c r="OIQ2" s="13">
        <f>GETPIVOTDATA("% Pend. Miskin",$F$7,"Tahun",2020)</f>
        <v>6.6950000000000003</v>
      </c>
      <c r="OIR2" s="13">
        <f>GETPIVOTDATA("% Pend. Miskin",$F$7,"Tahun",2021)</f>
        <v>6.9399999999999995</v>
      </c>
      <c r="OIS2" t="s">
        <v>763</v>
      </c>
      <c r="OIT2" s="13" t="e">
        <f>GETPIVOTDATA("Jml. Pend. Miskin (ribu jiwa)",$A$7,"Tahun",2020)/GETPIVOTDATA("Jml. Pend. Miskin (ribu jiwa)",$K$7,"Tahun",2020)</f>
        <v>#REF!</v>
      </c>
      <c r="OIU2" s="13" t="e">
        <f>GETPIVOTDATA("Jml. Pend. Miskin (ribu jiwa)",$A$7,"Tahun",2021)/GETPIVOTDATA("Jml. Pend. Miskin (ribu jiwa)",$K$7,"Tahun",2021)</f>
        <v>#REF!</v>
      </c>
      <c r="OIX2" t="s">
        <v>764</v>
      </c>
      <c r="OIY2" s="13">
        <f>GETPIVOTDATA("% Pend. Miskin",$F$7,"Tahun",2020)</f>
        <v>6.6950000000000003</v>
      </c>
      <c r="OIZ2" s="13">
        <f>GETPIVOTDATA("% Pend. Miskin",$F$7,"Tahun",2021)</f>
        <v>6.9399999999999995</v>
      </c>
      <c r="OJA2" t="s">
        <v>763</v>
      </c>
      <c r="OJB2" s="13" t="e">
        <f>GETPIVOTDATA("Jml. Pend. Miskin (ribu jiwa)",$A$7,"Tahun",2020)/GETPIVOTDATA("Jml. Pend. Miskin (ribu jiwa)",$K$7,"Tahun",2020)</f>
        <v>#REF!</v>
      </c>
      <c r="OJC2" s="13" t="e">
        <f>GETPIVOTDATA("Jml. Pend. Miskin (ribu jiwa)",$A$7,"Tahun",2021)/GETPIVOTDATA("Jml. Pend. Miskin (ribu jiwa)",$K$7,"Tahun",2021)</f>
        <v>#REF!</v>
      </c>
      <c r="OJF2" t="s">
        <v>764</v>
      </c>
      <c r="OJG2" s="13">
        <f>GETPIVOTDATA("% Pend. Miskin",$F$7,"Tahun",2020)</f>
        <v>6.6950000000000003</v>
      </c>
      <c r="OJH2" s="13">
        <f>GETPIVOTDATA("% Pend. Miskin",$F$7,"Tahun",2021)</f>
        <v>6.9399999999999995</v>
      </c>
      <c r="OJI2" t="s">
        <v>763</v>
      </c>
      <c r="OJJ2" s="13" t="e">
        <f>GETPIVOTDATA("Jml. Pend. Miskin (ribu jiwa)",$A$7,"Tahun",2020)/GETPIVOTDATA("Jml. Pend. Miskin (ribu jiwa)",$K$7,"Tahun",2020)</f>
        <v>#REF!</v>
      </c>
      <c r="OJK2" s="13" t="e">
        <f>GETPIVOTDATA("Jml. Pend. Miskin (ribu jiwa)",$A$7,"Tahun",2021)/GETPIVOTDATA("Jml. Pend. Miskin (ribu jiwa)",$K$7,"Tahun",2021)</f>
        <v>#REF!</v>
      </c>
      <c r="OJN2" t="s">
        <v>764</v>
      </c>
      <c r="OJO2" s="13">
        <f>GETPIVOTDATA("% Pend. Miskin",$F$7,"Tahun",2020)</f>
        <v>6.6950000000000003</v>
      </c>
      <c r="OJP2" s="13">
        <f>GETPIVOTDATA("% Pend. Miskin",$F$7,"Tahun",2021)</f>
        <v>6.9399999999999995</v>
      </c>
      <c r="OJQ2" t="s">
        <v>763</v>
      </c>
      <c r="OJR2" s="13" t="e">
        <f>GETPIVOTDATA("Jml. Pend. Miskin (ribu jiwa)",$A$7,"Tahun",2020)/GETPIVOTDATA("Jml. Pend. Miskin (ribu jiwa)",$K$7,"Tahun",2020)</f>
        <v>#REF!</v>
      </c>
      <c r="OJS2" s="13" t="e">
        <f>GETPIVOTDATA("Jml. Pend. Miskin (ribu jiwa)",$A$7,"Tahun",2021)/GETPIVOTDATA("Jml. Pend. Miskin (ribu jiwa)",$K$7,"Tahun",2021)</f>
        <v>#REF!</v>
      </c>
      <c r="OJV2" t="s">
        <v>764</v>
      </c>
      <c r="OJW2" s="13">
        <f>GETPIVOTDATA("% Pend. Miskin",$F$7,"Tahun",2020)</f>
        <v>6.6950000000000003</v>
      </c>
      <c r="OJX2" s="13">
        <f>GETPIVOTDATA("% Pend. Miskin",$F$7,"Tahun",2021)</f>
        <v>6.9399999999999995</v>
      </c>
      <c r="OJY2" t="s">
        <v>763</v>
      </c>
      <c r="OJZ2" s="13" t="e">
        <f>GETPIVOTDATA("Jml. Pend. Miskin (ribu jiwa)",$A$7,"Tahun",2020)/GETPIVOTDATA("Jml. Pend. Miskin (ribu jiwa)",$K$7,"Tahun",2020)</f>
        <v>#REF!</v>
      </c>
      <c r="OKA2" s="13" t="e">
        <f>GETPIVOTDATA("Jml. Pend. Miskin (ribu jiwa)",$A$7,"Tahun",2021)/GETPIVOTDATA("Jml. Pend. Miskin (ribu jiwa)",$K$7,"Tahun",2021)</f>
        <v>#REF!</v>
      </c>
      <c r="OKD2" t="s">
        <v>764</v>
      </c>
      <c r="OKE2" s="13">
        <f>GETPIVOTDATA("% Pend. Miskin",$F$7,"Tahun",2020)</f>
        <v>6.6950000000000003</v>
      </c>
      <c r="OKF2" s="13">
        <f>GETPIVOTDATA("% Pend. Miskin",$F$7,"Tahun",2021)</f>
        <v>6.9399999999999995</v>
      </c>
      <c r="OKG2" t="s">
        <v>763</v>
      </c>
      <c r="OKH2" s="13" t="e">
        <f>GETPIVOTDATA("Jml. Pend. Miskin (ribu jiwa)",$A$7,"Tahun",2020)/GETPIVOTDATA("Jml. Pend. Miskin (ribu jiwa)",$K$7,"Tahun",2020)</f>
        <v>#REF!</v>
      </c>
      <c r="OKI2" s="13" t="e">
        <f>GETPIVOTDATA("Jml. Pend. Miskin (ribu jiwa)",$A$7,"Tahun",2021)/GETPIVOTDATA("Jml. Pend. Miskin (ribu jiwa)",$K$7,"Tahun",2021)</f>
        <v>#REF!</v>
      </c>
      <c r="OKL2" t="s">
        <v>764</v>
      </c>
      <c r="OKM2" s="13">
        <f>GETPIVOTDATA("% Pend. Miskin",$F$7,"Tahun",2020)</f>
        <v>6.6950000000000003</v>
      </c>
      <c r="OKN2" s="13">
        <f>GETPIVOTDATA("% Pend. Miskin",$F$7,"Tahun",2021)</f>
        <v>6.9399999999999995</v>
      </c>
      <c r="OKO2" t="s">
        <v>763</v>
      </c>
      <c r="OKP2" s="13" t="e">
        <f>GETPIVOTDATA("Jml. Pend. Miskin (ribu jiwa)",$A$7,"Tahun",2020)/GETPIVOTDATA("Jml. Pend. Miskin (ribu jiwa)",$K$7,"Tahun",2020)</f>
        <v>#REF!</v>
      </c>
      <c r="OKQ2" s="13" t="e">
        <f>GETPIVOTDATA("Jml. Pend. Miskin (ribu jiwa)",$A$7,"Tahun",2021)/GETPIVOTDATA("Jml. Pend. Miskin (ribu jiwa)",$K$7,"Tahun",2021)</f>
        <v>#REF!</v>
      </c>
      <c r="OKT2" t="s">
        <v>764</v>
      </c>
      <c r="OKU2" s="13">
        <f>GETPIVOTDATA("% Pend. Miskin",$F$7,"Tahun",2020)</f>
        <v>6.6950000000000003</v>
      </c>
      <c r="OKV2" s="13">
        <f>GETPIVOTDATA("% Pend. Miskin",$F$7,"Tahun",2021)</f>
        <v>6.9399999999999995</v>
      </c>
      <c r="OKW2" t="s">
        <v>763</v>
      </c>
      <c r="OKX2" s="13" t="e">
        <f>GETPIVOTDATA("Jml. Pend. Miskin (ribu jiwa)",$A$7,"Tahun",2020)/GETPIVOTDATA("Jml. Pend. Miskin (ribu jiwa)",$K$7,"Tahun",2020)</f>
        <v>#REF!</v>
      </c>
      <c r="OKY2" s="13" t="e">
        <f>GETPIVOTDATA("Jml. Pend. Miskin (ribu jiwa)",$A$7,"Tahun",2021)/GETPIVOTDATA("Jml. Pend. Miskin (ribu jiwa)",$K$7,"Tahun",2021)</f>
        <v>#REF!</v>
      </c>
      <c r="OLB2" t="s">
        <v>764</v>
      </c>
      <c r="OLC2" s="13">
        <f>GETPIVOTDATA("% Pend. Miskin",$F$7,"Tahun",2020)</f>
        <v>6.6950000000000003</v>
      </c>
      <c r="OLD2" s="13">
        <f>GETPIVOTDATA("% Pend. Miskin",$F$7,"Tahun",2021)</f>
        <v>6.9399999999999995</v>
      </c>
      <c r="OLE2" t="s">
        <v>763</v>
      </c>
      <c r="OLF2" s="13" t="e">
        <f>GETPIVOTDATA("Jml. Pend. Miskin (ribu jiwa)",$A$7,"Tahun",2020)/GETPIVOTDATA("Jml. Pend. Miskin (ribu jiwa)",$K$7,"Tahun",2020)</f>
        <v>#REF!</v>
      </c>
      <c r="OLG2" s="13" t="e">
        <f>GETPIVOTDATA("Jml. Pend. Miskin (ribu jiwa)",$A$7,"Tahun",2021)/GETPIVOTDATA("Jml. Pend. Miskin (ribu jiwa)",$K$7,"Tahun",2021)</f>
        <v>#REF!</v>
      </c>
      <c r="OLJ2" t="s">
        <v>764</v>
      </c>
      <c r="OLK2" s="13">
        <f>GETPIVOTDATA("% Pend. Miskin",$F$7,"Tahun",2020)</f>
        <v>6.6950000000000003</v>
      </c>
      <c r="OLL2" s="13">
        <f>GETPIVOTDATA("% Pend. Miskin",$F$7,"Tahun",2021)</f>
        <v>6.9399999999999995</v>
      </c>
      <c r="OLM2" t="s">
        <v>763</v>
      </c>
      <c r="OLN2" s="13" t="e">
        <f>GETPIVOTDATA("Jml. Pend. Miskin (ribu jiwa)",$A$7,"Tahun",2020)/GETPIVOTDATA("Jml. Pend. Miskin (ribu jiwa)",$K$7,"Tahun",2020)</f>
        <v>#REF!</v>
      </c>
      <c r="OLO2" s="13" t="e">
        <f>GETPIVOTDATA("Jml. Pend. Miskin (ribu jiwa)",$A$7,"Tahun",2021)/GETPIVOTDATA("Jml. Pend. Miskin (ribu jiwa)",$K$7,"Tahun",2021)</f>
        <v>#REF!</v>
      </c>
      <c r="OLR2" t="s">
        <v>764</v>
      </c>
      <c r="OLS2" s="13">
        <f>GETPIVOTDATA("% Pend. Miskin",$F$7,"Tahun",2020)</f>
        <v>6.6950000000000003</v>
      </c>
      <c r="OLT2" s="13">
        <f>GETPIVOTDATA("% Pend. Miskin",$F$7,"Tahun",2021)</f>
        <v>6.9399999999999995</v>
      </c>
      <c r="OLU2" t="s">
        <v>763</v>
      </c>
      <c r="OLV2" s="13" t="e">
        <f>GETPIVOTDATA("Jml. Pend. Miskin (ribu jiwa)",$A$7,"Tahun",2020)/GETPIVOTDATA("Jml. Pend. Miskin (ribu jiwa)",$K$7,"Tahun",2020)</f>
        <v>#REF!</v>
      </c>
      <c r="OLW2" s="13" t="e">
        <f>GETPIVOTDATA("Jml. Pend. Miskin (ribu jiwa)",$A$7,"Tahun",2021)/GETPIVOTDATA("Jml. Pend. Miskin (ribu jiwa)",$K$7,"Tahun",2021)</f>
        <v>#REF!</v>
      </c>
      <c r="OLZ2" t="s">
        <v>764</v>
      </c>
      <c r="OMA2" s="13">
        <f>GETPIVOTDATA("% Pend. Miskin",$F$7,"Tahun",2020)</f>
        <v>6.6950000000000003</v>
      </c>
      <c r="OMB2" s="13">
        <f>GETPIVOTDATA("% Pend. Miskin",$F$7,"Tahun",2021)</f>
        <v>6.9399999999999995</v>
      </c>
      <c r="OMC2" t="s">
        <v>763</v>
      </c>
      <c r="OMD2" s="13" t="e">
        <f>GETPIVOTDATA("Jml. Pend. Miskin (ribu jiwa)",$A$7,"Tahun",2020)/GETPIVOTDATA("Jml. Pend. Miskin (ribu jiwa)",$K$7,"Tahun",2020)</f>
        <v>#REF!</v>
      </c>
      <c r="OME2" s="13" t="e">
        <f>GETPIVOTDATA("Jml. Pend. Miskin (ribu jiwa)",$A$7,"Tahun",2021)/GETPIVOTDATA("Jml. Pend. Miskin (ribu jiwa)",$K$7,"Tahun",2021)</f>
        <v>#REF!</v>
      </c>
      <c r="OMH2" t="s">
        <v>764</v>
      </c>
      <c r="OMI2" s="13">
        <f>GETPIVOTDATA("% Pend. Miskin",$F$7,"Tahun",2020)</f>
        <v>6.6950000000000003</v>
      </c>
      <c r="OMJ2" s="13">
        <f>GETPIVOTDATA("% Pend. Miskin",$F$7,"Tahun",2021)</f>
        <v>6.9399999999999995</v>
      </c>
      <c r="OMK2" t="s">
        <v>763</v>
      </c>
      <c r="OML2" s="13" t="e">
        <f>GETPIVOTDATA("Jml. Pend. Miskin (ribu jiwa)",$A$7,"Tahun",2020)/GETPIVOTDATA("Jml. Pend. Miskin (ribu jiwa)",$K$7,"Tahun",2020)</f>
        <v>#REF!</v>
      </c>
      <c r="OMM2" s="13" t="e">
        <f>GETPIVOTDATA("Jml. Pend. Miskin (ribu jiwa)",$A$7,"Tahun",2021)/GETPIVOTDATA("Jml. Pend. Miskin (ribu jiwa)",$K$7,"Tahun",2021)</f>
        <v>#REF!</v>
      </c>
      <c r="OMP2" t="s">
        <v>764</v>
      </c>
      <c r="OMQ2" s="13">
        <f>GETPIVOTDATA("% Pend. Miskin",$F$7,"Tahun",2020)</f>
        <v>6.6950000000000003</v>
      </c>
      <c r="OMR2" s="13">
        <f>GETPIVOTDATA("% Pend. Miskin",$F$7,"Tahun",2021)</f>
        <v>6.9399999999999995</v>
      </c>
      <c r="OMS2" t="s">
        <v>763</v>
      </c>
      <c r="OMT2" s="13" t="e">
        <f>GETPIVOTDATA("Jml. Pend. Miskin (ribu jiwa)",$A$7,"Tahun",2020)/GETPIVOTDATA("Jml. Pend. Miskin (ribu jiwa)",$K$7,"Tahun",2020)</f>
        <v>#REF!</v>
      </c>
      <c r="OMU2" s="13" t="e">
        <f>GETPIVOTDATA("Jml. Pend. Miskin (ribu jiwa)",$A$7,"Tahun",2021)/GETPIVOTDATA("Jml. Pend. Miskin (ribu jiwa)",$K$7,"Tahun",2021)</f>
        <v>#REF!</v>
      </c>
      <c r="OMX2" t="s">
        <v>764</v>
      </c>
      <c r="OMY2" s="13">
        <f>GETPIVOTDATA("% Pend. Miskin",$F$7,"Tahun",2020)</f>
        <v>6.6950000000000003</v>
      </c>
      <c r="OMZ2" s="13">
        <f>GETPIVOTDATA("% Pend. Miskin",$F$7,"Tahun",2021)</f>
        <v>6.9399999999999995</v>
      </c>
      <c r="ONA2" t="s">
        <v>763</v>
      </c>
      <c r="ONB2" s="13" t="e">
        <f>GETPIVOTDATA("Jml. Pend. Miskin (ribu jiwa)",$A$7,"Tahun",2020)/GETPIVOTDATA("Jml. Pend. Miskin (ribu jiwa)",$K$7,"Tahun",2020)</f>
        <v>#REF!</v>
      </c>
      <c r="ONC2" s="13" t="e">
        <f>GETPIVOTDATA("Jml. Pend. Miskin (ribu jiwa)",$A$7,"Tahun",2021)/GETPIVOTDATA("Jml. Pend. Miskin (ribu jiwa)",$K$7,"Tahun",2021)</f>
        <v>#REF!</v>
      </c>
      <c r="ONF2" t="s">
        <v>764</v>
      </c>
      <c r="ONG2" s="13">
        <f>GETPIVOTDATA("% Pend. Miskin",$F$7,"Tahun",2020)</f>
        <v>6.6950000000000003</v>
      </c>
      <c r="ONH2" s="13">
        <f>GETPIVOTDATA("% Pend. Miskin",$F$7,"Tahun",2021)</f>
        <v>6.9399999999999995</v>
      </c>
      <c r="ONI2" t="s">
        <v>763</v>
      </c>
      <c r="ONJ2" s="13" t="e">
        <f>GETPIVOTDATA("Jml. Pend. Miskin (ribu jiwa)",$A$7,"Tahun",2020)/GETPIVOTDATA("Jml. Pend. Miskin (ribu jiwa)",$K$7,"Tahun",2020)</f>
        <v>#REF!</v>
      </c>
      <c r="ONK2" s="13" t="e">
        <f>GETPIVOTDATA("Jml. Pend. Miskin (ribu jiwa)",$A$7,"Tahun",2021)/GETPIVOTDATA("Jml. Pend. Miskin (ribu jiwa)",$K$7,"Tahun",2021)</f>
        <v>#REF!</v>
      </c>
      <c r="ONN2" t="s">
        <v>764</v>
      </c>
      <c r="ONO2" s="13">
        <f>GETPIVOTDATA("% Pend. Miskin",$F$7,"Tahun",2020)</f>
        <v>6.6950000000000003</v>
      </c>
      <c r="ONP2" s="13">
        <f>GETPIVOTDATA("% Pend. Miskin",$F$7,"Tahun",2021)</f>
        <v>6.9399999999999995</v>
      </c>
      <c r="ONQ2" t="s">
        <v>763</v>
      </c>
      <c r="ONR2" s="13" t="e">
        <f>GETPIVOTDATA("Jml. Pend. Miskin (ribu jiwa)",$A$7,"Tahun",2020)/GETPIVOTDATA("Jml. Pend. Miskin (ribu jiwa)",$K$7,"Tahun",2020)</f>
        <v>#REF!</v>
      </c>
      <c r="ONS2" s="13" t="e">
        <f>GETPIVOTDATA("Jml. Pend. Miskin (ribu jiwa)",$A$7,"Tahun",2021)/GETPIVOTDATA("Jml. Pend. Miskin (ribu jiwa)",$K$7,"Tahun",2021)</f>
        <v>#REF!</v>
      </c>
      <c r="ONV2" t="s">
        <v>764</v>
      </c>
      <c r="ONW2" s="13">
        <f>GETPIVOTDATA("% Pend. Miskin",$F$7,"Tahun",2020)</f>
        <v>6.6950000000000003</v>
      </c>
      <c r="ONX2" s="13">
        <f>GETPIVOTDATA("% Pend. Miskin",$F$7,"Tahun",2021)</f>
        <v>6.9399999999999995</v>
      </c>
      <c r="ONY2" t="s">
        <v>763</v>
      </c>
      <c r="ONZ2" s="13" t="e">
        <f>GETPIVOTDATA("Jml. Pend. Miskin (ribu jiwa)",$A$7,"Tahun",2020)/GETPIVOTDATA("Jml. Pend. Miskin (ribu jiwa)",$K$7,"Tahun",2020)</f>
        <v>#REF!</v>
      </c>
      <c r="OOA2" s="13" t="e">
        <f>GETPIVOTDATA("Jml. Pend. Miskin (ribu jiwa)",$A$7,"Tahun",2021)/GETPIVOTDATA("Jml. Pend. Miskin (ribu jiwa)",$K$7,"Tahun",2021)</f>
        <v>#REF!</v>
      </c>
      <c r="OOD2" t="s">
        <v>764</v>
      </c>
      <c r="OOE2" s="13">
        <f>GETPIVOTDATA("% Pend. Miskin",$F$7,"Tahun",2020)</f>
        <v>6.6950000000000003</v>
      </c>
      <c r="OOF2" s="13">
        <f>GETPIVOTDATA("% Pend. Miskin",$F$7,"Tahun",2021)</f>
        <v>6.9399999999999995</v>
      </c>
      <c r="OOG2" t="s">
        <v>763</v>
      </c>
      <c r="OOH2" s="13" t="e">
        <f>GETPIVOTDATA("Jml. Pend. Miskin (ribu jiwa)",$A$7,"Tahun",2020)/GETPIVOTDATA("Jml. Pend. Miskin (ribu jiwa)",$K$7,"Tahun",2020)</f>
        <v>#REF!</v>
      </c>
      <c r="OOI2" s="13" t="e">
        <f>GETPIVOTDATA("Jml. Pend. Miskin (ribu jiwa)",$A$7,"Tahun",2021)/GETPIVOTDATA("Jml. Pend. Miskin (ribu jiwa)",$K$7,"Tahun",2021)</f>
        <v>#REF!</v>
      </c>
      <c r="OOL2" t="s">
        <v>764</v>
      </c>
      <c r="OOM2" s="13">
        <f>GETPIVOTDATA("% Pend. Miskin",$F$7,"Tahun",2020)</f>
        <v>6.6950000000000003</v>
      </c>
      <c r="OON2" s="13">
        <f>GETPIVOTDATA("% Pend. Miskin",$F$7,"Tahun",2021)</f>
        <v>6.9399999999999995</v>
      </c>
      <c r="OOO2" t="s">
        <v>763</v>
      </c>
      <c r="OOP2" s="13" t="e">
        <f>GETPIVOTDATA("Jml. Pend. Miskin (ribu jiwa)",$A$7,"Tahun",2020)/GETPIVOTDATA("Jml. Pend. Miskin (ribu jiwa)",$K$7,"Tahun",2020)</f>
        <v>#REF!</v>
      </c>
      <c r="OOQ2" s="13" t="e">
        <f>GETPIVOTDATA("Jml. Pend. Miskin (ribu jiwa)",$A$7,"Tahun",2021)/GETPIVOTDATA("Jml. Pend. Miskin (ribu jiwa)",$K$7,"Tahun",2021)</f>
        <v>#REF!</v>
      </c>
      <c r="OOT2" t="s">
        <v>764</v>
      </c>
      <c r="OOU2" s="13">
        <f>GETPIVOTDATA("% Pend. Miskin",$F$7,"Tahun",2020)</f>
        <v>6.6950000000000003</v>
      </c>
      <c r="OOV2" s="13">
        <f>GETPIVOTDATA("% Pend. Miskin",$F$7,"Tahun",2021)</f>
        <v>6.9399999999999995</v>
      </c>
      <c r="OOW2" t="s">
        <v>763</v>
      </c>
      <c r="OOX2" s="13" t="e">
        <f>GETPIVOTDATA("Jml. Pend. Miskin (ribu jiwa)",$A$7,"Tahun",2020)/GETPIVOTDATA("Jml. Pend. Miskin (ribu jiwa)",$K$7,"Tahun",2020)</f>
        <v>#REF!</v>
      </c>
      <c r="OOY2" s="13" t="e">
        <f>GETPIVOTDATA("Jml. Pend. Miskin (ribu jiwa)",$A$7,"Tahun",2021)/GETPIVOTDATA("Jml. Pend. Miskin (ribu jiwa)",$K$7,"Tahun",2021)</f>
        <v>#REF!</v>
      </c>
      <c r="OPB2" t="s">
        <v>764</v>
      </c>
      <c r="OPC2" s="13">
        <f>GETPIVOTDATA("% Pend. Miskin",$F$7,"Tahun",2020)</f>
        <v>6.6950000000000003</v>
      </c>
      <c r="OPD2" s="13">
        <f>GETPIVOTDATA("% Pend. Miskin",$F$7,"Tahun",2021)</f>
        <v>6.9399999999999995</v>
      </c>
      <c r="OPE2" t="s">
        <v>763</v>
      </c>
      <c r="OPF2" s="13" t="e">
        <f>GETPIVOTDATA("Jml. Pend. Miskin (ribu jiwa)",$A$7,"Tahun",2020)/GETPIVOTDATA("Jml. Pend. Miskin (ribu jiwa)",$K$7,"Tahun",2020)</f>
        <v>#REF!</v>
      </c>
      <c r="OPG2" s="13" t="e">
        <f>GETPIVOTDATA("Jml. Pend. Miskin (ribu jiwa)",$A$7,"Tahun",2021)/GETPIVOTDATA("Jml. Pend. Miskin (ribu jiwa)",$K$7,"Tahun",2021)</f>
        <v>#REF!</v>
      </c>
      <c r="OPJ2" t="s">
        <v>764</v>
      </c>
      <c r="OPK2" s="13">
        <f>GETPIVOTDATA("% Pend. Miskin",$F$7,"Tahun",2020)</f>
        <v>6.6950000000000003</v>
      </c>
      <c r="OPL2" s="13">
        <f>GETPIVOTDATA("% Pend. Miskin",$F$7,"Tahun",2021)</f>
        <v>6.9399999999999995</v>
      </c>
      <c r="OPM2" t="s">
        <v>763</v>
      </c>
      <c r="OPN2" s="13" t="e">
        <f>GETPIVOTDATA("Jml. Pend. Miskin (ribu jiwa)",$A$7,"Tahun",2020)/GETPIVOTDATA("Jml. Pend. Miskin (ribu jiwa)",$K$7,"Tahun",2020)</f>
        <v>#REF!</v>
      </c>
      <c r="OPO2" s="13" t="e">
        <f>GETPIVOTDATA("Jml. Pend. Miskin (ribu jiwa)",$A$7,"Tahun",2021)/GETPIVOTDATA("Jml. Pend. Miskin (ribu jiwa)",$K$7,"Tahun",2021)</f>
        <v>#REF!</v>
      </c>
      <c r="OPR2" t="s">
        <v>764</v>
      </c>
      <c r="OPS2" s="13">
        <f>GETPIVOTDATA("% Pend. Miskin",$F$7,"Tahun",2020)</f>
        <v>6.6950000000000003</v>
      </c>
      <c r="OPT2" s="13">
        <f>GETPIVOTDATA("% Pend. Miskin",$F$7,"Tahun",2021)</f>
        <v>6.9399999999999995</v>
      </c>
      <c r="OPU2" t="s">
        <v>763</v>
      </c>
      <c r="OPV2" s="13" t="e">
        <f>GETPIVOTDATA("Jml. Pend. Miskin (ribu jiwa)",$A$7,"Tahun",2020)/GETPIVOTDATA("Jml. Pend. Miskin (ribu jiwa)",$K$7,"Tahun",2020)</f>
        <v>#REF!</v>
      </c>
      <c r="OPW2" s="13" t="e">
        <f>GETPIVOTDATA("Jml. Pend. Miskin (ribu jiwa)",$A$7,"Tahun",2021)/GETPIVOTDATA("Jml. Pend. Miskin (ribu jiwa)",$K$7,"Tahun",2021)</f>
        <v>#REF!</v>
      </c>
      <c r="OPZ2" t="s">
        <v>764</v>
      </c>
      <c r="OQA2" s="13">
        <f>GETPIVOTDATA("% Pend. Miskin",$F$7,"Tahun",2020)</f>
        <v>6.6950000000000003</v>
      </c>
      <c r="OQB2" s="13">
        <f>GETPIVOTDATA("% Pend. Miskin",$F$7,"Tahun",2021)</f>
        <v>6.9399999999999995</v>
      </c>
      <c r="OQC2" t="s">
        <v>763</v>
      </c>
      <c r="OQD2" s="13" t="e">
        <f>GETPIVOTDATA("Jml. Pend. Miskin (ribu jiwa)",$A$7,"Tahun",2020)/GETPIVOTDATA("Jml. Pend. Miskin (ribu jiwa)",$K$7,"Tahun",2020)</f>
        <v>#REF!</v>
      </c>
      <c r="OQE2" s="13" t="e">
        <f>GETPIVOTDATA("Jml. Pend. Miskin (ribu jiwa)",$A$7,"Tahun",2021)/GETPIVOTDATA("Jml. Pend. Miskin (ribu jiwa)",$K$7,"Tahun",2021)</f>
        <v>#REF!</v>
      </c>
      <c r="OQH2" t="s">
        <v>764</v>
      </c>
      <c r="OQI2" s="13">
        <f>GETPIVOTDATA("% Pend. Miskin",$F$7,"Tahun",2020)</f>
        <v>6.6950000000000003</v>
      </c>
      <c r="OQJ2" s="13">
        <f>GETPIVOTDATA("% Pend. Miskin",$F$7,"Tahun",2021)</f>
        <v>6.9399999999999995</v>
      </c>
      <c r="OQK2" t="s">
        <v>763</v>
      </c>
      <c r="OQL2" s="13" t="e">
        <f>GETPIVOTDATA("Jml. Pend. Miskin (ribu jiwa)",$A$7,"Tahun",2020)/GETPIVOTDATA("Jml. Pend. Miskin (ribu jiwa)",$K$7,"Tahun",2020)</f>
        <v>#REF!</v>
      </c>
      <c r="OQM2" s="13" t="e">
        <f>GETPIVOTDATA("Jml. Pend. Miskin (ribu jiwa)",$A$7,"Tahun",2021)/GETPIVOTDATA("Jml. Pend. Miskin (ribu jiwa)",$K$7,"Tahun",2021)</f>
        <v>#REF!</v>
      </c>
      <c r="OQP2" t="s">
        <v>764</v>
      </c>
      <c r="OQQ2" s="13">
        <f>GETPIVOTDATA("% Pend. Miskin",$F$7,"Tahun",2020)</f>
        <v>6.6950000000000003</v>
      </c>
      <c r="OQR2" s="13">
        <f>GETPIVOTDATA("% Pend. Miskin",$F$7,"Tahun",2021)</f>
        <v>6.9399999999999995</v>
      </c>
      <c r="OQS2" t="s">
        <v>763</v>
      </c>
      <c r="OQT2" s="13" t="e">
        <f>GETPIVOTDATA("Jml. Pend. Miskin (ribu jiwa)",$A$7,"Tahun",2020)/GETPIVOTDATA("Jml. Pend. Miskin (ribu jiwa)",$K$7,"Tahun",2020)</f>
        <v>#REF!</v>
      </c>
      <c r="OQU2" s="13" t="e">
        <f>GETPIVOTDATA("Jml. Pend. Miskin (ribu jiwa)",$A$7,"Tahun",2021)/GETPIVOTDATA("Jml. Pend. Miskin (ribu jiwa)",$K$7,"Tahun",2021)</f>
        <v>#REF!</v>
      </c>
      <c r="OQX2" t="s">
        <v>764</v>
      </c>
      <c r="OQY2" s="13">
        <f>GETPIVOTDATA("% Pend. Miskin",$F$7,"Tahun",2020)</f>
        <v>6.6950000000000003</v>
      </c>
      <c r="OQZ2" s="13">
        <f>GETPIVOTDATA("% Pend. Miskin",$F$7,"Tahun",2021)</f>
        <v>6.9399999999999995</v>
      </c>
      <c r="ORA2" t="s">
        <v>763</v>
      </c>
      <c r="ORB2" s="13" t="e">
        <f>GETPIVOTDATA("Jml. Pend. Miskin (ribu jiwa)",$A$7,"Tahun",2020)/GETPIVOTDATA("Jml. Pend. Miskin (ribu jiwa)",$K$7,"Tahun",2020)</f>
        <v>#REF!</v>
      </c>
      <c r="ORC2" s="13" t="e">
        <f>GETPIVOTDATA("Jml. Pend. Miskin (ribu jiwa)",$A$7,"Tahun",2021)/GETPIVOTDATA("Jml. Pend. Miskin (ribu jiwa)",$K$7,"Tahun",2021)</f>
        <v>#REF!</v>
      </c>
      <c r="ORF2" t="s">
        <v>764</v>
      </c>
      <c r="ORG2" s="13">
        <f>GETPIVOTDATA("% Pend. Miskin",$F$7,"Tahun",2020)</f>
        <v>6.6950000000000003</v>
      </c>
      <c r="ORH2" s="13">
        <f>GETPIVOTDATA("% Pend. Miskin",$F$7,"Tahun",2021)</f>
        <v>6.9399999999999995</v>
      </c>
      <c r="ORI2" t="s">
        <v>763</v>
      </c>
      <c r="ORJ2" s="13" t="e">
        <f>GETPIVOTDATA("Jml. Pend. Miskin (ribu jiwa)",$A$7,"Tahun",2020)/GETPIVOTDATA("Jml. Pend. Miskin (ribu jiwa)",$K$7,"Tahun",2020)</f>
        <v>#REF!</v>
      </c>
      <c r="ORK2" s="13" t="e">
        <f>GETPIVOTDATA("Jml. Pend. Miskin (ribu jiwa)",$A$7,"Tahun",2021)/GETPIVOTDATA("Jml. Pend. Miskin (ribu jiwa)",$K$7,"Tahun",2021)</f>
        <v>#REF!</v>
      </c>
      <c r="ORN2" t="s">
        <v>764</v>
      </c>
      <c r="ORO2" s="13">
        <f>GETPIVOTDATA("% Pend. Miskin",$F$7,"Tahun",2020)</f>
        <v>6.6950000000000003</v>
      </c>
      <c r="ORP2" s="13">
        <f>GETPIVOTDATA("% Pend. Miskin",$F$7,"Tahun",2021)</f>
        <v>6.9399999999999995</v>
      </c>
      <c r="ORQ2" t="s">
        <v>763</v>
      </c>
      <c r="ORR2" s="13" t="e">
        <f>GETPIVOTDATA("Jml. Pend. Miskin (ribu jiwa)",$A$7,"Tahun",2020)/GETPIVOTDATA("Jml. Pend. Miskin (ribu jiwa)",$K$7,"Tahun",2020)</f>
        <v>#REF!</v>
      </c>
      <c r="ORS2" s="13" t="e">
        <f>GETPIVOTDATA("Jml. Pend. Miskin (ribu jiwa)",$A$7,"Tahun",2021)/GETPIVOTDATA("Jml. Pend. Miskin (ribu jiwa)",$K$7,"Tahun",2021)</f>
        <v>#REF!</v>
      </c>
      <c r="ORV2" t="s">
        <v>764</v>
      </c>
      <c r="ORW2" s="13">
        <f>GETPIVOTDATA("% Pend. Miskin",$F$7,"Tahun",2020)</f>
        <v>6.6950000000000003</v>
      </c>
      <c r="ORX2" s="13">
        <f>GETPIVOTDATA("% Pend. Miskin",$F$7,"Tahun",2021)</f>
        <v>6.9399999999999995</v>
      </c>
      <c r="ORY2" t="s">
        <v>763</v>
      </c>
      <c r="ORZ2" s="13" t="e">
        <f>GETPIVOTDATA("Jml. Pend. Miskin (ribu jiwa)",$A$7,"Tahun",2020)/GETPIVOTDATA("Jml. Pend. Miskin (ribu jiwa)",$K$7,"Tahun",2020)</f>
        <v>#REF!</v>
      </c>
      <c r="OSA2" s="13" t="e">
        <f>GETPIVOTDATA("Jml. Pend. Miskin (ribu jiwa)",$A$7,"Tahun",2021)/GETPIVOTDATA("Jml. Pend. Miskin (ribu jiwa)",$K$7,"Tahun",2021)</f>
        <v>#REF!</v>
      </c>
      <c r="OSD2" t="s">
        <v>764</v>
      </c>
      <c r="OSE2" s="13">
        <f>GETPIVOTDATA("% Pend. Miskin",$F$7,"Tahun",2020)</f>
        <v>6.6950000000000003</v>
      </c>
      <c r="OSF2" s="13">
        <f>GETPIVOTDATA("% Pend. Miskin",$F$7,"Tahun",2021)</f>
        <v>6.9399999999999995</v>
      </c>
      <c r="OSG2" t="s">
        <v>763</v>
      </c>
      <c r="OSH2" s="13" t="e">
        <f>GETPIVOTDATA("Jml. Pend. Miskin (ribu jiwa)",$A$7,"Tahun",2020)/GETPIVOTDATA("Jml. Pend. Miskin (ribu jiwa)",$K$7,"Tahun",2020)</f>
        <v>#REF!</v>
      </c>
      <c r="OSI2" s="13" t="e">
        <f>GETPIVOTDATA("Jml. Pend. Miskin (ribu jiwa)",$A$7,"Tahun",2021)/GETPIVOTDATA("Jml. Pend. Miskin (ribu jiwa)",$K$7,"Tahun",2021)</f>
        <v>#REF!</v>
      </c>
      <c r="OSL2" t="s">
        <v>764</v>
      </c>
      <c r="OSM2" s="13">
        <f>GETPIVOTDATA("% Pend. Miskin",$F$7,"Tahun",2020)</f>
        <v>6.6950000000000003</v>
      </c>
      <c r="OSN2" s="13">
        <f>GETPIVOTDATA("% Pend. Miskin",$F$7,"Tahun",2021)</f>
        <v>6.9399999999999995</v>
      </c>
      <c r="OSO2" t="s">
        <v>763</v>
      </c>
      <c r="OSP2" s="13" t="e">
        <f>GETPIVOTDATA("Jml. Pend. Miskin (ribu jiwa)",$A$7,"Tahun",2020)/GETPIVOTDATA("Jml. Pend. Miskin (ribu jiwa)",$K$7,"Tahun",2020)</f>
        <v>#REF!</v>
      </c>
      <c r="OSQ2" s="13" t="e">
        <f>GETPIVOTDATA("Jml. Pend. Miskin (ribu jiwa)",$A$7,"Tahun",2021)/GETPIVOTDATA("Jml. Pend. Miskin (ribu jiwa)",$K$7,"Tahun",2021)</f>
        <v>#REF!</v>
      </c>
      <c r="OST2" t="s">
        <v>764</v>
      </c>
      <c r="OSU2" s="13">
        <f>GETPIVOTDATA("% Pend. Miskin",$F$7,"Tahun",2020)</f>
        <v>6.6950000000000003</v>
      </c>
      <c r="OSV2" s="13">
        <f>GETPIVOTDATA("% Pend. Miskin",$F$7,"Tahun",2021)</f>
        <v>6.9399999999999995</v>
      </c>
      <c r="OSW2" t="s">
        <v>763</v>
      </c>
      <c r="OSX2" s="13" t="e">
        <f>GETPIVOTDATA("Jml. Pend. Miskin (ribu jiwa)",$A$7,"Tahun",2020)/GETPIVOTDATA("Jml. Pend. Miskin (ribu jiwa)",$K$7,"Tahun",2020)</f>
        <v>#REF!</v>
      </c>
      <c r="OSY2" s="13" t="e">
        <f>GETPIVOTDATA("Jml. Pend. Miskin (ribu jiwa)",$A$7,"Tahun",2021)/GETPIVOTDATA("Jml. Pend. Miskin (ribu jiwa)",$K$7,"Tahun",2021)</f>
        <v>#REF!</v>
      </c>
      <c r="OTB2" t="s">
        <v>764</v>
      </c>
      <c r="OTC2" s="13">
        <f>GETPIVOTDATA("% Pend. Miskin",$F$7,"Tahun",2020)</f>
        <v>6.6950000000000003</v>
      </c>
      <c r="OTD2" s="13">
        <f>GETPIVOTDATA("% Pend. Miskin",$F$7,"Tahun",2021)</f>
        <v>6.9399999999999995</v>
      </c>
      <c r="OTE2" t="s">
        <v>763</v>
      </c>
      <c r="OTF2" s="13" t="e">
        <f>GETPIVOTDATA("Jml. Pend. Miskin (ribu jiwa)",$A$7,"Tahun",2020)/GETPIVOTDATA("Jml. Pend. Miskin (ribu jiwa)",$K$7,"Tahun",2020)</f>
        <v>#REF!</v>
      </c>
      <c r="OTG2" s="13" t="e">
        <f>GETPIVOTDATA("Jml. Pend. Miskin (ribu jiwa)",$A$7,"Tahun",2021)/GETPIVOTDATA("Jml. Pend. Miskin (ribu jiwa)",$K$7,"Tahun",2021)</f>
        <v>#REF!</v>
      </c>
      <c r="OTJ2" t="s">
        <v>764</v>
      </c>
      <c r="OTK2" s="13">
        <f>GETPIVOTDATA("% Pend. Miskin",$F$7,"Tahun",2020)</f>
        <v>6.6950000000000003</v>
      </c>
      <c r="OTL2" s="13">
        <f>GETPIVOTDATA("% Pend. Miskin",$F$7,"Tahun",2021)</f>
        <v>6.9399999999999995</v>
      </c>
      <c r="OTM2" t="s">
        <v>763</v>
      </c>
      <c r="OTN2" s="13" t="e">
        <f>GETPIVOTDATA("Jml. Pend. Miskin (ribu jiwa)",$A$7,"Tahun",2020)/GETPIVOTDATA("Jml. Pend. Miskin (ribu jiwa)",$K$7,"Tahun",2020)</f>
        <v>#REF!</v>
      </c>
      <c r="OTO2" s="13" t="e">
        <f>GETPIVOTDATA("Jml. Pend. Miskin (ribu jiwa)",$A$7,"Tahun",2021)/GETPIVOTDATA("Jml. Pend. Miskin (ribu jiwa)",$K$7,"Tahun",2021)</f>
        <v>#REF!</v>
      </c>
      <c r="OTR2" t="s">
        <v>764</v>
      </c>
      <c r="OTS2" s="13">
        <f>GETPIVOTDATA("% Pend. Miskin",$F$7,"Tahun",2020)</f>
        <v>6.6950000000000003</v>
      </c>
      <c r="OTT2" s="13">
        <f>GETPIVOTDATA("% Pend. Miskin",$F$7,"Tahun",2021)</f>
        <v>6.9399999999999995</v>
      </c>
      <c r="OTU2" t="s">
        <v>763</v>
      </c>
      <c r="OTV2" s="13" t="e">
        <f>GETPIVOTDATA("Jml. Pend. Miskin (ribu jiwa)",$A$7,"Tahun",2020)/GETPIVOTDATA("Jml. Pend. Miskin (ribu jiwa)",$K$7,"Tahun",2020)</f>
        <v>#REF!</v>
      </c>
      <c r="OTW2" s="13" t="e">
        <f>GETPIVOTDATA("Jml. Pend. Miskin (ribu jiwa)",$A$7,"Tahun",2021)/GETPIVOTDATA("Jml. Pend. Miskin (ribu jiwa)",$K$7,"Tahun",2021)</f>
        <v>#REF!</v>
      </c>
      <c r="OTZ2" t="s">
        <v>764</v>
      </c>
      <c r="OUA2" s="13">
        <f>GETPIVOTDATA("% Pend. Miskin",$F$7,"Tahun",2020)</f>
        <v>6.6950000000000003</v>
      </c>
      <c r="OUB2" s="13">
        <f>GETPIVOTDATA("% Pend. Miskin",$F$7,"Tahun",2021)</f>
        <v>6.9399999999999995</v>
      </c>
      <c r="OUC2" t="s">
        <v>763</v>
      </c>
      <c r="OUD2" s="13" t="e">
        <f>GETPIVOTDATA("Jml. Pend. Miskin (ribu jiwa)",$A$7,"Tahun",2020)/GETPIVOTDATA("Jml. Pend. Miskin (ribu jiwa)",$K$7,"Tahun",2020)</f>
        <v>#REF!</v>
      </c>
      <c r="OUE2" s="13" t="e">
        <f>GETPIVOTDATA("Jml. Pend. Miskin (ribu jiwa)",$A$7,"Tahun",2021)/GETPIVOTDATA("Jml. Pend. Miskin (ribu jiwa)",$K$7,"Tahun",2021)</f>
        <v>#REF!</v>
      </c>
      <c r="OUH2" t="s">
        <v>764</v>
      </c>
      <c r="OUI2" s="13">
        <f>GETPIVOTDATA("% Pend. Miskin",$F$7,"Tahun",2020)</f>
        <v>6.6950000000000003</v>
      </c>
      <c r="OUJ2" s="13">
        <f>GETPIVOTDATA("% Pend. Miskin",$F$7,"Tahun",2021)</f>
        <v>6.9399999999999995</v>
      </c>
      <c r="OUK2" t="s">
        <v>763</v>
      </c>
      <c r="OUL2" s="13" t="e">
        <f>GETPIVOTDATA("Jml. Pend. Miskin (ribu jiwa)",$A$7,"Tahun",2020)/GETPIVOTDATA("Jml. Pend. Miskin (ribu jiwa)",$K$7,"Tahun",2020)</f>
        <v>#REF!</v>
      </c>
      <c r="OUM2" s="13" t="e">
        <f>GETPIVOTDATA("Jml. Pend. Miskin (ribu jiwa)",$A$7,"Tahun",2021)/GETPIVOTDATA("Jml. Pend. Miskin (ribu jiwa)",$K$7,"Tahun",2021)</f>
        <v>#REF!</v>
      </c>
      <c r="OUP2" t="s">
        <v>764</v>
      </c>
      <c r="OUQ2" s="13">
        <f>GETPIVOTDATA("% Pend. Miskin",$F$7,"Tahun",2020)</f>
        <v>6.6950000000000003</v>
      </c>
      <c r="OUR2" s="13">
        <f>GETPIVOTDATA("% Pend. Miskin",$F$7,"Tahun",2021)</f>
        <v>6.9399999999999995</v>
      </c>
      <c r="OUS2" t="s">
        <v>763</v>
      </c>
      <c r="OUT2" s="13" t="e">
        <f>GETPIVOTDATA("Jml. Pend. Miskin (ribu jiwa)",$A$7,"Tahun",2020)/GETPIVOTDATA("Jml. Pend. Miskin (ribu jiwa)",$K$7,"Tahun",2020)</f>
        <v>#REF!</v>
      </c>
      <c r="OUU2" s="13" t="e">
        <f>GETPIVOTDATA("Jml. Pend. Miskin (ribu jiwa)",$A$7,"Tahun",2021)/GETPIVOTDATA("Jml. Pend. Miskin (ribu jiwa)",$K$7,"Tahun",2021)</f>
        <v>#REF!</v>
      </c>
      <c r="OUX2" t="s">
        <v>764</v>
      </c>
      <c r="OUY2" s="13">
        <f>GETPIVOTDATA("% Pend. Miskin",$F$7,"Tahun",2020)</f>
        <v>6.6950000000000003</v>
      </c>
      <c r="OUZ2" s="13">
        <f>GETPIVOTDATA("% Pend. Miskin",$F$7,"Tahun",2021)</f>
        <v>6.9399999999999995</v>
      </c>
      <c r="OVA2" t="s">
        <v>763</v>
      </c>
      <c r="OVB2" s="13" t="e">
        <f>GETPIVOTDATA("Jml. Pend. Miskin (ribu jiwa)",$A$7,"Tahun",2020)/GETPIVOTDATA("Jml. Pend. Miskin (ribu jiwa)",$K$7,"Tahun",2020)</f>
        <v>#REF!</v>
      </c>
      <c r="OVC2" s="13" t="e">
        <f>GETPIVOTDATA("Jml. Pend. Miskin (ribu jiwa)",$A$7,"Tahun",2021)/GETPIVOTDATA("Jml. Pend. Miskin (ribu jiwa)",$K$7,"Tahun",2021)</f>
        <v>#REF!</v>
      </c>
      <c r="OVF2" t="s">
        <v>764</v>
      </c>
      <c r="OVG2" s="13">
        <f>GETPIVOTDATA("% Pend. Miskin",$F$7,"Tahun",2020)</f>
        <v>6.6950000000000003</v>
      </c>
      <c r="OVH2" s="13">
        <f>GETPIVOTDATA("% Pend. Miskin",$F$7,"Tahun",2021)</f>
        <v>6.9399999999999995</v>
      </c>
      <c r="OVI2" t="s">
        <v>763</v>
      </c>
      <c r="OVJ2" s="13" t="e">
        <f>GETPIVOTDATA("Jml. Pend. Miskin (ribu jiwa)",$A$7,"Tahun",2020)/GETPIVOTDATA("Jml. Pend. Miskin (ribu jiwa)",$K$7,"Tahun",2020)</f>
        <v>#REF!</v>
      </c>
      <c r="OVK2" s="13" t="e">
        <f>GETPIVOTDATA("Jml. Pend. Miskin (ribu jiwa)",$A$7,"Tahun",2021)/GETPIVOTDATA("Jml. Pend. Miskin (ribu jiwa)",$K$7,"Tahun",2021)</f>
        <v>#REF!</v>
      </c>
      <c r="OVN2" t="s">
        <v>764</v>
      </c>
      <c r="OVO2" s="13">
        <f>GETPIVOTDATA("% Pend. Miskin",$F$7,"Tahun",2020)</f>
        <v>6.6950000000000003</v>
      </c>
      <c r="OVP2" s="13">
        <f>GETPIVOTDATA("% Pend. Miskin",$F$7,"Tahun",2021)</f>
        <v>6.9399999999999995</v>
      </c>
      <c r="OVQ2" t="s">
        <v>763</v>
      </c>
      <c r="OVR2" s="13" t="e">
        <f>GETPIVOTDATA("Jml. Pend. Miskin (ribu jiwa)",$A$7,"Tahun",2020)/GETPIVOTDATA("Jml. Pend. Miskin (ribu jiwa)",$K$7,"Tahun",2020)</f>
        <v>#REF!</v>
      </c>
      <c r="OVS2" s="13" t="e">
        <f>GETPIVOTDATA("Jml. Pend. Miskin (ribu jiwa)",$A$7,"Tahun",2021)/GETPIVOTDATA("Jml. Pend. Miskin (ribu jiwa)",$K$7,"Tahun",2021)</f>
        <v>#REF!</v>
      </c>
      <c r="OVV2" t="s">
        <v>764</v>
      </c>
      <c r="OVW2" s="13">
        <f>GETPIVOTDATA("% Pend. Miskin",$F$7,"Tahun",2020)</f>
        <v>6.6950000000000003</v>
      </c>
      <c r="OVX2" s="13">
        <f>GETPIVOTDATA("% Pend. Miskin",$F$7,"Tahun",2021)</f>
        <v>6.9399999999999995</v>
      </c>
      <c r="OVY2" t="s">
        <v>763</v>
      </c>
      <c r="OVZ2" s="13" t="e">
        <f>GETPIVOTDATA("Jml. Pend. Miskin (ribu jiwa)",$A$7,"Tahun",2020)/GETPIVOTDATA("Jml. Pend. Miskin (ribu jiwa)",$K$7,"Tahun",2020)</f>
        <v>#REF!</v>
      </c>
      <c r="OWA2" s="13" t="e">
        <f>GETPIVOTDATA("Jml. Pend. Miskin (ribu jiwa)",$A$7,"Tahun",2021)/GETPIVOTDATA("Jml. Pend. Miskin (ribu jiwa)",$K$7,"Tahun",2021)</f>
        <v>#REF!</v>
      </c>
      <c r="OWD2" t="s">
        <v>764</v>
      </c>
      <c r="OWE2" s="13">
        <f>GETPIVOTDATA("% Pend. Miskin",$F$7,"Tahun",2020)</f>
        <v>6.6950000000000003</v>
      </c>
      <c r="OWF2" s="13">
        <f>GETPIVOTDATA("% Pend. Miskin",$F$7,"Tahun",2021)</f>
        <v>6.9399999999999995</v>
      </c>
      <c r="OWG2" t="s">
        <v>763</v>
      </c>
      <c r="OWH2" s="13" t="e">
        <f>GETPIVOTDATA("Jml. Pend. Miskin (ribu jiwa)",$A$7,"Tahun",2020)/GETPIVOTDATA("Jml. Pend. Miskin (ribu jiwa)",$K$7,"Tahun",2020)</f>
        <v>#REF!</v>
      </c>
      <c r="OWI2" s="13" t="e">
        <f>GETPIVOTDATA("Jml. Pend. Miskin (ribu jiwa)",$A$7,"Tahun",2021)/GETPIVOTDATA("Jml. Pend. Miskin (ribu jiwa)",$K$7,"Tahun",2021)</f>
        <v>#REF!</v>
      </c>
      <c r="OWL2" t="s">
        <v>764</v>
      </c>
      <c r="OWM2" s="13">
        <f>GETPIVOTDATA("% Pend. Miskin",$F$7,"Tahun",2020)</f>
        <v>6.6950000000000003</v>
      </c>
      <c r="OWN2" s="13">
        <f>GETPIVOTDATA("% Pend. Miskin",$F$7,"Tahun",2021)</f>
        <v>6.9399999999999995</v>
      </c>
      <c r="OWO2" t="s">
        <v>763</v>
      </c>
      <c r="OWP2" s="13" t="e">
        <f>GETPIVOTDATA("Jml. Pend. Miskin (ribu jiwa)",$A$7,"Tahun",2020)/GETPIVOTDATA("Jml. Pend. Miskin (ribu jiwa)",$K$7,"Tahun",2020)</f>
        <v>#REF!</v>
      </c>
      <c r="OWQ2" s="13" t="e">
        <f>GETPIVOTDATA("Jml. Pend. Miskin (ribu jiwa)",$A$7,"Tahun",2021)/GETPIVOTDATA("Jml. Pend. Miskin (ribu jiwa)",$K$7,"Tahun",2021)</f>
        <v>#REF!</v>
      </c>
      <c r="OWT2" t="s">
        <v>764</v>
      </c>
      <c r="OWU2" s="13">
        <f>GETPIVOTDATA("% Pend. Miskin",$F$7,"Tahun",2020)</f>
        <v>6.6950000000000003</v>
      </c>
      <c r="OWV2" s="13">
        <f>GETPIVOTDATA("% Pend. Miskin",$F$7,"Tahun",2021)</f>
        <v>6.9399999999999995</v>
      </c>
      <c r="OWW2" t="s">
        <v>763</v>
      </c>
      <c r="OWX2" s="13" t="e">
        <f>GETPIVOTDATA("Jml. Pend. Miskin (ribu jiwa)",$A$7,"Tahun",2020)/GETPIVOTDATA("Jml. Pend. Miskin (ribu jiwa)",$K$7,"Tahun",2020)</f>
        <v>#REF!</v>
      </c>
      <c r="OWY2" s="13" t="e">
        <f>GETPIVOTDATA("Jml. Pend. Miskin (ribu jiwa)",$A$7,"Tahun",2021)/GETPIVOTDATA("Jml. Pend. Miskin (ribu jiwa)",$K$7,"Tahun",2021)</f>
        <v>#REF!</v>
      </c>
      <c r="OXB2" t="s">
        <v>764</v>
      </c>
      <c r="OXC2" s="13">
        <f>GETPIVOTDATA("% Pend. Miskin",$F$7,"Tahun",2020)</f>
        <v>6.6950000000000003</v>
      </c>
      <c r="OXD2" s="13">
        <f>GETPIVOTDATA("% Pend. Miskin",$F$7,"Tahun",2021)</f>
        <v>6.9399999999999995</v>
      </c>
      <c r="OXE2" t="s">
        <v>763</v>
      </c>
      <c r="OXF2" s="13" t="e">
        <f>GETPIVOTDATA("Jml. Pend. Miskin (ribu jiwa)",$A$7,"Tahun",2020)/GETPIVOTDATA("Jml. Pend. Miskin (ribu jiwa)",$K$7,"Tahun",2020)</f>
        <v>#REF!</v>
      </c>
      <c r="OXG2" s="13" t="e">
        <f>GETPIVOTDATA("Jml. Pend. Miskin (ribu jiwa)",$A$7,"Tahun",2021)/GETPIVOTDATA("Jml. Pend. Miskin (ribu jiwa)",$K$7,"Tahun",2021)</f>
        <v>#REF!</v>
      </c>
      <c r="OXJ2" t="s">
        <v>764</v>
      </c>
      <c r="OXK2" s="13">
        <f>GETPIVOTDATA("% Pend. Miskin",$F$7,"Tahun",2020)</f>
        <v>6.6950000000000003</v>
      </c>
      <c r="OXL2" s="13">
        <f>GETPIVOTDATA("% Pend. Miskin",$F$7,"Tahun",2021)</f>
        <v>6.9399999999999995</v>
      </c>
      <c r="OXM2" t="s">
        <v>763</v>
      </c>
      <c r="OXN2" s="13" t="e">
        <f>GETPIVOTDATA("Jml. Pend. Miskin (ribu jiwa)",$A$7,"Tahun",2020)/GETPIVOTDATA("Jml. Pend. Miskin (ribu jiwa)",$K$7,"Tahun",2020)</f>
        <v>#REF!</v>
      </c>
      <c r="OXO2" s="13" t="e">
        <f>GETPIVOTDATA("Jml. Pend. Miskin (ribu jiwa)",$A$7,"Tahun",2021)/GETPIVOTDATA("Jml. Pend. Miskin (ribu jiwa)",$K$7,"Tahun",2021)</f>
        <v>#REF!</v>
      </c>
      <c r="OXR2" t="s">
        <v>764</v>
      </c>
      <c r="OXS2" s="13">
        <f>GETPIVOTDATA("% Pend. Miskin",$F$7,"Tahun",2020)</f>
        <v>6.6950000000000003</v>
      </c>
      <c r="OXT2" s="13">
        <f>GETPIVOTDATA("% Pend. Miskin",$F$7,"Tahun",2021)</f>
        <v>6.9399999999999995</v>
      </c>
      <c r="OXU2" t="s">
        <v>763</v>
      </c>
      <c r="OXV2" s="13" t="e">
        <f>GETPIVOTDATA("Jml. Pend. Miskin (ribu jiwa)",$A$7,"Tahun",2020)/GETPIVOTDATA("Jml. Pend. Miskin (ribu jiwa)",$K$7,"Tahun",2020)</f>
        <v>#REF!</v>
      </c>
      <c r="OXW2" s="13" t="e">
        <f>GETPIVOTDATA("Jml. Pend. Miskin (ribu jiwa)",$A$7,"Tahun",2021)/GETPIVOTDATA("Jml. Pend. Miskin (ribu jiwa)",$K$7,"Tahun",2021)</f>
        <v>#REF!</v>
      </c>
      <c r="OXZ2" t="s">
        <v>764</v>
      </c>
      <c r="OYA2" s="13">
        <f>GETPIVOTDATA("% Pend. Miskin",$F$7,"Tahun",2020)</f>
        <v>6.6950000000000003</v>
      </c>
      <c r="OYB2" s="13">
        <f>GETPIVOTDATA("% Pend. Miskin",$F$7,"Tahun",2021)</f>
        <v>6.9399999999999995</v>
      </c>
      <c r="OYC2" t="s">
        <v>763</v>
      </c>
      <c r="OYD2" s="13" t="e">
        <f>GETPIVOTDATA("Jml. Pend. Miskin (ribu jiwa)",$A$7,"Tahun",2020)/GETPIVOTDATA("Jml. Pend. Miskin (ribu jiwa)",$K$7,"Tahun",2020)</f>
        <v>#REF!</v>
      </c>
      <c r="OYE2" s="13" t="e">
        <f>GETPIVOTDATA("Jml. Pend. Miskin (ribu jiwa)",$A$7,"Tahun",2021)/GETPIVOTDATA("Jml. Pend. Miskin (ribu jiwa)",$K$7,"Tahun",2021)</f>
        <v>#REF!</v>
      </c>
      <c r="OYH2" t="s">
        <v>764</v>
      </c>
      <c r="OYI2" s="13">
        <f>GETPIVOTDATA("% Pend. Miskin",$F$7,"Tahun",2020)</f>
        <v>6.6950000000000003</v>
      </c>
      <c r="OYJ2" s="13">
        <f>GETPIVOTDATA("% Pend. Miskin",$F$7,"Tahun",2021)</f>
        <v>6.9399999999999995</v>
      </c>
      <c r="OYK2" t="s">
        <v>763</v>
      </c>
      <c r="OYL2" s="13" t="e">
        <f>GETPIVOTDATA("Jml. Pend. Miskin (ribu jiwa)",$A$7,"Tahun",2020)/GETPIVOTDATA("Jml. Pend. Miskin (ribu jiwa)",$K$7,"Tahun",2020)</f>
        <v>#REF!</v>
      </c>
      <c r="OYM2" s="13" t="e">
        <f>GETPIVOTDATA("Jml. Pend. Miskin (ribu jiwa)",$A$7,"Tahun",2021)/GETPIVOTDATA("Jml. Pend. Miskin (ribu jiwa)",$K$7,"Tahun",2021)</f>
        <v>#REF!</v>
      </c>
      <c r="OYP2" t="s">
        <v>764</v>
      </c>
      <c r="OYQ2" s="13">
        <f>GETPIVOTDATA("% Pend. Miskin",$F$7,"Tahun",2020)</f>
        <v>6.6950000000000003</v>
      </c>
      <c r="OYR2" s="13">
        <f>GETPIVOTDATA("% Pend. Miskin",$F$7,"Tahun",2021)</f>
        <v>6.9399999999999995</v>
      </c>
      <c r="OYS2" t="s">
        <v>763</v>
      </c>
      <c r="OYT2" s="13" t="e">
        <f>GETPIVOTDATA("Jml. Pend. Miskin (ribu jiwa)",$A$7,"Tahun",2020)/GETPIVOTDATA("Jml. Pend. Miskin (ribu jiwa)",$K$7,"Tahun",2020)</f>
        <v>#REF!</v>
      </c>
      <c r="OYU2" s="13" t="e">
        <f>GETPIVOTDATA("Jml. Pend. Miskin (ribu jiwa)",$A$7,"Tahun",2021)/GETPIVOTDATA("Jml. Pend. Miskin (ribu jiwa)",$K$7,"Tahun",2021)</f>
        <v>#REF!</v>
      </c>
      <c r="OYX2" t="s">
        <v>764</v>
      </c>
      <c r="OYY2" s="13">
        <f>GETPIVOTDATA("% Pend. Miskin",$F$7,"Tahun",2020)</f>
        <v>6.6950000000000003</v>
      </c>
      <c r="OYZ2" s="13">
        <f>GETPIVOTDATA("% Pend. Miskin",$F$7,"Tahun",2021)</f>
        <v>6.9399999999999995</v>
      </c>
      <c r="OZA2" t="s">
        <v>763</v>
      </c>
      <c r="OZB2" s="13" t="e">
        <f>GETPIVOTDATA("Jml. Pend. Miskin (ribu jiwa)",$A$7,"Tahun",2020)/GETPIVOTDATA("Jml. Pend. Miskin (ribu jiwa)",$K$7,"Tahun",2020)</f>
        <v>#REF!</v>
      </c>
      <c r="OZC2" s="13" t="e">
        <f>GETPIVOTDATA("Jml. Pend. Miskin (ribu jiwa)",$A$7,"Tahun",2021)/GETPIVOTDATA("Jml. Pend. Miskin (ribu jiwa)",$K$7,"Tahun",2021)</f>
        <v>#REF!</v>
      </c>
      <c r="OZF2" t="s">
        <v>764</v>
      </c>
      <c r="OZG2" s="13">
        <f>GETPIVOTDATA("% Pend. Miskin",$F$7,"Tahun",2020)</f>
        <v>6.6950000000000003</v>
      </c>
      <c r="OZH2" s="13">
        <f>GETPIVOTDATA("% Pend. Miskin",$F$7,"Tahun",2021)</f>
        <v>6.9399999999999995</v>
      </c>
      <c r="OZI2" t="s">
        <v>763</v>
      </c>
      <c r="OZJ2" s="13" t="e">
        <f>GETPIVOTDATA("Jml. Pend. Miskin (ribu jiwa)",$A$7,"Tahun",2020)/GETPIVOTDATA("Jml. Pend. Miskin (ribu jiwa)",$K$7,"Tahun",2020)</f>
        <v>#REF!</v>
      </c>
      <c r="OZK2" s="13" t="e">
        <f>GETPIVOTDATA("Jml. Pend. Miskin (ribu jiwa)",$A$7,"Tahun",2021)/GETPIVOTDATA("Jml. Pend. Miskin (ribu jiwa)",$K$7,"Tahun",2021)</f>
        <v>#REF!</v>
      </c>
      <c r="OZN2" t="s">
        <v>764</v>
      </c>
      <c r="OZO2" s="13">
        <f>GETPIVOTDATA("% Pend. Miskin",$F$7,"Tahun",2020)</f>
        <v>6.6950000000000003</v>
      </c>
      <c r="OZP2" s="13">
        <f>GETPIVOTDATA("% Pend. Miskin",$F$7,"Tahun",2021)</f>
        <v>6.9399999999999995</v>
      </c>
      <c r="OZQ2" t="s">
        <v>763</v>
      </c>
      <c r="OZR2" s="13" t="e">
        <f>GETPIVOTDATA("Jml. Pend. Miskin (ribu jiwa)",$A$7,"Tahun",2020)/GETPIVOTDATA("Jml. Pend. Miskin (ribu jiwa)",$K$7,"Tahun",2020)</f>
        <v>#REF!</v>
      </c>
      <c r="OZS2" s="13" t="e">
        <f>GETPIVOTDATA("Jml. Pend. Miskin (ribu jiwa)",$A$7,"Tahun",2021)/GETPIVOTDATA("Jml. Pend. Miskin (ribu jiwa)",$K$7,"Tahun",2021)</f>
        <v>#REF!</v>
      </c>
      <c r="OZV2" t="s">
        <v>764</v>
      </c>
      <c r="OZW2" s="13">
        <f>GETPIVOTDATA("% Pend. Miskin",$F$7,"Tahun",2020)</f>
        <v>6.6950000000000003</v>
      </c>
      <c r="OZX2" s="13">
        <f>GETPIVOTDATA("% Pend. Miskin",$F$7,"Tahun",2021)</f>
        <v>6.9399999999999995</v>
      </c>
      <c r="OZY2" t="s">
        <v>763</v>
      </c>
      <c r="OZZ2" s="13" t="e">
        <f>GETPIVOTDATA("Jml. Pend. Miskin (ribu jiwa)",$A$7,"Tahun",2020)/GETPIVOTDATA("Jml. Pend. Miskin (ribu jiwa)",$K$7,"Tahun",2020)</f>
        <v>#REF!</v>
      </c>
      <c r="PAA2" s="13" t="e">
        <f>GETPIVOTDATA("Jml. Pend. Miskin (ribu jiwa)",$A$7,"Tahun",2021)/GETPIVOTDATA("Jml. Pend. Miskin (ribu jiwa)",$K$7,"Tahun",2021)</f>
        <v>#REF!</v>
      </c>
      <c r="PAD2" t="s">
        <v>764</v>
      </c>
      <c r="PAE2" s="13">
        <f>GETPIVOTDATA("% Pend. Miskin",$F$7,"Tahun",2020)</f>
        <v>6.6950000000000003</v>
      </c>
      <c r="PAF2" s="13">
        <f>GETPIVOTDATA("% Pend. Miskin",$F$7,"Tahun",2021)</f>
        <v>6.9399999999999995</v>
      </c>
      <c r="PAG2" t="s">
        <v>763</v>
      </c>
      <c r="PAH2" s="13" t="e">
        <f>GETPIVOTDATA("Jml. Pend. Miskin (ribu jiwa)",$A$7,"Tahun",2020)/GETPIVOTDATA("Jml. Pend. Miskin (ribu jiwa)",$K$7,"Tahun",2020)</f>
        <v>#REF!</v>
      </c>
      <c r="PAI2" s="13" t="e">
        <f>GETPIVOTDATA("Jml. Pend. Miskin (ribu jiwa)",$A$7,"Tahun",2021)/GETPIVOTDATA("Jml. Pend. Miskin (ribu jiwa)",$K$7,"Tahun",2021)</f>
        <v>#REF!</v>
      </c>
      <c r="PAL2" t="s">
        <v>764</v>
      </c>
      <c r="PAM2" s="13">
        <f>GETPIVOTDATA("% Pend. Miskin",$F$7,"Tahun",2020)</f>
        <v>6.6950000000000003</v>
      </c>
      <c r="PAN2" s="13">
        <f>GETPIVOTDATA("% Pend. Miskin",$F$7,"Tahun",2021)</f>
        <v>6.9399999999999995</v>
      </c>
      <c r="PAO2" t="s">
        <v>763</v>
      </c>
      <c r="PAP2" s="13" t="e">
        <f>GETPIVOTDATA("Jml. Pend. Miskin (ribu jiwa)",$A$7,"Tahun",2020)/GETPIVOTDATA("Jml. Pend. Miskin (ribu jiwa)",$K$7,"Tahun",2020)</f>
        <v>#REF!</v>
      </c>
      <c r="PAQ2" s="13" t="e">
        <f>GETPIVOTDATA("Jml. Pend. Miskin (ribu jiwa)",$A$7,"Tahun",2021)/GETPIVOTDATA("Jml. Pend. Miskin (ribu jiwa)",$K$7,"Tahun",2021)</f>
        <v>#REF!</v>
      </c>
      <c r="PAT2" t="s">
        <v>764</v>
      </c>
      <c r="PAU2" s="13">
        <f>GETPIVOTDATA("% Pend. Miskin",$F$7,"Tahun",2020)</f>
        <v>6.6950000000000003</v>
      </c>
      <c r="PAV2" s="13">
        <f>GETPIVOTDATA("% Pend. Miskin",$F$7,"Tahun",2021)</f>
        <v>6.9399999999999995</v>
      </c>
      <c r="PAW2" t="s">
        <v>763</v>
      </c>
      <c r="PAX2" s="13" t="e">
        <f>GETPIVOTDATA("Jml. Pend. Miskin (ribu jiwa)",$A$7,"Tahun",2020)/GETPIVOTDATA("Jml. Pend. Miskin (ribu jiwa)",$K$7,"Tahun",2020)</f>
        <v>#REF!</v>
      </c>
      <c r="PAY2" s="13" t="e">
        <f>GETPIVOTDATA("Jml. Pend. Miskin (ribu jiwa)",$A$7,"Tahun",2021)/GETPIVOTDATA("Jml. Pend. Miskin (ribu jiwa)",$K$7,"Tahun",2021)</f>
        <v>#REF!</v>
      </c>
      <c r="PBB2" t="s">
        <v>764</v>
      </c>
      <c r="PBC2" s="13">
        <f>GETPIVOTDATA("% Pend. Miskin",$F$7,"Tahun",2020)</f>
        <v>6.6950000000000003</v>
      </c>
      <c r="PBD2" s="13">
        <f>GETPIVOTDATA("% Pend. Miskin",$F$7,"Tahun",2021)</f>
        <v>6.9399999999999995</v>
      </c>
      <c r="PBE2" t="s">
        <v>763</v>
      </c>
      <c r="PBF2" s="13" t="e">
        <f>GETPIVOTDATA("Jml. Pend. Miskin (ribu jiwa)",$A$7,"Tahun",2020)/GETPIVOTDATA("Jml. Pend. Miskin (ribu jiwa)",$K$7,"Tahun",2020)</f>
        <v>#REF!</v>
      </c>
      <c r="PBG2" s="13" t="e">
        <f>GETPIVOTDATA("Jml. Pend. Miskin (ribu jiwa)",$A$7,"Tahun",2021)/GETPIVOTDATA("Jml. Pend. Miskin (ribu jiwa)",$K$7,"Tahun",2021)</f>
        <v>#REF!</v>
      </c>
      <c r="PBJ2" t="s">
        <v>764</v>
      </c>
      <c r="PBK2" s="13">
        <f>GETPIVOTDATA("% Pend. Miskin",$F$7,"Tahun",2020)</f>
        <v>6.6950000000000003</v>
      </c>
      <c r="PBL2" s="13">
        <f>GETPIVOTDATA("% Pend. Miskin",$F$7,"Tahun",2021)</f>
        <v>6.9399999999999995</v>
      </c>
      <c r="PBM2" t="s">
        <v>763</v>
      </c>
      <c r="PBN2" s="13" t="e">
        <f>GETPIVOTDATA("Jml. Pend. Miskin (ribu jiwa)",$A$7,"Tahun",2020)/GETPIVOTDATA("Jml. Pend. Miskin (ribu jiwa)",$K$7,"Tahun",2020)</f>
        <v>#REF!</v>
      </c>
      <c r="PBO2" s="13" t="e">
        <f>GETPIVOTDATA("Jml. Pend. Miskin (ribu jiwa)",$A$7,"Tahun",2021)/GETPIVOTDATA("Jml. Pend. Miskin (ribu jiwa)",$K$7,"Tahun",2021)</f>
        <v>#REF!</v>
      </c>
      <c r="PBR2" t="s">
        <v>764</v>
      </c>
      <c r="PBS2" s="13">
        <f>GETPIVOTDATA("% Pend. Miskin",$F$7,"Tahun",2020)</f>
        <v>6.6950000000000003</v>
      </c>
      <c r="PBT2" s="13">
        <f>GETPIVOTDATA("% Pend. Miskin",$F$7,"Tahun",2021)</f>
        <v>6.9399999999999995</v>
      </c>
      <c r="PBU2" t="s">
        <v>763</v>
      </c>
      <c r="PBV2" s="13" t="e">
        <f>GETPIVOTDATA("Jml. Pend. Miskin (ribu jiwa)",$A$7,"Tahun",2020)/GETPIVOTDATA("Jml. Pend. Miskin (ribu jiwa)",$K$7,"Tahun",2020)</f>
        <v>#REF!</v>
      </c>
      <c r="PBW2" s="13" t="e">
        <f>GETPIVOTDATA("Jml. Pend. Miskin (ribu jiwa)",$A$7,"Tahun",2021)/GETPIVOTDATA("Jml. Pend. Miskin (ribu jiwa)",$K$7,"Tahun",2021)</f>
        <v>#REF!</v>
      </c>
      <c r="PBZ2" t="s">
        <v>764</v>
      </c>
      <c r="PCA2" s="13">
        <f>GETPIVOTDATA("% Pend. Miskin",$F$7,"Tahun",2020)</f>
        <v>6.6950000000000003</v>
      </c>
      <c r="PCB2" s="13">
        <f>GETPIVOTDATA("% Pend. Miskin",$F$7,"Tahun",2021)</f>
        <v>6.9399999999999995</v>
      </c>
      <c r="PCC2" t="s">
        <v>763</v>
      </c>
      <c r="PCD2" s="13" t="e">
        <f>GETPIVOTDATA("Jml. Pend. Miskin (ribu jiwa)",$A$7,"Tahun",2020)/GETPIVOTDATA("Jml. Pend. Miskin (ribu jiwa)",$K$7,"Tahun",2020)</f>
        <v>#REF!</v>
      </c>
      <c r="PCE2" s="13" t="e">
        <f>GETPIVOTDATA("Jml. Pend. Miskin (ribu jiwa)",$A$7,"Tahun",2021)/GETPIVOTDATA("Jml. Pend. Miskin (ribu jiwa)",$K$7,"Tahun",2021)</f>
        <v>#REF!</v>
      </c>
      <c r="PCH2" t="s">
        <v>764</v>
      </c>
      <c r="PCI2" s="13">
        <f>GETPIVOTDATA("% Pend. Miskin",$F$7,"Tahun",2020)</f>
        <v>6.6950000000000003</v>
      </c>
      <c r="PCJ2" s="13">
        <f>GETPIVOTDATA("% Pend. Miskin",$F$7,"Tahun",2021)</f>
        <v>6.9399999999999995</v>
      </c>
      <c r="PCK2" t="s">
        <v>763</v>
      </c>
      <c r="PCL2" s="13" t="e">
        <f>GETPIVOTDATA("Jml. Pend. Miskin (ribu jiwa)",$A$7,"Tahun",2020)/GETPIVOTDATA("Jml. Pend. Miskin (ribu jiwa)",$K$7,"Tahun",2020)</f>
        <v>#REF!</v>
      </c>
      <c r="PCM2" s="13" t="e">
        <f>GETPIVOTDATA("Jml. Pend. Miskin (ribu jiwa)",$A$7,"Tahun",2021)/GETPIVOTDATA("Jml. Pend. Miskin (ribu jiwa)",$K$7,"Tahun",2021)</f>
        <v>#REF!</v>
      </c>
      <c r="PCP2" t="s">
        <v>764</v>
      </c>
      <c r="PCQ2" s="13">
        <f>GETPIVOTDATA("% Pend. Miskin",$F$7,"Tahun",2020)</f>
        <v>6.6950000000000003</v>
      </c>
      <c r="PCR2" s="13">
        <f>GETPIVOTDATA("% Pend. Miskin",$F$7,"Tahun",2021)</f>
        <v>6.9399999999999995</v>
      </c>
      <c r="PCS2" t="s">
        <v>763</v>
      </c>
      <c r="PCT2" s="13" t="e">
        <f>GETPIVOTDATA("Jml. Pend. Miskin (ribu jiwa)",$A$7,"Tahun",2020)/GETPIVOTDATA("Jml. Pend. Miskin (ribu jiwa)",$K$7,"Tahun",2020)</f>
        <v>#REF!</v>
      </c>
      <c r="PCU2" s="13" t="e">
        <f>GETPIVOTDATA("Jml. Pend. Miskin (ribu jiwa)",$A$7,"Tahun",2021)/GETPIVOTDATA("Jml. Pend. Miskin (ribu jiwa)",$K$7,"Tahun",2021)</f>
        <v>#REF!</v>
      </c>
      <c r="PCX2" t="s">
        <v>764</v>
      </c>
      <c r="PCY2" s="13">
        <f>GETPIVOTDATA("% Pend. Miskin",$F$7,"Tahun",2020)</f>
        <v>6.6950000000000003</v>
      </c>
      <c r="PCZ2" s="13">
        <f>GETPIVOTDATA("% Pend. Miskin",$F$7,"Tahun",2021)</f>
        <v>6.9399999999999995</v>
      </c>
      <c r="PDA2" t="s">
        <v>763</v>
      </c>
      <c r="PDB2" s="13" t="e">
        <f>GETPIVOTDATA("Jml. Pend. Miskin (ribu jiwa)",$A$7,"Tahun",2020)/GETPIVOTDATA("Jml. Pend. Miskin (ribu jiwa)",$K$7,"Tahun",2020)</f>
        <v>#REF!</v>
      </c>
      <c r="PDC2" s="13" t="e">
        <f>GETPIVOTDATA("Jml. Pend. Miskin (ribu jiwa)",$A$7,"Tahun",2021)/GETPIVOTDATA("Jml. Pend. Miskin (ribu jiwa)",$K$7,"Tahun",2021)</f>
        <v>#REF!</v>
      </c>
      <c r="PDF2" t="s">
        <v>764</v>
      </c>
      <c r="PDG2" s="13">
        <f>GETPIVOTDATA("% Pend. Miskin",$F$7,"Tahun",2020)</f>
        <v>6.6950000000000003</v>
      </c>
      <c r="PDH2" s="13">
        <f>GETPIVOTDATA("% Pend. Miskin",$F$7,"Tahun",2021)</f>
        <v>6.9399999999999995</v>
      </c>
      <c r="PDI2" t="s">
        <v>763</v>
      </c>
      <c r="PDJ2" s="13" t="e">
        <f>GETPIVOTDATA("Jml. Pend. Miskin (ribu jiwa)",$A$7,"Tahun",2020)/GETPIVOTDATA("Jml. Pend. Miskin (ribu jiwa)",$K$7,"Tahun",2020)</f>
        <v>#REF!</v>
      </c>
      <c r="PDK2" s="13" t="e">
        <f>GETPIVOTDATA("Jml. Pend. Miskin (ribu jiwa)",$A$7,"Tahun",2021)/GETPIVOTDATA("Jml. Pend. Miskin (ribu jiwa)",$K$7,"Tahun",2021)</f>
        <v>#REF!</v>
      </c>
      <c r="PDN2" t="s">
        <v>764</v>
      </c>
      <c r="PDO2" s="13">
        <f>GETPIVOTDATA("% Pend. Miskin",$F$7,"Tahun",2020)</f>
        <v>6.6950000000000003</v>
      </c>
      <c r="PDP2" s="13">
        <f>GETPIVOTDATA("% Pend. Miskin",$F$7,"Tahun",2021)</f>
        <v>6.9399999999999995</v>
      </c>
      <c r="PDQ2" t="s">
        <v>763</v>
      </c>
      <c r="PDR2" s="13" t="e">
        <f>GETPIVOTDATA("Jml. Pend. Miskin (ribu jiwa)",$A$7,"Tahun",2020)/GETPIVOTDATA("Jml. Pend. Miskin (ribu jiwa)",$K$7,"Tahun",2020)</f>
        <v>#REF!</v>
      </c>
      <c r="PDS2" s="13" t="e">
        <f>GETPIVOTDATA("Jml. Pend. Miskin (ribu jiwa)",$A$7,"Tahun",2021)/GETPIVOTDATA("Jml. Pend. Miskin (ribu jiwa)",$K$7,"Tahun",2021)</f>
        <v>#REF!</v>
      </c>
      <c r="PDV2" t="s">
        <v>764</v>
      </c>
      <c r="PDW2" s="13">
        <f>GETPIVOTDATA("% Pend. Miskin",$F$7,"Tahun",2020)</f>
        <v>6.6950000000000003</v>
      </c>
      <c r="PDX2" s="13">
        <f>GETPIVOTDATA("% Pend. Miskin",$F$7,"Tahun",2021)</f>
        <v>6.9399999999999995</v>
      </c>
      <c r="PDY2" t="s">
        <v>763</v>
      </c>
      <c r="PDZ2" s="13" t="e">
        <f>GETPIVOTDATA("Jml. Pend. Miskin (ribu jiwa)",$A$7,"Tahun",2020)/GETPIVOTDATA("Jml. Pend. Miskin (ribu jiwa)",$K$7,"Tahun",2020)</f>
        <v>#REF!</v>
      </c>
      <c r="PEA2" s="13" t="e">
        <f>GETPIVOTDATA("Jml. Pend. Miskin (ribu jiwa)",$A$7,"Tahun",2021)/GETPIVOTDATA("Jml. Pend. Miskin (ribu jiwa)",$K$7,"Tahun",2021)</f>
        <v>#REF!</v>
      </c>
      <c r="PED2" t="s">
        <v>764</v>
      </c>
      <c r="PEE2" s="13">
        <f>GETPIVOTDATA("% Pend. Miskin",$F$7,"Tahun",2020)</f>
        <v>6.6950000000000003</v>
      </c>
      <c r="PEF2" s="13">
        <f>GETPIVOTDATA("% Pend. Miskin",$F$7,"Tahun",2021)</f>
        <v>6.9399999999999995</v>
      </c>
      <c r="PEG2" t="s">
        <v>763</v>
      </c>
      <c r="PEH2" s="13" t="e">
        <f>GETPIVOTDATA("Jml. Pend. Miskin (ribu jiwa)",$A$7,"Tahun",2020)/GETPIVOTDATA("Jml. Pend. Miskin (ribu jiwa)",$K$7,"Tahun",2020)</f>
        <v>#REF!</v>
      </c>
      <c r="PEI2" s="13" t="e">
        <f>GETPIVOTDATA("Jml. Pend. Miskin (ribu jiwa)",$A$7,"Tahun",2021)/GETPIVOTDATA("Jml. Pend. Miskin (ribu jiwa)",$K$7,"Tahun",2021)</f>
        <v>#REF!</v>
      </c>
      <c r="PEL2" t="s">
        <v>764</v>
      </c>
      <c r="PEM2" s="13">
        <f>GETPIVOTDATA("% Pend. Miskin",$F$7,"Tahun",2020)</f>
        <v>6.6950000000000003</v>
      </c>
      <c r="PEN2" s="13">
        <f>GETPIVOTDATA("% Pend. Miskin",$F$7,"Tahun",2021)</f>
        <v>6.9399999999999995</v>
      </c>
      <c r="PEO2" t="s">
        <v>763</v>
      </c>
      <c r="PEP2" s="13" t="e">
        <f>GETPIVOTDATA("Jml. Pend. Miskin (ribu jiwa)",$A$7,"Tahun",2020)/GETPIVOTDATA("Jml. Pend. Miskin (ribu jiwa)",$K$7,"Tahun",2020)</f>
        <v>#REF!</v>
      </c>
      <c r="PEQ2" s="13" t="e">
        <f>GETPIVOTDATA("Jml. Pend. Miskin (ribu jiwa)",$A$7,"Tahun",2021)/GETPIVOTDATA("Jml. Pend. Miskin (ribu jiwa)",$K$7,"Tahun",2021)</f>
        <v>#REF!</v>
      </c>
      <c r="PET2" t="s">
        <v>764</v>
      </c>
      <c r="PEU2" s="13">
        <f>GETPIVOTDATA("% Pend. Miskin",$F$7,"Tahun",2020)</f>
        <v>6.6950000000000003</v>
      </c>
      <c r="PEV2" s="13">
        <f>GETPIVOTDATA("% Pend. Miskin",$F$7,"Tahun",2021)</f>
        <v>6.9399999999999995</v>
      </c>
      <c r="PEW2" t="s">
        <v>763</v>
      </c>
      <c r="PEX2" s="13" t="e">
        <f>GETPIVOTDATA("Jml. Pend. Miskin (ribu jiwa)",$A$7,"Tahun",2020)/GETPIVOTDATA("Jml. Pend. Miskin (ribu jiwa)",$K$7,"Tahun",2020)</f>
        <v>#REF!</v>
      </c>
      <c r="PEY2" s="13" t="e">
        <f>GETPIVOTDATA("Jml. Pend. Miskin (ribu jiwa)",$A$7,"Tahun",2021)/GETPIVOTDATA("Jml. Pend. Miskin (ribu jiwa)",$K$7,"Tahun",2021)</f>
        <v>#REF!</v>
      </c>
      <c r="PFB2" t="s">
        <v>764</v>
      </c>
      <c r="PFC2" s="13">
        <f>GETPIVOTDATA("% Pend. Miskin",$F$7,"Tahun",2020)</f>
        <v>6.6950000000000003</v>
      </c>
      <c r="PFD2" s="13">
        <f>GETPIVOTDATA("% Pend. Miskin",$F$7,"Tahun",2021)</f>
        <v>6.9399999999999995</v>
      </c>
      <c r="PFE2" t="s">
        <v>763</v>
      </c>
      <c r="PFF2" s="13" t="e">
        <f>GETPIVOTDATA("Jml. Pend. Miskin (ribu jiwa)",$A$7,"Tahun",2020)/GETPIVOTDATA("Jml. Pend. Miskin (ribu jiwa)",$K$7,"Tahun",2020)</f>
        <v>#REF!</v>
      </c>
      <c r="PFG2" s="13" t="e">
        <f>GETPIVOTDATA("Jml. Pend. Miskin (ribu jiwa)",$A$7,"Tahun",2021)/GETPIVOTDATA("Jml. Pend. Miskin (ribu jiwa)",$K$7,"Tahun",2021)</f>
        <v>#REF!</v>
      </c>
      <c r="PFJ2" t="s">
        <v>764</v>
      </c>
      <c r="PFK2" s="13">
        <f>GETPIVOTDATA("% Pend. Miskin",$F$7,"Tahun",2020)</f>
        <v>6.6950000000000003</v>
      </c>
      <c r="PFL2" s="13">
        <f>GETPIVOTDATA("% Pend. Miskin",$F$7,"Tahun",2021)</f>
        <v>6.9399999999999995</v>
      </c>
      <c r="PFM2" t="s">
        <v>763</v>
      </c>
      <c r="PFN2" s="13" t="e">
        <f>GETPIVOTDATA("Jml. Pend. Miskin (ribu jiwa)",$A$7,"Tahun",2020)/GETPIVOTDATA("Jml. Pend. Miskin (ribu jiwa)",$K$7,"Tahun",2020)</f>
        <v>#REF!</v>
      </c>
      <c r="PFO2" s="13" t="e">
        <f>GETPIVOTDATA("Jml. Pend. Miskin (ribu jiwa)",$A$7,"Tahun",2021)/GETPIVOTDATA("Jml. Pend. Miskin (ribu jiwa)",$K$7,"Tahun",2021)</f>
        <v>#REF!</v>
      </c>
      <c r="PFR2" t="s">
        <v>764</v>
      </c>
      <c r="PFS2" s="13">
        <f>GETPIVOTDATA("% Pend. Miskin",$F$7,"Tahun",2020)</f>
        <v>6.6950000000000003</v>
      </c>
      <c r="PFT2" s="13">
        <f>GETPIVOTDATA("% Pend. Miskin",$F$7,"Tahun",2021)</f>
        <v>6.9399999999999995</v>
      </c>
      <c r="PFU2" t="s">
        <v>763</v>
      </c>
      <c r="PFV2" s="13" t="e">
        <f>GETPIVOTDATA("Jml. Pend. Miskin (ribu jiwa)",$A$7,"Tahun",2020)/GETPIVOTDATA("Jml. Pend. Miskin (ribu jiwa)",$K$7,"Tahun",2020)</f>
        <v>#REF!</v>
      </c>
      <c r="PFW2" s="13" t="e">
        <f>GETPIVOTDATA("Jml. Pend. Miskin (ribu jiwa)",$A$7,"Tahun",2021)/GETPIVOTDATA("Jml. Pend. Miskin (ribu jiwa)",$K$7,"Tahun",2021)</f>
        <v>#REF!</v>
      </c>
      <c r="PFZ2" t="s">
        <v>764</v>
      </c>
      <c r="PGA2" s="13">
        <f>GETPIVOTDATA("% Pend. Miskin",$F$7,"Tahun",2020)</f>
        <v>6.6950000000000003</v>
      </c>
      <c r="PGB2" s="13">
        <f>GETPIVOTDATA("% Pend. Miskin",$F$7,"Tahun",2021)</f>
        <v>6.9399999999999995</v>
      </c>
      <c r="PGC2" t="s">
        <v>763</v>
      </c>
      <c r="PGD2" s="13" t="e">
        <f>GETPIVOTDATA("Jml. Pend. Miskin (ribu jiwa)",$A$7,"Tahun",2020)/GETPIVOTDATA("Jml. Pend. Miskin (ribu jiwa)",$K$7,"Tahun",2020)</f>
        <v>#REF!</v>
      </c>
      <c r="PGE2" s="13" t="e">
        <f>GETPIVOTDATA("Jml. Pend. Miskin (ribu jiwa)",$A$7,"Tahun",2021)/GETPIVOTDATA("Jml. Pend. Miskin (ribu jiwa)",$K$7,"Tahun",2021)</f>
        <v>#REF!</v>
      </c>
      <c r="PGH2" t="s">
        <v>764</v>
      </c>
      <c r="PGI2" s="13">
        <f>GETPIVOTDATA("% Pend. Miskin",$F$7,"Tahun",2020)</f>
        <v>6.6950000000000003</v>
      </c>
      <c r="PGJ2" s="13">
        <f>GETPIVOTDATA("% Pend. Miskin",$F$7,"Tahun",2021)</f>
        <v>6.9399999999999995</v>
      </c>
      <c r="PGK2" t="s">
        <v>763</v>
      </c>
      <c r="PGL2" s="13" t="e">
        <f>GETPIVOTDATA("Jml. Pend. Miskin (ribu jiwa)",$A$7,"Tahun",2020)/GETPIVOTDATA("Jml. Pend. Miskin (ribu jiwa)",$K$7,"Tahun",2020)</f>
        <v>#REF!</v>
      </c>
      <c r="PGM2" s="13" t="e">
        <f>GETPIVOTDATA("Jml. Pend. Miskin (ribu jiwa)",$A$7,"Tahun",2021)/GETPIVOTDATA("Jml. Pend. Miskin (ribu jiwa)",$K$7,"Tahun",2021)</f>
        <v>#REF!</v>
      </c>
      <c r="PGP2" t="s">
        <v>764</v>
      </c>
      <c r="PGQ2" s="13">
        <f>GETPIVOTDATA("% Pend. Miskin",$F$7,"Tahun",2020)</f>
        <v>6.6950000000000003</v>
      </c>
      <c r="PGR2" s="13">
        <f>GETPIVOTDATA("% Pend. Miskin",$F$7,"Tahun",2021)</f>
        <v>6.9399999999999995</v>
      </c>
      <c r="PGS2" t="s">
        <v>763</v>
      </c>
      <c r="PGT2" s="13" t="e">
        <f>GETPIVOTDATA("Jml. Pend. Miskin (ribu jiwa)",$A$7,"Tahun",2020)/GETPIVOTDATA("Jml. Pend. Miskin (ribu jiwa)",$K$7,"Tahun",2020)</f>
        <v>#REF!</v>
      </c>
      <c r="PGU2" s="13" t="e">
        <f>GETPIVOTDATA("Jml. Pend. Miskin (ribu jiwa)",$A$7,"Tahun",2021)/GETPIVOTDATA("Jml. Pend. Miskin (ribu jiwa)",$K$7,"Tahun",2021)</f>
        <v>#REF!</v>
      </c>
      <c r="PGX2" t="s">
        <v>764</v>
      </c>
      <c r="PGY2" s="13">
        <f>GETPIVOTDATA("% Pend. Miskin",$F$7,"Tahun",2020)</f>
        <v>6.6950000000000003</v>
      </c>
      <c r="PGZ2" s="13">
        <f>GETPIVOTDATA("% Pend. Miskin",$F$7,"Tahun",2021)</f>
        <v>6.9399999999999995</v>
      </c>
      <c r="PHA2" t="s">
        <v>763</v>
      </c>
      <c r="PHB2" s="13" t="e">
        <f>GETPIVOTDATA("Jml. Pend. Miskin (ribu jiwa)",$A$7,"Tahun",2020)/GETPIVOTDATA("Jml. Pend. Miskin (ribu jiwa)",$K$7,"Tahun",2020)</f>
        <v>#REF!</v>
      </c>
      <c r="PHC2" s="13" t="e">
        <f>GETPIVOTDATA("Jml. Pend. Miskin (ribu jiwa)",$A$7,"Tahun",2021)/GETPIVOTDATA("Jml. Pend. Miskin (ribu jiwa)",$K$7,"Tahun",2021)</f>
        <v>#REF!</v>
      </c>
      <c r="PHF2" t="s">
        <v>764</v>
      </c>
      <c r="PHG2" s="13">
        <f>GETPIVOTDATA("% Pend. Miskin",$F$7,"Tahun",2020)</f>
        <v>6.6950000000000003</v>
      </c>
      <c r="PHH2" s="13">
        <f>GETPIVOTDATA("% Pend. Miskin",$F$7,"Tahun",2021)</f>
        <v>6.9399999999999995</v>
      </c>
      <c r="PHI2" t="s">
        <v>763</v>
      </c>
      <c r="PHJ2" s="13" t="e">
        <f>GETPIVOTDATA("Jml. Pend. Miskin (ribu jiwa)",$A$7,"Tahun",2020)/GETPIVOTDATA("Jml. Pend. Miskin (ribu jiwa)",$K$7,"Tahun",2020)</f>
        <v>#REF!</v>
      </c>
      <c r="PHK2" s="13" t="e">
        <f>GETPIVOTDATA("Jml. Pend. Miskin (ribu jiwa)",$A$7,"Tahun",2021)/GETPIVOTDATA("Jml. Pend. Miskin (ribu jiwa)",$K$7,"Tahun",2021)</f>
        <v>#REF!</v>
      </c>
      <c r="PHN2" t="s">
        <v>764</v>
      </c>
      <c r="PHO2" s="13">
        <f>GETPIVOTDATA("% Pend. Miskin",$F$7,"Tahun",2020)</f>
        <v>6.6950000000000003</v>
      </c>
      <c r="PHP2" s="13">
        <f>GETPIVOTDATA("% Pend. Miskin",$F$7,"Tahun",2021)</f>
        <v>6.9399999999999995</v>
      </c>
      <c r="PHQ2" t="s">
        <v>763</v>
      </c>
      <c r="PHR2" s="13" t="e">
        <f>GETPIVOTDATA("Jml. Pend. Miskin (ribu jiwa)",$A$7,"Tahun",2020)/GETPIVOTDATA("Jml. Pend. Miskin (ribu jiwa)",$K$7,"Tahun",2020)</f>
        <v>#REF!</v>
      </c>
      <c r="PHS2" s="13" t="e">
        <f>GETPIVOTDATA("Jml. Pend. Miskin (ribu jiwa)",$A$7,"Tahun",2021)/GETPIVOTDATA("Jml. Pend. Miskin (ribu jiwa)",$K$7,"Tahun",2021)</f>
        <v>#REF!</v>
      </c>
      <c r="PHV2" t="s">
        <v>764</v>
      </c>
      <c r="PHW2" s="13">
        <f>GETPIVOTDATA("% Pend. Miskin",$F$7,"Tahun",2020)</f>
        <v>6.6950000000000003</v>
      </c>
      <c r="PHX2" s="13">
        <f>GETPIVOTDATA("% Pend. Miskin",$F$7,"Tahun",2021)</f>
        <v>6.9399999999999995</v>
      </c>
      <c r="PHY2" t="s">
        <v>763</v>
      </c>
      <c r="PHZ2" s="13" t="e">
        <f>GETPIVOTDATA("Jml. Pend. Miskin (ribu jiwa)",$A$7,"Tahun",2020)/GETPIVOTDATA("Jml. Pend. Miskin (ribu jiwa)",$K$7,"Tahun",2020)</f>
        <v>#REF!</v>
      </c>
      <c r="PIA2" s="13" t="e">
        <f>GETPIVOTDATA("Jml. Pend. Miskin (ribu jiwa)",$A$7,"Tahun",2021)/GETPIVOTDATA("Jml. Pend. Miskin (ribu jiwa)",$K$7,"Tahun",2021)</f>
        <v>#REF!</v>
      </c>
      <c r="PID2" t="s">
        <v>764</v>
      </c>
      <c r="PIE2" s="13">
        <f>GETPIVOTDATA("% Pend. Miskin",$F$7,"Tahun",2020)</f>
        <v>6.6950000000000003</v>
      </c>
      <c r="PIF2" s="13">
        <f>GETPIVOTDATA("% Pend. Miskin",$F$7,"Tahun",2021)</f>
        <v>6.9399999999999995</v>
      </c>
      <c r="PIG2" t="s">
        <v>763</v>
      </c>
      <c r="PIH2" s="13" t="e">
        <f>GETPIVOTDATA("Jml. Pend. Miskin (ribu jiwa)",$A$7,"Tahun",2020)/GETPIVOTDATA("Jml. Pend. Miskin (ribu jiwa)",$K$7,"Tahun",2020)</f>
        <v>#REF!</v>
      </c>
      <c r="PII2" s="13" t="e">
        <f>GETPIVOTDATA("Jml. Pend. Miskin (ribu jiwa)",$A$7,"Tahun",2021)/GETPIVOTDATA("Jml. Pend. Miskin (ribu jiwa)",$K$7,"Tahun",2021)</f>
        <v>#REF!</v>
      </c>
      <c r="PIL2" t="s">
        <v>764</v>
      </c>
      <c r="PIM2" s="13">
        <f>GETPIVOTDATA("% Pend. Miskin",$F$7,"Tahun",2020)</f>
        <v>6.6950000000000003</v>
      </c>
      <c r="PIN2" s="13">
        <f>GETPIVOTDATA("% Pend. Miskin",$F$7,"Tahun",2021)</f>
        <v>6.9399999999999995</v>
      </c>
      <c r="PIO2" t="s">
        <v>763</v>
      </c>
      <c r="PIP2" s="13" t="e">
        <f>GETPIVOTDATA("Jml. Pend. Miskin (ribu jiwa)",$A$7,"Tahun",2020)/GETPIVOTDATA("Jml. Pend. Miskin (ribu jiwa)",$K$7,"Tahun",2020)</f>
        <v>#REF!</v>
      </c>
      <c r="PIQ2" s="13" t="e">
        <f>GETPIVOTDATA("Jml. Pend. Miskin (ribu jiwa)",$A$7,"Tahun",2021)/GETPIVOTDATA("Jml. Pend. Miskin (ribu jiwa)",$K$7,"Tahun",2021)</f>
        <v>#REF!</v>
      </c>
      <c r="PIT2" t="s">
        <v>764</v>
      </c>
      <c r="PIU2" s="13">
        <f>GETPIVOTDATA("% Pend. Miskin",$F$7,"Tahun",2020)</f>
        <v>6.6950000000000003</v>
      </c>
      <c r="PIV2" s="13">
        <f>GETPIVOTDATA("% Pend. Miskin",$F$7,"Tahun",2021)</f>
        <v>6.9399999999999995</v>
      </c>
      <c r="PIW2" t="s">
        <v>763</v>
      </c>
      <c r="PIX2" s="13" t="e">
        <f>GETPIVOTDATA("Jml. Pend. Miskin (ribu jiwa)",$A$7,"Tahun",2020)/GETPIVOTDATA("Jml. Pend. Miskin (ribu jiwa)",$K$7,"Tahun",2020)</f>
        <v>#REF!</v>
      </c>
      <c r="PIY2" s="13" t="e">
        <f>GETPIVOTDATA("Jml. Pend. Miskin (ribu jiwa)",$A$7,"Tahun",2021)/GETPIVOTDATA("Jml. Pend. Miskin (ribu jiwa)",$K$7,"Tahun",2021)</f>
        <v>#REF!</v>
      </c>
      <c r="PJB2" t="s">
        <v>764</v>
      </c>
      <c r="PJC2" s="13">
        <f>GETPIVOTDATA("% Pend. Miskin",$F$7,"Tahun",2020)</f>
        <v>6.6950000000000003</v>
      </c>
      <c r="PJD2" s="13">
        <f>GETPIVOTDATA("% Pend. Miskin",$F$7,"Tahun",2021)</f>
        <v>6.9399999999999995</v>
      </c>
      <c r="PJE2" t="s">
        <v>763</v>
      </c>
      <c r="PJF2" s="13" t="e">
        <f>GETPIVOTDATA("Jml. Pend. Miskin (ribu jiwa)",$A$7,"Tahun",2020)/GETPIVOTDATA("Jml. Pend. Miskin (ribu jiwa)",$K$7,"Tahun",2020)</f>
        <v>#REF!</v>
      </c>
      <c r="PJG2" s="13" t="e">
        <f>GETPIVOTDATA("Jml. Pend. Miskin (ribu jiwa)",$A$7,"Tahun",2021)/GETPIVOTDATA("Jml. Pend. Miskin (ribu jiwa)",$K$7,"Tahun",2021)</f>
        <v>#REF!</v>
      </c>
      <c r="PJJ2" t="s">
        <v>764</v>
      </c>
      <c r="PJK2" s="13">
        <f>GETPIVOTDATA("% Pend. Miskin",$F$7,"Tahun",2020)</f>
        <v>6.6950000000000003</v>
      </c>
      <c r="PJL2" s="13">
        <f>GETPIVOTDATA("% Pend. Miskin",$F$7,"Tahun",2021)</f>
        <v>6.9399999999999995</v>
      </c>
      <c r="PJM2" t="s">
        <v>763</v>
      </c>
      <c r="PJN2" s="13" t="e">
        <f>GETPIVOTDATA("Jml. Pend. Miskin (ribu jiwa)",$A$7,"Tahun",2020)/GETPIVOTDATA("Jml. Pend. Miskin (ribu jiwa)",$K$7,"Tahun",2020)</f>
        <v>#REF!</v>
      </c>
      <c r="PJO2" s="13" t="e">
        <f>GETPIVOTDATA("Jml. Pend. Miskin (ribu jiwa)",$A$7,"Tahun",2021)/GETPIVOTDATA("Jml. Pend. Miskin (ribu jiwa)",$K$7,"Tahun",2021)</f>
        <v>#REF!</v>
      </c>
      <c r="PJR2" t="s">
        <v>764</v>
      </c>
      <c r="PJS2" s="13">
        <f>GETPIVOTDATA("% Pend. Miskin",$F$7,"Tahun",2020)</f>
        <v>6.6950000000000003</v>
      </c>
      <c r="PJT2" s="13">
        <f>GETPIVOTDATA("% Pend. Miskin",$F$7,"Tahun",2021)</f>
        <v>6.9399999999999995</v>
      </c>
      <c r="PJU2" t="s">
        <v>763</v>
      </c>
      <c r="PJV2" s="13" t="e">
        <f>GETPIVOTDATA("Jml. Pend. Miskin (ribu jiwa)",$A$7,"Tahun",2020)/GETPIVOTDATA("Jml. Pend. Miskin (ribu jiwa)",$K$7,"Tahun",2020)</f>
        <v>#REF!</v>
      </c>
      <c r="PJW2" s="13" t="e">
        <f>GETPIVOTDATA("Jml. Pend. Miskin (ribu jiwa)",$A$7,"Tahun",2021)/GETPIVOTDATA("Jml. Pend. Miskin (ribu jiwa)",$K$7,"Tahun",2021)</f>
        <v>#REF!</v>
      </c>
      <c r="PJZ2" t="s">
        <v>764</v>
      </c>
      <c r="PKA2" s="13">
        <f>GETPIVOTDATA("% Pend. Miskin",$F$7,"Tahun",2020)</f>
        <v>6.6950000000000003</v>
      </c>
      <c r="PKB2" s="13">
        <f>GETPIVOTDATA("% Pend. Miskin",$F$7,"Tahun",2021)</f>
        <v>6.9399999999999995</v>
      </c>
      <c r="PKC2" t="s">
        <v>763</v>
      </c>
      <c r="PKD2" s="13" t="e">
        <f>GETPIVOTDATA("Jml. Pend. Miskin (ribu jiwa)",$A$7,"Tahun",2020)/GETPIVOTDATA("Jml. Pend. Miskin (ribu jiwa)",$K$7,"Tahun",2020)</f>
        <v>#REF!</v>
      </c>
      <c r="PKE2" s="13" t="e">
        <f>GETPIVOTDATA("Jml. Pend. Miskin (ribu jiwa)",$A$7,"Tahun",2021)/GETPIVOTDATA("Jml. Pend. Miskin (ribu jiwa)",$K$7,"Tahun",2021)</f>
        <v>#REF!</v>
      </c>
      <c r="PKH2" t="s">
        <v>764</v>
      </c>
      <c r="PKI2" s="13">
        <f>GETPIVOTDATA("% Pend. Miskin",$F$7,"Tahun",2020)</f>
        <v>6.6950000000000003</v>
      </c>
      <c r="PKJ2" s="13">
        <f>GETPIVOTDATA("% Pend. Miskin",$F$7,"Tahun",2021)</f>
        <v>6.9399999999999995</v>
      </c>
      <c r="PKK2" t="s">
        <v>763</v>
      </c>
      <c r="PKL2" s="13" t="e">
        <f>GETPIVOTDATA("Jml. Pend. Miskin (ribu jiwa)",$A$7,"Tahun",2020)/GETPIVOTDATA("Jml. Pend. Miskin (ribu jiwa)",$K$7,"Tahun",2020)</f>
        <v>#REF!</v>
      </c>
      <c r="PKM2" s="13" t="e">
        <f>GETPIVOTDATA("Jml. Pend. Miskin (ribu jiwa)",$A$7,"Tahun",2021)/GETPIVOTDATA("Jml. Pend. Miskin (ribu jiwa)",$K$7,"Tahun",2021)</f>
        <v>#REF!</v>
      </c>
      <c r="PKP2" t="s">
        <v>764</v>
      </c>
      <c r="PKQ2" s="13">
        <f>GETPIVOTDATA("% Pend. Miskin",$F$7,"Tahun",2020)</f>
        <v>6.6950000000000003</v>
      </c>
      <c r="PKR2" s="13">
        <f>GETPIVOTDATA("% Pend. Miskin",$F$7,"Tahun",2021)</f>
        <v>6.9399999999999995</v>
      </c>
      <c r="PKS2" t="s">
        <v>763</v>
      </c>
      <c r="PKT2" s="13" t="e">
        <f>GETPIVOTDATA("Jml. Pend. Miskin (ribu jiwa)",$A$7,"Tahun",2020)/GETPIVOTDATA("Jml. Pend. Miskin (ribu jiwa)",$K$7,"Tahun",2020)</f>
        <v>#REF!</v>
      </c>
      <c r="PKU2" s="13" t="e">
        <f>GETPIVOTDATA("Jml. Pend. Miskin (ribu jiwa)",$A$7,"Tahun",2021)/GETPIVOTDATA("Jml. Pend. Miskin (ribu jiwa)",$K$7,"Tahun",2021)</f>
        <v>#REF!</v>
      </c>
      <c r="PKX2" t="s">
        <v>764</v>
      </c>
      <c r="PKY2" s="13">
        <f>GETPIVOTDATA("% Pend. Miskin",$F$7,"Tahun",2020)</f>
        <v>6.6950000000000003</v>
      </c>
      <c r="PKZ2" s="13">
        <f>GETPIVOTDATA("% Pend. Miskin",$F$7,"Tahun",2021)</f>
        <v>6.9399999999999995</v>
      </c>
      <c r="PLA2" t="s">
        <v>763</v>
      </c>
      <c r="PLB2" s="13" t="e">
        <f>GETPIVOTDATA("Jml. Pend. Miskin (ribu jiwa)",$A$7,"Tahun",2020)/GETPIVOTDATA("Jml. Pend. Miskin (ribu jiwa)",$K$7,"Tahun",2020)</f>
        <v>#REF!</v>
      </c>
      <c r="PLC2" s="13" t="e">
        <f>GETPIVOTDATA("Jml. Pend. Miskin (ribu jiwa)",$A$7,"Tahun",2021)/GETPIVOTDATA("Jml. Pend. Miskin (ribu jiwa)",$K$7,"Tahun",2021)</f>
        <v>#REF!</v>
      </c>
      <c r="PLF2" t="s">
        <v>764</v>
      </c>
      <c r="PLG2" s="13">
        <f>GETPIVOTDATA("% Pend. Miskin",$F$7,"Tahun",2020)</f>
        <v>6.6950000000000003</v>
      </c>
      <c r="PLH2" s="13">
        <f>GETPIVOTDATA("% Pend. Miskin",$F$7,"Tahun",2021)</f>
        <v>6.9399999999999995</v>
      </c>
      <c r="PLI2" t="s">
        <v>763</v>
      </c>
      <c r="PLJ2" s="13" t="e">
        <f>GETPIVOTDATA("Jml. Pend. Miskin (ribu jiwa)",$A$7,"Tahun",2020)/GETPIVOTDATA("Jml. Pend. Miskin (ribu jiwa)",$K$7,"Tahun",2020)</f>
        <v>#REF!</v>
      </c>
      <c r="PLK2" s="13" t="e">
        <f>GETPIVOTDATA("Jml. Pend. Miskin (ribu jiwa)",$A$7,"Tahun",2021)/GETPIVOTDATA("Jml. Pend. Miskin (ribu jiwa)",$K$7,"Tahun",2021)</f>
        <v>#REF!</v>
      </c>
      <c r="PLN2" t="s">
        <v>764</v>
      </c>
      <c r="PLO2" s="13">
        <f>GETPIVOTDATA("% Pend. Miskin",$F$7,"Tahun",2020)</f>
        <v>6.6950000000000003</v>
      </c>
      <c r="PLP2" s="13">
        <f>GETPIVOTDATA("% Pend. Miskin",$F$7,"Tahun",2021)</f>
        <v>6.9399999999999995</v>
      </c>
      <c r="PLQ2" t="s">
        <v>763</v>
      </c>
      <c r="PLR2" s="13" t="e">
        <f>GETPIVOTDATA("Jml. Pend. Miskin (ribu jiwa)",$A$7,"Tahun",2020)/GETPIVOTDATA("Jml. Pend. Miskin (ribu jiwa)",$K$7,"Tahun",2020)</f>
        <v>#REF!</v>
      </c>
      <c r="PLS2" s="13" t="e">
        <f>GETPIVOTDATA("Jml. Pend. Miskin (ribu jiwa)",$A$7,"Tahun",2021)/GETPIVOTDATA("Jml. Pend. Miskin (ribu jiwa)",$K$7,"Tahun",2021)</f>
        <v>#REF!</v>
      </c>
      <c r="PLV2" t="s">
        <v>764</v>
      </c>
      <c r="PLW2" s="13">
        <f>GETPIVOTDATA("% Pend. Miskin",$F$7,"Tahun",2020)</f>
        <v>6.6950000000000003</v>
      </c>
      <c r="PLX2" s="13">
        <f>GETPIVOTDATA("% Pend. Miskin",$F$7,"Tahun",2021)</f>
        <v>6.9399999999999995</v>
      </c>
      <c r="PLY2" t="s">
        <v>763</v>
      </c>
      <c r="PLZ2" s="13" t="e">
        <f>GETPIVOTDATA("Jml. Pend. Miskin (ribu jiwa)",$A$7,"Tahun",2020)/GETPIVOTDATA("Jml. Pend. Miskin (ribu jiwa)",$K$7,"Tahun",2020)</f>
        <v>#REF!</v>
      </c>
      <c r="PMA2" s="13" t="e">
        <f>GETPIVOTDATA("Jml. Pend. Miskin (ribu jiwa)",$A$7,"Tahun",2021)/GETPIVOTDATA("Jml. Pend. Miskin (ribu jiwa)",$K$7,"Tahun",2021)</f>
        <v>#REF!</v>
      </c>
      <c r="PMD2" t="s">
        <v>764</v>
      </c>
      <c r="PME2" s="13">
        <f>GETPIVOTDATA("% Pend. Miskin",$F$7,"Tahun",2020)</f>
        <v>6.6950000000000003</v>
      </c>
      <c r="PMF2" s="13">
        <f>GETPIVOTDATA("% Pend. Miskin",$F$7,"Tahun",2021)</f>
        <v>6.9399999999999995</v>
      </c>
      <c r="PMG2" t="s">
        <v>763</v>
      </c>
      <c r="PMH2" s="13" t="e">
        <f>GETPIVOTDATA("Jml. Pend. Miskin (ribu jiwa)",$A$7,"Tahun",2020)/GETPIVOTDATA("Jml. Pend. Miskin (ribu jiwa)",$K$7,"Tahun",2020)</f>
        <v>#REF!</v>
      </c>
      <c r="PMI2" s="13" t="e">
        <f>GETPIVOTDATA("Jml. Pend. Miskin (ribu jiwa)",$A$7,"Tahun",2021)/GETPIVOTDATA("Jml. Pend. Miskin (ribu jiwa)",$K$7,"Tahun",2021)</f>
        <v>#REF!</v>
      </c>
      <c r="PML2" t="s">
        <v>764</v>
      </c>
      <c r="PMM2" s="13">
        <f>GETPIVOTDATA("% Pend. Miskin",$F$7,"Tahun",2020)</f>
        <v>6.6950000000000003</v>
      </c>
      <c r="PMN2" s="13">
        <f>GETPIVOTDATA("% Pend. Miskin",$F$7,"Tahun",2021)</f>
        <v>6.9399999999999995</v>
      </c>
      <c r="PMO2" t="s">
        <v>763</v>
      </c>
      <c r="PMP2" s="13" t="e">
        <f>GETPIVOTDATA("Jml. Pend. Miskin (ribu jiwa)",$A$7,"Tahun",2020)/GETPIVOTDATA("Jml. Pend. Miskin (ribu jiwa)",$K$7,"Tahun",2020)</f>
        <v>#REF!</v>
      </c>
      <c r="PMQ2" s="13" t="e">
        <f>GETPIVOTDATA("Jml. Pend. Miskin (ribu jiwa)",$A$7,"Tahun",2021)/GETPIVOTDATA("Jml. Pend. Miskin (ribu jiwa)",$K$7,"Tahun",2021)</f>
        <v>#REF!</v>
      </c>
      <c r="PMT2" t="s">
        <v>764</v>
      </c>
      <c r="PMU2" s="13">
        <f>GETPIVOTDATA("% Pend. Miskin",$F$7,"Tahun",2020)</f>
        <v>6.6950000000000003</v>
      </c>
      <c r="PMV2" s="13">
        <f>GETPIVOTDATA("% Pend. Miskin",$F$7,"Tahun",2021)</f>
        <v>6.9399999999999995</v>
      </c>
      <c r="PMW2" t="s">
        <v>763</v>
      </c>
      <c r="PMX2" s="13" t="e">
        <f>GETPIVOTDATA("Jml. Pend. Miskin (ribu jiwa)",$A$7,"Tahun",2020)/GETPIVOTDATA("Jml. Pend. Miskin (ribu jiwa)",$K$7,"Tahun",2020)</f>
        <v>#REF!</v>
      </c>
      <c r="PMY2" s="13" t="e">
        <f>GETPIVOTDATA("Jml. Pend. Miskin (ribu jiwa)",$A$7,"Tahun",2021)/GETPIVOTDATA("Jml. Pend. Miskin (ribu jiwa)",$K$7,"Tahun",2021)</f>
        <v>#REF!</v>
      </c>
      <c r="PNB2" t="s">
        <v>764</v>
      </c>
      <c r="PNC2" s="13">
        <f>GETPIVOTDATA("% Pend. Miskin",$F$7,"Tahun",2020)</f>
        <v>6.6950000000000003</v>
      </c>
      <c r="PND2" s="13">
        <f>GETPIVOTDATA("% Pend. Miskin",$F$7,"Tahun",2021)</f>
        <v>6.9399999999999995</v>
      </c>
      <c r="PNE2" t="s">
        <v>763</v>
      </c>
      <c r="PNF2" s="13" t="e">
        <f>GETPIVOTDATA("Jml. Pend. Miskin (ribu jiwa)",$A$7,"Tahun",2020)/GETPIVOTDATA("Jml. Pend. Miskin (ribu jiwa)",$K$7,"Tahun",2020)</f>
        <v>#REF!</v>
      </c>
      <c r="PNG2" s="13" t="e">
        <f>GETPIVOTDATA("Jml. Pend. Miskin (ribu jiwa)",$A$7,"Tahun",2021)/GETPIVOTDATA("Jml. Pend. Miskin (ribu jiwa)",$K$7,"Tahun",2021)</f>
        <v>#REF!</v>
      </c>
      <c r="PNJ2" t="s">
        <v>764</v>
      </c>
      <c r="PNK2" s="13">
        <f>GETPIVOTDATA("% Pend. Miskin",$F$7,"Tahun",2020)</f>
        <v>6.6950000000000003</v>
      </c>
      <c r="PNL2" s="13">
        <f>GETPIVOTDATA("% Pend. Miskin",$F$7,"Tahun",2021)</f>
        <v>6.9399999999999995</v>
      </c>
      <c r="PNM2" t="s">
        <v>763</v>
      </c>
      <c r="PNN2" s="13" t="e">
        <f>GETPIVOTDATA("Jml. Pend. Miskin (ribu jiwa)",$A$7,"Tahun",2020)/GETPIVOTDATA("Jml. Pend. Miskin (ribu jiwa)",$K$7,"Tahun",2020)</f>
        <v>#REF!</v>
      </c>
      <c r="PNO2" s="13" t="e">
        <f>GETPIVOTDATA("Jml. Pend. Miskin (ribu jiwa)",$A$7,"Tahun",2021)/GETPIVOTDATA("Jml. Pend. Miskin (ribu jiwa)",$K$7,"Tahun",2021)</f>
        <v>#REF!</v>
      </c>
      <c r="PNR2" t="s">
        <v>764</v>
      </c>
      <c r="PNS2" s="13">
        <f>GETPIVOTDATA("% Pend. Miskin",$F$7,"Tahun",2020)</f>
        <v>6.6950000000000003</v>
      </c>
      <c r="PNT2" s="13">
        <f>GETPIVOTDATA("% Pend. Miskin",$F$7,"Tahun",2021)</f>
        <v>6.9399999999999995</v>
      </c>
      <c r="PNU2" t="s">
        <v>763</v>
      </c>
      <c r="PNV2" s="13" t="e">
        <f>GETPIVOTDATA("Jml. Pend. Miskin (ribu jiwa)",$A$7,"Tahun",2020)/GETPIVOTDATA("Jml. Pend. Miskin (ribu jiwa)",$K$7,"Tahun",2020)</f>
        <v>#REF!</v>
      </c>
      <c r="PNW2" s="13" t="e">
        <f>GETPIVOTDATA("Jml. Pend. Miskin (ribu jiwa)",$A$7,"Tahun",2021)/GETPIVOTDATA("Jml. Pend. Miskin (ribu jiwa)",$K$7,"Tahun",2021)</f>
        <v>#REF!</v>
      </c>
      <c r="PNZ2" t="s">
        <v>764</v>
      </c>
      <c r="POA2" s="13">
        <f>GETPIVOTDATA("% Pend. Miskin",$F$7,"Tahun",2020)</f>
        <v>6.6950000000000003</v>
      </c>
      <c r="POB2" s="13">
        <f>GETPIVOTDATA("% Pend. Miskin",$F$7,"Tahun",2021)</f>
        <v>6.9399999999999995</v>
      </c>
      <c r="POC2" t="s">
        <v>763</v>
      </c>
      <c r="POD2" s="13" t="e">
        <f>GETPIVOTDATA("Jml. Pend. Miskin (ribu jiwa)",$A$7,"Tahun",2020)/GETPIVOTDATA("Jml. Pend. Miskin (ribu jiwa)",$K$7,"Tahun",2020)</f>
        <v>#REF!</v>
      </c>
      <c r="POE2" s="13" t="e">
        <f>GETPIVOTDATA("Jml. Pend. Miskin (ribu jiwa)",$A$7,"Tahun",2021)/GETPIVOTDATA("Jml. Pend. Miskin (ribu jiwa)",$K$7,"Tahun",2021)</f>
        <v>#REF!</v>
      </c>
      <c r="POH2" t="s">
        <v>764</v>
      </c>
      <c r="POI2" s="13">
        <f>GETPIVOTDATA("% Pend. Miskin",$F$7,"Tahun",2020)</f>
        <v>6.6950000000000003</v>
      </c>
      <c r="POJ2" s="13">
        <f>GETPIVOTDATA("% Pend. Miskin",$F$7,"Tahun",2021)</f>
        <v>6.9399999999999995</v>
      </c>
      <c r="POK2" t="s">
        <v>763</v>
      </c>
      <c r="POL2" s="13" t="e">
        <f>GETPIVOTDATA("Jml. Pend. Miskin (ribu jiwa)",$A$7,"Tahun",2020)/GETPIVOTDATA("Jml. Pend. Miskin (ribu jiwa)",$K$7,"Tahun",2020)</f>
        <v>#REF!</v>
      </c>
      <c r="POM2" s="13" t="e">
        <f>GETPIVOTDATA("Jml. Pend. Miskin (ribu jiwa)",$A$7,"Tahun",2021)/GETPIVOTDATA("Jml. Pend. Miskin (ribu jiwa)",$K$7,"Tahun",2021)</f>
        <v>#REF!</v>
      </c>
      <c r="POP2" t="s">
        <v>764</v>
      </c>
      <c r="POQ2" s="13">
        <f>GETPIVOTDATA("% Pend. Miskin",$F$7,"Tahun",2020)</f>
        <v>6.6950000000000003</v>
      </c>
      <c r="POR2" s="13">
        <f>GETPIVOTDATA("% Pend. Miskin",$F$7,"Tahun",2021)</f>
        <v>6.9399999999999995</v>
      </c>
      <c r="POS2" t="s">
        <v>763</v>
      </c>
      <c r="POT2" s="13" t="e">
        <f>GETPIVOTDATA("Jml. Pend. Miskin (ribu jiwa)",$A$7,"Tahun",2020)/GETPIVOTDATA("Jml. Pend. Miskin (ribu jiwa)",$K$7,"Tahun",2020)</f>
        <v>#REF!</v>
      </c>
      <c r="POU2" s="13" t="e">
        <f>GETPIVOTDATA("Jml. Pend. Miskin (ribu jiwa)",$A$7,"Tahun",2021)/GETPIVOTDATA("Jml. Pend. Miskin (ribu jiwa)",$K$7,"Tahun",2021)</f>
        <v>#REF!</v>
      </c>
      <c r="POX2" t="s">
        <v>764</v>
      </c>
      <c r="POY2" s="13">
        <f>GETPIVOTDATA("% Pend. Miskin",$F$7,"Tahun",2020)</f>
        <v>6.6950000000000003</v>
      </c>
      <c r="POZ2" s="13">
        <f>GETPIVOTDATA("% Pend. Miskin",$F$7,"Tahun",2021)</f>
        <v>6.9399999999999995</v>
      </c>
      <c r="PPA2" t="s">
        <v>763</v>
      </c>
      <c r="PPB2" s="13" t="e">
        <f>GETPIVOTDATA("Jml. Pend. Miskin (ribu jiwa)",$A$7,"Tahun",2020)/GETPIVOTDATA("Jml. Pend. Miskin (ribu jiwa)",$K$7,"Tahun",2020)</f>
        <v>#REF!</v>
      </c>
      <c r="PPC2" s="13" t="e">
        <f>GETPIVOTDATA("Jml. Pend. Miskin (ribu jiwa)",$A$7,"Tahun",2021)/GETPIVOTDATA("Jml. Pend. Miskin (ribu jiwa)",$K$7,"Tahun",2021)</f>
        <v>#REF!</v>
      </c>
      <c r="PPF2" t="s">
        <v>764</v>
      </c>
      <c r="PPG2" s="13">
        <f>GETPIVOTDATA("% Pend. Miskin",$F$7,"Tahun",2020)</f>
        <v>6.6950000000000003</v>
      </c>
      <c r="PPH2" s="13">
        <f>GETPIVOTDATA("% Pend. Miskin",$F$7,"Tahun",2021)</f>
        <v>6.9399999999999995</v>
      </c>
      <c r="PPI2" t="s">
        <v>763</v>
      </c>
      <c r="PPJ2" s="13" t="e">
        <f>GETPIVOTDATA("Jml. Pend. Miskin (ribu jiwa)",$A$7,"Tahun",2020)/GETPIVOTDATA("Jml. Pend. Miskin (ribu jiwa)",$K$7,"Tahun",2020)</f>
        <v>#REF!</v>
      </c>
      <c r="PPK2" s="13" t="e">
        <f>GETPIVOTDATA("Jml. Pend. Miskin (ribu jiwa)",$A$7,"Tahun",2021)/GETPIVOTDATA("Jml. Pend. Miskin (ribu jiwa)",$K$7,"Tahun",2021)</f>
        <v>#REF!</v>
      </c>
      <c r="PPN2" t="s">
        <v>764</v>
      </c>
      <c r="PPO2" s="13">
        <f>GETPIVOTDATA("% Pend. Miskin",$F$7,"Tahun",2020)</f>
        <v>6.6950000000000003</v>
      </c>
      <c r="PPP2" s="13">
        <f>GETPIVOTDATA("% Pend. Miskin",$F$7,"Tahun",2021)</f>
        <v>6.9399999999999995</v>
      </c>
      <c r="PPQ2" t="s">
        <v>763</v>
      </c>
      <c r="PPR2" s="13" t="e">
        <f>GETPIVOTDATA("Jml. Pend. Miskin (ribu jiwa)",$A$7,"Tahun",2020)/GETPIVOTDATA("Jml. Pend. Miskin (ribu jiwa)",$K$7,"Tahun",2020)</f>
        <v>#REF!</v>
      </c>
      <c r="PPS2" s="13" t="e">
        <f>GETPIVOTDATA("Jml. Pend. Miskin (ribu jiwa)",$A$7,"Tahun",2021)/GETPIVOTDATA("Jml. Pend. Miskin (ribu jiwa)",$K$7,"Tahun",2021)</f>
        <v>#REF!</v>
      </c>
      <c r="PPV2" t="s">
        <v>764</v>
      </c>
      <c r="PPW2" s="13">
        <f>GETPIVOTDATA("% Pend. Miskin",$F$7,"Tahun",2020)</f>
        <v>6.6950000000000003</v>
      </c>
      <c r="PPX2" s="13">
        <f>GETPIVOTDATA("% Pend. Miskin",$F$7,"Tahun",2021)</f>
        <v>6.9399999999999995</v>
      </c>
      <c r="PPY2" t="s">
        <v>763</v>
      </c>
      <c r="PPZ2" s="13" t="e">
        <f>GETPIVOTDATA("Jml. Pend. Miskin (ribu jiwa)",$A$7,"Tahun",2020)/GETPIVOTDATA("Jml. Pend. Miskin (ribu jiwa)",$K$7,"Tahun",2020)</f>
        <v>#REF!</v>
      </c>
      <c r="PQA2" s="13" t="e">
        <f>GETPIVOTDATA("Jml. Pend. Miskin (ribu jiwa)",$A$7,"Tahun",2021)/GETPIVOTDATA("Jml. Pend. Miskin (ribu jiwa)",$K$7,"Tahun",2021)</f>
        <v>#REF!</v>
      </c>
      <c r="PQD2" t="s">
        <v>764</v>
      </c>
      <c r="PQE2" s="13">
        <f>GETPIVOTDATA("% Pend. Miskin",$F$7,"Tahun",2020)</f>
        <v>6.6950000000000003</v>
      </c>
      <c r="PQF2" s="13">
        <f>GETPIVOTDATA("% Pend. Miskin",$F$7,"Tahun",2021)</f>
        <v>6.9399999999999995</v>
      </c>
      <c r="PQG2" t="s">
        <v>763</v>
      </c>
      <c r="PQH2" s="13" t="e">
        <f>GETPIVOTDATA("Jml. Pend. Miskin (ribu jiwa)",$A$7,"Tahun",2020)/GETPIVOTDATA("Jml. Pend. Miskin (ribu jiwa)",$K$7,"Tahun",2020)</f>
        <v>#REF!</v>
      </c>
      <c r="PQI2" s="13" t="e">
        <f>GETPIVOTDATA("Jml. Pend. Miskin (ribu jiwa)",$A$7,"Tahun",2021)/GETPIVOTDATA("Jml. Pend. Miskin (ribu jiwa)",$K$7,"Tahun",2021)</f>
        <v>#REF!</v>
      </c>
      <c r="PQL2" t="s">
        <v>764</v>
      </c>
      <c r="PQM2" s="13">
        <f>GETPIVOTDATA("% Pend. Miskin",$F$7,"Tahun",2020)</f>
        <v>6.6950000000000003</v>
      </c>
      <c r="PQN2" s="13">
        <f>GETPIVOTDATA("% Pend. Miskin",$F$7,"Tahun",2021)</f>
        <v>6.9399999999999995</v>
      </c>
      <c r="PQO2" t="s">
        <v>763</v>
      </c>
      <c r="PQP2" s="13" t="e">
        <f>GETPIVOTDATA("Jml. Pend. Miskin (ribu jiwa)",$A$7,"Tahun",2020)/GETPIVOTDATA("Jml. Pend. Miskin (ribu jiwa)",$K$7,"Tahun",2020)</f>
        <v>#REF!</v>
      </c>
      <c r="PQQ2" s="13" t="e">
        <f>GETPIVOTDATA("Jml. Pend. Miskin (ribu jiwa)",$A$7,"Tahun",2021)/GETPIVOTDATA("Jml. Pend. Miskin (ribu jiwa)",$K$7,"Tahun",2021)</f>
        <v>#REF!</v>
      </c>
      <c r="PQT2" t="s">
        <v>764</v>
      </c>
      <c r="PQU2" s="13">
        <f>GETPIVOTDATA("% Pend. Miskin",$F$7,"Tahun",2020)</f>
        <v>6.6950000000000003</v>
      </c>
      <c r="PQV2" s="13">
        <f>GETPIVOTDATA("% Pend. Miskin",$F$7,"Tahun",2021)</f>
        <v>6.9399999999999995</v>
      </c>
      <c r="PQW2" t="s">
        <v>763</v>
      </c>
      <c r="PQX2" s="13" t="e">
        <f>GETPIVOTDATA("Jml. Pend. Miskin (ribu jiwa)",$A$7,"Tahun",2020)/GETPIVOTDATA("Jml. Pend. Miskin (ribu jiwa)",$K$7,"Tahun",2020)</f>
        <v>#REF!</v>
      </c>
      <c r="PQY2" s="13" t="e">
        <f>GETPIVOTDATA("Jml. Pend. Miskin (ribu jiwa)",$A$7,"Tahun",2021)/GETPIVOTDATA("Jml. Pend. Miskin (ribu jiwa)",$K$7,"Tahun",2021)</f>
        <v>#REF!</v>
      </c>
      <c r="PRB2" t="s">
        <v>764</v>
      </c>
      <c r="PRC2" s="13">
        <f>GETPIVOTDATA("% Pend. Miskin",$F$7,"Tahun",2020)</f>
        <v>6.6950000000000003</v>
      </c>
      <c r="PRD2" s="13">
        <f>GETPIVOTDATA("% Pend. Miskin",$F$7,"Tahun",2021)</f>
        <v>6.9399999999999995</v>
      </c>
      <c r="PRE2" t="s">
        <v>763</v>
      </c>
      <c r="PRF2" s="13" t="e">
        <f>GETPIVOTDATA("Jml. Pend. Miskin (ribu jiwa)",$A$7,"Tahun",2020)/GETPIVOTDATA("Jml. Pend. Miskin (ribu jiwa)",$K$7,"Tahun",2020)</f>
        <v>#REF!</v>
      </c>
      <c r="PRG2" s="13" t="e">
        <f>GETPIVOTDATA("Jml. Pend. Miskin (ribu jiwa)",$A$7,"Tahun",2021)/GETPIVOTDATA("Jml. Pend. Miskin (ribu jiwa)",$K$7,"Tahun",2021)</f>
        <v>#REF!</v>
      </c>
      <c r="PRJ2" t="s">
        <v>764</v>
      </c>
      <c r="PRK2" s="13">
        <f>GETPIVOTDATA("% Pend. Miskin",$F$7,"Tahun",2020)</f>
        <v>6.6950000000000003</v>
      </c>
      <c r="PRL2" s="13">
        <f>GETPIVOTDATA("% Pend. Miskin",$F$7,"Tahun",2021)</f>
        <v>6.9399999999999995</v>
      </c>
      <c r="PRM2" t="s">
        <v>763</v>
      </c>
      <c r="PRN2" s="13" t="e">
        <f>GETPIVOTDATA("Jml. Pend. Miskin (ribu jiwa)",$A$7,"Tahun",2020)/GETPIVOTDATA("Jml. Pend. Miskin (ribu jiwa)",$K$7,"Tahun",2020)</f>
        <v>#REF!</v>
      </c>
      <c r="PRO2" s="13" t="e">
        <f>GETPIVOTDATA("Jml. Pend. Miskin (ribu jiwa)",$A$7,"Tahun",2021)/GETPIVOTDATA("Jml. Pend. Miskin (ribu jiwa)",$K$7,"Tahun",2021)</f>
        <v>#REF!</v>
      </c>
      <c r="PRR2" t="s">
        <v>764</v>
      </c>
      <c r="PRS2" s="13">
        <f>GETPIVOTDATA("% Pend. Miskin",$F$7,"Tahun",2020)</f>
        <v>6.6950000000000003</v>
      </c>
      <c r="PRT2" s="13">
        <f>GETPIVOTDATA("% Pend. Miskin",$F$7,"Tahun",2021)</f>
        <v>6.9399999999999995</v>
      </c>
      <c r="PRU2" t="s">
        <v>763</v>
      </c>
      <c r="PRV2" s="13" t="e">
        <f>GETPIVOTDATA("Jml. Pend. Miskin (ribu jiwa)",$A$7,"Tahun",2020)/GETPIVOTDATA("Jml. Pend. Miskin (ribu jiwa)",$K$7,"Tahun",2020)</f>
        <v>#REF!</v>
      </c>
      <c r="PRW2" s="13" t="e">
        <f>GETPIVOTDATA("Jml. Pend. Miskin (ribu jiwa)",$A$7,"Tahun",2021)/GETPIVOTDATA("Jml. Pend. Miskin (ribu jiwa)",$K$7,"Tahun",2021)</f>
        <v>#REF!</v>
      </c>
      <c r="PRZ2" t="s">
        <v>764</v>
      </c>
      <c r="PSA2" s="13">
        <f>GETPIVOTDATA("% Pend. Miskin",$F$7,"Tahun",2020)</f>
        <v>6.6950000000000003</v>
      </c>
      <c r="PSB2" s="13">
        <f>GETPIVOTDATA("% Pend. Miskin",$F$7,"Tahun",2021)</f>
        <v>6.9399999999999995</v>
      </c>
      <c r="PSC2" t="s">
        <v>763</v>
      </c>
      <c r="PSD2" s="13" t="e">
        <f>GETPIVOTDATA("Jml. Pend. Miskin (ribu jiwa)",$A$7,"Tahun",2020)/GETPIVOTDATA("Jml. Pend. Miskin (ribu jiwa)",$K$7,"Tahun",2020)</f>
        <v>#REF!</v>
      </c>
      <c r="PSE2" s="13" t="e">
        <f>GETPIVOTDATA("Jml. Pend. Miskin (ribu jiwa)",$A$7,"Tahun",2021)/GETPIVOTDATA("Jml. Pend. Miskin (ribu jiwa)",$K$7,"Tahun",2021)</f>
        <v>#REF!</v>
      </c>
      <c r="PSH2" t="s">
        <v>764</v>
      </c>
      <c r="PSI2" s="13">
        <f>GETPIVOTDATA("% Pend. Miskin",$F$7,"Tahun",2020)</f>
        <v>6.6950000000000003</v>
      </c>
      <c r="PSJ2" s="13">
        <f>GETPIVOTDATA("% Pend. Miskin",$F$7,"Tahun",2021)</f>
        <v>6.9399999999999995</v>
      </c>
      <c r="PSK2" t="s">
        <v>763</v>
      </c>
      <c r="PSL2" s="13" t="e">
        <f>GETPIVOTDATA("Jml. Pend. Miskin (ribu jiwa)",$A$7,"Tahun",2020)/GETPIVOTDATA("Jml. Pend. Miskin (ribu jiwa)",$K$7,"Tahun",2020)</f>
        <v>#REF!</v>
      </c>
      <c r="PSM2" s="13" t="e">
        <f>GETPIVOTDATA("Jml. Pend. Miskin (ribu jiwa)",$A$7,"Tahun",2021)/GETPIVOTDATA("Jml. Pend. Miskin (ribu jiwa)",$K$7,"Tahun",2021)</f>
        <v>#REF!</v>
      </c>
      <c r="PSP2" t="s">
        <v>764</v>
      </c>
      <c r="PSQ2" s="13">
        <f>GETPIVOTDATA("% Pend. Miskin",$F$7,"Tahun",2020)</f>
        <v>6.6950000000000003</v>
      </c>
      <c r="PSR2" s="13">
        <f>GETPIVOTDATA("% Pend. Miskin",$F$7,"Tahun",2021)</f>
        <v>6.9399999999999995</v>
      </c>
      <c r="PSS2" t="s">
        <v>763</v>
      </c>
      <c r="PST2" s="13" t="e">
        <f>GETPIVOTDATA("Jml. Pend. Miskin (ribu jiwa)",$A$7,"Tahun",2020)/GETPIVOTDATA("Jml. Pend. Miskin (ribu jiwa)",$K$7,"Tahun",2020)</f>
        <v>#REF!</v>
      </c>
      <c r="PSU2" s="13" t="e">
        <f>GETPIVOTDATA("Jml. Pend. Miskin (ribu jiwa)",$A$7,"Tahun",2021)/GETPIVOTDATA("Jml. Pend. Miskin (ribu jiwa)",$K$7,"Tahun",2021)</f>
        <v>#REF!</v>
      </c>
      <c r="PSX2" t="s">
        <v>764</v>
      </c>
      <c r="PSY2" s="13">
        <f>GETPIVOTDATA("% Pend. Miskin",$F$7,"Tahun",2020)</f>
        <v>6.6950000000000003</v>
      </c>
      <c r="PSZ2" s="13">
        <f>GETPIVOTDATA("% Pend. Miskin",$F$7,"Tahun",2021)</f>
        <v>6.9399999999999995</v>
      </c>
      <c r="PTA2" t="s">
        <v>763</v>
      </c>
      <c r="PTB2" s="13" t="e">
        <f>GETPIVOTDATA("Jml. Pend. Miskin (ribu jiwa)",$A$7,"Tahun",2020)/GETPIVOTDATA("Jml. Pend. Miskin (ribu jiwa)",$K$7,"Tahun",2020)</f>
        <v>#REF!</v>
      </c>
      <c r="PTC2" s="13" t="e">
        <f>GETPIVOTDATA("Jml. Pend. Miskin (ribu jiwa)",$A$7,"Tahun",2021)/GETPIVOTDATA("Jml. Pend. Miskin (ribu jiwa)",$K$7,"Tahun",2021)</f>
        <v>#REF!</v>
      </c>
      <c r="PTF2" t="s">
        <v>764</v>
      </c>
      <c r="PTG2" s="13">
        <f>GETPIVOTDATA("% Pend. Miskin",$F$7,"Tahun",2020)</f>
        <v>6.6950000000000003</v>
      </c>
      <c r="PTH2" s="13">
        <f>GETPIVOTDATA("% Pend. Miskin",$F$7,"Tahun",2021)</f>
        <v>6.9399999999999995</v>
      </c>
      <c r="PTI2" t="s">
        <v>763</v>
      </c>
      <c r="PTJ2" s="13" t="e">
        <f>GETPIVOTDATA("Jml. Pend. Miskin (ribu jiwa)",$A$7,"Tahun",2020)/GETPIVOTDATA("Jml. Pend. Miskin (ribu jiwa)",$K$7,"Tahun",2020)</f>
        <v>#REF!</v>
      </c>
      <c r="PTK2" s="13" t="e">
        <f>GETPIVOTDATA("Jml. Pend. Miskin (ribu jiwa)",$A$7,"Tahun",2021)/GETPIVOTDATA("Jml. Pend. Miskin (ribu jiwa)",$K$7,"Tahun",2021)</f>
        <v>#REF!</v>
      </c>
      <c r="PTN2" t="s">
        <v>764</v>
      </c>
      <c r="PTO2" s="13">
        <f>GETPIVOTDATA("% Pend. Miskin",$F$7,"Tahun",2020)</f>
        <v>6.6950000000000003</v>
      </c>
      <c r="PTP2" s="13">
        <f>GETPIVOTDATA("% Pend. Miskin",$F$7,"Tahun",2021)</f>
        <v>6.9399999999999995</v>
      </c>
      <c r="PTQ2" t="s">
        <v>763</v>
      </c>
      <c r="PTR2" s="13" t="e">
        <f>GETPIVOTDATA("Jml. Pend. Miskin (ribu jiwa)",$A$7,"Tahun",2020)/GETPIVOTDATA("Jml. Pend. Miskin (ribu jiwa)",$K$7,"Tahun",2020)</f>
        <v>#REF!</v>
      </c>
      <c r="PTS2" s="13" t="e">
        <f>GETPIVOTDATA("Jml. Pend. Miskin (ribu jiwa)",$A$7,"Tahun",2021)/GETPIVOTDATA("Jml. Pend. Miskin (ribu jiwa)",$K$7,"Tahun",2021)</f>
        <v>#REF!</v>
      </c>
      <c r="PTV2" t="s">
        <v>764</v>
      </c>
      <c r="PTW2" s="13">
        <f>GETPIVOTDATA("% Pend. Miskin",$F$7,"Tahun",2020)</f>
        <v>6.6950000000000003</v>
      </c>
      <c r="PTX2" s="13">
        <f>GETPIVOTDATA("% Pend. Miskin",$F$7,"Tahun",2021)</f>
        <v>6.9399999999999995</v>
      </c>
      <c r="PTY2" t="s">
        <v>763</v>
      </c>
      <c r="PTZ2" s="13" t="e">
        <f>GETPIVOTDATA("Jml. Pend. Miskin (ribu jiwa)",$A$7,"Tahun",2020)/GETPIVOTDATA("Jml. Pend. Miskin (ribu jiwa)",$K$7,"Tahun",2020)</f>
        <v>#REF!</v>
      </c>
      <c r="PUA2" s="13" t="e">
        <f>GETPIVOTDATA("Jml. Pend. Miskin (ribu jiwa)",$A$7,"Tahun",2021)/GETPIVOTDATA("Jml. Pend. Miskin (ribu jiwa)",$K$7,"Tahun",2021)</f>
        <v>#REF!</v>
      </c>
      <c r="PUD2" t="s">
        <v>764</v>
      </c>
      <c r="PUE2" s="13">
        <f>GETPIVOTDATA("% Pend. Miskin",$F$7,"Tahun",2020)</f>
        <v>6.6950000000000003</v>
      </c>
      <c r="PUF2" s="13">
        <f>GETPIVOTDATA("% Pend. Miskin",$F$7,"Tahun",2021)</f>
        <v>6.9399999999999995</v>
      </c>
      <c r="PUG2" t="s">
        <v>763</v>
      </c>
      <c r="PUH2" s="13" t="e">
        <f>GETPIVOTDATA("Jml. Pend. Miskin (ribu jiwa)",$A$7,"Tahun",2020)/GETPIVOTDATA("Jml. Pend. Miskin (ribu jiwa)",$K$7,"Tahun",2020)</f>
        <v>#REF!</v>
      </c>
      <c r="PUI2" s="13" t="e">
        <f>GETPIVOTDATA("Jml. Pend. Miskin (ribu jiwa)",$A$7,"Tahun",2021)/GETPIVOTDATA("Jml. Pend. Miskin (ribu jiwa)",$K$7,"Tahun",2021)</f>
        <v>#REF!</v>
      </c>
      <c r="PUL2" t="s">
        <v>764</v>
      </c>
      <c r="PUM2" s="13">
        <f>GETPIVOTDATA("% Pend. Miskin",$F$7,"Tahun",2020)</f>
        <v>6.6950000000000003</v>
      </c>
      <c r="PUN2" s="13">
        <f>GETPIVOTDATA("% Pend. Miskin",$F$7,"Tahun",2021)</f>
        <v>6.9399999999999995</v>
      </c>
      <c r="PUO2" t="s">
        <v>763</v>
      </c>
      <c r="PUP2" s="13" t="e">
        <f>GETPIVOTDATA("Jml. Pend. Miskin (ribu jiwa)",$A$7,"Tahun",2020)/GETPIVOTDATA("Jml. Pend. Miskin (ribu jiwa)",$K$7,"Tahun",2020)</f>
        <v>#REF!</v>
      </c>
      <c r="PUQ2" s="13" t="e">
        <f>GETPIVOTDATA("Jml. Pend. Miskin (ribu jiwa)",$A$7,"Tahun",2021)/GETPIVOTDATA("Jml. Pend. Miskin (ribu jiwa)",$K$7,"Tahun",2021)</f>
        <v>#REF!</v>
      </c>
      <c r="PUT2" t="s">
        <v>764</v>
      </c>
      <c r="PUU2" s="13">
        <f>GETPIVOTDATA("% Pend. Miskin",$F$7,"Tahun",2020)</f>
        <v>6.6950000000000003</v>
      </c>
      <c r="PUV2" s="13">
        <f>GETPIVOTDATA("% Pend. Miskin",$F$7,"Tahun",2021)</f>
        <v>6.9399999999999995</v>
      </c>
      <c r="PUW2" t="s">
        <v>763</v>
      </c>
      <c r="PUX2" s="13" t="e">
        <f>GETPIVOTDATA("Jml. Pend. Miskin (ribu jiwa)",$A$7,"Tahun",2020)/GETPIVOTDATA("Jml. Pend. Miskin (ribu jiwa)",$K$7,"Tahun",2020)</f>
        <v>#REF!</v>
      </c>
      <c r="PUY2" s="13" t="e">
        <f>GETPIVOTDATA("Jml. Pend. Miskin (ribu jiwa)",$A$7,"Tahun",2021)/GETPIVOTDATA("Jml. Pend. Miskin (ribu jiwa)",$K$7,"Tahun",2021)</f>
        <v>#REF!</v>
      </c>
      <c r="PVB2" t="s">
        <v>764</v>
      </c>
      <c r="PVC2" s="13">
        <f>GETPIVOTDATA("% Pend. Miskin",$F$7,"Tahun",2020)</f>
        <v>6.6950000000000003</v>
      </c>
      <c r="PVD2" s="13">
        <f>GETPIVOTDATA("% Pend. Miskin",$F$7,"Tahun",2021)</f>
        <v>6.9399999999999995</v>
      </c>
      <c r="PVE2" t="s">
        <v>763</v>
      </c>
      <c r="PVF2" s="13" t="e">
        <f>GETPIVOTDATA("Jml. Pend. Miskin (ribu jiwa)",$A$7,"Tahun",2020)/GETPIVOTDATA("Jml. Pend. Miskin (ribu jiwa)",$K$7,"Tahun",2020)</f>
        <v>#REF!</v>
      </c>
      <c r="PVG2" s="13" t="e">
        <f>GETPIVOTDATA("Jml. Pend. Miskin (ribu jiwa)",$A$7,"Tahun",2021)/GETPIVOTDATA("Jml. Pend. Miskin (ribu jiwa)",$K$7,"Tahun",2021)</f>
        <v>#REF!</v>
      </c>
      <c r="PVJ2" t="s">
        <v>764</v>
      </c>
      <c r="PVK2" s="13">
        <f>GETPIVOTDATA("% Pend. Miskin",$F$7,"Tahun",2020)</f>
        <v>6.6950000000000003</v>
      </c>
      <c r="PVL2" s="13">
        <f>GETPIVOTDATA("% Pend. Miskin",$F$7,"Tahun",2021)</f>
        <v>6.9399999999999995</v>
      </c>
      <c r="PVM2" t="s">
        <v>763</v>
      </c>
      <c r="PVN2" s="13" t="e">
        <f>GETPIVOTDATA("Jml. Pend. Miskin (ribu jiwa)",$A$7,"Tahun",2020)/GETPIVOTDATA("Jml. Pend. Miskin (ribu jiwa)",$K$7,"Tahun",2020)</f>
        <v>#REF!</v>
      </c>
      <c r="PVO2" s="13" t="e">
        <f>GETPIVOTDATA("Jml. Pend. Miskin (ribu jiwa)",$A$7,"Tahun",2021)/GETPIVOTDATA("Jml. Pend. Miskin (ribu jiwa)",$K$7,"Tahun",2021)</f>
        <v>#REF!</v>
      </c>
      <c r="PVR2" t="s">
        <v>764</v>
      </c>
      <c r="PVS2" s="13">
        <f>GETPIVOTDATA("% Pend. Miskin",$F$7,"Tahun",2020)</f>
        <v>6.6950000000000003</v>
      </c>
      <c r="PVT2" s="13">
        <f>GETPIVOTDATA("% Pend. Miskin",$F$7,"Tahun",2021)</f>
        <v>6.9399999999999995</v>
      </c>
      <c r="PVU2" t="s">
        <v>763</v>
      </c>
      <c r="PVV2" s="13" t="e">
        <f>GETPIVOTDATA("Jml. Pend. Miskin (ribu jiwa)",$A$7,"Tahun",2020)/GETPIVOTDATA("Jml. Pend. Miskin (ribu jiwa)",$K$7,"Tahun",2020)</f>
        <v>#REF!</v>
      </c>
      <c r="PVW2" s="13" t="e">
        <f>GETPIVOTDATA("Jml. Pend. Miskin (ribu jiwa)",$A$7,"Tahun",2021)/GETPIVOTDATA("Jml. Pend. Miskin (ribu jiwa)",$K$7,"Tahun",2021)</f>
        <v>#REF!</v>
      </c>
      <c r="PVZ2" t="s">
        <v>764</v>
      </c>
      <c r="PWA2" s="13">
        <f>GETPIVOTDATA("% Pend. Miskin",$F$7,"Tahun",2020)</f>
        <v>6.6950000000000003</v>
      </c>
      <c r="PWB2" s="13">
        <f>GETPIVOTDATA("% Pend. Miskin",$F$7,"Tahun",2021)</f>
        <v>6.9399999999999995</v>
      </c>
      <c r="PWC2" t="s">
        <v>763</v>
      </c>
      <c r="PWD2" s="13" t="e">
        <f>GETPIVOTDATA("Jml. Pend. Miskin (ribu jiwa)",$A$7,"Tahun",2020)/GETPIVOTDATA("Jml. Pend. Miskin (ribu jiwa)",$K$7,"Tahun",2020)</f>
        <v>#REF!</v>
      </c>
      <c r="PWE2" s="13" t="e">
        <f>GETPIVOTDATA("Jml. Pend. Miskin (ribu jiwa)",$A$7,"Tahun",2021)/GETPIVOTDATA("Jml. Pend. Miskin (ribu jiwa)",$K$7,"Tahun",2021)</f>
        <v>#REF!</v>
      </c>
      <c r="PWH2" t="s">
        <v>764</v>
      </c>
      <c r="PWI2" s="13">
        <f>GETPIVOTDATA("% Pend. Miskin",$F$7,"Tahun",2020)</f>
        <v>6.6950000000000003</v>
      </c>
      <c r="PWJ2" s="13">
        <f>GETPIVOTDATA("% Pend. Miskin",$F$7,"Tahun",2021)</f>
        <v>6.9399999999999995</v>
      </c>
      <c r="PWK2" t="s">
        <v>763</v>
      </c>
      <c r="PWL2" s="13" t="e">
        <f>GETPIVOTDATA("Jml. Pend. Miskin (ribu jiwa)",$A$7,"Tahun",2020)/GETPIVOTDATA("Jml. Pend. Miskin (ribu jiwa)",$K$7,"Tahun",2020)</f>
        <v>#REF!</v>
      </c>
      <c r="PWM2" s="13" t="e">
        <f>GETPIVOTDATA("Jml. Pend. Miskin (ribu jiwa)",$A$7,"Tahun",2021)/GETPIVOTDATA("Jml. Pend. Miskin (ribu jiwa)",$K$7,"Tahun",2021)</f>
        <v>#REF!</v>
      </c>
      <c r="PWP2" t="s">
        <v>764</v>
      </c>
      <c r="PWQ2" s="13">
        <f>GETPIVOTDATA("% Pend. Miskin",$F$7,"Tahun",2020)</f>
        <v>6.6950000000000003</v>
      </c>
      <c r="PWR2" s="13">
        <f>GETPIVOTDATA("% Pend. Miskin",$F$7,"Tahun",2021)</f>
        <v>6.9399999999999995</v>
      </c>
      <c r="PWS2" t="s">
        <v>763</v>
      </c>
      <c r="PWT2" s="13" t="e">
        <f>GETPIVOTDATA("Jml. Pend. Miskin (ribu jiwa)",$A$7,"Tahun",2020)/GETPIVOTDATA("Jml. Pend. Miskin (ribu jiwa)",$K$7,"Tahun",2020)</f>
        <v>#REF!</v>
      </c>
      <c r="PWU2" s="13" t="e">
        <f>GETPIVOTDATA("Jml. Pend. Miskin (ribu jiwa)",$A$7,"Tahun",2021)/GETPIVOTDATA("Jml. Pend. Miskin (ribu jiwa)",$K$7,"Tahun",2021)</f>
        <v>#REF!</v>
      </c>
      <c r="PWX2" t="s">
        <v>764</v>
      </c>
      <c r="PWY2" s="13">
        <f>GETPIVOTDATA("% Pend. Miskin",$F$7,"Tahun",2020)</f>
        <v>6.6950000000000003</v>
      </c>
      <c r="PWZ2" s="13">
        <f>GETPIVOTDATA("% Pend. Miskin",$F$7,"Tahun",2021)</f>
        <v>6.9399999999999995</v>
      </c>
      <c r="PXA2" t="s">
        <v>763</v>
      </c>
      <c r="PXB2" s="13" t="e">
        <f>GETPIVOTDATA("Jml. Pend. Miskin (ribu jiwa)",$A$7,"Tahun",2020)/GETPIVOTDATA("Jml. Pend. Miskin (ribu jiwa)",$K$7,"Tahun",2020)</f>
        <v>#REF!</v>
      </c>
      <c r="PXC2" s="13" t="e">
        <f>GETPIVOTDATA("Jml. Pend. Miskin (ribu jiwa)",$A$7,"Tahun",2021)/GETPIVOTDATA("Jml. Pend. Miskin (ribu jiwa)",$K$7,"Tahun",2021)</f>
        <v>#REF!</v>
      </c>
      <c r="PXF2" t="s">
        <v>764</v>
      </c>
      <c r="PXG2" s="13">
        <f>GETPIVOTDATA("% Pend. Miskin",$F$7,"Tahun",2020)</f>
        <v>6.6950000000000003</v>
      </c>
      <c r="PXH2" s="13">
        <f>GETPIVOTDATA("% Pend. Miskin",$F$7,"Tahun",2021)</f>
        <v>6.9399999999999995</v>
      </c>
      <c r="PXI2" t="s">
        <v>763</v>
      </c>
      <c r="PXJ2" s="13" t="e">
        <f>GETPIVOTDATA("Jml. Pend. Miskin (ribu jiwa)",$A$7,"Tahun",2020)/GETPIVOTDATA("Jml. Pend. Miskin (ribu jiwa)",$K$7,"Tahun",2020)</f>
        <v>#REF!</v>
      </c>
      <c r="PXK2" s="13" t="e">
        <f>GETPIVOTDATA("Jml. Pend. Miskin (ribu jiwa)",$A$7,"Tahun",2021)/GETPIVOTDATA("Jml. Pend. Miskin (ribu jiwa)",$K$7,"Tahun",2021)</f>
        <v>#REF!</v>
      </c>
      <c r="PXN2" t="s">
        <v>764</v>
      </c>
      <c r="PXO2" s="13">
        <f>GETPIVOTDATA("% Pend. Miskin",$F$7,"Tahun",2020)</f>
        <v>6.6950000000000003</v>
      </c>
      <c r="PXP2" s="13">
        <f>GETPIVOTDATA("% Pend. Miskin",$F$7,"Tahun",2021)</f>
        <v>6.9399999999999995</v>
      </c>
      <c r="PXQ2" t="s">
        <v>763</v>
      </c>
      <c r="PXR2" s="13" t="e">
        <f>GETPIVOTDATA("Jml. Pend. Miskin (ribu jiwa)",$A$7,"Tahun",2020)/GETPIVOTDATA("Jml. Pend. Miskin (ribu jiwa)",$K$7,"Tahun",2020)</f>
        <v>#REF!</v>
      </c>
      <c r="PXS2" s="13" t="e">
        <f>GETPIVOTDATA("Jml. Pend. Miskin (ribu jiwa)",$A$7,"Tahun",2021)/GETPIVOTDATA("Jml. Pend. Miskin (ribu jiwa)",$K$7,"Tahun",2021)</f>
        <v>#REF!</v>
      </c>
      <c r="PXV2" t="s">
        <v>764</v>
      </c>
      <c r="PXW2" s="13">
        <f>GETPIVOTDATA("% Pend. Miskin",$F$7,"Tahun",2020)</f>
        <v>6.6950000000000003</v>
      </c>
      <c r="PXX2" s="13">
        <f>GETPIVOTDATA("% Pend. Miskin",$F$7,"Tahun",2021)</f>
        <v>6.9399999999999995</v>
      </c>
      <c r="PXY2" t="s">
        <v>763</v>
      </c>
      <c r="PXZ2" s="13" t="e">
        <f>GETPIVOTDATA("Jml. Pend. Miskin (ribu jiwa)",$A$7,"Tahun",2020)/GETPIVOTDATA("Jml. Pend. Miskin (ribu jiwa)",$K$7,"Tahun",2020)</f>
        <v>#REF!</v>
      </c>
      <c r="PYA2" s="13" t="e">
        <f>GETPIVOTDATA("Jml. Pend. Miskin (ribu jiwa)",$A$7,"Tahun",2021)/GETPIVOTDATA("Jml. Pend. Miskin (ribu jiwa)",$K$7,"Tahun",2021)</f>
        <v>#REF!</v>
      </c>
      <c r="PYD2" t="s">
        <v>764</v>
      </c>
      <c r="PYE2" s="13">
        <f>GETPIVOTDATA("% Pend. Miskin",$F$7,"Tahun",2020)</f>
        <v>6.6950000000000003</v>
      </c>
      <c r="PYF2" s="13">
        <f>GETPIVOTDATA("% Pend. Miskin",$F$7,"Tahun",2021)</f>
        <v>6.9399999999999995</v>
      </c>
      <c r="PYG2" t="s">
        <v>763</v>
      </c>
      <c r="PYH2" s="13" t="e">
        <f>GETPIVOTDATA("Jml. Pend. Miskin (ribu jiwa)",$A$7,"Tahun",2020)/GETPIVOTDATA("Jml. Pend. Miskin (ribu jiwa)",$K$7,"Tahun",2020)</f>
        <v>#REF!</v>
      </c>
      <c r="PYI2" s="13" t="e">
        <f>GETPIVOTDATA("Jml. Pend. Miskin (ribu jiwa)",$A$7,"Tahun",2021)/GETPIVOTDATA("Jml. Pend. Miskin (ribu jiwa)",$K$7,"Tahun",2021)</f>
        <v>#REF!</v>
      </c>
      <c r="PYL2" t="s">
        <v>764</v>
      </c>
      <c r="PYM2" s="13">
        <f>GETPIVOTDATA("% Pend. Miskin",$F$7,"Tahun",2020)</f>
        <v>6.6950000000000003</v>
      </c>
      <c r="PYN2" s="13">
        <f>GETPIVOTDATA("% Pend. Miskin",$F$7,"Tahun",2021)</f>
        <v>6.9399999999999995</v>
      </c>
      <c r="PYO2" t="s">
        <v>763</v>
      </c>
      <c r="PYP2" s="13" t="e">
        <f>GETPIVOTDATA("Jml. Pend. Miskin (ribu jiwa)",$A$7,"Tahun",2020)/GETPIVOTDATA("Jml. Pend. Miskin (ribu jiwa)",$K$7,"Tahun",2020)</f>
        <v>#REF!</v>
      </c>
      <c r="PYQ2" s="13" t="e">
        <f>GETPIVOTDATA("Jml. Pend. Miskin (ribu jiwa)",$A$7,"Tahun",2021)/GETPIVOTDATA("Jml. Pend. Miskin (ribu jiwa)",$K$7,"Tahun",2021)</f>
        <v>#REF!</v>
      </c>
      <c r="PYT2" t="s">
        <v>764</v>
      </c>
      <c r="PYU2" s="13">
        <f>GETPIVOTDATA("% Pend. Miskin",$F$7,"Tahun",2020)</f>
        <v>6.6950000000000003</v>
      </c>
      <c r="PYV2" s="13">
        <f>GETPIVOTDATA("% Pend. Miskin",$F$7,"Tahun",2021)</f>
        <v>6.9399999999999995</v>
      </c>
      <c r="PYW2" t="s">
        <v>763</v>
      </c>
      <c r="PYX2" s="13" t="e">
        <f>GETPIVOTDATA("Jml. Pend. Miskin (ribu jiwa)",$A$7,"Tahun",2020)/GETPIVOTDATA("Jml. Pend. Miskin (ribu jiwa)",$K$7,"Tahun",2020)</f>
        <v>#REF!</v>
      </c>
      <c r="PYY2" s="13" t="e">
        <f>GETPIVOTDATA("Jml. Pend. Miskin (ribu jiwa)",$A$7,"Tahun",2021)/GETPIVOTDATA("Jml. Pend. Miskin (ribu jiwa)",$K$7,"Tahun",2021)</f>
        <v>#REF!</v>
      </c>
      <c r="PZB2" t="s">
        <v>764</v>
      </c>
      <c r="PZC2" s="13">
        <f>GETPIVOTDATA("% Pend. Miskin",$F$7,"Tahun",2020)</f>
        <v>6.6950000000000003</v>
      </c>
      <c r="PZD2" s="13">
        <f>GETPIVOTDATA("% Pend. Miskin",$F$7,"Tahun",2021)</f>
        <v>6.9399999999999995</v>
      </c>
      <c r="PZE2" t="s">
        <v>763</v>
      </c>
      <c r="PZF2" s="13" t="e">
        <f>GETPIVOTDATA("Jml. Pend. Miskin (ribu jiwa)",$A$7,"Tahun",2020)/GETPIVOTDATA("Jml. Pend. Miskin (ribu jiwa)",$K$7,"Tahun",2020)</f>
        <v>#REF!</v>
      </c>
      <c r="PZG2" s="13" t="e">
        <f>GETPIVOTDATA("Jml. Pend. Miskin (ribu jiwa)",$A$7,"Tahun",2021)/GETPIVOTDATA("Jml. Pend. Miskin (ribu jiwa)",$K$7,"Tahun",2021)</f>
        <v>#REF!</v>
      </c>
      <c r="PZJ2" t="s">
        <v>764</v>
      </c>
      <c r="PZK2" s="13">
        <f>GETPIVOTDATA("% Pend. Miskin",$F$7,"Tahun",2020)</f>
        <v>6.6950000000000003</v>
      </c>
      <c r="PZL2" s="13">
        <f>GETPIVOTDATA("% Pend. Miskin",$F$7,"Tahun",2021)</f>
        <v>6.9399999999999995</v>
      </c>
      <c r="PZM2" t="s">
        <v>763</v>
      </c>
      <c r="PZN2" s="13" t="e">
        <f>GETPIVOTDATA("Jml. Pend. Miskin (ribu jiwa)",$A$7,"Tahun",2020)/GETPIVOTDATA("Jml. Pend. Miskin (ribu jiwa)",$K$7,"Tahun",2020)</f>
        <v>#REF!</v>
      </c>
      <c r="PZO2" s="13" t="e">
        <f>GETPIVOTDATA("Jml. Pend. Miskin (ribu jiwa)",$A$7,"Tahun",2021)/GETPIVOTDATA("Jml. Pend. Miskin (ribu jiwa)",$K$7,"Tahun",2021)</f>
        <v>#REF!</v>
      </c>
      <c r="PZR2" t="s">
        <v>764</v>
      </c>
      <c r="PZS2" s="13">
        <f>GETPIVOTDATA("% Pend. Miskin",$F$7,"Tahun",2020)</f>
        <v>6.6950000000000003</v>
      </c>
      <c r="PZT2" s="13">
        <f>GETPIVOTDATA("% Pend. Miskin",$F$7,"Tahun",2021)</f>
        <v>6.9399999999999995</v>
      </c>
      <c r="PZU2" t="s">
        <v>763</v>
      </c>
      <c r="PZV2" s="13" t="e">
        <f>GETPIVOTDATA("Jml. Pend. Miskin (ribu jiwa)",$A$7,"Tahun",2020)/GETPIVOTDATA("Jml. Pend. Miskin (ribu jiwa)",$K$7,"Tahun",2020)</f>
        <v>#REF!</v>
      </c>
      <c r="PZW2" s="13" t="e">
        <f>GETPIVOTDATA("Jml. Pend. Miskin (ribu jiwa)",$A$7,"Tahun",2021)/GETPIVOTDATA("Jml. Pend. Miskin (ribu jiwa)",$K$7,"Tahun",2021)</f>
        <v>#REF!</v>
      </c>
      <c r="PZZ2" t="s">
        <v>764</v>
      </c>
      <c r="QAA2" s="13">
        <f>GETPIVOTDATA("% Pend. Miskin",$F$7,"Tahun",2020)</f>
        <v>6.6950000000000003</v>
      </c>
      <c r="QAB2" s="13">
        <f>GETPIVOTDATA("% Pend. Miskin",$F$7,"Tahun",2021)</f>
        <v>6.9399999999999995</v>
      </c>
      <c r="QAC2" t="s">
        <v>763</v>
      </c>
      <c r="QAD2" s="13" t="e">
        <f>GETPIVOTDATA("Jml. Pend. Miskin (ribu jiwa)",$A$7,"Tahun",2020)/GETPIVOTDATA("Jml. Pend. Miskin (ribu jiwa)",$K$7,"Tahun",2020)</f>
        <v>#REF!</v>
      </c>
      <c r="QAE2" s="13" t="e">
        <f>GETPIVOTDATA("Jml. Pend. Miskin (ribu jiwa)",$A$7,"Tahun",2021)/GETPIVOTDATA("Jml. Pend. Miskin (ribu jiwa)",$K$7,"Tahun",2021)</f>
        <v>#REF!</v>
      </c>
      <c r="QAH2" t="s">
        <v>764</v>
      </c>
      <c r="QAI2" s="13">
        <f>GETPIVOTDATA("% Pend. Miskin",$F$7,"Tahun",2020)</f>
        <v>6.6950000000000003</v>
      </c>
      <c r="QAJ2" s="13">
        <f>GETPIVOTDATA("% Pend. Miskin",$F$7,"Tahun",2021)</f>
        <v>6.9399999999999995</v>
      </c>
      <c r="QAK2" t="s">
        <v>763</v>
      </c>
      <c r="QAL2" s="13" t="e">
        <f>GETPIVOTDATA("Jml. Pend. Miskin (ribu jiwa)",$A$7,"Tahun",2020)/GETPIVOTDATA("Jml. Pend. Miskin (ribu jiwa)",$K$7,"Tahun",2020)</f>
        <v>#REF!</v>
      </c>
      <c r="QAM2" s="13" t="e">
        <f>GETPIVOTDATA("Jml. Pend. Miskin (ribu jiwa)",$A$7,"Tahun",2021)/GETPIVOTDATA("Jml. Pend. Miskin (ribu jiwa)",$K$7,"Tahun",2021)</f>
        <v>#REF!</v>
      </c>
      <c r="QAP2" t="s">
        <v>764</v>
      </c>
      <c r="QAQ2" s="13">
        <f>GETPIVOTDATA("% Pend. Miskin",$F$7,"Tahun",2020)</f>
        <v>6.6950000000000003</v>
      </c>
      <c r="QAR2" s="13">
        <f>GETPIVOTDATA("% Pend. Miskin",$F$7,"Tahun",2021)</f>
        <v>6.9399999999999995</v>
      </c>
      <c r="QAS2" t="s">
        <v>763</v>
      </c>
      <c r="QAT2" s="13" t="e">
        <f>GETPIVOTDATA("Jml. Pend. Miskin (ribu jiwa)",$A$7,"Tahun",2020)/GETPIVOTDATA("Jml. Pend. Miskin (ribu jiwa)",$K$7,"Tahun",2020)</f>
        <v>#REF!</v>
      </c>
      <c r="QAU2" s="13" t="e">
        <f>GETPIVOTDATA("Jml. Pend. Miskin (ribu jiwa)",$A$7,"Tahun",2021)/GETPIVOTDATA("Jml. Pend. Miskin (ribu jiwa)",$K$7,"Tahun",2021)</f>
        <v>#REF!</v>
      </c>
      <c r="QAX2" t="s">
        <v>764</v>
      </c>
      <c r="QAY2" s="13">
        <f>GETPIVOTDATA("% Pend. Miskin",$F$7,"Tahun",2020)</f>
        <v>6.6950000000000003</v>
      </c>
      <c r="QAZ2" s="13">
        <f>GETPIVOTDATA("% Pend. Miskin",$F$7,"Tahun",2021)</f>
        <v>6.9399999999999995</v>
      </c>
      <c r="QBA2" t="s">
        <v>763</v>
      </c>
      <c r="QBB2" s="13" t="e">
        <f>GETPIVOTDATA("Jml. Pend. Miskin (ribu jiwa)",$A$7,"Tahun",2020)/GETPIVOTDATA("Jml. Pend. Miskin (ribu jiwa)",$K$7,"Tahun",2020)</f>
        <v>#REF!</v>
      </c>
      <c r="QBC2" s="13" t="e">
        <f>GETPIVOTDATA("Jml. Pend. Miskin (ribu jiwa)",$A$7,"Tahun",2021)/GETPIVOTDATA("Jml. Pend. Miskin (ribu jiwa)",$K$7,"Tahun",2021)</f>
        <v>#REF!</v>
      </c>
      <c r="QBF2" t="s">
        <v>764</v>
      </c>
      <c r="QBG2" s="13">
        <f>GETPIVOTDATA("% Pend. Miskin",$F$7,"Tahun",2020)</f>
        <v>6.6950000000000003</v>
      </c>
      <c r="QBH2" s="13">
        <f>GETPIVOTDATA("% Pend. Miskin",$F$7,"Tahun",2021)</f>
        <v>6.9399999999999995</v>
      </c>
      <c r="QBI2" t="s">
        <v>763</v>
      </c>
      <c r="QBJ2" s="13" t="e">
        <f>GETPIVOTDATA("Jml. Pend. Miskin (ribu jiwa)",$A$7,"Tahun",2020)/GETPIVOTDATA("Jml. Pend. Miskin (ribu jiwa)",$K$7,"Tahun",2020)</f>
        <v>#REF!</v>
      </c>
      <c r="QBK2" s="13" t="e">
        <f>GETPIVOTDATA("Jml. Pend. Miskin (ribu jiwa)",$A$7,"Tahun",2021)/GETPIVOTDATA("Jml. Pend. Miskin (ribu jiwa)",$K$7,"Tahun",2021)</f>
        <v>#REF!</v>
      </c>
      <c r="QBN2" t="s">
        <v>764</v>
      </c>
      <c r="QBO2" s="13">
        <f>GETPIVOTDATA("% Pend. Miskin",$F$7,"Tahun",2020)</f>
        <v>6.6950000000000003</v>
      </c>
      <c r="QBP2" s="13">
        <f>GETPIVOTDATA("% Pend. Miskin",$F$7,"Tahun",2021)</f>
        <v>6.9399999999999995</v>
      </c>
      <c r="QBQ2" t="s">
        <v>763</v>
      </c>
      <c r="QBR2" s="13" t="e">
        <f>GETPIVOTDATA("Jml. Pend. Miskin (ribu jiwa)",$A$7,"Tahun",2020)/GETPIVOTDATA("Jml. Pend. Miskin (ribu jiwa)",$K$7,"Tahun",2020)</f>
        <v>#REF!</v>
      </c>
      <c r="QBS2" s="13" t="e">
        <f>GETPIVOTDATA("Jml. Pend. Miskin (ribu jiwa)",$A$7,"Tahun",2021)/GETPIVOTDATA("Jml. Pend. Miskin (ribu jiwa)",$K$7,"Tahun",2021)</f>
        <v>#REF!</v>
      </c>
      <c r="QBV2" t="s">
        <v>764</v>
      </c>
      <c r="QBW2" s="13">
        <f>GETPIVOTDATA("% Pend. Miskin",$F$7,"Tahun",2020)</f>
        <v>6.6950000000000003</v>
      </c>
      <c r="QBX2" s="13">
        <f>GETPIVOTDATA("% Pend. Miskin",$F$7,"Tahun",2021)</f>
        <v>6.9399999999999995</v>
      </c>
      <c r="QBY2" t="s">
        <v>763</v>
      </c>
      <c r="QBZ2" s="13" t="e">
        <f>GETPIVOTDATA("Jml. Pend. Miskin (ribu jiwa)",$A$7,"Tahun",2020)/GETPIVOTDATA("Jml. Pend. Miskin (ribu jiwa)",$K$7,"Tahun",2020)</f>
        <v>#REF!</v>
      </c>
      <c r="QCA2" s="13" t="e">
        <f>GETPIVOTDATA("Jml. Pend. Miskin (ribu jiwa)",$A$7,"Tahun",2021)/GETPIVOTDATA("Jml. Pend. Miskin (ribu jiwa)",$K$7,"Tahun",2021)</f>
        <v>#REF!</v>
      </c>
      <c r="QCD2" t="s">
        <v>764</v>
      </c>
      <c r="QCE2" s="13">
        <f>GETPIVOTDATA("% Pend. Miskin",$F$7,"Tahun",2020)</f>
        <v>6.6950000000000003</v>
      </c>
      <c r="QCF2" s="13">
        <f>GETPIVOTDATA("% Pend. Miskin",$F$7,"Tahun",2021)</f>
        <v>6.9399999999999995</v>
      </c>
      <c r="QCG2" t="s">
        <v>763</v>
      </c>
      <c r="QCH2" s="13" t="e">
        <f>GETPIVOTDATA("Jml. Pend. Miskin (ribu jiwa)",$A$7,"Tahun",2020)/GETPIVOTDATA("Jml. Pend. Miskin (ribu jiwa)",$K$7,"Tahun",2020)</f>
        <v>#REF!</v>
      </c>
      <c r="QCI2" s="13" t="e">
        <f>GETPIVOTDATA("Jml. Pend. Miskin (ribu jiwa)",$A$7,"Tahun",2021)/GETPIVOTDATA("Jml. Pend. Miskin (ribu jiwa)",$K$7,"Tahun",2021)</f>
        <v>#REF!</v>
      </c>
      <c r="QCL2" t="s">
        <v>764</v>
      </c>
      <c r="QCM2" s="13">
        <f>GETPIVOTDATA("% Pend. Miskin",$F$7,"Tahun",2020)</f>
        <v>6.6950000000000003</v>
      </c>
      <c r="QCN2" s="13">
        <f>GETPIVOTDATA("% Pend. Miskin",$F$7,"Tahun",2021)</f>
        <v>6.9399999999999995</v>
      </c>
      <c r="QCO2" t="s">
        <v>763</v>
      </c>
      <c r="QCP2" s="13" t="e">
        <f>GETPIVOTDATA("Jml. Pend. Miskin (ribu jiwa)",$A$7,"Tahun",2020)/GETPIVOTDATA("Jml. Pend. Miskin (ribu jiwa)",$K$7,"Tahun",2020)</f>
        <v>#REF!</v>
      </c>
      <c r="QCQ2" s="13" t="e">
        <f>GETPIVOTDATA("Jml. Pend. Miskin (ribu jiwa)",$A$7,"Tahun",2021)/GETPIVOTDATA("Jml. Pend. Miskin (ribu jiwa)",$K$7,"Tahun",2021)</f>
        <v>#REF!</v>
      </c>
      <c r="QCT2" t="s">
        <v>764</v>
      </c>
      <c r="QCU2" s="13">
        <f>GETPIVOTDATA("% Pend. Miskin",$F$7,"Tahun",2020)</f>
        <v>6.6950000000000003</v>
      </c>
      <c r="QCV2" s="13">
        <f>GETPIVOTDATA("% Pend. Miskin",$F$7,"Tahun",2021)</f>
        <v>6.9399999999999995</v>
      </c>
      <c r="QCW2" t="s">
        <v>763</v>
      </c>
      <c r="QCX2" s="13" t="e">
        <f>GETPIVOTDATA("Jml. Pend. Miskin (ribu jiwa)",$A$7,"Tahun",2020)/GETPIVOTDATA("Jml. Pend. Miskin (ribu jiwa)",$K$7,"Tahun",2020)</f>
        <v>#REF!</v>
      </c>
      <c r="QCY2" s="13" t="e">
        <f>GETPIVOTDATA("Jml. Pend. Miskin (ribu jiwa)",$A$7,"Tahun",2021)/GETPIVOTDATA("Jml. Pend. Miskin (ribu jiwa)",$K$7,"Tahun",2021)</f>
        <v>#REF!</v>
      </c>
      <c r="QDB2" t="s">
        <v>764</v>
      </c>
      <c r="QDC2" s="13">
        <f>GETPIVOTDATA("% Pend. Miskin",$F$7,"Tahun",2020)</f>
        <v>6.6950000000000003</v>
      </c>
      <c r="QDD2" s="13">
        <f>GETPIVOTDATA("% Pend. Miskin",$F$7,"Tahun",2021)</f>
        <v>6.9399999999999995</v>
      </c>
      <c r="QDE2" t="s">
        <v>763</v>
      </c>
      <c r="QDF2" s="13" t="e">
        <f>GETPIVOTDATA("Jml. Pend. Miskin (ribu jiwa)",$A$7,"Tahun",2020)/GETPIVOTDATA("Jml. Pend. Miskin (ribu jiwa)",$K$7,"Tahun",2020)</f>
        <v>#REF!</v>
      </c>
      <c r="QDG2" s="13" t="e">
        <f>GETPIVOTDATA("Jml. Pend. Miskin (ribu jiwa)",$A$7,"Tahun",2021)/GETPIVOTDATA("Jml. Pend. Miskin (ribu jiwa)",$K$7,"Tahun",2021)</f>
        <v>#REF!</v>
      </c>
      <c r="QDJ2" t="s">
        <v>764</v>
      </c>
      <c r="QDK2" s="13">
        <f>GETPIVOTDATA("% Pend. Miskin",$F$7,"Tahun",2020)</f>
        <v>6.6950000000000003</v>
      </c>
      <c r="QDL2" s="13">
        <f>GETPIVOTDATA("% Pend. Miskin",$F$7,"Tahun",2021)</f>
        <v>6.9399999999999995</v>
      </c>
      <c r="QDM2" t="s">
        <v>763</v>
      </c>
      <c r="QDN2" s="13" t="e">
        <f>GETPIVOTDATA("Jml. Pend. Miskin (ribu jiwa)",$A$7,"Tahun",2020)/GETPIVOTDATA("Jml. Pend. Miskin (ribu jiwa)",$K$7,"Tahun",2020)</f>
        <v>#REF!</v>
      </c>
      <c r="QDO2" s="13" t="e">
        <f>GETPIVOTDATA("Jml. Pend. Miskin (ribu jiwa)",$A$7,"Tahun",2021)/GETPIVOTDATA("Jml. Pend. Miskin (ribu jiwa)",$K$7,"Tahun",2021)</f>
        <v>#REF!</v>
      </c>
      <c r="QDR2" t="s">
        <v>764</v>
      </c>
      <c r="QDS2" s="13">
        <f>GETPIVOTDATA("% Pend. Miskin",$F$7,"Tahun",2020)</f>
        <v>6.6950000000000003</v>
      </c>
      <c r="QDT2" s="13">
        <f>GETPIVOTDATA("% Pend. Miskin",$F$7,"Tahun",2021)</f>
        <v>6.9399999999999995</v>
      </c>
      <c r="QDU2" t="s">
        <v>763</v>
      </c>
      <c r="QDV2" s="13" t="e">
        <f>GETPIVOTDATA("Jml. Pend. Miskin (ribu jiwa)",$A$7,"Tahun",2020)/GETPIVOTDATA("Jml. Pend. Miskin (ribu jiwa)",$K$7,"Tahun",2020)</f>
        <v>#REF!</v>
      </c>
      <c r="QDW2" s="13" t="e">
        <f>GETPIVOTDATA("Jml. Pend. Miskin (ribu jiwa)",$A$7,"Tahun",2021)/GETPIVOTDATA("Jml. Pend. Miskin (ribu jiwa)",$K$7,"Tahun",2021)</f>
        <v>#REF!</v>
      </c>
      <c r="QDZ2" t="s">
        <v>764</v>
      </c>
      <c r="QEA2" s="13">
        <f>GETPIVOTDATA("% Pend. Miskin",$F$7,"Tahun",2020)</f>
        <v>6.6950000000000003</v>
      </c>
      <c r="QEB2" s="13">
        <f>GETPIVOTDATA("% Pend. Miskin",$F$7,"Tahun",2021)</f>
        <v>6.9399999999999995</v>
      </c>
      <c r="QEC2" t="s">
        <v>763</v>
      </c>
      <c r="QED2" s="13" t="e">
        <f>GETPIVOTDATA("Jml. Pend. Miskin (ribu jiwa)",$A$7,"Tahun",2020)/GETPIVOTDATA("Jml. Pend. Miskin (ribu jiwa)",$K$7,"Tahun",2020)</f>
        <v>#REF!</v>
      </c>
      <c r="QEE2" s="13" t="e">
        <f>GETPIVOTDATA("Jml. Pend. Miskin (ribu jiwa)",$A$7,"Tahun",2021)/GETPIVOTDATA("Jml. Pend. Miskin (ribu jiwa)",$K$7,"Tahun",2021)</f>
        <v>#REF!</v>
      </c>
      <c r="QEH2" t="s">
        <v>764</v>
      </c>
      <c r="QEI2" s="13">
        <f>GETPIVOTDATA("% Pend. Miskin",$F$7,"Tahun",2020)</f>
        <v>6.6950000000000003</v>
      </c>
      <c r="QEJ2" s="13">
        <f>GETPIVOTDATA("% Pend. Miskin",$F$7,"Tahun",2021)</f>
        <v>6.9399999999999995</v>
      </c>
      <c r="QEK2" t="s">
        <v>763</v>
      </c>
      <c r="QEL2" s="13" t="e">
        <f>GETPIVOTDATA("Jml. Pend. Miskin (ribu jiwa)",$A$7,"Tahun",2020)/GETPIVOTDATA("Jml. Pend. Miskin (ribu jiwa)",$K$7,"Tahun",2020)</f>
        <v>#REF!</v>
      </c>
      <c r="QEM2" s="13" t="e">
        <f>GETPIVOTDATA("Jml. Pend. Miskin (ribu jiwa)",$A$7,"Tahun",2021)/GETPIVOTDATA("Jml. Pend. Miskin (ribu jiwa)",$K$7,"Tahun",2021)</f>
        <v>#REF!</v>
      </c>
      <c r="QEP2" t="s">
        <v>764</v>
      </c>
      <c r="QEQ2" s="13">
        <f>GETPIVOTDATA("% Pend. Miskin",$F$7,"Tahun",2020)</f>
        <v>6.6950000000000003</v>
      </c>
      <c r="QER2" s="13">
        <f>GETPIVOTDATA("% Pend. Miskin",$F$7,"Tahun",2021)</f>
        <v>6.9399999999999995</v>
      </c>
      <c r="QES2" t="s">
        <v>763</v>
      </c>
      <c r="QET2" s="13" t="e">
        <f>GETPIVOTDATA("Jml. Pend. Miskin (ribu jiwa)",$A$7,"Tahun",2020)/GETPIVOTDATA("Jml. Pend. Miskin (ribu jiwa)",$K$7,"Tahun",2020)</f>
        <v>#REF!</v>
      </c>
      <c r="QEU2" s="13" t="e">
        <f>GETPIVOTDATA("Jml. Pend. Miskin (ribu jiwa)",$A$7,"Tahun",2021)/GETPIVOTDATA("Jml. Pend. Miskin (ribu jiwa)",$K$7,"Tahun",2021)</f>
        <v>#REF!</v>
      </c>
      <c r="QEX2" t="s">
        <v>764</v>
      </c>
      <c r="QEY2" s="13">
        <f>GETPIVOTDATA("% Pend. Miskin",$F$7,"Tahun",2020)</f>
        <v>6.6950000000000003</v>
      </c>
      <c r="QEZ2" s="13">
        <f>GETPIVOTDATA("% Pend. Miskin",$F$7,"Tahun",2021)</f>
        <v>6.9399999999999995</v>
      </c>
      <c r="QFA2" t="s">
        <v>763</v>
      </c>
      <c r="QFB2" s="13" t="e">
        <f>GETPIVOTDATA("Jml. Pend. Miskin (ribu jiwa)",$A$7,"Tahun",2020)/GETPIVOTDATA("Jml. Pend. Miskin (ribu jiwa)",$K$7,"Tahun",2020)</f>
        <v>#REF!</v>
      </c>
      <c r="QFC2" s="13" t="e">
        <f>GETPIVOTDATA("Jml. Pend. Miskin (ribu jiwa)",$A$7,"Tahun",2021)/GETPIVOTDATA("Jml. Pend. Miskin (ribu jiwa)",$K$7,"Tahun",2021)</f>
        <v>#REF!</v>
      </c>
      <c r="QFF2" t="s">
        <v>764</v>
      </c>
      <c r="QFG2" s="13">
        <f>GETPIVOTDATA("% Pend. Miskin",$F$7,"Tahun",2020)</f>
        <v>6.6950000000000003</v>
      </c>
      <c r="QFH2" s="13">
        <f>GETPIVOTDATA("% Pend. Miskin",$F$7,"Tahun",2021)</f>
        <v>6.9399999999999995</v>
      </c>
      <c r="QFI2" t="s">
        <v>763</v>
      </c>
      <c r="QFJ2" s="13" t="e">
        <f>GETPIVOTDATA("Jml. Pend. Miskin (ribu jiwa)",$A$7,"Tahun",2020)/GETPIVOTDATA("Jml. Pend. Miskin (ribu jiwa)",$K$7,"Tahun",2020)</f>
        <v>#REF!</v>
      </c>
      <c r="QFK2" s="13" t="e">
        <f>GETPIVOTDATA("Jml. Pend. Miskin (ribu jiwa)",$A$7,"Tahun",2021)/GETPIVOTDATA("Jml. Pend. Miskin (ribu jiwa)",$K$7,"Tahun",2021)</f>
        <v>#REF!</v>
      </c>
      <c r="QFN2" t="s">
        <v>764</v>
      </c>
      <c r="QFO2" s="13">
        <f>GETPIVOTDATA("% Pend. Miskin",$F$7,"Tahun",2020)</f>
        <v>6.6950000000000003</v>
      </c>
      <c r="QFP2" s="13">
        <f>GETPIVOTDATA("% Pend. Miskin",$F$7,"Tahun",2021)</f>
        <v>6.9399999999999995</v>
      </c>
      <c r="QFQ2" t="s">
        <v>763</v>
      </c>
      <c r="QFR2" s="13" t="e">
        <f>GETPIVOTDATA("Jml. Pend. Miskin (ribu jiwa)",$A$7,"Tahun",2020)/GETPIVOTDATA("Jml. Pend. Miskin (ribu jiwa)",$K$7,"Tahun",2020)</f>
        <v>#REF!</v>
      </c>
      <c r="QFS2" s="13" t="e">
        <f>GETPIVOTDATA("Jml. Pend. Miskin (ribu jiwa)",$A$7,"Tahun",2021)/GETPIVOTDATA("Jml. Pend. Miskin (ribu jiwa)",$K$7,"Tahun",2021)</f>
        <v>#REF!</v>
      </c>
      <c r="QFV2" t="s">
        <v>764</v>
      </c>
      <c r="QFW2" s="13">
        <f>GETPIVOTDATA("% Pend. Miskin",$F$7,"Tahun",2020)</f>
        <v>6.6950000000000003</v>
      </c>
      <c r="QFX2" s="13">
        <f>GETPIVOTDATA("% Pend. Miskin",$F$7,"Tahun",2021)</f>
        <v>6.9399999999999995</v>
      </c>
      <c r="QFY2" t="s">
        <v>763</v>
      </c>
      <c r="QFZ2" s="13" t="e">
        <f>GETPIVOTDATA("Jml. Pend. Miskin (ribu jiwa)",$A$7,"Tahun",2020)/GETPIVOTDATA("Jml. Pend. Miskin (ribu jiwa)",$K$7,"Tahun",2020)</f>
        <v>#REF!</v>
      </c>
      <c r="QGA2" s="13" t="e">
        <f>GETPIVOTDATA("Jml. Pend. Miskin (ribu jiwa)",$A$7,"Tahun",2021)/GETPIVOTDATA("Jml. Pend. Miskin (ribu jiwa)",$K$7,"Tahun",2021)</f>
        <v>#REF!</v>
      </c>
      <c r="QGD2" t="s">
        <v>764</v>
      </c>
      <c r="QGE2" s="13">
        <f>GETPIVOTDATA("% Pend. Miskin",$F$7,"Tahun",2020)</f>
        <v>6.6950000000000003</v>
      </c>
      <c r="QGF2" s="13">
        <f>GETPIVOTDATA("% Pend. Miskin",$F$7,"Tahun",2021)</f>
        <v>6.9399999999999995</v>
      </c>
      <c r="QGG2" t="s">
        <v>763</v>
      </c>
      <c r="QGH2" s="13" t="e">
        <f>GETPIVOTDATA("Jml. Pend. Miskin (ribu jiwa)",$A$7,"Tahun",2020)/GETPIVOTDATA("Jml. Pend. Miskin (ribu jiwa)",$K$7,"Tahun",2020)</f>
        <v>#REF!</v>
      </c>
      <c r="QGI2" s="13" t="e">
        <f>GETPIVOTDATA("Jml. Pend. Miskin (ribu jiwa)",$A$7,"Tahun",2021)/GETPIVOTDATA("Jml. Pend. Miskin (ribu jiwa)",$K$7,"Tahun",2021)</f>
        <v>#REF!</v>
      </c>
      <c r="QGL2" t="s">
        <v>764</v>
      </c>
      <c r="QGM2" s="13">
        <f>GETPIVOTDATA("% Pend. Miskin",$F$7,"Tahun",2020)</f>
        <v>6.6950000000000003</v>
      </c>
      <c r="QGN2" s="13">
        <f>GETPIVOTDATA("% Pend. Miskin",$F$7,"Tahun",2021)</f>
        <v>6.9399999999999995</v>
      </c>
      <c r="QGO2" t="s">
        <v>763</v>
      </c>
      <c r="QGP2" s="13" t="e">
        <f>GETPIVOTDATA("Jml. Pend. Miskin (ribu jiwa)",$A$7,"Tahun",2020)/GETPIVOTDATA("Jml. Pend. Miskin (ribu jiwa)",$K$7,"Tahun",2020)</f>
        <v>#REF!</v>
      </c>
      <c r="QGQ2" s="13" t="e">
        <f>GETPIVOTDATA("Jml. Pend. Miskin (ribu jiwa)",$A$7,"Tahun",2021)/GETPIVOTDATA("Jml. Pend. Miskin (ribu jiwa)",$K$7,"Tahun",2021)</f>
        <v>#REF!</v>
      </c>
      <c r="QGT2" t="s">
        <v>764</v>
      </c>
      <c r="QGU2" s="13">
        <f>GETPIVOTDATA("% Pend. Miskin",$F$7,"Tahun",2020)</f>
        <v>6.6950000000000003</v>
      </c>
      <c r="QGV2" s="13">
        <f>GETPIVOTDATA("% Pend. Miskin",$F$7,"Tahun",2021)</f>
        <v>6.9399999999999995</v>
      </c>
      <c r="QGW2" t="s">
        <v>763</v>
      </c>
      <c r="QGX2" s="13" t="e">
        <f>GETPIVOTDATA("Jml. Pend. Miskin (ribu jiwa)",$A$7,"Tahun",2020)/GETPIVOTDATA("Jml. Pend. Miskin (ribu jiwa)",$K$7,"Tahun",2020)</f>
        <v>#REF!</v>
      </c>
      <c r="QGY2" s="13" t="e">
        <f>GETPIVOTDATA("Jml. Pend. Miskin (ribu jiwa)",$A$7,"Tahun",2021)/GETPIVOTDATA("Jml. Pend. Miskin (ribu jiwa)",$K$7,"Tahun",2021)</f>
        <v>#REF!</v>
      </c>
      <c r="QHB2" t="s">
        <v>764</v>
      </c>
      <c r="QHC2" s="13">
        <f>GETPIVOTDATA("% Pend. Miskin",$F$7,"Tahun",2020)</f>
        <v>6.6950000000000003</v>
      </c>
      <c r="QHD2" s="13">
        <f>GETPIVOTDATA("% Pend. Miskin",$F$7,"Tahun",2021)</f>
        <v>6.9399999999999995</v>
      </c>
      <c r="QHE2" t="s">
        <v>763</v>
      </c>
      <c r="QHF2" s="13" t="e">
        <f>GETPIVOTDATA("Jml. Pend. Miskin (ribu jiwa)",$A$7,"Tahun",2020)/GETPIVOTDATA("Jml. Pend. Miskin (ribu jiwa)",$K$7,"Tahun",2020)</f>
        <v>#REF!</v>
      </c>
      <c r="QHG2" s="13" t="e">
        <f>GETPIVOTDATA("Jml. Pend. Miskin (ribu jiwa)",$A$7,"Tahun",2021)/GETPIVOTDATA("Jml. Pend. Miskin (ribu jiwa)",$K$7,"Tahun",2021)</f>
        <v>#REF!</v>
      </c>
      <c r="QHJ2" t="s">
        <v>764</v>
      </c>
      <c r="QHK2" s="13">
        <f>GETPIVOTDATA("% Pend. Miskin",$F$7,"Tahun",2020)</f>
        <v>6.6950000000000003</v>
      </c>
      <c r="QHL2" s="13">
        <f>GETPIVOTDATA("% Pend. Miskin",$F$7,"Tahun",2021)</f>
        <v>6.9399999999999995</v>
      </c>
      <c r="QHM2" t="s">
        <v>763</v>
      </c>
      <c r="QHN2" s="13" t="e">
        <f>GETPIVOTDATA("Jml. Pend. Miskin (ribu jiwa)",$A$7,"Tahun",2020)/GETPIVOTDATA("Jml. Pend. Miskin (ribu jiwa)",$K$7,"Tahun",2020)</f>
        <v>#REF!</v>
      </c>
      <c r="QHO2" s="13" t="e">
        <f>GETPIVOTDATA("Jml. Pend. Miskin (ribu jiwa)",$A$7,"Tahun",2021)/GETPIVOTDATA("Jml. Pend. Miskin (ribu jiwa)",$K$7,"Tahun",2021)</f>
        <v>#REF!</v>
      </c>
      <c r="QHR2" t="s">
        <v>764</v>
      </c>
      <c r="QHS2" s="13">
        <f>GETPIVOTDATA("% Pend. Miskin",$F$7,"Tahun",2020)</f>
        <v>6.6950000000000003</v>
      </c>
      <c r="QHT2" s="13">
        <f>GETPIVOTDATA("% Pend. Miskin",$F$7,"Tahun",2021)</f>
        <v>6.9399999999999995</v>
      </c>
      <c r="QHU2" t="s">
        <v>763</v>
      </c>
      <c r="QHV2" s="13" t="e">
        <f>GETPIVOTDATA("Jml. Pend. Miskin (ribu jiwa)",$A$7,"Tahun",2020)/GETPIVOTDATA("Jml. Pend. Miskin (ribu jiwa)",$K$7,"Tahun",2020)</f>
        <v>#REF!</v>
      </c>
      <c r="QHW2" s="13" t="e">
        <f>GETPIVOTDATA("Jml. Pend. Miskin (ribu jiwa)",$A$7,"Tahun",2021)/GETPIVOTDATA("Jml. Pend. Miskin (ribu jiwa)",$K$7,"Tahun",2021)</f>
        <v>#REF!</v>
      </c>
      <c r="QHZ2" t="s">
        <v>764</v>
      </c>
      <c r="QIA2" s="13">
        <f>GETPIVOTDATA("% Pend. Miskin",$F$7,"Tahun",2020)</f>
        <v>6.6950000000000003</v>
      </c>
      <c r="QIB2" s="13">
        <f>GETPIVOTDATA("% Pend. Miskin",$F$7,"Tahun",2021)</f>
        <v>6.9399999999999995</v>
      </c>
      <c r="QIC2" t="s">
        <v>763</v>
      </c>
      <c r="QID2" s="13" t="e">
        <f>GETPIVOTDATA("Jml. Pend. Miskin (ribu jiwa)",$A$7,"Tahun",2020)/GETPIVOTDATA("Jml. Pend. Miskin (ribu jiwa)",$K$7,"Tahun",2020)</f>
        <v>#REF!</v>
      </c>
      <c r="QIE2" s="13" t="e">
        <f>GETPIVOTDATA("Jml. Pend. Miskin (ribu jiwa)",$A$7,"Tahun",2021)/GETPIVOTDATA("Jml. Pend. Miskin (ribu jiwa)",$K$7,"Tahun",2021)</f>
        <v>#REF!</v>
      </c>
      <c r="QIH2" t="s">
        <v>764</v>
      </c>
      <c r="QII2" s="13">
        <f>GETPIVOTDATA("% Pend. Miskin",$F$7,"Tahun",2020)</f>
        <v>6.6950000000000003</v>
      </c>
      <c r="QIJ2" s="13">
        <f>GETPIVOTDATA("% Pend. Miskin",$F$7,"Tahun",2021)</f>
        <v>6.9399999999999995</v>
      </c>
      <c r="QIK2" t="s">
        <v>763</v>
      </c>
      <c r="QIL2" s="13" t="e">
        <f>GETPIVOTDATA("Jml. Pend. Miskin (ribu jiwa)",$A$7,"Tahun",2020)/GETPIVOTDATA("Jml. Pend. Miskin (ribu jiwa)",$K$7,"Tahun",2020)</f>
        <v>#REF!</v>
      </c>
      <c r="QIM2" s="13" t="e">
        <f>GETPIVOTDATA("Jml. Pend. Miskin (ribu jiwa)",$A$7,"Tahun",2021)/GETPIVOTDATA("Jml. Pend. Miskin (ribu jiwa)",$K$7,"Tahun",2021)</f>
        <v>#REF!</v>
      </c>
      <c r="QIP2" t="s">
        <v>764</v>
      </c>
      <c r="QIQ2" s="13">
        <f>GETPIVOTDATA("% Pend. Miskin",$F$7,"Tahun",2020)</f>
        <v>6.6950000000000003</v>
      </c>
      <c r="QIR2" s="13">
        <f>GETPIVOTDATA("% Pend. Miskin",$F$7,"Tahun",2021)</f>
        <v>6.9399999999999995</v>
      </c>
      <c r="QIS2" t="s">
        <v>763</v>
      </c>
      <c r="QIT2" s="13" t="e">
        <f>GETPIVOTDATA("Jml. Pend. Miskin (ribu jiwa)",$A$7,"Tahun",2020)/GETPIVOTDATA("Jml. Pend. Miskin (ribu jiwa)",$K$7,"Tahun",2020)</f>
        <v>#REF!</v>
      </c>
      <c r="QIU2" s="13" t="e">
        <f>GETPIVOTDATA("Jml. Pend. Miskin (ribu jiwa)",$A$7,"Tahun",2021)/GETPIVOTDATA("Jml. Pend. Miskin (ribu jiwa)",$K$7,"Tahun",2021)</f>
        <v>#REF!</v>
      </c>
      <c r="QIX2" t="s">
        <v>764</v>
      </c>
      <c r="QIY2" s="13">
        <f>GETPIVOTDATA("% Pend. Miskin",$F$7,"Tahun",2020)</f>
        <v>6.6950000000000003</v>
      </c>
      <c r="QIZ2" s="13">
        <f>GETPIVOTDATA("% Pend. Miskin",$F$7,"Tahun",2021)</f>
        <v>6.9399999999999995</v>
      </c>
      <c r="QJA2" t="s">
        <v>763</v>
      </c>
      <c r="QJB2" s="13" t="e">
        <f>GETPIVOTDATA("Jml. Pend. Miskin (ribu jiwa)",$A$7,"Tahun",2020)/GETPIVOTDATA("Jml. Pend. Miskin (ribu jiwa)",$K$7,"Tahun",2020)</f>
        <v>#REF!</v>
      </c>
      <c r="QJC2" s="13" t="e">
        <f>GETPIVOTDATA("Jml. Pend. Miskin (ribu jiwa)",$A$7,"Tahun",2021)/GETPIVOTDATA("Jml. Pend. Miskin (ribu jiwa)",$K$7,"Tahun",2021)</f>
        <v>#REF!</v>
      </c>
      <c r="QJF2" t="s">
        <v>764</v>
      </c>
      <c r="QJG2" s="13">
        <f>GETPIVOTDATA("% Pend. Miskin",$F$7,"Tahun",2020)</f>
        <v>6.6950000000000003</v>
      </c>
      <c r="QJH2" s="13">
        <f>GETPIVOTDATA("% Pend. Miskin",$F$7,"Tahun",2021)</f>
        <v>6.9399999999999995</v>
      </c>
      <c r="QJI2" t="s">
        <v>763</v>
      </c>
      <c r="QJJ2" s="13" t="e">
        <f>GETPIVOTDATA("Jml. Pend. Miskin (ribu jiwa)",$A$7,"Tahun",2020)/GETPIVOTDATA("Jml. Pend. Miskin (ribu jiwa)",$K$7,"Tahun",2020)</f>
        <v>#REF!</v>
      </c>
      <c r="QJK2" s="13" t="e">
        <f>GETPIVOTDATA("Jml. Pend. Miskin (ribu jiwa)",$A$7,"Tahun",2021)/GETPIVOTDATA("Jml. Pend. Miskin (ribu jiwa)",$K$7,"Tahun",2021)</f>
        <v>#REF!</v>
      </c>
      <c r="QJN2" t="s">
        <v>764</v>
      </c>
      <c r="QJO2" s="13">
        <f>GETPIVOTDATA("% Pend. Miskin",$F$7,"Tahun",2020)</f>
        <v>6.6950000000000003</v>
      </c>
      <c r="QJP2" s="13">
        <f>GETPIVOTDATA("% Pend. Miskin",$F$7,"Tahun",2021)</f>
        <v>6.9399999999999995</v>
      </c>
      <c r="QJQ2" t="s">
        <v>763</v>
      </c>
      <c r="QJR2" s="13" t="e">
        <f>GETPIVOTDATA("Jml. Pend. Miskin (ribu jiwa)",$A$7,"Tahun",2020)/GETPIVOTDATA("Jml. Pend. Miskin (ribu jiwa)",$K$7,"Tahun",2020)</f>
        <v>#REF!</v>
      </c>
      <c r="QJS2" s="13" t="e">
        <f>GETPIVOTDATA("Jml. Pend. Miskin (ribu jiwa)",$A$7,"Tahun",2021)/GETPIVOTDATA("Jml. Pend. Miskin (ribu jiwa)",$K$7,"Tahun",2021)</f>
        <v>#REF!</v>
      </c>
      <c r="QJV2" t="s">
        <v>764</v>
      </c>
      <c r="QJW2" s="13">
        <f>GETPIVOTDATA("% Pend. Miskin",$F$7,"Tahun",2020)</f>
        <v>6.6950000000000003</v>
      </c>
      <c r="QJX2" s="13">
        <f>GETPIVOTDATA("% Pend. Miskin",$F$7,"Tahun",2021)</f>
        <v>6.9399999999999995</v>
      </c>
      <c r="QJY2" t="s">
        <v>763</v>
      </c>
      <c r="QJZ2" s="13" t="e">
        <f>GETPIVOTDATA("Jml. Pend. Miskin (ribu jiwa)",$A$7,"Tahun",2020)/GETPIVOTDATA("Jml. Pend. Miskin (ribu jiwa)",$K$7,"Tahun",2020)</f>
        <v>#REF!</v>
      </c>
      <c r="QKA2" s="13" t="e">
        <f>GETPIVOTDATA("Jml. Pend. Miskin (ribu jiwa)",$A$7,"Tahun",2021)/GETPIVOTDATA("Jml. Pend. Miskin (ribu jiwa)",$K$7,"Tahun",2021)</f>
        <v>#REF!</v>
      </c>
      <c r="QKD2" t="s">
        <v>764</v>
      </c>
      <c r="QKE2" s="13">
        <f>GETPIVOTDATA("% Pend. Miskin",$F$7,"Tahun",2020)</f>
        <v>6.6950000000000003</v>
      </c>
      <c r="QKF2" s="13">
        <f>GETPIVOTDATA("% Pend. Miskin",$F$7,"Tahun",2021)</f>
        <v>6.9399999999999995</v>
      </c>
      <c r="QKG2" t="s">
        <v>763</v>
      </c>
      <c r="QKH2" s="13" t="e">
        <f>GETPIVOTDATA("Jml. Pend. Miskin (ribu jiwa)",$A$7,"Tahun",2020)/GETPIVOTDATA("Jml. Pend. Miskin (ribu jiwa)",$K$7,"Tahun",2020)</f>
        <v>#REF!</v>
      </c>
      <c r="QKI2" s="13" t="e">
        <f>GETPIVOTDATA("Jml. Pend. Miskin (ribu jiwa)",$A$7,"Tahun",2021)/GETPIVOTDATA("Jml. Pend. Miskin (ribu jiwa)",$K$7,"Tahun",2021)</f>
        <v>#REF!</v>
      </c>
      <c r="QKL2" t="s">
        <v>764</v>
      </c>
      <c r="QKM2" s="13">
        <f>GETPIVOTDATA("% Pend. Miskin",$F$7,"Tahun",2020)</f>
        <v>6.6950000000000003</v>
      </c>
      <c r="QKN2" s="13">
        <f>GETPIVOTDATA("% Pend. Miskin",$F$7,"Tahun",2021)</f>
        <v>6.9399999999999995</v>
      </c>
      <c r="QKO2" t="s">
        <v>763</v>
      </c>
      <c r="QKP2" s="13" t="e">
        <f>GETPIVOTDATA("Jml. Pend. Miskin (ribu jiwa)",$A$7,"Tahun",2020)/GETPIVOTDATA("Jml. Pend. Miskin (ribu jiwa)",$K$7,"Tahun",2020)</f>
        <v>#REF!</v>
      </c>
      <c r="QKQ2" s="13" t="e">
        <f>GETPIVOTDATA("Jml. Pend. Miskin (ribu jiwa)",$A$7,"Tahun",2021)/GETPIVOTDATA("Jml. Pend. Miskin (ribu jiwa)",$K$7,"Tahun",2021)</f>
        <v>#REF!</v>
      </c>
      <c r="QKT2" t="s">
        <v>764</v>
      </c>
      <c r="QKU2" s="13">
        <f>GETPIVOTDATA("% Pend. Miskin",$F$7,"Tahun",2020)</f>
        <v>6.6950000000000003</v>
      </c>
      <c r="QKV2" s="13">
        <f>GETPIVOTDATA("% Pend. Miskin",$F$7,"Tahun",2021)</f>
        <v>6.9399999999999995</v>
      </c>
      <c r="QKW2" t="s">
        <v>763</v>
      </c>
      <c r="QKX2" s="13" t="e">
        <f>GETPIVOTDATA("Jml. Pend. Miskin (ribu jiwa)",$A$7,"Tahun",2020)/GETPIVOTDATA("Jml. Pend. Miskin (ribu jiwa)",$K$7,"Tahun",2020)</f>
        <v>#REF!</v>
      </c>
      <c r="QKY2" s="13" t="e">
        <f>GETPIVOTDATA("Jml. Pend. Miskin (ribu jiwa)",$A$7,"Tahun",2021)/GETPIVOTDATA("Jml. Pend. Miskin (ribu jiwa)",$K$7,"Tahun",2021)</f>
        <v>#REF!</v>
      </c>
      <c r="QLB2" t="s">
        <v>764</v>
      </c>
      <c r="QLC2" s="13">
        <f>GETPIVOTDATA("% Pend. Miskin",$F$7,"Tahun",2020)</f>
        <v>6.6950000000000003</v>
      </c>
      <c r="QLD2" s="13">
        <f>GETPIVOTDATA("% Pend. Miskin",$F$7,"Tahun",2021)</f>
        <v>6.9399999999999995</v>
      </c>
      <c r="QLE2" t="s">
        <v>763</v>
      </c>
      <c r="QLF2" s="13" t="e">
        <f>GETPIVOTDATA("Jml. Pend. Miskin (ribu jiwa)",$A$7,"Tahun",2020)/GETPIVOTDATA("Jml. Pend. Miskin (ribu jiwa)",$K$7,"Tahun",2020)</f>
        <v>#REF!</v>
      </c>
      <c r="QLG2" s="13" t="e">
        <f>GETPIVOTDATA("Jml. Pend. Miskin (ribu jiwa)",$A$7,"Tahun",2021)/GETPIVOTDATA("Jml. Pend. Miskin (ribu jiwa)",$K$7,"Tahun",2021)</f>
        <v>#REF!</v>
      </c>
      <c r="QLJ2" t="s">
        <v>764</v>
      </c>
      <c r="QLK2" s="13">
        <f>GETPIVOTDATA("% Pend. Miskin",$F$7,"Tahun",2020)</f>
        <v>6.6950000000000003</v>
      </c>
      <c r="QLL2" s="13">
        <f>GETPIVOTDATA("% Pend. Miskin",$F$7,"Tahun",2021)</f>
        <v>6.9399999999999995</v>
      </c>
      <c r="QLM2" t="s">
        <v>763</v>
      </c>
      <c r="QLN2" s="13" t="e">
        <f>GETPIVOTDATA("Jml. Pend. Miskin (ribu jiwa)",$A$7,"Tahun",2020)/GETPIVOTDATA("Jml. Pend. Miskin (ribu jiwa)",$K$7,"Tahun",2020)</f>
        <v>#REF!</v>
      </c>
      <c r="QLO2" s="13" t="e">
        <f>GETPIVOTDATA("Jml. Pend. Miskin (ribu jiwa)",$A$7,"Tahun",2021)/GETPIVOTDATA("Jml. Pend. Miskin (ribu jiwa)",$K$7,"Tahun",2021)</f>
        <v>#REF!</v>
      </c>
      <c r="QLR2" t="s">
        <v>764</v>
      </c>
      <c r="QLS2" s="13">
        <f>GETPIVOTDATA("% Pend. Miskin",$F$7,"Tahun",2020)</f>
        <v>6.6950000000000003</v>
      </c>
      <c r="QLT2" s="13">
        <f>GETPIVOTDATA("% Pend. Miskin",$F$7,"Tahun",2021)</f>
        <v>6.9399999999999995</v>
      </c>
      <c r="QLU2" t="s">
        <v>763</v>
      </c>
      <c r="QLV2" s="13" t="e">
        <f>GETPIVOTDATA("Jml. Pend. Miskin (ribu jiwa)",$A$7,"Tahun",2020)/GETPIVOTDATA("Jml. Pend. Miskin (ribu jiwa)",$K$7,"Tahun",2020)</f>
        <v>#REF!</v>
      </c>
      <c r="QLW2" s="13" t="e">
        <f>GETPIVOTDATA("Jml. Pend. Miskin (ribu jiwa)",$A$7,"Tahun",2021)/GETPIVOTDATA("Jml. Pend. Miskin (ribu jiwa)",$K$7,"Tahun",2021)</f>
        <v>#REF!</v>
      </c>
      <c r="QLZ2" t="s">
        <v>764</v>
      </c>
      <c r="QMA2" s="13">
        <f>GETPIVOTDATA("% Pend. Miskin",$F$7,"Tahun",2020)</f>
        <v>6.6950000000000003</v>
      </c>
      <c r="QMB2" s="13">
        <f>GETPIVOTDATA("% Pend. Miskin",$F$7,"Tahun",2021)</f>
        <v>6.9399999999999995</v>
      </c>
      <c r="QMC2" t="s">
        <v>763</v>
      </c>
      <c r="QMD2" s="13" t="e">
        <f>GETPIVOTDATA("Jml. Pend. Miskin (ribu jiwa)",$A$7,"Tahun",2020)/GETPIVOTDATA("Jml. Pend. Miskin (ribu jiwa)",$K$7,"Tahun",2020)</f>
        <v>#REF!</v>
      </c>
      <c r="QME2" s="13" t="e">
        <f>GETPIVOTDATA("Jml. Pend. Miskin (ribu jiwa)",$A$7,"Tahun",2021)/GETPIVOTDATA("Jml. Pend. Miskin (ribu jiwa)",$K$7,"Tahun",2021)</f>
        <v>#REF!</v>
      </c>
      <c r="QMH2" t="s">
        <v>764</v>
      </c>
      <c r="QMI2" s="13">
        <f>GETPIVOTDATA("% Pend. Miskin",$F$7,"Tahun",2020)</f>
        <v>6.6950000000000003</v>
      </c>
      <c r="QMJ2" s="13">
        <f>GETPIVOTDATA("% Pend. Miskin",$F$7,"Tahun",2021)</f>
        <v>6.9399999999999995</v>
      </c>
      <c r="QMK2" t="s">
        <v>763</v>
      </c>
      <c r="QML2" s="13" t="e">
        <f>GETPIVOTDATA("Jml. Pend. Miskin (ribu jiwa)",$A$7,"Tahun",2020)/GETPIVOTDATA("Jml. Pend. Miskin (ribu jiwa)",$K$7,"Tahun",2020)</f>
        <v>#REF!</v>
      </c>
      <c r="QMM2" s="13" t="e">
        <f>GETPIVOTDATA("Jml. Pend. Miskin (ribu jiwa)",$A$7,"Tahun",2021)/GETPIVOTDATA("Jml. Pend. Miskin (ribu jiwa)",$K$7,"Tahun",2021)</f>
        <v>#REF!</v>
      </c>
      <c r="QMP2" t="s">
        <v>764</v>
      </c>
      <c r="QMQ2" s="13">
        <f>GETPIVOTDATA("% Pend. Miskin",$F$7,"Tahun",2020)</f>
        <v>6.6950000000000003</v>
      </c>
      <c r="QMR2" s="13">
        <f>GETPIVOTDATA("% Pend. Miskin",$F$7,"Tahun",2021)</f>
        <v>6.9399999999999995</v>
      </c>
      <c r="QMS2" t="s">
        <v>763</v>
      </c>
      <c r="QMT2" s="13" t="e">
        <f>GETPIVOTDATA("Jml. Pend. Miskin (ribu jiwa)",$A$7,"Tahun",2020)/GETPIVOTDATA("Jml. Pend. Miskin (ribu jiwa)",$K$7,"Tahun",2020)</f>
        <v>#REF!</v>
      </c>
      <c r="QMU2" s="13" t="e">
        <f>GETPIVOTDATA("Jml. Pend. Miskin (ribu jiwa)",$A$7,"Tahun",2021)/GETPIVOTDATA("Jml. Pend. Miskin (ribu jiwa)",$K$7,"Tahun",2021)</f>
        <v>#REF!</v>
      </c>
      <c r="QMX2" t="s">
        <v>764</v>
      </c>
      <c r="QMY2" s="13">
        <f>GETPIVOTDATA("% Pend. Miskin",$F$7,"Tahun",2020)</f>
        <v>6.6950000000000003</v>
      </c>
      <c r="QMZ2" s="13">
        <f>GETPIVOTDATA("% Pend. Miskin",$F$7,"Tahun",2021)</f>
        <v>6.9399999999999995</v>
      </c>
      <c r="QNA2" t="s">
        <v>763</v>
      </c>
      <c r="QNB2" s="13" t="e">
        <f>GETPIVOTDATA("Jml. Pend. Miskin (ribu jiwa)",$A$7,"Tahun",2020)/GETPIVOTDATA("Jml. Pend. Miskin (ribu jiwa)",$K$7,"Tahun",2020)</f>
        <v>#REF!</v>
      </c>
      <c r="QNC2" s="13" t="e">
        <f>GETPIVOTDATA("Jml. Pend. Miskin (ribu jiwa)",$A$7,"Tahun",2021)/GETPIVOTDATA("Jml. Pend. Miskin (ribu jiwa)",$K$7,"Tahun",2021)</f>
        <v>#REF!</v>
      </c>
      <c r="QNF2" t="s">
        <v>764</v>
      </c>
      <c r="QNG2" s="13">
        <f>GETPIVOTDATA("% Pend. Miskin",$F$7,"Tahun",2020)</f>
        <v>6.6950000000000003</v>
      </c>
      <c r="QNH2" s="13">
        <f>GETPIVOTDATA("% Pend. Miskin",$F$7,"Tahun",2021)</f>
        <v>6.9399999999999995</v>
      </c>
      <c r="QNI2" t="s">
        <v>763</v>
      </c>
      <c r="QNJ2" s="13" t="e">
        <f>GETPIVOTDATA("Jml. Pend. Miskin (ribu jiwa)",$A$7,"Tahun",2020)/GETPIVOTDATA("Jml. Pend. Miskin (ribu jiwa)",$K$7,"Tahun",2020)</f>
        <v>#REF!</v>
      </c>
      <c r="QNK2" s="13" t="e">
        <f>GETPIVOTDATA("Jml. Pend. Miskin (ribu jiwa)",$A$7,"Tahun",2021)/GETPIVOTDATA("Jml. Pend. Miskin (ribu jiwa)",$K$7,"Tahun",2021)</f>
        <v>#REF!</v>
      </c>
      <c r="QNN2" t="s">
        <v>764</v>
      </c>
      <c r="QNO2" s="13">
        <f>GETPIVOTDATA("% Pend. Miskin",$F$7,"Tahun",2020)</f>
        <v>6.6950000000000003</v>
      </c>
      <c r="QNP2" s="13">
        <f>GETPIVOTDATA("% Pend. Miskin",$F$7,"Tahun",2021)</f>
        <v>6.9399999999999995</v>
      </c>
      <c r="QNQ2" t="s">
        <v>763</v>
      </c>
      <c r="QNR2" s="13" t="e">
        <f>GETPIVOTDATA("Jml. Pend. Miskin (ribu jiwa)",$A$7,"Tahun",2020)/GETPIVOTDATA("Jml. Pend. Miskin (ribu jiwa)",$K$7,"Tahun",2020)</f>
        <v>#REF!</v>
      </c>
      <c r="QNS2" s="13" t="e">
        <f>GETPIVOTDATA("Jml. Pend. Miskin (ribu jiwa)",$A$7,"Tahun",2021)/GETPIVOTDATA("Jml. Pend. Miskin (ribu jiwa)",$K$7,"Tahun",2021)</f>
        <v>#REF!</v>
      </c>
      <c r="QNV2" t="s">
        <v>764</v>
      </c>
      <c r="QNW2" s="13">
        <f>GETPIVOTDATA("% Pend. Miskin",$F$7,"Tahun",2020)</f>
        <v>6.6950000000000003</v>
      </c>
      <c r="QNX2" s="13">
        <f>GETPIVOTDATA("% Pend. Miskin",$F$7,"Tahun",2021)</f>
        <v>6.9399999999999995</v>
      </c>
      <c r="QNY2" t="s">
        <v>763</v>
      </c>
      <c r="QNZ2" s="13" t="e">
        <f>GETPIVOTDATA("Jml. Pend. Miskin (ribu jiwa)",$A$7,"Tahun",2020)/GETPIVOTDATA("Jml. Pend. Miskin (ribu jiwa)",$K$7,"Tahun",2020)</f>
        <v>#REF!</v>
      </c>
      <c r="QOA2" s="13" t="e">
        <f>GETPIVOTDATA("Jml. Pend. Miskin (ribu jiwa)",$A$7,"Tahun",2021)/GETPIVOTDATA("Jml. Pend. Miskin (ribu jiwa)",$K$7,"Tahun",2021)</f>
        <v>#REF!</v>
      </c>
      <c r="QOD2" t="s">
        <v>764</v>
      </c>
      <c r="QOE2" s="13">
        <f>GETPIVOTDATA("% Pend. Miskin",$F$7,"Tahun",2020)</f>
        <v>6.6950000000000003</v>
      </c>
      <c r="QOF2" s="13">
        <f>GETPIVOTDATA("% Pend. Miskin",$F$7,"Tahun",2021)</f>
        <v>6.9399999999999995</v>
      </c>
      <c r="QOG2" t="s">
        <v>763</v>
      </c>
      <c r="QOH2" s="13" t="e">
        <f>GETPIVOTDATA("Jml. Pend. Miskin (ribu jiwa)",$A$7,"Tahun",2020)/GETPIVOTDATA("Jml. Pend. Miskin (ribu jiwa)",$K$7,"Tahun",2020)</f>
        <v>#REF!</v>
      </c>
      <c r="QOI2" s="13" t="e">
        <f>GETPIVOTDATA("Jml. Pend. Miskin (ribu jiwa)",$A$7,"Tahun",2021)/GETPIVOTDATA("Jml. Pend. Miskin (ribu jiwa)",$K$7,"Tahun",2021)</f>
        <v>#REF!</v>
      </c>
      <c r="QOL2" t="s">
        <v>764</v>
      </c>
      <c r="QOM2" s="13">
        <f>GETPIVOTDATA("% Pend. Miskin",$F$7,"Tahun",2020)</f>
        <v>6.6950000000000003</v>
      </c>
      <c r="QON2" s="13">
        <f>GETPIVOTDATA("% Pend. Miskin",$F$7,"Tahun",2021)</f>
        <v>6.9399999999999995</v>
      </c>
      <c r="QOO2" t="s">
        <v>763</v>
      </c>
      <c r="QOP2" s="13" t="e">
        <f>GETPIVOTDATA("Jml. Pend. Miskin (ribu jiwa)",$A$7,"Tahun",2020)/GETPIVOTDATA("Jml. Pend. Miskin (ribu jiwa)",$K$7,"Tahun",2020)</f>
        <v>#REF!</v>
      </c>
      <c r="QOQ2" s="13" t="e">
        <f>GETPIVOTDATA("Jml. Pend. Miskin (ribu jiwa)",$A$7,"Tahun",2021)/GETPIVOTDATA("Jml. Pend. Miskin (ribu jiwa)",$K$7,"Tahun",2021)</f>
        <v>#REF!</v>
      </c>
      <c r="QOT2" t="s">
        <v>764</v>
      </c>
      <c r="QOU2" s="13">
        <f>GETPIVOTDATA("% Pend. Miskin",$F$7,"Tahun",2020)</f>
        <v>6.6950000000000003</v>
      </c>
      <c r="QOV2" s="13">
        <f>GETPIVOTDATA("% Pend. Miskin",$F$7,"Tahun",2021)</f>
        <v>6.9399999999999995</v>
      </c>
      <c r="QOW2" t="s">
        <v>763</v>
      </c>
      <c r="QOX2" s="13" t="e">
        <f>GETPIVOTDATA("Jml. Pend. Miskin (ribu jiwa)",$A$7,"Tahun",2020)/GETPIVOTDATA("Jml. Pend. Miskin (ribu jiwa)",$K$7,"Tahun",2020)</f>
        <v>#REF!</v>
      </c>
      <c r="QOY2" s="13" t="e">
        <f>GETPIVOTDATA("Jml. Pend. Miskin (ribu jiwa)",$A$7,"Tahun",2021)/GETPIVOTDATA("Jml. Pend. Miskin (ribu jiwa)",$K$7,"Tahun",2021)</f>
        <v>#REF!</v>
      </c>
      <c r="QPB2" t="s">
        <v>764</v>
      </c>
      <c r="QPC2" s="13">
        <f>GETPIVOTDATA("% Pend. Miskin",$F$7,"Tahun",2020)</f>
        <v>6.6950000000000003</v>
      </c>
      <c r="QPD2" s="13">
        <f>GETPIVOTDATA("% Pend. Miskin",$F$7,"Tahun",2021)</f>
        <v>6.9399999999999995</v>
      </c>
      <c r="QPE2" t="s">
        <v>763</v>
      </c>
      <c r="QPF2" s="13" t="e">
        <f>GETPIVOTDATA("Jml. Pend. Miskin (ribu jiwa)",$A$7,"Tahun",2020)/GETPIVOTDATA("Jml. Pend. Miskin (ribu jiwa)",$K$7,"Tahun",2020)</f>
        <v>#REF!</v>
      </c>
      <c r="QPG2" s="13" t="e">
        <f>GETPIVOTDATA("Jml. Pend. Miskin (ribu jiwa)",$A$7,"Tahun",2021)/GETPIVOTDATA("Jml. Pend. Miskin (ribu jiwa)",$K$7,"Tahun",2021)</f>
        <v>#REF!</v>
      </c>
      <c r="QPJ2" t="s">
        <v>764</v>
      </c>
      <c r="QPK2" s="13">
        <f>GETPIVOTDATA("% Pend. Miskin",$F$7,"Tahun",2020)</f>
        <v>6.6950000000000003</v>
      </c>
      <c r="QPL2" s="13">
        <f>GETPIVOTDATA("% Pend. Miskin",$F$7,"Tahun",2021)</f>
        <v>6.9399999999999995</v>
      </c>
      <c r="QPM2" t="s">
        <v>763</v>
      </c>
      <c r="QPN2" s="13" t="e">
        <f>GETPIVOTDATA("Jml. Pend. Miskin (ribu jiwa)",$A$7,"Tahun",2020)/GETPIVOTDATA("Jml. Pend. Miskin (ribu jiwa)",$K$7,"Tahun",2020)</f>
        <v>#REF!</v>
      </c>
      <c r="QPO2" s="13" t="e">
        <f>GETPIVOTDATA("Jml. Pend. Miskin (ribu jiwa)",$A$7,"Tahun",2021)/GETPIVOTDATA("Jml. Pend. Miskin (ribu jiwa)",$K$7,"Tahun",2021)</f>
        <v>#REF!</v>
      </c>
      <c r="QPR2" t="s">
        <v>764</v>
      </c>
      <c r="QPS2" s="13">
        <f>GETPIVOTDATA("% Pend. Miskin",$F$7,"Tahun",2020)</f>
        <v>6.6950000000000003</v>
      </c>
      <c r="QPT2" s="13">
        <f>GETPIVOTDATA("% Pend. Miskin",$F$7,"Tahun",2021)</f>
        <v>6.9399999999999995</v>
      </c>
      <c r="QPU2" t="s">
        <v>763</v>
      </c>
      <c r="QPV2" s="13" t="e">
        <f>GETPIVOTDATA("Jml. Pend. Miskin (ribu jiwa)",$A$7,"Tahun",2020)/GETPIVOTDATA("Jml. Pend. Miskin (ribu jiwa)",$K$7,"Tahun",2020)</f>
        <v>#REF!</v>
      </c>
      <c r="QPW2" s="13" t="e">
        <f>GETPIVOTDATA("Jml. Pend. Miskin (ribu jiwa)",$A$7,"Tahun",2021)/GETPIVOTDATA("Jml. Pend. Miskin (ribu jiwa)",$K$7,"Tahun",2021)</f>
        <v>#REF!</v>
      </c>
      <c r="QPZ2" t="s">
        <v>764</v>
      </c>
      <c r="QQA2" s="13">
        <f>GETPIVOTDATA("% Pend. Miskin",$F$7,"Tahun",2020)</f>
        <v>6.6950000000000003</v>
      </c>
      <c r="QQB2" s="13">
        <f>GETPIVOTDATA("% Pend. Miskin",$F$7,"Tahun",2021)</f>
        <v>6.9399999999999995</v>
      </c>
      <c r="QQC2" t="s">
        <v>763</v>
      </c>
      <c r="QQD2" s="13" t="e">
        <f>GETPIVOTDATA("Jml. Pend. Miskin (ribu jiwa)",$A$7,"Tahun",2020)/GETPIVOTDATA("Jml. Pend. Miskin (ribu jiwa)",$K$7,"Tahun",2020)</f>
        <v>#REF!</v>
      </c>
      <c r="QQE2" s="13" t="e">
        <f>GETPIVOTDATA("Jml. Pend. Miskin (ribu jiwa)",$A$7,"Tahun",2021)/GETPIVOTDATA("Jml. Pend. Miskin (ribu jiwa)",$K$7,"Tahun",2021)</f>
        <v>#REF!</v>
      </c>
      <c r="QQH2" t="s">
        <v>764</v>
      </c>
      <c r="QQI2" s="13">
        <f>GETPIVOTDATA("% Pend. Miskin",$F$7,"Tahun",2020)</f>
        <v>6.6950000000000003</v>
      </c>
      <c r="QQJ2" s="13">
        <f>GETPIVOTDATA("% Pend. Miskin",$F$7,"Tahun",2021)</f>
        <v>6.9399999999999995</v>
      </c>
      <c r="QQK2" t="s">
        <v>763</v>
      </c>
      <c r="QQL2" s="13" t="e">
        <f>GETPIVOTDATA("Jml. Pend. Miskin (ribu jiwa)",$A$7,"Tahun",2020)/GETPIVOTDATA("Jml. Pend. Miskin (ribu jiwa)",$K$7,"Tahun",2020)</f>
        <v>#REF!</v>
      </c>
      <c r="QQM2" s="13" t="e">
        <f>GETPIVOTDATA("Jml. Pend. Miskin (ribu jiwa)",$A$7,"Tahun",2021)/GETPIVOTDATA("Jml. Pend. Miskin (ribu jiwa)",$K$7,"Tahun",2021)</f>
        <v>#REF!</v>
      </c>
      <c r="QQP2" t="s">
        <v>764</v>
      </c>
      <c r="QQQ2" s="13">
        <f>GETPIVOTDATA("% Pend. Miskin",$F$7,"Tahun",2020)</f>
        <v>6.6950000000000003</v>
      </c>
      <c r="QQR2" s="13">
        <f>GETPIVOTDATA("% Pend. Miskin",$F$7,"Tahun",2021)</f>
        <v>6.9399999999999995</v>
      </c>
      <c r="QQS2" t="s">
        <v>763</v>
      </c>
      <c r="QQT2" s="13" t="e">
        <f>GETPIVOTDATA("Jml. Pend. Miskin (ribu jiwa)",$A$7,"Tahun",2020)/GETPIVOTDATA("Jml. Pend. Miskin (ribu jiwa)",$K$7,"Tahun",2020)</f>
        <v>#REF!</v>
      </c>
      <c r="QQU2" s="13" t="e">
        <f>GETPIVOTDATA("Jml. Pend. Miskin (ribu jiwa)",$A$7,"Tahun",2021)/GETPIVOTDATA("Jml. Pend. Miskin (ribu jiwa)",$K$7,"Tahun",2021)</f>
        <v>#REF!</v>
      </c>
      <c r="QQX2" t="s">
        <v>764</v>
      </c>
      <c r="QQY2" s="13">
        <f>GETPIVOTDATA("% Pend. Miskin",$F$7,"Tahun",2020)</f>
        <v>6.6950000000000003</v>
      </c>
      <c r="QQZ2" s="13">
        <f>GETPIVOTDATA("% Pend. Miskin",$F$7,"Tahun",2021)</f>
        <v>6.9399999999999995</v>
      </c>
      <c r="QRA2" t="s">
        <v>763</v>
      </c>
      <c r="QRB2" s="13" t="e">
        <f>GETPIVOTDATA("Jml. Pend. Miskin (ribu jiwa)",$A$7,"Tahun",2020)/GETPIVOTDATA("Jml. Pend. Miskin (ribu jiwa)",$K$7,"Tahun",2020)</f>
        <v>#REF!</v>
      </c>
      <c r="QRC2" s="13" t="e">
        <f>GETPIVOTDATA("Jml. Pend. Miskin (ribu jiwa)",$A$7,"Tahun",2021)/GETPIVOTDATA("Jml. Pend. Miskin (ribu jiwa)",$K$7,"Tahun",2021)</f>
        <v>#REF!</v>
      </c>
      <c r="QRF2" t="s">
        <v>764</v>
      </c>
      <c r="QRG2" s="13">
        <f>GETPIVOTDATA("% Pend. Miskin",$F$7,"Tahun",2020)</f>
        <v>6.6950000000000003</v>
      </c>
      <c r="QRH2" s="13">
        <f>GETPIVOTDATA("% Pend. Miskin",$F$7,"Tahun",2021)</f>
        <v>6.9399999999999995</v>
      </c>
      <c r="QRI2" t="s">
        <v>763</v>
      </c>
      <c r="QRJ2" s="13" t="e">
        <f>GETPIVOTDATA("Jml. Pend. Miskin (ribu jiwa)",$A$7,"Tahun",2020)/GETPIVOTDATA("Jml. Pend. Miskin (ribu jiwa)",$K$7,"Tahun",2020)</f>
        <v>#REF!</v>
      </c>
      <c r="QRK2" s="13" t="e">
        <f>GETPIVOTDATA("Jml. Pend. Miskin (ribu jiwa)",$A$7,"Tahun",2021)/GETPIVOTDATA("Jml. Pend. Miskin (ribu jiwa)",$K$7,"Tahun",2021)</f>
        <v>#REF!</v>
      </c>
      <c r="QRN2" t="s">
        <v>764</v>
      </c>
      <c r="QRO2" s="13">
        <f>GETPIVOTDATA("% Pend. Miskin",$F$7,"Tahun",2020)</f>
        <v>6.6950000000000003</v>
      </c>
      <c r="QRP2" s="13">
        <f>GETPIVOTDATA("% Pend. Miskin",$F$7,"Tahun",2021)</f>
        <v>6.9399999999999995</v>
      </c>
      <c r="QRQ2" t="s">
        <v>763</v>
      </c>
      <c r="QRR2" s="13" t="e">
        <f>GETPIVOTDATA("Jml. Pend. Miskin (ribu jiwa)",$A$7,"Tahun",2020)/GETPIVOTDATA("Jml. Pend. Miskin (ribu jiwa)",$K$7,"Tahun",2020)</f>
        <v>#REF!</v>
      </c>
      <c r="QRS2" s="13" t="e">
        <f>GETPIVOTDATA("Jml. Pend. Miskin (ribu jiwa)",$A$7,"Tahun",2021)/GETPIVOTDATA("Jml. Pend. Miskin (ribu jiwa)",$K$7,"Tahun",2021)</f>
        <v>#REF!</v>
      </c>
      <c r="QRV2" t="s">
        <v>764</v>
      </c>
      <c r="QRW2" s="13">
        <f>GETPIVOTDATA("% Pend. Miskin",$F$7,"Tahun",2020)</f>
        <v>6.6950000000000003</v>
      </c>
      <c r="QRX2" s="13">
        <f>GETPIVOTDATA("% Pend. Miskin",$F$7,"Tahun",2021)</f>
        <v>6.9399999999999995</v>
      </c>
      <c r="QRY2" t="s">
        <v>763</v>
      </c>
      <c r="QRZ2" s="13" t="e">
        <f>GETPIVOTDATA("Jml. Pend. Miskin (ribu jiwa)",$A$7,"Tahun",2020)/GETPIVOTDATA("Jml. Pend. Miskin (ribu jiwa)",$K$7,"Tahun",2020)</f>
        <v>#REF!</v>
      </c>
      <c r="QSA2" s="13" t="e">
        <f>GETPIVOTDATA("Jml. Pend. Miskin (ribu jiwa)",$A$7,"Tahun",2021)/GETPIVOTDATA("Jml. Pend. Miskin (ribu jiwa)",$K$7,"Tahun",2021)</f>
        <v>#REF!</v>
      </c>
      <c r="QSD2" t="s">
        <v>764</v>
      </c>
      <c r="QSE2" s="13">
        <f>GETPIVOTDATA("% Pend. Miskin",$F$7,"Tahun",2020)</f>
        <v>6.6950000000000003</v>
      </c>
      <c r="QSF2" s="13">
        <f>GETPIVOTDATA("% Pend. Miskin",$F$7,"Tahun",2021)</f>
        <v>6.9399999999999995</v>
      </c>
      <c r="QSG2" t="s">
        <v>763</v>
      </c>
      <c r="QSH2" s="13" t="e">
        <f>GETPIVOTDATA("Jml. Pend. Miskin (ribu jiwa)",$A$7,"Tahun",2020)/GETPIVOTDATA("Jml. Pend. Miskin (ribu jiwa)",$K$7,"Tahun",2020)</f>
        <v>#REF!</v>
      </c>
      <c r="QSI2" s="13" t="e">
        <f>GETPIVOTDATA("Jml. Pend. Miskin (ribu jiwa)",$A$7,"Tahun",2021)/GETPIVOTDATA("Jml. Pend. Miskin (ribu jiwa)",$K$7,"Tahun",2021)</f>
        <v>#REF!</v>
      </c>
      <c r="QSL2" t="s">
        <v>764</v>
      </c>
      <c r="QSM2" s="13">
        <f>GETPIVOTDATA("% Pend. Miskin",$F$7,"Tahun",2020)</f>
        <v>6.6950000000000003</v>
      </c>
      <c r="QSN2" s="13">
        <f>GETPIVOTDATA("% Pend. Miskin",$F$7,"Tahun",2021)</f>
        <v>6.9399999999999995</v>
      </c>
      <c r="QSO2" t="s">
        <v>763</v>
      </c>
      <c r="QSP2" s="13" t="e">
        <f>GETPIVOTDATA("Jml. Pend. Miskin (ribu jiwa)",$A$7,"Tahun",2020)/GETPIVOTDATA("Jml. Pend. Miskin (ribu jiwa)",$K$7,"Tahun",2020)</f>
        <v>#REF!</v>
      </c>
      <c r="QSQ2" s="13" t="e">
        <f>GETPIVOTDATA("Jml. Pend. Miskin (ribu jiwa)",$A$7,"Tahun",2021)/GETPIVOTDATA("Jml. Pend. Miskin (ribu jiwa)",$K$7,"Tahun",2021)</f>
        <v>#REF!</v>
      </c>
      <c r="QST2" t="s">
        <v>764</v>
      </c>
      <c r="QSU2" s="13">
        <f>GETPIVOTDATA("% Pend. Miskin",$F$7,"Tahun",2020)</f>
        <v>6.6950000000000003</v>
      </c>
      <c r="QSV2" s="13">
        <f>GETPIVOTDATA("% Pend. Miskin",$F$7,"Tahun",2021)</f>
        <v>6.9399999999999995</v>
      </c>
      <c r="QSW2" t="s">
        <v>763</v>
      </c>
      <c r="QSX2" s="13" t="e">
        <f>GETPIVOTDATA("Jml. Pend. Miskin (ribu jiwa)",$A$7,"Tahun",2020)/GETPIVOTDATA("Jml. Pend. Miskin (ribu jiwa)",$K$7,"Tahun",2020)</f>
        <v>#REF!</v>
      </c>
      <c r="QSY2" s="13" t="e">
        <f>GETPIVOTDATA("Jml. Pend. Miskin (ribu jiwa)",$A$7,"Tahun",2021)/GETPIVOTDATA("Jml. Pend. Miskin (ribu jiwa)",$K$7,"Tahun",2021)</f>
        <v>#REF!</v>
      </c>
      <c r="QTB2" t="s">
        <v>764</v>
      </c>
      <c r="QTC2" s="13">
        <f>GETPIVOTDATA("% Pend. Miskin",$F$7,"Tahun",2020)</f>
        <v>6.6950000000000003</v>
      </c>
      <c r="QTD2" s="13">
        <f>GETPIVOTDATA("% Pend. Miskin",$F$7,"Tahun",2021)</f>
        <v>6.9399999999999995</v>
      </c>
      <c r="QTE2" t="s">
        <v>763</v>
      </c>
      <c r="QTF2" s="13" t="e">
        <f>GETPIVOTDATA("Jml. Pend. Miskin (ribu jiwa)",$A$7,"Tahun",2020)/GETPIVOTDATA("Jml. Pend. Miskin (ribu jiwa)",$K$7,"Tahun",2020)</f>
        <v>#REF!</v>
      </c>
      <c r="QTG2" s="13" t="e">
        <f>GETPIVOTDATA("Jml. Pend. Miskin (ribu jiwa)",$A$7,"Tahun",2021)/GETPIVOTDATA("Jml. Pend. Miskin (ribu jiwa)",$K$7,"Tahun",2021)</f>
        <v>#REF!</v>
      </c>
      <c r="QTJ2" t="s">
        <v>764</v>
      </c>
      <c r="QTK2" s="13">
        <f>GETPIVOTDATA("% Pend. Miskin",$F$7,"Tahun",2020)</f>
        <v>6.6950000000000003</v>
      </c>
      <c r="QTL2" s="13">
        <f>GETPIVOTDATA("% Pend. Miskin",$F$7,"Tahun",2021)</f>
        <v>6.9399999999999995</v>
      </c>
      <c r="QTM2" t="s">
        <v>763</v>
      </c>
      <c r="QTN2" s="13" t="e">
        <f>GETPIVOTDATA("Jml. Pend. Miskin (ribu jiwa)",$A$7,"Tahun",2020)/GETPIVOTDATA("Jml. Pend. Miskin (ribu jiwa)",$K$7,"Tahun",2020)</f>
        <v>#REF!</v>
      </c>
      <c r="QTO2" s="13" t="e">
        <f>GETPIVOTDATA("Jml. Pend. Miskin (ribu jiwa)",$A$7,"Tahun",2021)/GETPIVOTDATA("Jml. Pend. Miskin (ribu jiwa)",$K$7,"Tahun",2021)</f>
        <v>#REF!</v>
      </c>
      <c r="QTR2" t="s">
        <v>764</v>
      </c>
      <c r="QTS2" s="13">
        <f>GETPIVOTDATA("% Pend. Miskin",$F$7,"Tahun",2020)</f>
        <v>6.6950000000000003</v>
      </c>
      <c r="QTT2" s="13">
        <f>GETPIVOTDATA("% Pend. Miskin",$F$7,"Tahun",2021)</f>
        <v>6.9399999999999995</v>
      </c>
      <c r="QTU2" t="s">
        <v>763</v>
      </c>
      <c r="QTV2" s="13" t="e">
        <f>GETPIVOTDATA("Jml. Pend. Miskin (ribu jiwa)",$A$7,"Tahun",2020)/GETPIVOTDATA("Jml. Pend. Miskin (ribu jiwa)",$K$7,"Tahun",2020)</f>
        <v>#REF!</v>
      </c>
      <c r="QTW2" s="13" t="e">
        <f>GETPIVOTDATA("Jml. Pend. Miskin (ribu jiwa)",$A$7,"Tahun",2021)/GETPIVOTDATA("Jml. Pend. Miskin (ribu jiwa)",$K$7,"Tahun",2021)</f>
        <v>#REF!</v>
      </c>
      <c r="QTZ2" t="s">
        <v>764</v>
      </c>
      <c r="QUA2" s="13">
        <f>GETPIVOTDATA("% Pend. Miskin",$F$7,"Tahun",2020)</f>
        <v>6.6950000000000003</v>
      </c>
      <c r="QUB2" s="13">
        <f>GETPIVOTDATA("% Pend. Miskin",$F$7,"Tahun",2021)</f>
        <v>6.9399999999999995</v>
      </c>
      <c r="QUC2" t="s">
        <v>763</v>
      </c>
      <c r="QUD2" s="13" t="e">
        <f>GETPIVOTDATA("Jml. Pend. Miskin (ribu jiwa)",$A$7,"Tahun",2020)/GETPIVOTDATA("Jml. Pend. Miskin (ribu jiwa)",$K$7,"Tahun",2020)</f>
        <v>#REF!</v>
      </c>
      <c r="QUE2" s="13" t="e">
        <f>GETPIVOTDATA("Jml. Pend. Miskin (ribu jiwa)",$A$7,"Tahun",2021)/GETPIVOTDATA("Jml. Pend. Miskin (ribu jiwa)",$K$7,"Tahun",2021)</f>
        <v>#REF!</v>
      </c>
      <c r="QUH2" t="s">
        <v>764</v>
      </c>
      <c r="QUI2" s="13">
        <f>GETPIVOTDATA("% Pend. Miskin",$F$7,"Tahun",2020)</f>
        <v>6.6950000000000003</v>
      </c>
      <c r="QUJ2" s="13">
        <f>GETPIVOTDATA("% Pend. Miskin",$F$7,"Tahun",2021)</f>
        <v>6.9399999999999995</v>
      </c>
      <c r="QUK2" t="s">
        <v>763</v>
      </c>
      <c r="QUL2" s="13" t="e">
        <f>GETPIVOTDATA("Jml. Pend. Miskin (ribu jiwa)",$A$7,"Tahun",2020)/GETPIVOTDATA("Jml. Pend. Miskin (ribu jiwa)",$K$7,"Tahun",2020)</f>
        <v>#REF!</v>
      </c>
      <c r="QUM2" s="13" t="e">
        <f>GETPIVOTDATA("Jml. Pend. Miskin (ribu jiwa)",$A$7,"Tahun",2021)/GETPIVOTDATA("Jml. Pend. Miskin (ribu jiwa)",$K$7,"Tahun",2021)</f>
        <v>#REF!</v>
      </c>
      <c r="QUP2" t="s">
        <v>764</v>
      </c>
      <c r="QUQ2" s="13">
        <f>GETPIVOTDATA("% Pend. Miskin",$F$7,"Tahun",2020)</f>
        <v>6.6950000000000003</v>
      </c>
      <c r="QUR2" s="13">
        <f>GETPIVOTDATA("% Pend. Miskin",$F$7,"Tahun",2021)</f>
        <v>6.9399999999999995</v>
      </c>
      <c r="QUS2" t="s">
        <v>763</v>
      </c>
      <c r="QUT2" s="13" t="e">
        <f>GETPIVOTDATA("Jml. Pend. Miskin (ribu jiwa)",$A$7,"Tahun",2020)/GETPIVOTDATA("Jml. Pend. Miskin (ribu jiwa)",$K$7,"Tahun",2020)</f>
        <v>#REF!</v>
      </c>
      <c r="QUU2" s="13" t="e">
        <f>GETPIVOTDATA("Jml. Pend. Miskin (ribu jiwa)",$A$7,"Tahun",2021)/GETPIVOTDATA("Jml. Pend. Miskin (ribu jiwa)",$K$7,"Tahun",2021)</f>
        <v>#REF!</v>
      </c>
      <c r="QUX2" t="s">
        <v>764</v>
      </c>
      <c r="QUY2" s="13">
        <f>GETPIVOTDATA("% Pend. Miskin",$F$7,"Tahun",2020)</f>
        <v>6.6950000000000003</v>
      </c>
      <c r="QUZ2" s="13">
        <f>GETPIVOTDATA("% Pend. Miskin",$F$7,"Tahun",2021)</f>
        <v>6.9399999999999995</v>
      </c>
      <c r="QVA2" t="s">
        <v>763</v>
      </c>
      <c r="QVB2" s="13" t="e">
        <f>GETPIVOTDATA("Jml. Pend. Miskin (ribu jiwa)",$A$7,"Tahun",2020)/GETPIVOTDATA("Jml. Pend. Miskin (ribu jiwa)",$K$7,"Tahun",2020)</f>
        <v>#REF!</v>
      </c>
      <c r="QVC2" s="13" t="e">
        <f>GETPIVOTDATA("Jml. Pend. Miskin (ribu jiwa)",$A$7,"Tahun",2021)/GETPIVOTDATA("Jml. Pend. Miskin (ribu jiwa)",$K$7,"Tahun",2021)</f>
        <v>#REF!</v>
      </c>
      <c r="QVF2" t="s">
        <v>764</v>
      </c>
      <c r="QVG2" s="13">
        <f>GETPIVOTDATA("% Pend. Miskin",$F$7,"Tahun",2020)</f>
        <v>6.6950000000000003</v>
      </c>
      <c r="QVH2" s="13">
        <f>GETPIVOTDATA("% Pend. Miskin",$F$7,"Tahun",2021)</f>
        <v>6.9399999999999995</v>
      </c>
      <c r="QVI2" t="s">
        <v>763</v>
      </c>
      <c r="QVJ2" s="13" t="e">
        <f>GETPIVOTDATA("Jml. Pend. Miskin (ribu jiwa)",$A$7,"Tahun",2020)/GETPIVOTDATA("Jml. Pend. Miskin (ribu jiwa)",$K$7,"Tahun",2020)</f>
        <v>#REF!</v>
      </c>
      <c r="QVK2" s="13" t="e">
        <f>GETPIVOTDATA("Jml. Pend. Miskin (ribu jiwa)",$A$7,"Tahun",2021)/GETPIVOTDATA("Jml. Pend. Miskin (ribu jiwa)",$K$7,"Tahun",2021)</f>
        <v>#REF!</v>
      </c>
      <c r="QVN2" t="s">
        <v>764</v>
      </c>
      <c r="QVO2" s="13">
        <f>GETPIVOTDATA("% Pend. Miskin",$F$7,"Tahun",2020)</f>
        <v>6.6950000000000003</v>
      </c>
      <c r="QVP2" s="13">
        <f>GETPIVOTDATA("% Pend. Miskin",$F$7,"Tahun",2021)</f>
        <v>6.9399999999999995</v>
      </c>
      <c r="QVQ2" t="s">
        <v>763</v>
      </c>
      <c r="QVR2" s="13" t="e">
        <f>GETPIVOTDATA("Jml. Pend. Miskin (ribu jiwa)",$A$7,"Tahun",2020)/GETPIVOTDATA("Jml. Pend. Miskin (ribu jiwa)",$K$7,"Tahun",2020)</f>
        <v>#REF!</v>
      </c>
      <c r="QVS2" s="13" t="e">
        <f>GETPIVOTDATA("Jml. Pend. Miskin (ribu jiwa)",$A$7,"Tahun",2021)/GETPIVOTDATA("Jml. Pend. Miskin (ribu jiwa)",$K$7,"Tahun",2021)</f>
        <v>#REF!</v>
      </c>
      <c r="QVV2" t="s">
        <v>764</v>
      </c>
      <c r="QVW2" s="13">
        <f>GETPIVOTDATA("% Pend. Miskin",$F$7,"Tahun",2020)</f>
        <v>6.6950000000000003</v>
      </c>
      <c r="QVX2" s="13">
        <f>GETPIVOTDATA("% Pend. Miskin",$F$7,"Tahun",2021)</f>
        <v>6.9399999999999995</v>
      </c>
      <c r="QVY2" t="s">
        <v>763</v>
      </c>
      <c r="QVZ2" s="13" t="e">
        <f>GETPIVOTDATA("Jml. Pend. Miskin (ribu jiwa)",$A$7,"Tahun",2020)/GETPIVOTDATA("Jml. Pend. Miskin (ribu jiwa)",$K$7,"Tahun",2020)</f>
        <v>#REF!</v>
      </c>
      <c r="QWA2" s="13" t="e">
        <f>GETPIVOTDATA("Jml. Pend. Miskin (ribu jiwa)",$A$7,"Tahun",2021)/GETPIVOTDATA("Jml. Pend. Miskin (ribu jiwa)",$K$7,"Tahun",2021)</f>
        <v>#REF!</v>
      </c>
      <c r="QWD2" t="s">
        <v>764</v>
      </c>
      <c r="QWE2" s="13">
        <f>GETPIVOTDATA("% Pend. Miskin",$F$7,"Tahun",2020)</f>
        <v>6.6950000000000003</v>
      </c>
      <c r="QWF2" s="13">
        <f>GETPIVOTDATA("% Pend. Miskin",$F$7,"Tahun",2021)</f>
        <v>6.9399999999999995</v>
      </c>
      <c r="QWG2" t="s">
        <v>763</v>
      </c>
      <c r="QWH2" s="13" t="e">
        <f>GETPIVOTDATA("Jml. Pend. Miskin (ribu jiwa)",$A$7,"Tahun",2020)/GETPIVOTDATA("Jml. Pend. Miskin (ribu jiwa)",$K$7,"Tahun",2020)</f>
        <v>#REF!</v>
      </c>
      <c r="QWI2" s="13" t="e">
        <f>GETPIVOTDATA("Jml. Pend. Miskin (ribu jiwa)",$A$7,"Tahun",2021)/GETPIVOTDATA("Jml. Pend. Miskin (ribu jiwa)",$K$7,"Tahun",2021)</f>
        <v>#REF!</v>
      </c>
      <c r="QWL2" t="s">
        <v>764</v>
      </c>
      <c r="QWM2" s="13">
        <f>GETPIVOTDATA("% Pend. Miskin",$F$7,"Tahun",2020)</f>
        <v>6.6950000000000003</v>
      </c>
      <c r="QWN2" s="13">
        <f>GETPIVOTDATA("% Pend. Miskin",$F$7,"Tahun",2021)</f>
        <v>6.9399999999999995</v>
      </c>
      <c r="QWO2" t="s">
        <v>763</v>
      </c>
      <c r="QWP2" s="13" t="e">
        <f>GETPIVOTDATA("Jml. Pend. Miskin (ribu jiwa)",$A$7,"Tahun",2020)/GETPIVOTDATA("Jml. Pend. Miskin (ribu jiwa)",$K$7,"Tahun",2020)</f>
        <v>#REF!</v>
      </c>
      <c r="QWQ2" s="13" t="e">
        <f>GETPIVOTDATA("Jml. Pend. Miskin (ribu jiwa)",$A$7,"Tahun",2021)/GETPIVOTDATA("Jml. Pend. Miskin (ribu jiwa)",$K$7,"Tahun",2021)</f>
        <v>#REF!</v>
      </c>
      <c r="QWT2" t="s">
        <v>764</v>
      </c>
      <c r="QWU2" s="13">
        <f>GETPIVOTDATA("% Pend. Miskin",$F$7,"Tahun",2020)</f>
        <v>6.6950000000000003</v>
      </c>
      <c r="QWV2" s="13">
        <f>GETPIVOTDATA("% Pend. Miskin",$F$7,"Tahun",2021)</f>
        <v>6.9399999999999995</v>
      </c>
      <c r="QWW2" t="s">
        <v>763</v>
      </c>
      <c r="QWX2" s="13" t="e">
        <f>GETPIVOTDATA("Jml. Pend. Miskin (ribu jiwa)",$A$7,"Tahun",2020)/GETPIVOTDATA("Jml. Pend. Miskin (ribu jiwa)",$K$7,"Tahun",2020)</f>
        <v>#REF!</v>
      </c>
      <c r="QWY2" s="13" t="e">
        <f>GETPIVOTDATA("Jml. Pend. Miskin (ribu jiwa)",$A$7,"Tahun",2021)/GETPIVOTDATA("Jml. Pend. Miskin (ribu jiwa)",$K$7,"Tahun",2021)</f>
        <v>#REF!</v>
      </c>
      <c r="QXB2" t="s">
        <v>764</v>
      </c>
      <c r="QXC2" s="13">
        <f>GETPIVOTDATA("% Pend. Miskin",$F$7,"Tahun",2020)</f>
        <v>6.6950000000000003</v>
      </c>
      <c r="QXD2" s="13">
        <f>GETPIVOTDATA("% Pend. Miskin",$F$7,"Tahun",2021)</f>
        <v>6.9399999999999995</v>
      </c>
      <c r="QXE2" t="s">
        <v>763</v>
      </c>
      <c r="QXF2" s="13" t="e">
        <f>GETPIVOTDATA("Jml. Pend. Miskin (ribu jiwa)",$A$7,"Tahun",2020)/GETPIVOTDATA("Jml. Pend. Miskin (ribu jiwa)",$K$7,"Tahun",2020)</f>
        <v>#REF!</v>
      </c>
      <c r="QXG2" s="13" t="e">
        <f>GETPIVOTDATA("Jml. Pend. Miskin (ribu jiwa)",$A$7,"Tahun",2021)/GETPIVOTDATA("Jml. Pend. Miskin (ribu jiwa)",$K$7,"Tahun",2021)</f>
        <v>#REF!</v>
      </c>
      <c r="QXJ2" t="s">
        <v>764</v>
      </c>
      <c r="QXK2" s="13">
        <f>GETPIVOTDATA("% Pend. Miskin",$F$7,"Tahun",2020)</f>
        <v>6.6950000000000003</v>
      </c>
      <c r="QXL2" s="13">
        <f>GETPIVOTDATA("% Pend. Miskin",$F$7,"Tahun",2021)</f>
        <v>6.9399999999999995</v>
      </c>
      <c r="QXM2" t="s">
        <v>763</v>
      </c>
      <c r="QXN2" s="13" t="e">
        <f>GETPIVOTDATA("Jml. Pend. Miskin (ribu jiwa)",$A$7,"Tahun",2020)/GETPIVOTDATA("Jml. Pend. Miskin (ribu jiwa)",$K$7,"Tahun",2020)</f>
        <v>#REF!</v>
      </c>
      <c r="QXO2" s="13" t="e">
        <f>GETPIVOTDATA("Jml. Pend. Miskin (ribu jiwa)",$A$7,"Tahun",2021)/GETPIVOTDATA("Jml. Pend. Miskin (ribu jiwa)",$K$7,"Tahun",2021)</f>
        <v>#REF!</v>
      </c>
      <c r="QXR2" t="s">
        <v>764</v>
      </c>
      <c r="QXS2" s="13">
        <f>GETPIVOTDATA("% Pend. Miskin",$F$7,"Tahun",2020)</f>
        <v>6.6950000000000003</v>
      </c>
      <c r="QXT2" s="13">
        <f>GETPIVOTDATA("% Pend. Miskin",$F$7,"Tahun",2021)</f>
        <v>6.9399999999999995</v>
      </c>
      <c r="QXU2" t="s">
        <v>763</v>
      </c>
      <c r="QXV2" s="13" t="e">
        <f>GETPIVOTDATA("Jml. Pend. Miskin (ribu jiwa)",$A$7,"Tahun",2020)/GETPIVOTDATA("Jml. Pend. Miskin (ribu jiwa)",$K$7,"Tahun",2020)</f>
        <v>#REF!</v>
      </c>
      <c r="QXW2" s="13" t="e">
        <f>GETPIVOTDATA("Jml. Pend. Miskin (ribu jiwa)",$A$7,"Tahun",2021)/GETPIVOTDATA("Jml. Pend. Miskin (ribu jiwa)",$K$7,"Tahun",2021)</f>
        <v>#REF!</v>
      </c>
      <c r="QXZ2" t="s">
        <v>764</v>
      </c>
      <c r="QYA2" s="13">
        <f>GETPIVOTDATA("% Pend. Miskin",$F$7,"Tahun",2020)</f>
        <v>6.6950000000000003</v>
      </c>
      <c r="QYB2" s="13">
        <f>GETPIVOTDATA("% Pend. Miskin",$F$7,"Tahun",2021)</f>
        <v>6.9399999999999995</v>
      </c>
      <c r="QYC2" t="s">
        <v>763</v>
      </c>
      <c r="QYD2" s="13" t="e">
        <f>GETPIVOTDATA("Jml. Pend. Miskin (ribu jiwa)",$A$7,"Tahun",2020)/GETPIVOTDATA("Jml. Pend. Miskin (ribu jiwa)",$K$7,"Tahun",2020)</f>
        <v>#REF!</v>
      </c>
      <c r="QYE2" s="13" t="e">
        <f>GETPIVOTDATA("Jml. Pend. Miskin (ribu jiwa)",$A$7,"Tahun",2021)/GETPIVOTDATA("Jml. Pend. Miskin (ribu jiwa)",$K$7,"Tahun",2021)</f>
        <v>#REF!</v>
      </c>
      <c r="QYH2" t="s">
        <v>764</v>
      </c>
      <c r="QYI2" s="13">
        <f>GETPIVOTDATA("% Pend. Miskin",$F$7,"Tahun",2020)</f>
        <v>6.6950000000000003</v>
      </c>
      <c r="QYJ2" s="13">
        <f>GETPIVOTDATA("% Pend. Miskin",$F$7,"Tahun",2021)</f>
        <v>6.9399999999999995</v>
      </c>
      <c r="QYK2" t="s">
        <v>763</v>
      </c>
      <c r="QYL2" s="13" t="e">
        <f>GETPIVOTDATA("Jml. Pend. Miskin (ribu jiwa)",$A$7,"Tahun",2020)/GETPIVOTDATA("Jml. Pend. Miskin (ribu jiwa)",$K$7,"Tahun",2020)</f>
        <v>#REF!</v>
      </c>
      <c r="QYM2" s="13" t="e">
        <f>GETPIVOTDATA("Jml. Pend. Miskin (ribu jiwa)",$A$7,"Tahun",2021)/GETPIVOTDATA("Jml. Pend. Miskin (ribu jiwa)",$K$7,"Tahun",2021)</f>
        <v>#REF!</v>
      </c>
      <c r="QYP2" t="s">
        <v>764</v>
      </c>
      <c r="QYQ2" s="13">
        <f>GETPIVOTDATA("% Pend. Miskin",$F$7,"Tahun",2020)</f>
        <v>6.6950000000000003</v>
      </c>
      <c r="QYR2" s="13">
        <f>GETPIVOTDATA("% Pend. Miskin",$F$7,"Tahun",2021)</f>
        <v>6.9399999999999995</v>
      </c>
      <c r="QYS2" t="s">
        <v>763</v>
      </c>
      <c r="QYT2" s="13" t="e">
        <f>GETPIVOTDATA("Jml. Pend. Miskin (ribu jiwa)",$A$7,"Tahun",2020)/GETPIVOTDATA("Jml. Pend. Miskin (ribu jiwa)",$K$7,"Tahun",2020)</f>
        <v>#REF!</v>
      </c>
      <c r="QYU2" s="13" t="e">
        <f>GETPIVOTDATA("Jml. Pend. Miskin (ribu jiwa)",$A$7,"Tahun",2021)/GETPIVOTDATA("Jml. Pend. Miskin (ribu jiwa)",$K$7,"Tahun",2021)</f>
        <v>#REF!</v>
      </c>
      <c r="QYX2" t="s">
        <v>764</v>
      </c>
      <c r="QYY2" s="13">
        <f>GETPIVOTDATA("% Pend. Miskin",$F$7,"Tahun",2020)</f>
        <v>6.6950000000000003</v>
      </c>
      <c r="QYZ2" s="13">
        <f>GETPIVOTDATA("% Pend. Miskin",$F$7,"Tahun",2021)</f>
        <v>6.9399999999999995</v>
      </c>
      <c r="QZA2" t="s">
        <v>763</v>
      </c>
      <c r="QZB2" s="13" t="e">
        <f>GETPIVOTDATA("Jml. Pend. Miskin (ribu jiwa)",$A$7,"Tahun",2020)/GETPIVOTDATA("Jml. Pend. Miskin (ribu jiwa)",$K$7,"Tahun",2020)</f>
        <v>#REF!</v>
      </c>
      <c r="QZC2" s="13" t="e">
        <f>GETPIVOTDATA("Jml. Pend. Miskin (ribu jiwa)",$A$7,"Tahun",2021)/GETPIVOTDATA("Jml. Pend. Miskin (ribu jiwa)",$K$7,"Tahun",2021)</f>
        <v>#REF!</v>
      </c>
      <c r="QZF2" t="s">
        <v>764</v>
      </c>
      <c r="QZG2" s="13">
        <f>GETPIVOTDATA("% Pend. Miskin",$F$7,"Tahun",2020)</f>
        <v>6.6950000000000003</v>
      </c>
      <c r="QZH2" s="13">
        <f>GETPIVOTDATA("% Pend. Miskin",$F$7,"Tahun",2021)</f>
        <v>6.9399999999999995</v>
      </c>
      <c r="QZI2" t="s">
        <v>763</v>
      </c>
      <c r="QZJ2" s="13" t="e">
        <f>GETPIVOTDATA("Jml. Pend. Miskin (ribu jiwa)",$A$7,"Tahun",2020)/GETPIVOTDATA("Jml. Pend. Miskin (ribu jiwa)",$K$7,"Tahun",2020)</f>
        <v>#REF!</v>
      </c>
      <c r="QZK2" s="13" t="e">
        <f>GETPIVOTDATA("Jml. Pend. Miskin (ribu jiwa)",$A$7,"Tahun",2021)/GETPIVOTDATA("Jml. Pend. Miskin (ribu jiwa)",$K$7,"Tahun",2021)</f>
        <v>#REF!</v>
      </c>
      <c r="QZN2" t="s">
        <v>764</v>
      </c>
      <c r="QZO2" s="13">
        <f>GETPIVOTDATA("% Pend. Miskin",$F$7,"Tahun",2020)</f>
        <v>6.6950000000000003</v>
      </c>
      <c r="QZP2" s="13">
        <f>GETPIVOTDATA("% Pend. Miskin",$F$7,"Tahun",2021)</f>
        <v>6.9399999999999995</v>
      </c>
      <c r="QZQ2" t="s">
        <v>763</v>
      </c>
      <c r="QZR2" s="13" t="e">
        <f>GETPIVOTDATA("Jml. Pend. Miskin (ribu jiwa)",$A$7,"Tahun",2020)/GETPIVOTDATA("Jml. Pend. Miskin (ribu jiwa)",$K$7,"Tahun",2020)</f>
        <v>#REF!</v>
      </c>
      <c r="QZS2" s="13" t="e">
        <f>GETPIVOTDATA("Jml. Pend. Miskin (ribu jiwa)",$A$7,"Tahun",2021)/GETPIVOTDATA("Jml. Pend. Miskin (ribu jiwa)",$K$7,"Tahun",2021)</f>
        <v>#REF!</v>
      </c>
      <c r="QZV2" t="s">
        <v>764</v>
      </c>
      <c r="QZW2" s="13">
        <f>GETPIVOTDATA("% Pend. Miskin",$F$7,"Tahun",2020)</f>
        <v>6.6950000000000003</v>
      </c>
      <c r="QZX2" s="13">
        <f>GETPIVOTDATA("% Pend. Miskin",$F$7,"Tahun",2021)</f>
        <v>6.9399999999999995</v>
      </c>
      <c r="QZY2" t="s">
        <v>763</v>
      </c>
      <c r="QZZ2" s="13" t="e">
        <f>GETPIVOTDATA("Jml. Pend. Miskin (ribu jiwa)",$A$7,"Tahun",2020)/GETPIVOTDATA("Jml. Pend. Miskin (ribu jiwa)",$K$7,"Tahun",2020)</f>
        <v>#REF!</v>
      </c>
      <c r="RAA2" s="13" t="e">
        <f>GETPIVOTDATA("Jml. Pend. Miskin (ribu jiwa)",$A$7,"Tahun",2021)/GETPIVOTDATA("Jml. Pend. Miskin (ribu jiwa)",$K$7,"Tahun",2021)</f>
        <v>#REF!</v>
      </c>
      <c r="RAD2" t="s">
        <v>764</v>
      </c>
      <c r="RAE2" s="13">
        <f>GETPIVOTDATA("% Pend. Miskin",$F$7,"Tahun",2020)</f>
        <v>6.6950000000000003</v>
      </c>
      <c r="RAF2" s="13">
        <f>GETPIVOTDATA("% Pend. Miskin",$F$7,"Tahun",2021)</f>
        <v>6.9399999999999995</v>
      </c>
      <c r="RAG2" t="s">
        <v>763</v>
      </c>
      <c r="RAH2" s="13" t="e">
        <f>GETPIVOTDATA("Jml. Pend. Miskin (ribu jiwa)",$A$7,"Tahun",2020)/GETPIVOTDATA("Jml. Pend. Miskin (ribu jiwa)",$K$7,"Tahun",2020)</f>
        <v>#REF!</v>
      </c>
      <c r="RAI2" s="13" t="e">
        <f>GETPIVOTDATA("Jml. Pend. Miskin (ribu jiwa)",$A$7,"Tahun",2021)/GETPIVOTDATA("Jml. Pend. Miskin (ribu jiwa)",$K$7,"Tahun",2021)</f>
        <v>#REF!</v>
      </c>
      <c r="RAL2" t="s">
        <v>764</v>
      </c>
      <c r="RAM2" s="13">
        <f>GETPIVOTDATA("% Pend. Miskin",$F$7,"Tahun",2020)</f>
        <v>6.6950000000000003</v>
      </c>
      <c r="RAN2" s="13">
        <f>GETPIVOTDATA("% Pend. Miskin",$F$7,"Tahun",2021)</f>
        <v>6.9399999999999995</v>
      </c>
      <c r="RAO2" t="s">
        <v>763</v>
      </c>
      <c r="RAP2" s="13" t="e">
        <f>GETPIVOTDATA("Jml. Pend. Miskin (ribu jiwa)",$A$7,"Tahun",2020)/GETPIVOTDATA("Jml. Pend. Miskin (ribu jiwa)",$K$7,"Tahun",2020)</f>
        <v>#REF!</v>
      </c>
      <c r="RAQ2" s="13" t="e">
        <f>GETPIVOTDATA("Jml. Pend. Miskin (ribu jiwa)",$A$7,"Tahun",2021)/GETPIVOTDATA("Jml. Pend. Miskin (ribu jiwa)",$K$7,"Tahun",2021)</f>
        <v>#REF!</v>
      </c>
      <c r="RAT2" t="s">
        <v>764</v>
      </c>
      <c r="RAU2" s="13">
        <f>GETPIVOTDATA("% Pend. Miskin",$F$7,"Tahun",2020)</f>
        <v>6.6950000000000003</v>
      </c>
      <c r="RAV2" s="13">
        <f>GETPIVOTDATA("% Pend. Miskin",$F$7,"Tahun",2021)</f>
        <v>6.9399999999999995</v>
      </c>
      <c r="RAW2" t="s">
        <v>763</v>
      </c>
      <c r="RAX2" s="13" t="e">
        <f>GETPIVOTDATA("Jml. Pend. Miskin (ribu jiwa)",$A$7,"Tahun",2020)/GETPIVOTDATA("Jml. Pend. Miskin (ribu jiwa)",$K$7,"Tahun",2020)</f>
        <v>#REF!</v>
      </c>
      <c r="RAY2" s="13" t="e">
        <f>GETPIVOTDATA("Jml. Pend. Miskin (ribu jiwa)",$A$7,"Tahun",2021)/GETPIVOTDATA("Jml. Pend. Miskin (ribu jiwa)",$K$7,"Tahun",2021)</f>
        <v>#REF!</v>
      </c>
      <c r="RBB2" t="s">
        <v>764</v>
      </c>
      <c r="RBC2" s="13">
        <f>GETPIVOTDATA("% Pend. Miskin",$F$7,"Tahun",2020)</f>
        <v>6.6950000000000003</v>
      </c>
      <c r="RBD2" s="13">
        <f>GETPIVOTDATA("% Pend. Miskin",$F$7,"Tahun",2021)</f>
        <v>6.9399999999999995</v>
      </c>
      <c r="RBE2" t="s">
        <v>763</v>
      </c>
      <c r="RBF2" s="13" t="e">
        <f>GETPIVOTDATA("Jml. Pend. Miskin (ribu jiwa)",$A$7,"Tahun",2020)/GETPIVOTDATA("Jml. Pend. Miskin (ribu jiwa)",$K$7,"Tahun",2020)</f>
        <v>#REF!</v>
      </c>
      <c r="RBG2" s="13" t="e">
        <f>GETPIVOTDATA("Jml. Pend. Miskin (ribu jiwa)",$A$7,"Tahun",2021)/GETPIVOTDATA("Jml. Pend. Miskin (ribu jiwa)",$K$7,"Tahun",2021)</f>
        <v>#REF!</v>
      </c>
      <c r="RBJ2" t="s">
        <v>764</v>
      </c>
      <c r="RBK2" s="13">
        <f>GETPIVOTDATA("% Pend. Miskin",$F$7,"Tahun",2020)</f>
        <v>6.6950000000000003</v>
      </c>
      <c r="RBL2" s="13">
        <f>GETPIVOTDATA("% Pend. Miskin",$F$7,"Tahun",2021)</f>
        <v>6.9399999999999995</v>
      </c>
      <c r="RBM2" t="s">
        <v>763</v>
      </c>
      <c r="RBN2" s="13" t="e">
        <f>GETPIVOTDATA("Jml. Pend. Miskin (ribu jiwa)",$A$7,"Tahun",2020)/GETPIVOTDATA("Jml. Pend. Miskin (ribu jiwa)",$K$7,"Tahun",2020)</f>
        <v>#REF!</v>
      </c>
      <c r="RBO2" s="13" t="e">
        <f>GETPIVOTDATA("Jml. Pend. Miskin (ribu jiwa)",$A$7,"Tahun",2021)/GETPIVOTDATA("Jml. Pend. Miskin (ribu jiwa)",$K$7,"Tahun",2021)</f>
        <v>#REF!</v>
      </c>
      <c r="RBR2" t="s">
        <v>764</v>
      </c>
      <c r="RBS2" s="13">
        <f>GETPIVOTDATA("% Pend. Miskin",$F$7,"Tahun",2020)</f>
        <v>6.6950000000000003</v>
      </c>
      <c r="RBT2" s="13">
        <f>GETPIVOTDATA("% Pend. Miskin",$F$7,"Tahun",2021)</f>
        <v>6.9399999999999995</v>
      </c>
      <c r="RBU2" t="s">
        <v>763</v>
      </c>
      <c r="RBV2" s="13" t="e">
        <f>GETPIVOTDATA("Jml. Pend. Miskin (ribu jiwa)",$A$7,"Tahun",2020)/GETPIVOTDATA("Jml. Pend. Miskin (ribu jiwa)",$K$7,"Tahun",2020)</f>
        <v>#REF!</v>
      </c>
      <c r="RBW2" s="13" t="e">
        <f>GETPIVOTDATA("Jml. Pend. Miskin (ribu jiwa)",$A$7,"Tahun",2021)/GETPIVOTDATA("Jml. Pend. Miskin (ribu jiwa)",$K$7,"Tahun",2021)</f>
        <v>#REF!</v>
      </c>
      <c r="RBZ2" t="s">
        <v>764</v>
      </c>
      <c r="RCA2" s="13">
        <f>GETPIVOTDATA("% Pend. Miskin",$F$7,"Tahun",2020)</f>
        <v>6.6950000000000003</v>
      </c>
      <c r="RCB2" s="13">
        <f>GETPIVOTDATA("% Pend. Miskin",$F$7,"Tahun",2021)</f>
        <v>6.9399999999999995</v>
      </c>
      <c r="RCC2" t="s">
        <v>763</v>
      </c>
      <c r="RCD2" s="13" t="e">
        <f>GETPIVOTDATA("Jml. Pend. Miskin (ribu jiwa)",$A$7,"Tahun",2020)/GETPIVOTDATA("Jml. Pend. Miskin (ribu jiwa)",$K$7,"Tahun",2020)</f>
        <v>#REF!</v>
      </c>
      <c r="RCE2" s="13" t="e">
        <f>GETPIVOTDATA("Jml. Pend. Miskin (ribu jiwa)",$A$7,"Tahun",2021)/GETPIVOTDATA("Jml. Pend. Miskin (ribu jiwa)",$K$7,"Tahun",2021)</f>
        <v>#REF!</v>
      </c>
      <c r="RCH2" t="s">
        <v>764</v>
      </c>
      <c r="RCI2" s="13">
        <f>GETPIVOTDATA("% Pend. Miskin",$F$7,"Tahun",2020)</f>
        <v>6.6950000000000003</v>
      </c>
      <c r="RCJ2" s="13">
        <f>GETPIVOTDATA("% Pend. Miskin",$F$7,"Tahun",2021)</f>
        <v>6.9399999999999995</v>
      </c>
      <c r="RCK2" t="s">
        <v>763</v>
      </c>
      <c r="RCL2" s="13" t="e">
        <f>GETPIVOTDATA("Jml. Pend. Miskin (ribu jiwa)",$A$7,"Tahun",2020)/GETPIVOTDATA("Jml. Pend. Miskin (ribu jiwa)",$K$7,"Tahun",2020)</f>
        <v>#REF!</v>
      </c>
      <c r="RCM2" s="13" t="e">
        <f>GETPIVOTDATA("Jml. Pend. Miskin (ribu jiwa)",$A$7,"Tahun",2021)/GETPIVOTDATA("Jml. Pend. Miskin (ribu jiwa)",$K$7,"Tahun",2021)</f>
        <v>#REF!</v>
      </c>
      <c r="RCP2" t="s">
        <v>764</v>
      </c>
      <c r="RCQ2" s="13">
        <f>GETPIVOTDATA("% Pend. Miskin",$F$7,"Tahun",2020)</f>
        <v>6.6950000000000003</v>
      </c>
      <c r="RCR2" s="13">
        <f>GETPIVOTDATA("% Pend. Miskin",$F$7,"Tahun",2021)</f>
        <v>6.9399999999999995</v>
      </c>
      <c r="RCS2" t="s">
        <v>763</v>
      </c>
      <c r="RCT2" s="13" t="e">
        <f>GETPIVOTDATA("Jml. Pend. Miskin (ribu jiwa)",$A$7,"Tahun",2020)/GETPIVOTDATA("Jml. Pend. Miskin (ribu jiwa)",$K$7,"Tahun",2020)</f>
        <v>#REF!</v>
      </c>
      <c r="RCU2" s="13" t="e">
        <f>GETPIVOTDATA("Jml. Pend. Miskin (ribu jiwa)",$A$7,"Tahun",2021)/GETPIVOTDATA("Jml. Pend. Miskin (ribu jiwa)",$K$7,"Tahun",2021)</f>
        <v>#REF!</v>
      </c>
      <c r="RCX2" t="s">
        <v>764</v>
      </c>
      <c r="RCY2" s="13">
        <f>GETPIVOTDATA("% Pend. Miskin",$F$7,"Tahun",2020)</f>
        <v>6.6950000000000003</v>
      </c>
      <c r="RCZ2" s="13">
        <f>GETPIVOTDATA("% Pend. Miskin",$F$7,"Tahun",2021)</f>
        <v>6.9399999999999995</v>
      </c>
      <c r="RDA2" t="s">
        <v>763</v>
      </c>
      <c r="RDB2" s="13" t="e">
        <f>GETPIVOTDATA("Jml. Pend. Miskin (ribu jiwa)",$A$7,"Tahun",2020)/GETPIVOTDATA("Jml. Pend. Miskin (ribu jiwa)",$K$7,"Tahun",2020)</f>
        <v>#REF!</v>
      </c>
      <c r="RDC2" s="13" t="e">
        <f>GETPIVOTDATA("Jml. Pend. Miskin (ribu jiwa)",$A$7,"Tahun",2021)/GETPIVOTDATA("Jml. Pend. Miskin (ribu jiwa)",$K$7,"Tahun",2021)</f>
        <v>#REF!</v>
      </c>
      <c r="RDF2" t="s">
        <v>764</v>
      </c>
      <c r="RDG2" s="13">
        <f>GETPIVOTDATA("% Pend. Miskin",$F$7,"Tahun",2020)</f>
        <v>6.6950000000000003</v>
      </c>
      <c r="RDH2" s="13">
        <f>GETPIVOTDATA("% Pend. Miskin",$F$7,"Tahun",2021)</f>
        <v>6.9399999999999995</v>
      </c>
      <c r="RDI2" t="s">
        <v>763</v>
      </c>
      <c r="RDJ2" s="13" t="e">
        <f>GETPIVOTDATA("Jml. Pend. Miskin (ribu jiwa)",$A$7,"Tahun",2020)/GETPIVOTDATA("Jml. Pend. Miskin (ribu jiwa)",$K$7,"Tahun",2020)</f>
        <v>#REF!</v>
      </c>
      <c r="RDK2" s="13" t="e">
        <f>GETPIVOTDATA("Jml. Pend. Miskin (ribu jiwa)",$A$7,"Tahun",2021)/GETPIVOTDATA("Jml. Pend. Miskin (ribu jiwa)",$K$7,"Tahun",2021)</f>
        <v>#REF!</v>
      </c>
      <c r="RDN2" t="s">
        <v>764</v>
      </c>
      <c r="RDO2" s="13">
        <f>GETPIVOTDATA("% Pend. Miskin",$F$7,"Tahun",2020)</f>
        <v>6.6950000000000003</v>
      </c>
      <c r="RDP2" s="13">
        <f>GETPIVOTDATA("% Pend. Miskin",$F$7,"Tahun",2021)</f>
        <v>6.9399999999999995</v>
      </c>
      <c r="RDQ2" t="s">
        <v>763</v>
      </c>
      <c r="RDR2" s="13" t="e">
        <f>GETPIVOTDATA("Jml. Pend. Miskin (ribu jiwa)",$A$7,"Tahun",2020)/GETPIVOTDATA("Jml. Pend. Miskin (ribu jiwa)",$K$7,"Tahun",2020)</f>
        <v>#REF!</v>
      </c>
      <c r="RDS2" s="13" t="e">
        <f>GETPIVOTDATA("Jml. Pend. Miskin (ribu jiwa)",$A$7,"Tahun",2021)/GETPIVOTDATA("Jml. Pend. Miskin (ribu jiwa)",$K$7,"Tahun",2021)</f>
        <v>#REF!</v>
      </c>
      <c r="RDV2" t="s">
        <v>764</v>
      </c>
      <c r="RDW2" s="13">
        <f>GETPIVOTDATA("% Pend. Miskin",$F$7,"Tahun",2020)</f>
        <v>6.6950000000000003</v>
      </c>
      <c r="RDX2" s="13">
        <f>GETPIVOTDATA("% Pend. Miskin",$F$7,"Tahun",2021)</f>
        <v>6.9399999999999995</v>
      </c>
      <c r="RDY2" t="s">
        <v>763</v>
      </c>
      <c r="RDZ2" s="13" t="e">
        <f>GETPIVOTDATA("Jml. Pend. Miskin (ribu jiwa)",$A$7,"Tahun",2020)/GETPIVOTDATA("Jml. Pend. Miskin (ribu jiwa)",$K$7,"Tahun",2020)</f>
        <v>#REF!</v>
      </c>
      <c r="REA2" s="13" t="e">
        <f>GETPIVOTDATA("Jml. Pend. Miskin (ribu jiwa)",$A$7,"Tahun",2021)/GETPIVOTDATA("Jml. Pend. Miskin (ribu jiwa)",$K$7,"Tahun",2021)</f>
        <v>#REF!</v>
      </c>
      <c r="RED2" t="s">
        <v>764</v>
      </c>
      <c r="REE2" s="13">
        <f>GETPIVOTDATA("% Pend. Miskin",$F$7,"Tahun",2020)</f>
        <v>6.6950000000000003</v>
      </c>
      <c r="REF2" s="13">
        <f>GETPIVOTDATA("% Pend. Miskin",$F$7,"Tahun",2021)</f>
        <v>6.9399999999999995</v>
      </c>
      <c r="REG2" t="s">
        <v>763</v>
      </c>
      <c r="REH2" s="13" t="e">
        <f>GETPIVOTDATA("Jml. Pend. Miskin (ribu jiwa)",$A$7,"Tahun",2020)/GETPIVOTDATA("Jml. Pend. Miskin (ribu jiwa)",$K$7,"Tahun",2020)</f>
        <v>#REF!</v>
      </c>
      <c r="REI2" s="13" t="e">
        <f>GETPIVOTDATA("Jml. Pend. Miskin (ribu jiwa)",$A$7,"Tahun",2021)/GETPIVOTDATA("Jml. Pend. Miskin (ribu jiwa)",$K$7,"Tahun",2021)</f>
        <v>#REF!</v>
      </c>
      <c r="REL2" t="s">
        <v>764</v>
      </c>
      <c r="REM2" s="13">
        <f>GETPIVOTDATA("% Pend. Miskin",$F$7,"Tahun",2020)</f>
        <v>6.6950000000000003</v>
      </c>
      <c r="REN2" s="13">
        <f>GETPIVOTDATA("% Pend. Miskin",$F$7,"Tahun",2021)</f>
        <v>6.9399999999999995</v>
      </c>
      <c r="REO2" t="s">
        <v>763</v>
      </c>
      <c r="REP2" s="13" t="e">
        <f>GETPIVOTDATA("Jml. Pend. Miskin (ribu jiwa)",$A$7,"Tahun",2020)/GETPIVOTDATA("Jml. Pend. Miskin (ribu jiwa)",$K$7,"Tahun",2020)</f>
        <v>#REF!</v>
      </c>
      <c r="REQ2" s="13" t="e">
        <f>GETPIVOTDATA("Jml. Pend. Miskin (ribu jiwa)",$A$7,"Tahun",2021)/GETPIVOTDATA("Jml. Pend. Miskin (ribu jiwa)",$K$7,"Tahun",2021)</f>
        <v>#REF!</v>
      </c>
      <c r="RET2" t="s">
        <v>764</v>
      </c>
      <c r="REU2" s="13">
        <f>GETPIVOTDATA("% Pend. Miskin",$F$7,"Tahun",2020)</f>
        <v>6.6950000000000003</v>
      </c>
      <c r="REV2" s="13">
        <f>GETPIVOTDATA("% Pend. Miskin",$F$7,"Tahun",2021)</f>
        <v>6.9399999999999995</v>
      </c>
      <c r="REW2" t="s">
        <v>763</v>
      </c>
      <c r="REX2" s="13" t="e">
        <f>GETPIVOTDATA("Jml. Pend. Miskin (ribu jiwa)",$A$7,"Tahun",2020)/GETPIVOTDATA("Jml. Pend. Miskin (ribu jiwa)",$K$7,"Tahun",2020)</f>
        <v>#REF!</v>
      </c>
      <c r="REY2" s="13" t="e">
        <f>GETPIVOTDATA("Jml. Pend. Miskin (ribu jiwa)",$A$7,"Tahun",2021)/GETPIVOTDATA("Jml. Pend. Miskin (ribu jiwa)",$K$7,"Tahun",2021)</f>
        <v>#REF!</v>
      </c>
      <c r="RFB2" t="s">
        <v>764</v>
      </c>
      <c r="RFC2" s="13">
        <f>GETPIVOTDATA("% Pend. Miskin",$F$7,"Tahun",2020)</f>
        <v>6.6950000000000003</v>
      </c>
      <c r="RFD2" s="13">
        <f>GETPIVOTDATA("% Pend. Miskin",$F$7,"Tahun",2021)</f>
        <v>6.9399999999999995</v>
      </c>
      <c r="RFE2" t="s">
        <v>763</v>
      </c>
      <c r="RFF2" s="13" t="e">
        <f>GETPIVOTDATA("Jml. Pend. Miskin (ribu jiwa)",$A$7,"Tahun",2020)/GETPIVOTDATA("Jml. Pend. Miskin (ribu jiwa)",$K$7,"Tahun",2020)</f>
        <v>#REF!</v>
      </c>
      <c r="RFG2" s="13" t="e">
        <f>GETPIVOTDATA("Jml. Pend. Miskin (ribu jiwa)",$A$7,"Tahun",2021)/GETPIVOTDATA("Jml. Pend. Miskin (ribu jiwa)",$K$7,"Tahun",2021)</f>
        <v>#REF!</v>
      </c>
      <c r="RFJ2" t="s">
        <v>764</v>
      </c>
      <c r="RFK2" s="13">
        <f>GETPIVOTDATA("% Pend. Miskin",$F$7,"Tahun",2020)</f>
        <v>6.6950000000000003</v>
      </c>
      <c r="RFL2" s="13">
        <f>GETPIVOTDATA("% Pend. Miskin",$F$7,"Tahun",2021)</f>
        <v>6.9399999999999995</v>
      </c>
      <c r="RFM2" t="s">
        <v>763</v>
      </c>
      <c r="RFN2" s="13" t="e">
        <f>GETPIVOTDATA("Jml. Pend. Miskin (ribu jiwa)",$A$7,"Tahun",2020)/GETPIVOTDATA("Jml. Pend. Miskin (ribu jiwa)",$K$7,"Tahun",2020)</f>
        <v>#REF!</v>
      </c>
      <c r="RFO2" s="13" t="e">
        <f>GETPIVOTDATA("Jml. Pend. Miskin (ribu jiwa)",$A$7,"Tahun",2021)/GETPIVOTDATA("Jml. Pend. Miskin (ribu jiwa)",$K$7,"Tahun",2021)</f>
        <v>#REF!</v>
      </c>
      <c r="RFR2" t="s">
        <v>764</v>
      </c>
      <c r="RFS2" s="13">
        <f>GETPIVOTDATA("% Pend. Miskin",$F$7,"Tahun",2020)</f>
        <v>6.6950000000000003</v>
      </c>
      <c r="RFT2" s="13">
        <f>GETPIVOTDATA("% Pend. Miskin",$F$7,"Tahun",2021)</f>
        <v>6.9399999999999995</v>
      </c>
      <c r="RFU2" t="s">
        <v>763</v>
      </c>
      <c r="RFV2" s="13" t="e">
        <f>GETPIVOTDATA("Jml. Pend. Miskin (ribu jiwa)",$A$7,"Tahun",2020)/GETPIVOTDATA("Jml. Pend. Miskin (ribu jiwa)",$K$7,"Tahun",2020)</f>
        <v>#REF!</v>
      </c>
      <c r="RFW2" s="13" t="e">
        <f>GETPIVOTDATA("Jml. Pend. Miskin (ribu jiwa)",$A$7,"Tahun",2021)/GETPIVOTDATA("Jml. Pend. Miskin (ribu jiwa)",$K$7,"Tahun",2021)</f>
        <v>#REF!</v>
      </c>
      <c r="RFZ2" t="s">
        <v>764</v>
      </c>
      <c r="RGA2" s="13">
        <f>GETPIVOTDATA("% Pend. Miskin",$F$7,"Tahun",2020)</f>
        <v>6.6950000000000003</v>
      </c>
      <c r="RGB2" s="13">
        <f>GETPIVOTDATA("% Pend. Miskin",$F$7,"Tahun",2021)</f>
        <v>6.9399999999999995</v>
      </c>
      <c r="RGC2" t="s">
        <v>763</v>
      </c>
      <c r="RGD2" s="13" t="e">
        <f>GETPIVOTDATA("Jml. Pend. Miskin (ribu jiwa)",$A$7,"Tahun",2020)/GETPIVOTDATA("Jml. Pend. Miskin (ribu jiwa)",$K$7,"Tahun",2020)</f>
        <v>#REF!</v>
      </c>
      <c r="RGE2" s="13" t="e">
        <f>GETPIVOTDATA("Jml. Pend. Miskin (ribu jiwa)",$A$7,"Tahun",2021)/GETPIVOTDATA("Jml. Pend. Miskin (ribu jiwa)",$K$7,"Tahun",2021)</f>
        <v>#REF!</v>
      </c>
      <c r="RGH2" t="s">
        <v>764</v>
      </c>
      <c r="RGI2" s="13">
        <f>GETPIVOTDATA("% Pend. Miskin",$F$7,"Tahun",2020)</f>
        <v>6.6950000000000003</v>
      </c>
      <c r="RGJ2" s="13">
        <f>GETPIVOTDATA("% Pend. Miskin",$F$7,"Tahun",2021)</f>
        <v>6.9399999999999995</v>
      </c>
      <c r="RGK2" t="s">
        <v>763</v>
      </c>
      <c r="RGL2" s="13" t="e">
        <f>GETPIVOTDATA("Jml. Pend. Miskin (ribu jiwa)",$A$7,"Tahun",2020)/GETPIVOTDATA("Jml. Pend. Miskin (ribu jiwa)",$K$7,"Tahun",2020)</f>
        <v>#REF!</v>
      </c>
      <c r="RGM2" s="13" t="e">
        <f>GETPIVOTDATA("Jml. Pend. Miskin (ribu jiwa)",$A$7,"Tahun",2021)/GETPIVOTDATA("Jml. Pend. Miskin (ribu jiwa)",$K$7,"Tahun",2021)</f>
        <v>#REF!</v>
      </c>
      <c r="RGP2" t="s">
        <v>764</v>
      </c>
      <c r="RGQ2" s="13">
        <f>GETPIVOTDATA("% Pend. Miskin",$F$7,"Tahun",2020)</f>
        <v>6.6950000000000003</v>
      </c>
      <c r="RGR2" s="13">
        <f>GETPIVOTDATA("% Pend. Miskin",$F$7,"Tahun",2021)</f>
        <v>6.9399999999999995</v>
      </c>
      <c r="RGS2" t="s">
        <v>763</v>
      </c>
      <c r="RGT2" s="13" t="e">
        <f>GETPIVOTDATA("Jml. Pend. Miskin (ribu jiwa)",$A$7,"Tahun",2020)/GETPIVOTDATA("Jml. Pend. Miskin (ribu jiwa)",$K$7,"Tahun",2020)</f>
        <v>#REF!</v>
      </c>
      <c r="RGU2" s="13" t="e">
        <f>GETPIVOTDATA("Jml. Pend. Miskin (ribu jiwa)",$A$7,"Tahun",2021)/GETPIVOTDATA("Jml. Pend. Miskin (ribu jiwa)",$K$7,"Tahun",2021)</f>
        <v>#REF!</v>
      </c>
      <c r="RGX2" t="s">
        <v>764</v>
      </c>
      <c r="RGY2" s="13">
        <f>GETPIVOTDATA("% Pend. Miskin",$F$7,"Tahun",2020)</f>
        <v>6.6950000000000003</v>
      </c>
      <c r="RGZ2" s="13">
        <f>GETPIVOTDATA("% Pend. Miskin",$F$7,"Tahun",2021)</f>
        <v>6.9399999999999995</v>
      </c>
      <c r="RHA2" t="s">
        <v>763</v>
      </c>
      <c r="RHB2" s="13" t="e">
        <f>GETPIVOTDATA("Jml. Pend. Miskin (ribu jiwa)",$A$7,"Tahun",2020)/GETPIVOTDATA("Jml. Pend. Miskin (ribu jiwa)",$K$7,"Tahun",2020)</f>
        <v>#REF!</v>
      </c>
      <c r="RHC2" s="13" t="e">
        <f>GETPIVOTDATA("Jml. Pend. Miskin (ribu jiwa)",$A$7,"Tahun",2021)/GETPIVOTDATA("Jml. Pend. Miskin (ribu jiwa)",$K$7,"Tahun",2021)</f>
        <v>#REF!</v>
      </c>
      <c r="RHF2" t="s">
        <v>764</v>
      </c>
      <c r="RHG2" s="13">
        <f>GETPIVOTDATA("% Pend. Miskin",$F$7,"Tahun",2020)</f>
        <v>6.6950000000000003</v>
      </c>
      <c r="RHH2" s="13">
        <f>GETPIVOTDATA("% Pend. Miskin",$F$7,"Tahun",2021)</f>
        <v>6.9399999999999995</v>
      </c>
      <c r="RHI2" t="s">
        <v>763</v>
      </c>
      <c r="RHJ2" s="13" t="e">
        <f>GETPIVOTDATA("Jml. Pend. Miskin (ribu jiwa)",$A$7,"Tahun",2020)/GETPIVOTDATA("Jml. Pend. Miskin (ribu jiwa)",$K$7,"Tahun",2020)</f>
        <v>#REF!</v>
      </c>
      <c r="RHK2" s="13" t="e">
        <f>GETPIVOTDATA("Jml. Pend. Miskin (ribu jiwa)",$A$7,"Tahun",2021)/GETPIVOTDATA("Jml. Pend. Miskin (ribu jiwa)",$K$7,"Tahun",2021)</f>
        <v>#REF!</v>
      </c>
      <c r="RHN2" t="s">
        <v>764</v>
      </c>
      <c r="RHO2" s="13">
        <f>GETPIVOTDATA("% Pend. Miskin",$F$7,"Tahun",2020)</f>
        <v>6.6950000000000003</v>
      </c>
      <c r="RHP2" s="13">
        <f>GETPIVOTDATA("% Pend. Miskin",$F$7,"Tahun",2021)</f>
        <v>6.9399999999999995</v>
      </c>
      <c r="RHQ2" t="s">
        <v>763</v>
      </c>
      <c r="RHR2" s="13" t="e">
        <f>GETPIVOTDATA("Jml. Pend. Miskin (ribu jiwa)",$A$7,"Tahun",2020)/GETPIVOTDATA("Jml. Pend. Miskin (ribu jiwa)",$K$7,"Tahun",2020)</f>
        <v>#REF!</v>
      </c>
      <c r="RHS2" s="13" t="e">
        <f>GETPIVOTDATA("Jml. Pend. Miskin (ribu jiwa)",$A$7,"Tahun",2021)/GETPIVOTDATA("Jml. Pend. Miskin (ribu jiwa)",$K$7,"Tahun",2021)</f>
        <v>#REF!</v>
      </c>
      <c r="RHV2" t="s">
        <v>764</v>
      </c>
      <c r="RHW2" s="13">
        <f>GETPIVOTDATA("% Pend. Miskin",$F$7,"Tahun",2020)</f>
        <v>6.6950000000000003</v>
      </c>
      <c r="RHX2" s="13">
        <f>GETPIVOTDATA("% Pend. Miskin",$F$7,"Tahun",2021)</f>
        <v>6.9399999999999995</v>
      </c>
      <c r="RHY2" t="s">
        <v>763</v>
      </c>
      <c r="RHZ2" s="13" t="e">
        <f>GETPIVOTDATA("Jml. Pend. Miskin (ribu jiwa)",$A$7,"Tahun",2020)/GETPIVOTDATA("Jml. Pend. Miskin (ribu jiwa)",$K$7,"Tahun",2020)</f>
        <v>#REF!</v>
      </c>
      <c r="RIA2" s="13" t="e">
        <f>GETPIVOTDATA("Jml. Pend. Miskin (ribu jiwa)",$A$7,"Tahun",2021)/GETPIVOTDATA("Jml. Pend. Miskin (ribu jiwa)",$K$7,"Tahun",2021)</f>
        <v>#REF!</v>
      </c>
      <c r="RID2" t="s">
        <v>764</v>
      </c>
      <c r="RIE2" s="13">
        <f>GETPIVOTDATA("% Pend. Miskin",$F$7,"Tahun",2020)</f>
        <v>6.6950000000000003</v>
      </c>
      <c r="RIF2" s="13">
        <f>GETPIVOTDATA("% Pend. Miskin",$F$7,"Tahun",2021)</f>
        <v>6.9399999999999995</v>
      </c>
      <c r="RIG2" t="s">
        <v>763</v>
      </c>
      <c r="RIH2" s="13" t="e">
        <f>GETPIVOTDATA("Jml. Pend. Miskin (ribu jiwa)",$A$7,"Tahun",2020)/GETPIVOTDATA("Jml. Pend. Miskin (ribu jiwa)",$K$7,"Tahun",2020)</f>
        <v>#REF!</v>
      </c>
      <c r="RII2" s="13" t="e">
        <f>GETPIVOTDATA("Jml. Pend. Miskin (ribu jiwa)",$A$7,"Tahun",2021)/GETPIVOTDATA("Jml. Pend. Miskin (ribu jiwa)",$K$7,"Tahun",2021)</f>
        <v>#REF!</v>
      </c>
      <c r="RIL2" t="s">
        <v>764</v>
      </c>
      <c r="RIM2" s="13">
        <f>GETPIVOTDATA("% Pend. Miskin",$F$7,"Tahun",2020)</f>
        <v>6.6950000000000003</v>
      </c>
      <c r="RIN2" s="13">
        <f>GETPIVOTDATA("% Pend. Miskin",$F$7,"Tahun",2021)</f>
        <v>6.9399999999999995</v>
      </c>
      <c r="RIO2" t="s">
        <v>763</v>
      </c>
      <c r="RIP2" s="13" t="e">
        <f>GETPIVOTDATA("Jml. Pend. Miskin (ribu jiwa)",$A$7,"Tahun",2020)/GETPIVOTDATA("Jml. Pend. Miskin (ribu jiwa)",$K$7,"Tahun",2020)</f>
        <v>#REF!</v>
      </c>
      <c r="RIQ2" s="13" t="e">
        <f>GETPIVOTDATA("Jml. Pend. Miskin (ribu jiwa)",$A$7,"Tahun",2021)/GETPIVOTDATA("Jml. Pend. Miskin (ribu jiwa)",$K$7,"Tahun",2021)</f>
        <v>#REF!</v>
      </c>
      <c r="RIT2" t="s">
        <v>764</v>
      </c>
      <c r="RIU2" s="13">
        <f>GETPIVOTDATA("% Pend. Miskin",$F$7,"Tahun",2020)</f>
        <v>6.6950000000000003</v>
      </c>
      <c r="RIV2" s="13">
        <f>GETPIVOTDATA("% Pend. Miskin",$F$7,"Tahun",2021)</f>
        <v>6.9399999999999995</v>
      </c>
      <c r="RIW2" t="s">
        <v>763</v>
      </c>
      <c r="RIX2" s="13" t="e">
        <f>GETPIVOTDATA("Jml. Pend. Miskin (ribu jiwa)",$A$7,"Tahun",2020)/GETPIVOTDATA("Jml. Pend. Miskin (ribu jiwa)",$K$7,"Tahun",2020)</f>
        <v>#REF!</v>
      </c>
      <c r="RIY2" s="13" t="e">
        <f>GETPIVOTDATA("Jml. Pend. Miskin (ribu jiwa)",$A$7,"Tahun",2021)/GETPIVOTDATA("Jml. Pend. Miskin (ribu jiwa)",$K$7,"Tahun",2021)</f>
        <v>#REF!</v>
      </c>
      <c r="RJB2" t="s">
        <v>764</v>
      </c>
      <c r="RJC2" s="13">
        <f>GETPIVOTDATA("% Pend. Miskin",$F$7,"Tahun",2020)</f>
        <v>6.6950000000000003</v>
      </c>
      <c r="RJD2" s="13">
        <f>GETPIVOTDATA("% Pend. Miskin",$F$7,"Tahun",2021)</f>
        <v>6.9399999999999995</v>
      </c>
      <c r="RJE2" t="s">
        <v>763</v>
      </c>
      <c r="RJF2" s="13" t="e">
        <f>GETPIVOTDATA("Jml. Pend. Miskin (ribu jiwa)",$A$7,"Tahun",2020)/GETPIVOTDATA("Jml. Pend. Miskin (ribu jiwa)",$K$7,"Tahun",2020)</f>
        <v>#REF!</v>
      </c>
      <c r="RJG2" s="13" t="e">
        <f>GETPIVOTDATA("Jml. Pend. Miskin (ribu jiwa)",$A$7,"Tahun",2021)/GETPIVOTDATA("Jml. Pend. Miskin (ribu jiwa)",$K$7,"Tahun",2021)</f>
        <v>#REF!</v>
      </c>
      <c r="RJJ2" t="s">
        <v>764</v>
      </c>
      <c r="RJK2" s="13">
        <f>GETPIVOTDATA("% Pend. Miskin",$F$7,"Tahun",2020)</f>
        <v>6.6950000000000003</v>
      </c>
      <c r="RJL2" s="13">
        <f>GETPIVOTDATA("% Pend. Miskin",$F$7,"Tahun",2021)</f>
        <v>6.9399999999999995</v>
      </c>
      <c r="RJM2" t="s">
        <v>763</v>
      </c>
      <c r="RJN2" s="13" t="e">
        <f>GETPIVOTDATA("Jml. Pend. Miskin (ribu jiwa)",$A$7,"Tahun",2020)/GETPIVOTDATA("Jml. Pend. Miskin (ribu jiwa)",$K$7,"Tahun",2020)</f>
        <v>#REF!</v>
      </c>
      <c r="RJO2" s="13" t="e">
        <f>GETPIVOTDATA("Jml. Pend. Miskin (ribu jiwa)",$A$7,"Tahun",2021)/GETPIVOTDATA("Jml. Pend. Miskin (ribu jiwa)",$K$7,"Tahun",2021)</f>
        <v>#REF!</v>
      </c>
      <c r="RJR2" t="s">
        <v>764</v>
      </c>
      <c r="RJS2" s="13">
        <f>GETPIVOTDATA("% Pend. Miskin",$F$7,"Tahun",2020)</f>
        <v>6.6950000000000003</v>
      </c>
      <c r="RJT2" s="13">
        <f>GETPIVOTDATA("% Pend. Miskin",$F$7,"Tahun",2021)</f>
        <v>6.9399999999999995</v>
      </c>
      <c r="RJU2" t="s">
        <v>763</v>
      </c>
      <c r="RJV2" s="13" t="e">
        <f>GETPIVOTDATA("Jml. Pend. Miskin (ribu jiwa)",$A$7,"Tahun",2020)/GETPIVOTDATA("Jml. Pend. Miskin (ribu jiwa)",$K$7,"Tahun",2020)</f>
        <v>#REF!</v>
      </c>
      <c r="RJW2" s="13" t="e">
        <f>GETPIVOTDATA("Jml. Pend. Miskin (ribu jiwa)",$A$7,"Tahun",2021)/GETPIVOTDATA("Jml. Pend. Miskin (ribu jiwa)",$K$7,"Tahun",2021)</f>
        <v>#REF!</v>
      </c>
      <c r="RJZ2" t="s">
        <v>764</v>
      </c>
      <c r="RKA2" s="13">
        <f>GETPIVOTDATA("% Pend. Miskin",$F$7,"Tahun",2020)</f>
        <v>6.6950000000000003</v>
      </c>
      <c r="RKB2" s="13">
        <f>GETPIVOTDATA("% Pend. Miskin",$F$7,"Tahun",2021)</f>
        <v>6.9399999999999995</v>
      </c>
      <c r="RKC2" t="s">
        <v>763</v>
      </c>
      <c r="RKD2" s="13" t="e">
        <f>GETPIVOTDATA("Jml. Pend. Miskin (ribu jiwa)",$A$7,"Tahun",2020)/GETPIVOTDATA("Jml. Pend. Miskin (ribu jiwa)",$K$7,"Tahun",2020)</f>
        <v>#REF!</v>
      </c>
      <c r="RKE2" s="13" t="e">
        <f>GETPIVOTDATA("Jml. Pend. Miskin (ribu jiwa)",$A$7,"Tahun",2021)/GETPIVOTDATA("Jml. Pend. Miskin (ribu jiwa)",$K$7,"Tahun",2021)</f>
        <v>#REF!</v>
      </c>
      <c r="RKH2" t="s">
        <v>764</v>
      </c>
      <c r="RKI2" s="13">
        <f>GETPIVOTDATA("% Pend. Miskin",$F$7,"Tahun",2020)</f>
        <v>6.6950000000000003</v>
      </c>
      <c r="RKJ2" s="13">
        <f>GETPIVOTDATA("% Pend. Miskin",$F$7,"Tahun",2021)</f>
        <v>6.9399999999999995</v>
      </c>
      <c r="RKK2" t="s">
        <v>763</v>
      </c>
      <c r="RKL2" s="13" t="e">
        <f>GETPIVOTDATA("Jml. Pend. Miskin (ribu jiwa)",$A$7,"Tahun",2020)/GETPIVOTDATA("Jml. Pend. Miskin (ribu jiwa)",$K$7,"Tahun",2020)</f>
        <v>#REF!</v>
      </c>
      <c r="RKM2" s="13" t="e">
        <f>GETPIVOTDATA("Jml. Pend. Miskin (ribu jiwa)",$A$7,"Tahun",2021)/GETPIVOTDATA("Jml. Pend. Miskin (ribu jiwa)",$K$7,"Tahun",2021)</f>
        <v>#REF!</v>
      </c>
      <c r="RKP2" t="s">
        <v>764</v>
      </c>
      <c r="RKQ2" s="13">
        <f>GETPIVOTDATA("% Pend. Miskin",$F$7,"Tahun",2020)</f>
        <v>6.6950000000000003</v>
      </c>
      <c r="RKR2" s="13">
        <f>GETPIVOTDATA("% Pend. Miskin",$F$7,"Tahun",2021)</f>
        <v>6.9399999999999995</v>
      </c>
      <c r="RKS2" t="s">
        <v>763</v>
      </c>
      <c r="RKT2" s="13" t="e">
        <f>GETPIVOTDATA("Jml. Pend. Miskin (ribu jiwa)",$A$7,"Tahun",2020)/GETPIVOTDATA("Jml. Pend. Miskin (ribu jiwa)",$K$7,"Tahun",2020)</f>
        <v>#REF!</v>
      </c>
      <c r="RKU2" s="13" t="e">
        <f>GETPIVOTDATA("Jml. Pend. Miskin (ribu jiwa)",$A$7,"Tahun",2021)/GETPIVOTDATA("Jml. Pend. Miskin (ribu jiwa)",$K$7,"Tahun",2021)</f>
        <v>#REF!</v>
      </c>
      <c r="RKX2" t="s">
        <v>764</v>
      </c>
      <c r="RKY2" s="13">
        <f>GETPIVOTDATA("% Pend. Miskin",$F$7,"Tahun",2020)</f>
        <v>6.6950000000000003</v>
      </c>
      <c r="RKZ2" s="13">
        <f>GETPIVOTDATA("% Pend. Miskin",$F$7,"Tahun",2021)</f>
        <v>6.9399999999999995</v>
      </c>
      <c r="RLA2" t="s">
        <v>763</v>
      </c>
      <c r="RLB2" s="13" t="e">
        <f>GETPIVOTDATA("Jml. Pend. Miskin (ribu jiwa)",$A$7,"Tahun",2020)/GETPIVOTDATA("Jml. Pend. Miskin (ribu jiwa)",$K$7,"Tahun",2020)</f>
        <v>#REF!</v>
      </c>
      <c r="RLC2" s="13" t="e">
        <f>GETPIVOTDATA("Jml. Pend. Miskin (ribu jiwa)",$A$7,"Tahun",2021)/GETPIVOTDATA("Jml. Pend. Miskin (ribu jiwa)",$K$7,"Tahun",2021)</f>
        <v>#REF!</v>
      </c>
      <c r="RLF2" t="s">
        <v>764</v>
      </c>
      <c r="RLG2" s="13">
        <f>GETPIVOTDATA("% Pend. Miskin",$F$7,"Tahun",2020)</f>
        <v>6.6950000000000003</v>
      </c>
      <c r="RLH2" s="13">
        <f>GETPIVOTDATA("% Pend. Miskin",$F$7,"Tahun",2021)</f>
        <v>6.9399999999999995</v>
      </c>
      <c r="RLI2" t="s">
        <v>763</v>
      </c>
      <c r="RLJ2" s="13" t="e">
        <f>GETPIVOTDATA("Jml. Pend. Miskin (ribu jiwa)",$A$7,"Tahun",2020)/GETPIVOTDATA("Jml. Pend. Miskin (ribu jiwa)",$K$7,"Tahun",2020)</f>
        <v>#REF!</v>
      </c>
      <c r="RLK2" s="13" t="e">
        <f>GETPIVOTDATA("Jml. Pend. Miskin (ribu jiwa)",$A$7,"Tahun",2021)/GETPIVOTDATA("Jml. Pend. Miskin (ribu jiwa)",$K$7,"Tahun",2021)</f>
        <v>#REF!</v>
      </c>
      <c r="RLN2" t="s">
        <v>764</v>
      </c>
      <c r="RLO2" s="13">
        <f>GETPIVOTDATA("% Pend. Miskin",$F$7,"Tahun",2020)</f>
        <v>6.6950000000000003</v>
      </c>
      <c r="RLP2" s="13">
        <f>GETPIVOTDATA("% Pend. Miskin",$F$7,"Tahun",2021)</f>
        <v>6.9399999999999995</v>
      </c>
      <c r="RLQ2" t="s">
        <v>763</v>
      </c>
      <c r="RLR2" s="13" t="e">
        <f>GETPIVOTDATA("Jml. Pend. Miskin (ribu jiwa)",$A$7,"Tahun",2020)/GETPIVOTDATA("Jml. Pend. Miskin (ribu jiwa)",$K$7,"Tahun",2020)</f>
        <v>#REF!</v>
      </c>
      <c r="RLS2" s="13" t="e">
        <f>GETPIVOTDATA("Jml. Pend. Miskin (ribu jiwa)",$A$7,"Tahun",2021)/GETPIVOTDATA("Jml. Pend. Miskin (ribu jiwa)",$K$7,"Tahun",2021)</f>
        <v>#REF!</v>
      </c>
      <c r="RLV2" t="s">
        <v>764</v>
      </c>
      <c r="RLW2" s="13">
        <f>GETPIVOTDATA("% Pend. Miskin",$F$7,"Tahun",2020)</f>
        <v>6.6950000000000003</v>
      </c>
      <c r="RLX2" s="13">
        <f>GETPIVOTDATA("% Pend. Miskin",$F$7,"Tahun",2021)</f>
        <v>6.9399999999999995</v>
      </c>
      <c r="RLY2" t="s">
        <v>763</v>
      </c>
      <c r="RLZ2" s="13" t="e">
        <f>GETPIVOTDATA("Jml. Pend. Miskin (ribu jiwa)",$A$7,"Tahun",2020)/GETPIVOTDATA("Jml. Pend. Miskin (ribu jiwa)",$K$7,"Tahun",2020)</f>
        <v>#REF!</v>
      </c>
      <c r="RMA2" s="13" t="e">
        <f>GETPIVOTDATA("Jml. Pend. Miskin (ribu jiwa)",$A$7,"Tahun",2021)/GETPIVOTDATA("Jml. Pend. Miskin (ribu jiwa)",$K$7,"Tahun",2021)</f>
        <v>#REF!</v>
      </c>
      <c r="RMD2" t="s">
        <v>764</v>
      </c>
      <c r="RME2" s="13">
        <f>GETPIVOTDATA("% Pend. Miskin",$F$7,"Tahun",2020)</f>
        <v>6.6950000000000003</v>
      </c>
      <c r="RMF2" s="13">
        <f>GETPIVOTDATA("% Pend. Miskin",$F$7,"Tahun",2021)</f>
        <v>6.9399999999999995</v>
      </c>
      <c r="RMG2" t="s">
        <v>763</v>
      </c>
      <c r="RMH2" s="13" t="e">
        <f>GETPIVOTDATA("Jml. Pend. Miskin (ribu jiwa)",$A$7,"Tahun",2020)/GETPIVOTDATA("Jml. Pend. Miskin (ribu jiwa)",$K$7,"Tahun",2020)</f>
        <v>#REF!</v>
      </c>
      <c r="RMI2" s="13" t="e">
        <f>GETPIVOTDATA("Jml. Pend. Miskin (ribu jiwa)",$A$7,"Tahun",2021)/GETPIVOTDATA("Jml. Pend. Miskin (ribu jiwa)",$K$7,"Tahun",2021)</f>
        <v>#REF!</v>
      </c>
      <c r="RML2" t="s">
        <v>764</v>
      </c>
      <c r="RMM2" s="13">
        <f>GETPIVOTDATA("% Pend. Miskin",$F$7,"Tahun",2020)</f>
        <v>6.6950000000000003</v>
      </c>
      <c r="RMN2" s="13">
        <f>GETPIVOTDATA("% Pend. Miskin",$F$7,"Tahun",2021)</f>
        <v>6.9399999999999995</v>
      </c>
      <c r="RMO2" t="s">
        <v>763</v>
      </c>
      <c r="RMP2" s="13" t="e">
        <f>GETPIVOTDATA("Jml. Pend. Miskin (ribu jiwa)",$A$7,"Tahun",2020)/GETPIVOTDATA("Jml. Pend. Miskin (ribu jiwa)",$K$7,"Tahun",2020)</f>
        <v>#REF!</v>
      </c>
      <c r="RMQ2" s="13" t="e">
        <f>GETPIVOTDATA("Jml. Pend. Miskin (ribu jiwa)",$A$7,"Tahun",2021)/GETPIVOTDATA("Jml. Pend. Miskin (ribu jiwa)",$K$7,"Tahun",2021)</f>
        <v>#REF!</v>
      </c>
      <c r="RMT2" t="s">
        <v>764</v>
      </c>
      <c r="RMU2" s="13">
        <f>GETPIVOTDATA("% Pend. Miskin",$F$7,"Tahun",2020)</f>
        <v>6.6950000000000003</v>
      </c>
      <c r="RMV2" s="13">
        <f>GETPIVOTDATA("% Pend. Miskin",$F$7,"Tahun",2021)</f>
        <v>6.9399999999999995</v>
      </c>
      <c r="RMW2" t="s">
        <v>763</v>
      </c>
      <c r="RMX2" s="13" t="e">
        <f>GETPIVOTDATA("Jml. Pend. Miskin (ribu jiwa)",$A$7,"Tahun",2020)/GETPIVOTDATA("Jml. Pend. Miskin (ribu jiwa)",$K$7,"Tahun",2020)</f>
        <v>#REF!</v>
      </c>
      <c r="RMY2" s="13" t="e">
        <f>GETPIVOTDATA("Jml. Pend. Miskin (ribu jiwa)",$A$7,"Tahun",2021)/GETPIVOTDATA("Jml. Pend. Miskin (ribu jiwa)",$K$7,"Tahun",2021)</f>
        <v>#REF!</v>
      </c>
      <c r="RNB2" t="s">
        <v>764</v>
      </c>
      <c r="RNC2" s="13">
        <f>GETPIVOTDATA("% Pend. Miskin",$F$7,"Tahun",2020)</f>
        <v>6.6950000000000003</v>
      </c>
      <c r="RND2" s="13">
        <f>GETPIVOTDATA("% Pend. Miskin",$F$7,"Tahun",2021)</f>
        <v>6.9399999999999995</v>
      </c>
      <c r="RNE2" t="s">
        <v>763</v>
      </c>
      <c r="RNF2" s="13" t="e">
        <f>GETPIVOTDATA("Jml. Pend. Miskin (ribu jiwa)",$A$7,"Tahun",2020)/GETPIVOTDATA("Jml. Pend. Miskin (ribu jiwa)",$K$7,"Tahun",2020)</f>
        <v>#REF!</v>
      </c>
      <c r="RNG2" s="13" t="e">
        <f>GETPIVOTDATA("Jml. Pend. Miskin (ribu jiwa)",$A$7,"Tahun",2021)/GETPIVOTDATA("Jml. Pend. Miskin (ribu jiwa)",$K$7,"Tahun",2021)</f>
        <v>#REF!</v>
      </c>
      <c r="RNJ2" t="s">
        <v>764</v>
      </c>
      <c r="RNK2" s="13">
        <f>GETPIVOTDATA("% Pend. Miskin",$F$7,"Tahun",2020)</f>
        <v>6.6950000000000003</v>
      </c>
      <c r="RNL2" s="13">
        <f>GETPIVOTDATA("% Pend. Miskin",$F$7,"Tahun",2021)</f>
        <v>6.9399999999999995</v>
      </c>
      <c r="RNM2" t="s">
        <v>763</v>
      </c>
      <c r="RNN2" s="13" t="e">
        <f>GETPIVOTDATA("Jml. Pend. Miskin (ribu jiwa)",$A$7,"Tahun",2020)/GETPIVOTDATA("Jml. Pend. Miskin (ribu jiwa)",$K$7,"Tahun",2020)</f>
        <v>#REF!</v>
      </c>
      <c r="RNO2" s="13" t="e">
        <f>GETPIVOTDATA("Jml. Pend. Miskin (ribu jiwa)",$A$7,"Tahun",2021)/GETPIVOTDATA("Jml. Pend. Miskin (ribu jiwa)",$K$7,"Tahun",2021)</f>
        <v>#REF!</v>
      </c>
      <c r="RNR2" t="s">
        <v>764</v>
      </c>
      <c r="RNS2" s="13">
        <f>GETPIVOTDATA("% Pend. Miskin",$F$7,"Tahun",2020)</f>
        <v>6.6950000000000003</v>
      </c>
      <c r="RNT2" s="13">
        <f>GETPIVOTDATA("% Pend. Miskin",$F$7,"Tahun",2021)</f>
        <v>6.9399999999999995</v>
      </c>
      <c r="RNU2" t="s">
        <v>763</v>
      </c>
      <c r="RNV2" s="13" t="e">
        <f>GETPIVOTDATA("Jml. Pend. Miskin (ribu jiwa)",$A$7,"Tahun",2020)/GETPIVOTDATA("Jml. Pend. Miskin (ribu jiwa)",$K$7,"Tahun",2020)</f>
        <v>#REF!</v>
      </c>
      <c r="RNW2" s="13" t="e">
        <f>GETPIVOTDATA("Jml. Pend. Miskin (ribu jiwa)",$A$7,"Tahun",2021)/GETPIVOTDATA("Jml. Pend. Miskin (ribu jiwa)",$K$7,"Tahun",2021)</f>
        <v>#REF!</v>
      </c>
      <c r="RNZ2" t="s">
        <v>764</v>
      </c>
      <c r="ROA2" s="13">
        <f>GETPIVOTDATA("% Pend. Miskin",$F$7,"Tahun",2020)</f>
        <v>6.6950000000000003</v>
      </c>
      <c r="ROB2" s="13">
        <f>GETPIVOTDATA("% Pend. Miskin",$F$7,"Tahun",2021)</f>
        <v>6.9399999999999995</v>
      </c>
      <c r="ROC2" t="s">
        <v>763</v>
      </c>
      <c r="ROD2" s="13" t="e">
        <f>GETPIVOTDATA("Jml. Pend. Miskin (ribu jiwa)",$A$7,"Tahun",2020)/GETPIVOTDATA("Jml. Pend. Miskin (ribu jiwa)",$K$7,"Tahun",2020)</f>
        <v>#REF!</v>
      </c>
      <c r="ROE2" s="13" t="e">
        <f>GETPIVOTDATA("Jml. Pend. Miskin (ribu jiwa)",$A$7,"Tahun",2021)/GETPIVOTDATA("Jml. Pend. Miskin (ribu jiwa)",$K$7,"Tahun",2021)</f>
        <v>#REF!</v>
      </c>
      <c r="ROH2" t="s">
        <v>764</v>
      </c>
      <c r="ROI2" s="13">
        <f>GETPIVOTDATA("% Pend. Miskin",$F$7,"Tahun",2020)</f>
        <v>6.6950000000000003</v>
      </c>
      <c r="ROJ2" s="13">
        <f>GETPIVOTDATA("% Pend. Miskin",$F$7,"Tahun",2021)</f>
        <v>6.9399999999999995</v>
      </c>
      <c r="ROK2" t="s">
        <v>763</v>
      </c>
      <c r="ROL2" s="13" t="e">
        <f>GETPIVOTDATA("Jml. Pend. Miskin (ribu jiwa)",$A$7,"Tahun",2020)/GETPIVOTDATA("Jml. Pend. Miskin (ribu jiwa)",$K$7,"Tahun",2020)</f>
        <v>#REF!</v>
      </c>
      <c r="ROM2" s="13" t="e">
        <f>GETPIVOTDATA("Jml. Pend. Miskin (ribu jiwa)",$A$7,"Tahun",2021)/GETPIVOTDATA("Jml. Pend. Miskin (ribu jiwa)",$K$7,"Tahun",2021)</f>
        <v>#REF!</v>
      </c>
      <c r="ROP2" t="s">
        <v>764</v>
      </c>
      <c r="ROQ2" s="13">
        <f>GETPIVOTDATA("% Pend. Miskin",$F$7,"Tahun",2020)</f>
        <v>6.6950000000000003</v>
      </c>
      <c r="ROR2" s="13">
        <f>GETPIVOTDATA("% Pend. Miskin",$F$7,"Tahun",2021)</f>
        <v>6.9399999999999995</v>
      </c>
      <c r="ROS2" t="s">
        <v>763</v>
      </c>
      <c r="ROT2" s="13" t="e">
        <f>GETPIVOTDATA("Jml. Pend. Miskin (ribu jiwa)",$A$7,"Tahun",2020)/GETPIVOTDATA("Jml. Pend. Miskin (ribu jiwa)",$K$7,"Tahun",2020)</f>
        <v>#REF!</v>
      </c>
      <c r="ROU2" s="13" t="e">
        <f>GETPIVOTDATA("Jml. Pend. Miskin (ribu jiwa)",$A$7,"Tahun",2021)/GETPIVOTDATA("Jml. Pend. Miskin (ribu jiwa)",$K$7,"Tahun",2021)</f>
        <v>#REF!</v>
      </c>
      <c r="ROX2" t="s">
        <v>764</v>
      </c>
      <c r="ROY2" s="13">
        <f>GETPIVOTDATA("% Pend. Miskin",$F$7,"Tahun",2020)</f>
        <v>6.6950000000000003</v>
      </c>
      <c r="ROZ2" s="13">
        <f>GETPIVOTDATA("% Pend. Miskin",$F$7,"Tahun",2021)</f>
        <v>6.9399999999999995</v>
      </c>
      <c r="RPA2" t="s">
        <v>763</v>
      </c>
      <c r="RPB2" s="13" t="e">
        <f>GETPIVOTDATA("Jml. Pend. Miskin (ribu jiwa)",$A$7,"Tahun",2020)/GETPIVOTDATA("Jml. Pend. Miskin (ribu jiwa)",$K$7,"Tahun",2020)</f>
        <v>#REF!</v>
      </c>
      <c r="RPC2" s="13" t="e">
        <f>GETPIVOTDATA("Jml. Pend. Miskin (ribu jiwa)",$A$7,"Tahun",2021)/GETPIVOTDATA("Jml. Pend. Miskin (ribu jiwa)",$K$7,"Tahun",2021)</f>
        <v>#REF!</v>
      </c>
      <c r="RPF2" t="s">
        <v>764</v>
      </c>
      <c r="RPG2" s="13">
        <f>GETPIVOTDATA("% Pend. Miskin",$F$7,"Tahun",2020)</f>
        <v>6.6950000000000003</v>
      </c>
      <c r="RPH2" s="13">
        <f>GETPIVOTDATA("% Pend. Miskin",$F$7,"Tahun",2021)</f>
        <v>6.9399999999999995</v>
      </c>
      <c r="RPI2" t="s">
        <v>763</v>
      </c>
      <c r="RPJ2" s="13" t="e">
        <f>GETPIVOTDATA("Jml. Pend. Miskin (ribu jiwa)",$A$7,"Tahun",2020)/GETPIVOTDATA("Jml. Pend. Miskin (ribu jiwa)",$K$7,"Tahun",2020)</f>
        <v>#REF!</v>
      </c>
      <c r="RPK2" s="13" t="e">
        <f>GETPIVOTDATA("Jml. Pend. Miskin (ribu jiwa)",$A$7,"Tahun",2021)/GETPIVOTDATA("Jml. Pend. Miskin (ribu jiwa)",$K$7,"Tahun",2021)</f>
        <v>#REF!</v>
      </c>
      <c r="RPN2" t="s">
        <v>764</v>
      </c>
      <c r="RPO2" s="13">
        <f>GETPIVOTDATA("% Pend. Miskin",$F$7,"Tahun",2020)</f>
        <v>6.6950000000000003</v>
      </c>
      <c r="RPP2" s="13">
        <f>GETPIVOTDATA("% Pend. Miskin",$F$7,"Tahun",2021)</f>
        <v>6.9399999999999995</v>
      </c>
      <c r="RPQ2" t="s">
        <v>763</v>
      </c>
      <c r="RPR2" s="13" t="e">
        <f>GETPIVOTDATA("Jml. Pend. Miskin (ribu jiwa)",$A$7,"Tahun",2020)/GETPIVOTDATA("Jml. Pend. Miskin (ribu jiwa)",$K$7,"Tahun",2020)</f>
        <v>#REF!</v>
      </c>
      <c r="RPS2" s="13" t="e">
        <f>GETPIVOTDATA("Jml. Pend. Miskin (ribu jiwa)",$A$7,"Tahun",2021)/GETPIVOTDATA("Jml. Pend. Miskin (ribu jiwa)",$K$7,"Tahun",2021)</f>
        <v>#REF!</v>
      </c>
      <c r="RPV2" t="s">
        <v>764</v>
      </c>
      <c r="RPW2" s="13">
        <f>GETPIVOTDATA("% Pend. Miskin",$F$7,"Tahun",2020)</f>
        <v>6.6950000000000003</v>
      </c>
      <c r="RPX2" s="13">
        <f>GETPIVOTDATA("% Pend. Miskin",$F$7,"Tahun",2021)</f>
        <v>6.9399999999999995</v>
      </c>
      <c r="RPY2" t="s">
        <v>763</v>
      </c>
      <c r="RPZ2" s="13" t="e">
        <f>GETPIVOTDATA("Jml. Pend. Miskin (ribu jiwa)",$A$7,"Tahun",2020)/GETPIVOTDATA("Jml. Pend. Miskin (ribu jiwa)",$K$7,"Tahun",2020)</f>
        <v>#REF!</v>
      </c>
      <c r="RQA2" s="13" t="e">
        <f>GETPIVOTDATA("Jml. Pend. Miskin (ribu jiwa)",$A$7,"Tahun",2021)/GETPIVOTDATA("Jml. Pend. Miskin (ribu jiwa)",$K$7,"Tahun",2021)</f>
        <v>#REF!</v>
      </c>
      <c r="RQD2" t="s">
        <v>764</v>
      </c>
      <c r="RQE2" s="13">
        <f>GETPIVOTDATA("% Pend. Miskin",$F$7,"Tahun",2020)</f>
        <v>6.6950000000000003</v>
      </c>
      <c r="RQF2" s="13">
        <f>GETPIVOTDATA("% Pend. Miskin",$F$7,"Tahun",2021)</f>
        <v>6.9399999999999995</v>
      </c>
      <c r="RQG2" t="s">
        <v>763</v>
      </c>
      <c r="RQH2" s="13" t="e">
        <f>GETPIVOTDATA("Jml. Pend. Miskin (ribu jiwa)",$A$7,"Tahun",2020)/GETPIVOTDATA("Jml. Pend. Miskin (ribu jiwa)",$K$7,"Tahun",2020)</f>
        <v>#REF!</v>
      </c>
      <c r="RQI2" s="13" t="e">
        <f>GETPIVOTDATA("Jml. Pend. Miskin (ribu jiwa)",$A$7,"Tahun",2021)/GETPIVOTDATA("Jml. Pend. Miskin (ribu jiwa)",$K$7,"Tahun",2021)</f>
        <v>#REF!</v>
      </c>
      <c r="RQL2" t="s">
        <v>764</v>
      </c>
      <c r="RQM2" s="13">
        <f>GETPIVOTDATA("% Pend. Miskin",$F$7,"Tahun",2020)</f>
        <v>6.6950000000000003</v>
      </c>
      <c r="RQN2" s="13">
        <f>GETPIVOTDATA("% Pend. Miskin",$F$7,"Tahun",2021)</f>
        <v>6.9399999999999995</v>
      </c>
      <c r="RQO2" t="s">
        <v>763</v>
      </c>
      <c r="RQP2" s="13" t="e">
        <f>GETPIVOTDATA("Jml. Pend. Miskin (ribu jiwa)",$A$7,"Tahun",2020)/GETPIVOTDATA("Jml. Pend. Miskin (ribu jiwa)",$K$7,"Tahun",2020)</f>
        <v>#REF!</v>
      </c>
      <c r="RQQ2" s="13" t="e">
        <f>GETPIVOTDATA("Jml. Pend. Miskin (ribu jiwa)",$A$7,"Tahun",2021)/GETPIVOTDATA("Jml. Pend. Miskin (ribu jiwa)",$K$7,"Tahun",2021)</f>
        <v>#REF!</v>
      </c>
      <c r="RQT2" t="s">
        <v>764</v>
      </c>
      <c r="RQU2" s="13">
        <f>GETPIVOTDATA("% Pend. Miskin",$F$7,"Tahun",2020)</f>
        <v>6.6950000000000003</v>
      </c>
      <c r="RQV2" s="13">
        <f>GETPIVOTDATA("% Pend. Miskin",$F$7,"Tahun",2021)</f>
        <v>6.9399999999999995</v>
      </c>
      <c r="RQW2" t="s">
        <v>763</v>
      </c>
      <c r="RQX2" s="13" t="e">
        <f>GETPIVOTDATA("Jml. Pend. Miskin (ribu jiwa)",$A$7,"Tahun",2020)/GETPIVOTDATA("Jml. Pend. Miskin (ribu jiwa)",$K$7,"Tahun",2020)</f>
        <v>#REF!</v>
      </c>
      <c r="RQY2" s="13" t="e">
        <f>GETPIVOTDATA("Jml. Pend. Miskin (ribu jiwa)",$A$7,"Tahun",2021)/GETPIVOTDATA("Jml. Pend. Miskin (ribu jiwa)",$K$7,"Tahun",2021)</f>
        <v>#REF!</v>
      </c>
      <c r="RRB2" t="s">
        <v>764</v>
      </c>
      <c r="RRC2" s="13">
        <f>GETPIVOTDATA("% Pend. Miskin",$F$7,"Tahun",2020)</f>
        <v>6.6950000000000003</v>
      </c>
      <c r="RRD2" s="13">
        <f>GETPIVOTDATA("% Pend. Miskin",$F$7,"Tahun",2021)</f>
        <v>6.9399999999999995</v>
      </c>
      <c r="RRE2" t="s">
        <v>763</v>
      </c>
      <c r="RRF2" s="13" t="e">
        <f>GETPIVOTDATA("Jml. Pend. Miskin (ribu jiwa)",$A$7,"Tahun",2020)/GETPIVOTDATA("Jml. Pend. Miskin (ribu jiwa)",$K$7,"Tahun",2020)</f>
        <v>#REF!</v>
      </c>
      <c r="RRG2" s="13" t="e">
        <f>GETPIVOTDATA("Jml. Pend. Miskin (ribu jiwa)",$A$7,"Tahun",2021)/GETPIVOTDATA("Jml. Pend. Miskin (ribu jiwa)",$K$7,"Tahun",2021)</f>
        <v>#REF!</v>
      </c>
      <c r="RRJ2" t="s">
        <v>764</v>
      </c>
      <c r="RRK2" s="13">
        <f>GETPIVOTDATA("% Pend. Miskin",$F$7,"Tahun",2020)</f>
        <v>6.6950000000000003</v>
      </c>
      <c r="RRL2" s="13">
        <f>GETPIVOTDATA("% Pend. Miskin",$F$7,"Tahun",2021)</f>
        <v>6.9399999999999995</v>
      </c>
      <c r="RRM2" t="s">
        <v>763</v>
      </c>
      <c r="RRN2" s="13" t="e">
        <f>GETPIVOTDATA("Jml. Pend. Miskin (ribu jiwa)",$A$7,"Tahun",2020)/GETPIVOTDATA("Jml. Pend. Miskin (ribu jiwa)",$K$7,"Tahun",2020)</f>
        <v>#REF!</v>
      </c>
      <c r="RRO2" s="13" t="e">
        <f>GETPIVOTDATA("Jml. Pend. Miskin (ribu jiwa)",$A$7,"Tahun",2021)/GETPIVOTDATA("Jml. Pend. Miskin (ribu jiwa)",$K$7,"Tahun",2021)</f>
        <v>#REF!</v>
      </c>
      <c r="RRR2" t="s">
        <v>764</v>
      </c>
      <c r="RRS2" s="13">
        <f>GETPIVOTDATA("% Pend. Miskin",$F$7,"Tahun",2020)</f>
        <v>6.6950000000000003</v>
      </c>
      <c r="RRT2" s="13">
        <f>GETPIVOTDATA("% Pend. Miskin",$F$7,"Tahun",2021)</f>
        <v>6.9399999999999995</v>
      </c>
      <c r="RRU2" t="s">
        <v>763</v>
      </c>
      <c r="RRV2" s="13" t="e">
        <f>GETPIVOTDATA("Jml. Pend. Miskin (ribu jiwa)",$A$7,"Tahun",2020)/GETPIVOTDATA("Jml. Pend. Miskin (ribu jiwa)",$K$7,"Tahun",2020)</f>
        <v>#REF!</v>
      </c>
      <c r="RRW2" s="13" t="e">
        <f>GETPIVOTDATA("Jml. Pend. Miskin (ribu jiwa)",$A$7,"Tahun",2021)/GETPIVOTDATA("Jml. Pend. Miskin (ribu jiwa)",$K$7,"Tahun",2021)</f>
        <v>#REF!</v>
      </c>
      <c r="RRZ2" t="s">
        <v>764</v>
      </c>
      <c r="RSA2" s="13">
        <f>GETPIVOTDATA("% Pend. Miskin",$F$7,"Tahun",2020)</f>
        <v>6.6950000000000003</v>
      </c>
      <c r="RSB2" s="13">
        <f>GETPIVOTDATA("% Pend. Miskin",$F$7,"Tahun",2021)</f>
        <v>6.9399999999999995</v>
      </c>
      <c r="RSC2" t="s">
        <v>763</v>
      </c>
      <c r="RSD2" s="13" t="e">
        <f>GETPIVOTDATA("Jml. Pend. Miskin (ribu jiwa)",$A$7,"Tahun",2020)/GETPIVOTDATA("Jml. Pend. Miskin (ribu jiwa)",$K$7,"Tahun",2020)</f>
        <v>#REF!</v>
      </c>
      <c r="RSE2" s="13" t="e">
        <f>GETPIVOTDATA("Jml. Pend. Miskin (ribu jiwa)",$A$7,"Tahun",2021)/GETPIVOTDATA("Jml. Pend. Miskin (ribu jiwa)",$K$7,"Tahun",2021)</f>
        <v>#REF!</v>
      </c>
      <c r="RSH2" t="s">
        <v>764</v>
      </c>
      <c r="RSI2" s="13">
        <f>GETPIVOTDATA("% Pend. Miskin",$F$7,"Tahun",2020)</f>
        <v>6.6950000000000003</v>
      </c>
      <c r="RSJ2" s="13">
        <f>GETPIVOTDATA("% Pend. Miskin",$F$7,"Tahun",2021)</f>
        <v>6.9399999999999995</v>
      </c>
      <c r="RSK2" t="s">
        <v>763</v>
      </c>
      <c r="RSL2" s="13" t="e">
        <f>GETPIVOTDATA("Jml. Pend. Miskin (ribu jiwa)",$A$7,"Tahun",2020)/GETPIVOTDATA("Jml. Pend. Miskin (ribu jiwa)",$K$7,"Tahun",2020)</f>
        <v>#REF!</v>
      </c>
      <c r="RSM2" s="13" t="e">
        <f>GETPIVOTDATA("Jml. Pend. Miskin (ribu jiwa)",$A$7,"Tahun",2021)/GETPIVOTDATA("Jml. Pend. Miskin (ribu jiwa)",$K$7,"Tahun",2021)</f>
        <v>#REF!</v>
      </c>
      <c r="RSP2" t="s">
        <v>764</v>
      </c>
      <c r="RSQ2" s="13">
        <f>GETPIVOTDATA("% Pend. Miskin",$F$7,"Tahun",2020)</f>
        <v>6.6950000000000003</v>
      </c>
      <c r="RSR2" s="13">
        <f>GETPIVOTDATA("% Pend. Miskin",$F$7,"Tahun",2021)</f>
        <v>6.9399999999999995</v>
      </c>
      <c r="RSS2" t="s">
        <v>763</v>
      </c>
      <c r="RST2" s="13" t="e">
        <f>GETPIVOTDATA("Jml. Pend. Miskin (ribu jiwa)",$A$7,"Tahun",2020)/GETPIVOTDATA("Jml. Pend. Miskin (ribu jiwa)",$K$7,"Tahun",2020)</f>
        <v>#REF!</v>
      </c>
      <c r="RSU2" s="13" t="e">
        <f>GETPIVOTDATA("Jml. Pend. Miskin (ribu jiwa)",$A$7,"Tahun",2021)/GETPIVOTDATA("Jml. Pend. Miskin (ribu jiwa)",$K$7,"Tahun",2021)</f>
        <v>#REF!</v>
      </c>
      <c r="RSX2" t="s">
        <v>764</v>
      </c>
      <c r="RSY2" s="13">
        <f>GETPIVOTDATA("% Pend. Miskin",$F$7,"Tahun",2020)</f>
        <v>6.6950000000000003</v>
      </c>
      <c r="RSZ2" s="13">
        <f>GETPIVOTDATA("% Pend. Miskin",$F$7,"Tahun",2021)</f>
        <v>6.9399999999999995</v>
      </c>
      <c r="RTA2" t="s">
        <v>763</v>
      </c>
      <c r="RTB2" s="13" t="e">
        <f>GETPIVOTDATA("Jml. Pend. Miskin (ribu jiwa)",$A$7,"Tahun",2020)/GETPIVOTDATA("Jml. Pend. Miskin (ribu jiwa)",$K$7,"Tahun",2020)</f>
        <v>#REF!</v>
      </c>
      <c r="RTC2" s="13" t="e">
        <f>GETPIVOTDATA("Jml. Pend. Miskin (ribu jiwa)",$A$7,"Tahun",2021)/GETPIVOTDATA("Jml. Pend. Miskin (ribu jiwa)",$K$7,"Tahun",2021)</f>
        <v>#REF!</v>
      </c>
      <c r="RTF2" t="s">
        <v>764</v>
      </c>
      <c r="RTG2" s="13">
        <f>GETPIVOTDATA("% Pend. Miskin",$F$7,"Tahun",2020)</f>
        <v>6.6950000000000003</v>
      </c>
      <c r="RTH2" s="13">
        <f>GETPIVOTDATA("% Pend. Miskin",$F$7,"Tahun",2021)</f>
        <v>6.9399999999999995</v>
      </c>
      <c r="RTI2" t="s">
        <v>763</v>
      </c>
      <c r="RTJ2" s="13" t="e">
        <f>GETPIVOTDATA("Jml. Pend. Miskin (ribu jiwa)",$A$7,"Tahun",2020)/GETPIVOTDATA("Jml. Pend. Miskin (ribu jiwa)",$K$7,"Tahun",2020)</f>
        <v>#REF!</v>
      </c>
      <c r="RTK2" s="13" t="e">
        <f>GETPIVOTDATA("Jml. Pend. Miskin (ribu jiwa)",$A$7,"Tahun",2021)/GETPIVOTDATA("Jml. Pend. Miskin (ribu jiwa)",$K$7,"Tahun",2021)</f>
        <v>#REF!</v>
      </c>
      <c r="RTN2" t="s">
        <v>764</v>
      </c>
      <c r="RTO2" s="13">
        <f>GETPIVOTDATA("% Pend. Miskin",$F$7,"Tahun",2020)</f>
        <v>6.6950000000000003</v>
      </c>
      <c r="RTP2" s="13">
        <f>GETPIVOTDATA("% Pend. Miskin",$F$7,"Tahun",2021)</f>
        <v>6.9399999999999995</v>
      </c>
      <c r="RTQ2" t="s">
        <v>763</v>
      </c>
      <c r="RTR2" s="13" t="e">
        <f>GETPIVOTDATA("Jml. Pend. Miskin (ribu jiwa)",$A$7,"Tahun",2020)/GETPIVOTDATA("Jml. Pend. Miskin (ribu jiwa)",$K$7,"Tahun",2020)</f>
        <v>#REF!</v>
      </c>
      <c r="RTS2" s="13" t="e">
        <f>GETPIVOTDATA("Jml. Pend. Miskin (ribu jiwa)",$A$7,"Tahun",2021)/GETPIVOTDATA("Jml. Pend. Miskin (ribu jiwa)",$K$7,"Tahun",2021)</f>
        <v>#REF!</v>
      </c>
      <c r="RTV2" t="s">
        <v>764</v>
      </c>
      <c r="RTW2" s="13">
        <f>GETPIVOTDATA("% Pend. Miskin",$F$7,"Tahun",2020)</f>
        <v>6.6950000000000003</v>
      </c>
      <c r="RTX2" s="13">
        <f>GETPIVOTDATA("% Pend. Miskin",$F$7,"Tahun",2021)</f>
        <v>6.9399999999999995</v>
      </c>
      <c r="RTY2" t="s">
        <v>763</v>
      </c>
      <c r="RTZ2" s="13" t="e">
        <f>GETPIVOTDATA("Jml. Pend. Miskin (ribu jiwa)",$A$7,"Tahun",2020)/GETPIVOTDATA("Jml. Pend. Miskin (ribu jiwa)",$K$7,"Tahun",2020)</f>
        <v>#REF!</v>
      </c>
      <c r="RUA2" s="13" t="e">
        <f>GETPIVOTDATA("Jml. Pend. Miskin (ribu jiwa)",$A$7,"Tahun",2021)/GETPIVOTDATA("Jml. Pend. Miskin (ribu jiwa)",$K$7,"Tahun",2021)</f>
        <v>#REF!</v>
      </c>
      <c r="RUD2" t="s">
        <v>764</v>
      </c>
      <c r="RUE2" s="13">
        <f>GETPIVOTDATA("% Pend. Miskin",$F$7,"Tahun",2020)</f>
        <v>6.6950000000000003</v>
      </c>
      <c r="RUF2" s="13">
        <f>GETPIVOTDATA("% Pend. Miskin",$F$7,"Tahun",2021)</f>
        <v>6.9399999999999995</v>
      </c>
      <c r="RUG2" t="s">
        <v>763</v>
      </c>
      <c r="RUH2" s="13" t="e">
        <f>GETPIVOTDATA("Jml. Pend. Miskin (ribu jiwa)",$A$7,"Tahun",2020)/GETPIVOTDATA("Jml. Pend. Miskin (ribu jiwa)",$K$7,"Tahun",2020)</f>
        <v>#REF!</v>
      </c>
      <c r="RUI2" s="13" t="e">
        <f>GETPIVOTDATA("Jml. Pend. Miskin (ribu jiwa)",$A$7,"Tahun",2021)/GETPIVOTDATA("Jml. Pend. Miskin (ribu jiwa)",$K$7,"Tahun",2021)</f>
        <v>#REF!</v>
      </c>
      <c r="RUL2" t="s">
        <v>764</v>
      </c>
      <c r="RUM2" s="13">
        <f>GETPIVOTDATA("% Pend. Miskin",$F$7,"Tahun",2020)</f>
        <v>6.6950000000000003</v>
      </c>
      <c r="RUN2" s="13">
        <f>GETPIVOTDATA("% Pend. Miskin",$F$7,"Tahun",2021)</f>
        <v>6.9399999999999995</v>
      </c>
      <c r="RUO2" t="s">
        <v>763</v>
      </c>
      <c r="RUP2" s="13" t="e">
        <f>GETPIVOTDATA("Jml. Pend. Miskin (ribu jiwa)",$A$7,"Tahun",2020)/GETPIVOTDATA("Jml. Pend. Miskin (ribu jiwa)",$K$7,"Tahun",2020)</f>
        <v>#REF!</v>
      </c>
      <c r="RUQ2" s="13" t="e">
        <f>GETPIVOTDATA("Jml. Pend. Miskin (ribu jiwa)",$A$7,"Tahun",2021)/GETPIVOTDATA("Jml. Pend. Miskin (ribu jiwa)",$K$7,"Tahun",2021)</f>
        <v>#REF!</v>
      </c>
      <c r="RUT2" t="s">
        <v>764</v>
      </c>
      <c r="RUU2" s="13">
        <f>GETPIVOTDATA("% Pend. Miskin",$F$7,"Tahun",2020)</f>
        <v>6.6950000000000003</v>
      </c>
      <c r="RUV2" s="13">
        <f>GETPIVOTDATA("% Pend. Miskin",$F$7,"Tahun",2021)</f>
        <v>6.9399999999999995</v>
      </c>
      <c r="RUW2" t="s">
        <v>763</v>
      </c>
      <c r="RUX2" s="13" t="e">
        <f>GETPIVOTDATA("Jml. Pend. Miskin (ribu jiwa)",$A$7,"Tahun",2020)/GETPIVOTDATA("Jml. Pend. Miskin (ribu jiwa)",$K$7,"Tahun",2020)</f>
        <v>#REF!</v>
      </c>
      <c r="RUY2" s="13" t="e">
        <f>GETPIVOTDATA("Jml. Pend. Miskin (ribu jiwa)",$A$7,"Tahun",2021)/GETPIVOTDATA("Jml. Pend. Miskin (ribu jiwa)",$K$7,"Tahun",2021)</f>
        <v>#REF!</v>
      </c>
      <c r="RVB2" t="s">
        <v>764</v>
      </c>
      <c r="RVC2" s="13">
        <f>GETPIVOTDATA("% Pend. Miskin",$F$7,"Tahun",2020)</f>
        <v>6.6950000000000003</v>
      </c>
      <c r="RVD2" s="13">
        <f>GETPIVOTDATA("% Pend. Miskin",$F$7,"Tahun",2021)</f>
        <v>6.9399999999999995</v>
      </c>
      <c r="RVE2" t="s">
        <v>763</v>
      </c>
      <c r="RVF2" s="13" t="e">
        <f>GETPIVOTDATA("Jml. Pend. Miskin (ribu jiwa)",$A$7,"Tahun",2020)/GETPIVOTDATA("Jml. Pend. Miskin (ribu jiwa)",$K$7,"Tahun",2020)</f>
        <v>#REF!</v>
      </c>
      <c r="RVG2" s="13" t="e">
        <f>GETPIVOTDATA("Jml. Pend. Miskin (ribu jiwa)",$A$7,"Tahun",2021)/GETPIVOTDATA("Jml. Pend. Miskin (ribu jiwa)",$K$7,"Tahun",2021)</f>
        <v>#REF!</v>
      </c>
      <c r="RVJ2" t="s">
        <v>764</v>
      </c>
      <c r="RVK2" s="13">
        <f>GETPIVOTDATA("% Pend. Miskin",$F$7,"Tahun",2020)</f>
        <v>6.6950000000000003</v>
      </c>
      <c r="RVL2" s="13">
        <f>GETPIVOTDATA("% Pend. Miskin",$F$7,"Tahun",2021)</f>
        <v>6.9399999999999995</v>
      </c>
      <c r="RVM2" t="s">
        <v>763</v>
      </c>
      <c r="RVN2" s="13" t="e">
        <f>GETPIVOTDATA("Jml. Pend. Miskin (ribu jiwa)",$A$7,"Tahun",2020)/GETPIVOTDATA("Jml. Pend. Miskin (ribu jiwa)",$K$7,"Tahun",2020)</f>
        <v>#REF!</v>
      </c>
      <c r="RVO2" s="13" t="e">
        <f>GETPIVOTDATA("Jml. Pend. Miskin (ribu jiwa)",$A$7,"Tahun",2021)/GETPIVOTDATA("Jml. Pend. Miskin (ribu jiwa)",$K$7,"Tahun",2021)</f>
        <v>#REF!</v>
      </c>
      <c r="RVR2" t="s">
        <v>764</v>
      </c>
      <c r="RVS2" s="13">
        <f>GETPIVOTDATA("% Pend. Miskin",$F$7,"Tahun",2020)</f>
        <v>6.6950000000000003</v>
      </c>
      <c r="RVT2" s="13">
        <f>GETPIVOTDATA("% Pend. Miskin",$F$7,"Tahun",2021)</f>
        <v>6.9399999999999995</v>
      </c>
      <c r="RVU2" t="s">
        <v>763</v>
      </c>
      <c r="RVV2" s="13" t="e">
        <f>GETPIVOTDATA("Jml. Pend. Miskin (ribu jiwa)",$A$7,"Tahun",2020)/GETPIVOTDATA("Jml. Pend. Miskin (ribu jiwa)",$K$7,"Tahun",2020)</f>
        <v>#REF!</v>
      </c>
      <c r="RVW2" s="13" t="e">
        <f>GETPIVOTDATA("Jml. Pend. Miskin (ribu jiwa)",$A$7,"Tahun",2021)/GETPIVOTDATA("Jml. Pend. Miskin (ribu jiwa)",$K$7,"Tahun",2021)</f>
        <v>#REF!</v>
      </c>
      <c r="RVZ2" t="s">
        <v>764</v>
      </c>
      <c r="RWA2" s="13">
        <f>GETPIVOTDATA("% Pend. Miskin",$F$7,"Tahun",2020)</f>
        <v>6.6950000000000003</v>
      </c>
      <c r="RWB2" s="13">
        <f>GETPIVOTDATA("% Pend. Miskin",$F$7,"Tahun",2021)</f>
        <v>6.9399999999999995</v>
      </c>
      <c r="RWC2" t="s">
        <v>763</v>
      </c>
      <c r="RWD2" s="13" t="e">
        <f>GETPIVOTDATA("Jml. Pend. Miskin (ribu jiwa)",$A$7,"Tahun",2020)/GETPIVOTDATA("Jml. Pend. Miskin (ribu jiwa)",$K$7,"Tahun",2020)</f>
        <v>#REF!</v>
      </c>
      <c r="RWE2" s="13" t="e">
        <f>GETPIVOTDATA("Jml. Pend. Miskin (ribu jiwa)",$A$7,"Tahun",2021)/GETPIVOTDATA("Jml. Pend. Miskin (ribu jiwa)",$K$7,"Tahun",2021)</f>
        <v>#REF!</v>
      </c>
      <c r="RWH2" t="s">
        <v>764</v>
      </c>
      <c r="RWI2" s="13">
        <f>GETPIVOTDATA("% Pend. Miskin",$F$7,"Tahun",2020)</f>
        <v>6.6950000000000003</v>
      </c>
      <c r="RWJ2" s="13">
        <f>GETPIVOTDATA("% Pend. Miskin",$F$7,"Tahun",2021)</f>
        <v>6.9399999999999995</v>
      </c>
      <c r="RWK2" t="s">
        <v>763</v>
      </c>
      <c r="RWL2" s="13" t="e">
        <f>GETPIVOTDATA("Jml. Pend. Miskin (ribu jiwa)",$A$7,"Tahun",2020)/GETPIVOTDATA("Jml. Pend. Miskin (ribu jiwa)",$K$7,"Tahun",2020)</f>
        <v>#REF!</v>
      </c>
      <c r="RWM2" s="13" t="e">
        <f>GETPIVOTDATA("Jml. Pend. Miskin (ribu jiwa)",$A$7,"Tahun",2021)/GETPIVOTDATA("Jml. Pend. Miskin (ribu jiwa)",$K$7,"Tahun",2021)</f>
        <v>#REF!</v>
      </c>
      <c r="RWP2" t="s">
        <v>764</v>
      </c>
      <c r="RWQ2" s="13">
        <f>GETPIVOTDATA("% Pend. Miskin",$F$7,"Tahun",2020)</f>
        <v>6.6950000000000003</v>
      </c>
      <c r="RWR2" s="13">
        <f>GETPIVOTDATA("% Pend. Miskin",$F$7,"Tahun",2021)</f>
        <v>6.9399999999999995</v>
      </c>
      <c r="RWS2" t="s">
        <v>763</v>
      </c>
      <c r="RWT2" s="13" t="e">
        <f>GETPIVOTDATA("Jml. Pend. Miskin (ribu jiwa)",$A$7,"Tahun",2020)/GETPIVOTDATA("Jml. Pend. Miskin (ribu jiwa)",$K$7,"Tahun",2020)</f>
        <v>#REF!</v>
      </c>
      <c r="RWU2" s="13" t="e">
        <f>GETPIVOTDATA("Jml. Pend. Miskin (ribu jiwa)",$A$7,"Tahun",2021)/GETPIVOTDATA("Jml. Pend. Miskin (ribu jiwa)",$K$7,"Tahun",2021)</f>
        <v>#REF!</v>
      </c>
      <c r="RWX2" t="s">
        <v>764</v>
      </c>
      <c r="RWY2" s="13">
        <f>GETPIVOTDATA("% Pend. Miskin",$F$7,"Tahun",2020)</f>
        <v>6.6950000000000003</v>
      </c>
      <c r="RWZ2" s="13">
        <f>GETPIVOTDATA("% Pend. Miskin",$F$7,"Tahun",2021)</f>
        <v>6.9399999999999995</v>
      </c>
      <c r="RXA2" t="s">
        <v>763</v>
      </c>
      <c r="RXB2" s="13" t="e">
        <f>GETPIVOTDATA("Jml. Pend. Miskin (ribu jiwa)",$A$7,"Tahun",2020)/GETPIVOTDATA("Jml. Pend. Miskin (ribu jiwa)",$K$7,"Tahun",2020)</f>
        <v>#REF!</v>
      </c>
      <c r="RXC2" s="13" t="e">
        <f>GETPIVOTDATA("Jml. Pend. Miskin (ribu jiwa)",$A$7,"Tahun",2021)/GETPIVOTDATA("Jml. Pend. Miskin (ribu jiwa)",$K$7,"Tahun",2021)</f>
        <v>#REF!</v>
      </c>
      <c r="RXF2" t="s">
        <v>764</v>
      </c>
      <c r="RXG2" s="13">
        <f>GETPIVOTDATA("% Pend. Miskin",$F$7,"Tahun",2020)</f>
        <v>6.6950000000000003</v>
      </c>
      <c r="RXH2" s="13">
        <f>GETPIVOTDATA("% Pend. Miskin",$F$7,"Tahun",2021)</f>
        <v>6.9399999999999995</v>
      </c>
      <c r="RXI2" t="s">
        <v>763</v>
      </c>
      <c r="RXJ2" s="13" t="e">
        <f>GETPIVOTDATA("Jml. Pend. Miskin (ribu jiwa)",$A$7,"Tahun",2020)/GETPIVOTDATA("Jml. Pend. Miskin (ribu jiwa)",$K$7,"Tahun",2020)</f>
        <v>#REF!</v>
      </c>
      <c r="RXK2" s="13" t="e">
        <f>GETPIVOTDATA("Jml. Pend. Miskin (ribu jiwa)",$A$7,"Tahun",2021)/GETPIVOTDATA("Jml. Pend. Miskin (ribu jiwa)",$K$7,"Tahun",2021)</f>
        <v>#REF!</v>
      </c>
      <c r="RXN2" t="s">
        <v>764</v>
      </c>
      <c r="RXO2" s="13">
        <f>GETPIVOTDATA("% Pend. Miskin",$F$7,"Tahun",2020)</f>
        <v>6.6950000000000003</v>
      </c>
      <c r="RXP2" s="13">
        <f>GETPIVOTDATA("% Pend. Miskin",$F$7,"Tahun",2021)</f>
        <v>6.9399999999999995</v>
      </c>
      <c r="RXQ2" t="s">
        <v>763</v>
      </c>
      <c r="RXR2" s="13" t="e">
        <f>GETPIVOTDATA("Jml. Pend. Miskin (ribu jiwa)",$A$7,"Tahun",2020)/GETPIVOTDATA("Jml. Pend. Miskin (ribu jiwa)",$K$7,"Tahun",2020)</f>
        <v>#REF!</v>
      </c>
      <c r="RXS2" s="13" t="e">
        <f>GETPIVOTDATA("Jml. Pend. Miskin (ribu jiwa)",$A$7,"Tahun",2021)/GETPIVOTDATA("Jml. Pend. Miskin (ribu jiwa)",$K$7,"Tahun",2021)</f>
        <v>#REF!</v>
      </c>
      <c r="RXV2" t="s">
        <v>764</v>
      </c>
      <c r="RXW2" s="13">
        <f>GETPIVOTDATA("% Pend. Miskin",$F$7,"Tahun",2020)</f>
        <v>6.6950000000000003</v>
      </c>
      <c r="RXX2" s="13">
        <f>GETPIVOTDATA("% Pend. Miskin",$F$7,"Tahun",2021)</f>
        <v>6.9399999999999995</v>
      </c>
      <c r="RXY2" t="s">
        <v>763</v>
      </c>
      <c r="RXZ2" s="13" t="e">
        <f>GETPIVOTDATA("Jml. Pend. Miskin (ribu jiwa)",$A$7,"Tahun",2020)/GETPIVOTDATA("Jml. Pend. Miskin (ribu jiwa)",$K$7,"Tahun",2020)</f>
        <v>#REF!</v>
      </c>
      <c r="RYA2" s="13" t="e">
        <f>GETPIVOTDATA("Jml. Pend. Miskin (ribu jiwa)",$A$7,"Tahun",2021)/GETPIVOTDATA("Jml. Pend. Miskin (ribu jiwa)",$K$7,"Tahun",2021)</f>
        <v>#REF!</v>
      </c>
      <c r="RYD2" t="s">
        <v>764</v>
      </c>
      <c r="RYE2" s="13">
        <f>GETPIVOTDATA("% Pend. Miskin",$F$7,"Tahun",2020)</f>
        <v>6.6950000000000003</v>
      </c>
      <c r="RYF2" s="13">
        <f>GETPIVOTDATA("% Pend. Miskin",$F$7,"Tahun",2021)</f>
        <v>6.9399999999999995</v>
      </c>
      <c r="RYG2" t="s">
        <v>763</v>
      </c>
      <c r="RYH2" s="13" t="e">
        <f>GETPIVOTDATA("Jml. Pend. Miskin (ribu jiwa)",$A$7,"Tahun",2020)/GETPIVOTDATA("Jml. Pend. Miskin (ribu jiwa)",$K$7,"Tahun",2020)</f>
        <v>#REF!</v>
      </c>
      <c r="RYI2" s="13" t="e">
        <f>GETPIVOTDATA("Jml. Pend. Miskin (ribu jiwa)",$A$7,"Tahun",2021)/GETPIVOTDATA("Jml. Pend. Miskin (ribu jiwa)",$K$7,"Tahun",2021)</f>
        <v>#REF!</v>
      </c>
      <c r="RYL2" t="s">
        <v>764</v>
      </c>
      <c r="RYM2" s="13">
        <f>GETPIVOTDATA("% Pend. Miskin",$F$7,"Tahun",2020)</f>
        <v>6.6950000000000003</v>
      </c>
      <c r="RYN2" s="13">
        <f>GETPIVOTDATA("% Pend. Miskin",$F$7,"Tahun",2021)</f>
        <v>6.9399999999999995</v>
      </c>
      <c r="RYO2" t="s">
        <v>763</v>
      </c>
      <c r="RYP2" s="13" t="e">
        <f>GETPIVOTDATA("Jml. Pend. Miskin (ribu jiwa)",$A$7,"Tahun",2020)/GETPIVOTDATA("Jml. Pend. Miskin (ribu jiwa)",$K$7,"Tahun",2020)</f>
        <v>#REF!</v>
      </c>
      <c r="RYQ2" s="13" t="e">
        <f>GETPIVOTDATA("Jml. Pend. Miskin (ribu jiwa)",$A$7,"Tahun",2021)/GETPIVOTDATA("Jml. Pend. Miskin (ribu jiwa)",$K$7,"Tahun",2021)</f>
        <v>#REF!</v>
      </c>
      <c r="RYT2" t="s">
        <v>764</v>
      </c>
      <c r="RYU2" s="13">
        <f>GETPIVOTDATA("% Pend. Miskin",$F$7,"Tahun",2020)</f>
        <v>6.6950000000000003</v>
      </c>
      <c r="RYV2" s="13">
        <f>GETPIVOTDATA("% Pend. Miskin",$F$7,"Tahun",2021)</f>
        <v>6.9399999999999995</v>
      </c>
      <c r="RYW2" t="s">
        <v>763</v>
      </c>
      <c r="RYX2" s="13" t="e">
        <f>GETPIVOTDATA("Jml. Pend. Miskin (ribu jiwa)",$A$7,"Tahun",2020)/GETPIVOTDATA("Jml. Pend. Miskin (ribu jiwa)",$K$7,"Tahun",2020)</f>
        <v>#REF!</v>
      </c>
      <c r="RYY2" s="13" t="e">
        <f>GETPIVOTDATA("Jml. Pend. Miskin (ribu jiwa)",$A$7,"Tahun",2021)/GETPIVOTDATA("Jml. Pend. Miskin (ribu jiwa)",$K$7,"Tahun",2021)</f>
        <v>#REF!</v>
      </c>
      <c r="RZB2" t="s">
        <v>764</v>
      </c>
      <c r="RZC2" s="13">
        <f>GETPIVOTDATA("% Pend. Miskin",$F$7,"Tahun",2020)</f>
        <v>6.6950000000000003</v>
      </c>
      <c r="RZD2" s="13">
        <f>GETPIVOTDATA("% Pend. Miskin",$F$7,"Tahun",2021)</f>
        <v>6.9399999999999995</v>
      </c>
      <c r="RZE2" t="s">
        <v>763</v>
      </c>
      <c r="RZF2" s="13" t="e">
        <f>GETPIVOTDATA("Jml. Pend. Miskin (ribu jiwa)",$A$7,"Tahun",2020)/GETPIVOTDATA("Jml. Pend. Miskin (ribu jiwa)",$K$7,"Tahun",2020)</f>
        <v>#REF!</v>
      </c>
      <c r="RZG2" s="13" t="e">
        <f>GETPIVOTDATA("Jml. Pend. Miskin (ribu jiwa)",$A$7,"Tahun",2021)/GETPIVOTDATA("Jml. Pend. Miskin (ribu jiwa)",$K$7,"Tahun",2021)</f>
        <v>#REF!</v>
      </c>
      <c r="RZJ2" t="s">
        <v>764</v>
      </c>
      <c r="RZK2" s="13">
        <f>GETPIVOTDATA("% Pend. Miskin",$F$7,"Tahun",2020)</f>
        <v>6.6950000000000003</v>
      </c>
      <c r="RZL2" s="13">
        <f>GETPIVOTDATA("% Pend. Miskin",$F$7,"Tahun",2021)</f>
        <v>6.9399999999999995</v>
      </c>
      <c r="RZM2" t="s">
        <v>763</v>
      </c>
      <c r="RZN2" s="13" t="e">
        <f>GETPIVOTDATA("Jml. Pend. Miskin (ribu jiwa)",$A$7,"Tahun",2020)/GETPIVOTDATA("Jml. Pend. Miskin (ribu jiwa)",$K$7,"Tahun",2020)</f>
        <v>#REF!</v>
      </c>
      <c r="RZO2" s="13" t="e">
        <f>GETPIVOTDATA("Jml. Pend. Miskin (ribu jiwa)",$A$7,"Tahun",2021)/GETPIVOTDATA("Jml. Pend. Miskin (ribu jiwa)",$K$7,"Tahun",2021)</f>
        <v>#REF!</v>
      </c>
      <c r="RZR2" t="s">
        <v>764</v>
      </c>
      <c r="RZS2" s="13">
        <f>GETPIVOTDATA("% Pend. Miskin",$F$7,"Tahun",2020)</f>
        <v>6.6950000000000003</v>
      </c>
      <c r="RZT2" s="13">
        <f>GETPIVOTDATA("% Pend. Miskin",$F$7,"Tahun",2021)</f>
        <v>6.9399999999999995</v>
      </c>
      <c r="RZU2" t="s">
        <v>763</v>
      </c>
      <c r="RZV2" s="13" t="e">
        <f>GETPIVOTDATA("Jml. Pend. Miskin (ribu jiwa)",$A$7,"Tahun",2020)/GETPIVOTDATA("Jml. Pend. Miskin (ribu jiwa)",$K$7,"Tahun",2020)</f>
        <v>#REF!</v>
      </c>
      <c r="RZW2" s="13" t="e">
        <f>GETPIVOTDATA("Jml. Pend. Miskin (ribu jiwa)",$A$7,"Tahun",2021)/GETPIVOTDATA("Jml. Pend. Miskin (ribu jiwa)",$K$7,"Tahun",2021)</f>
        <v>#REF!</v>
      </c>
      <c r="RZZ2" t="s">
        <v>764</v>
      </c>
      <c r="SAA2" s="13">
        <f>GETPIVOTDATA("% Pend. Miskin",$F$7,"Tahun",2020)</f>
        <v>6.6950000000000003</v>
      </c>
      <c r="SAB2" s="13">
        <f>GETPIVOTDATA("% Pend. Miskin",$F$7,"Tahun",2021)</f>
        <v>6.9399999999999995</v>
      </c>
      <c r="SAC2" t="s">
        <v>763</v>
      </c>
      <c r="SAD2" s="13" t="e">
        <f>GETPIVOTDATA("Jml. Pend. Miskin (ribu jiwa)",$A$7,"Tahun",2020)/GETPIVOTDATA("Jml. Pend. Miskin (ribu jiwa)",$K$7,"Tahun",2020)</f>
        <v>#REF!</v>
      </c>
      <c r="SAE2" s="13" t="e">
        <f>GETPIVOTDATA("Jml. Pend. Miskin (ribu jiwa)",$A$7,"Tahun",2021)/GETPIVOTDATA("Jml. Pend. Miskin (ribu jiwa)",$K$7,"Tahun",2021)</f>
        <v>#REF!</v>
      </c>
      <c r="SAH2" t="s">
        <v>764</v>
      </c>
      <c r="SAI2" s="13">
        <f>GETPIVOTDATA("% Pend. Miskin",$F$7,"Tahun",2020)</f>
        <v>6.6950000000000003</v>
      </c>
      <c r="SAJ2" s="13">
        <f>GETPIVOTDATA("% Pend. Miskin",$F$7,"Tahun",2021)</f>
        <v>6.9399999999999995</v>
      </c>
      <c r="SAK2" t="s">
        <v>763</v>
      </c>
      <c r="SAL2" s="13" t="e">
        <f>GETPIVOTDATA("Jml. Pend. Miskin (ribu jiwa)",$A$7,"Tahun",2020)/GETPIVOTDATA("Jml. Pend. Miskin (ribu jiwa)",$K$7,"Tahun",2020)</f>
        <v>#REF!</v>
      </c>
      <c r="SAM2" s="13" t="e">
        <f>GETPIVOTDATA("Jml. Pend. Miskin (ribu jiwa)",$A$7,"Tahun",2021)/GETPIVOTDATA("Jml. Pend. Miskin (ribu jiwa)",$K$7,"Tahun",2021)</f>
        <v>#REF!</v>
      </c>
      <c r="SAP2" t="s">
        <v>764</v>
      </c>
      <c r="SAQ2" s="13">
        <f>GETPIVOTDATA("% Pend. Miskin",$F$7,"Tahun",2020)</f>
        <v>6.6950000000000003</v>
      </c>
      <c r="SAR2" s="13">
        <f>GETPIVOTDATA("% Pend. Miskin",$F$7,"Tahun",2021)</f>
        <v>6.9399999999999995</v>
      </c>
      <c r="SAS2" t="s">
        <v>763</v>
      </c>
      <c r="SAT2" s="13" t="e">
        <f>GETPIVOTDATA("Jml. Pend. Miskin (ribu jiwa)",$A$7,"Tahun",2020)/GETPIVOTDATA("Jml. Pend. Miskin (ribu jiwa)",$K$7,"Tahun",2020)</f>
        <v>#REF!</v>
      </c>
      <c r="SAU2" s="13" t="e">
        <f>GETPIVOTDATA("Jml. Pend. Miskin (ribu jiwa)",$A$7,"Tahun",2021)/GETPIVOTDATA("Jml. Pend. Miskin (ribu jiwa)",$K$7,"Tahun",2021)</f>
        <v>#REF!</v>
      </c>
      <c r="SAX2" t="s">
        <v>764</v>
      </c>
      <c r="SAY2" s="13">
        <f>GETPIVOTDATA("% Pend. Miskin",$F$7,"Tahun",2020)</f>
        <v>6.6950000000000003</v>
      </c>
      <c r="SAZ2" s="13">
        <f>GETPIVOTDATA("% Pend. Miskin",$F$7,"Tahun",2021)</f>
        <v>6.9399999999999995</v>
      </c>
      <c r="SBA2" t="s">
        <v>763</v>
      </c>
      <c r="SBB2" s="13" t="e">
        <f>GETPIVOTDATA("Jml. Pend. Miskin (ribu jiwa)",$A$7,"Tahun",2020)/GETPIVOTDATA("Jml. Pend. Miskin (ribu jiwa)",$K$7,"Tahun",2020)</f>
        <v>#REF!</v>
      </c>
      <c r="SBC2" s="13" t="e">
        <f>GETPIVOTDATA("Jml. Pend. Miskin (ribu jiwa)",$A$7,"Tahun",2021)/GETPIVOTDATA("Jml. Pend. Miskin (ribu jiwa)",$K$7,"Tahun",2021)</f>
        <v>#REF!</v>
      </c>
      <c r="SBF2" t="s">
        <v>764</v>
      </c>
      <c r="SBG2" s="13">
        <f>GETPIVOTDATA("% Pend. Miskin",$F$7,"Tahun",2020)</f>
        <v>6.6950000000000003</v>
      </c>
      <c r="SBH2" s="13">
        <f>GETPIVOTDATA("% Pend. Miskin",$F$7,"Tahun",2021)</f>
        <v>6.9399999999999995</v>
      </c>
      <c r="SBI2" t="s">
        <v>763</v>
      </c>
      <c r="SBJ2" s="13" t="e">
        <f>GETPIVOTDATA("Jml. Pend. Miskin (ribu jiwa)",$A$7,"Tahun",2020)/GETPIVOTDATA("Jml. Pend. Miskin (ribu jiwa)",$K$7,"Tahun",2020)</f>
        <v>#REF!</v>
      </c>
      <c r="SBK2" s="13" t="e">
        <f>GETPIVOTDATA("Jml. Pend. Miskin (ribu jiwa)",$A$7,"Tahun",2021)/GETPIVOTDATA("Jml. Pend. Miskin (ribu jiwa)",$K$7,"Tahun",2021)</f>
        <v>#REF!</v>
      </c>
      <c r="SBN2" t="s">
        <v>764</v>
      </c>
      <c r="SBO2" s="13">
        <f>GETPIVOTDATA("% Pend. Miskin",$F$7,"Tahun",2020)</f>
        <v>6.6950000000000003</v>
      </c>
      <c r="SBP2" s="13">
        <f>GETPIVOTDATA("% Pend. Miskin",$F$7,"Tahun",2021)</f>
        <v>6.9399999999999995</v>
      </c>
      <c r="SBQ2" t="s">
        <v>763</v>
      </c>
      <c r="SBR2" s="13" t="e">
        <f>GETPIVOTDATA("Jml. Pend. Miskin (ribu jiwa)",$A$7,"Tahun",2020)/GETPIVOTDATA("Jml. Pend. Miskin (ribu jiwa)",$K$7,"Tahun",2020)</f>
        <v>#REF!</v>
      </c>
      <c r="SBS2" s="13" t="e">
        <f>GETPIVOTDATA("Jml. Pend. Miskin (ribu jiwa)",$A$7,"Tahun",2021)/GETPIVOTDATA("Jml. Pend. Miskin (ribu jiwa)",$K$7,"Tahun",2021)</f>
        <v>#REF!</v>
      </c>
      <c r="SBV2" t="s">
        <v>764</v>
      </c>
      <c r="SBW2" s="13">
        <f>GETPIVOTDATA("% Pend. Miskin",$F$7,"Tahun",2020)</f>
        <v>6.6950000000000003</v>
      </c>
      <c r="SBX2" s="13">
        <f>GETPIVOTDATA("% Pend. Miskin",$F$7,"Tahun",2021)</f>
        <v>6.9399999999999995</v>
      </c>
      <c r="SBY2" t="s">
        <v>763</v>
      </c>
      <c r="SBZ2" s="13" t="e">
        <f>GETPIVOTDATA("Jml. Pend. Miskin (ribu jiwa)",$A$7,"Tahun",2020)/GETPIVOTDATA("Jml. Pend. Miskin (ribu jiwa)",$K$7,"Tahun",2020)</f>
        <v>#REF!</v>
      </c>
      <c r="SCA2" s="13" t="e">
        <f>GETPIVOTDATA("Jml. Pend. Miskin (ribu jiwa)",$A$7,"Tahun",2021)/GETPIVOTDATA("Jml. Pend. Miskin (ribu jiwa)",$K$7,"Tahun",2021)</f>
        <v>#REF!</v>
      </c>
      <c r="SCD2" t="s">
        <v>764</v>
      </c>
      <c r="SCE2" s="13">
        <f>GETPIVOTDATA("% Pend. Miskin",$F$7,"Tahun",2020)</f>
        <v>6.6950000000000003</v>
      </c>
      <c r="SCF2" s="13">
        <f>GETPIVOTDATA("% Pend. Miskin",$F$7,"Tahun",2021)</f>
        <v>6.9399999999999995</v>
      </c>
      <c r="SCG2" t="s">
        <v>763</v>
      </c>
      <c r="SCH2" s="13" t="e">
        <f>GETPIVOTDATA("Jml. Pend. Miskin (ribu jiwa)",$A$7,"Tahun",2020)/GETPIVOTDATA("Jml. Pend. Miskin (ribu jiwa)",$K$7,"Tahun",2020)</f>
        <v>#REF!</v>
      </c>
      <c r="SCI2" s="13" t="e">
        <f>GETPIVOTDATA("Jml. Pend. Miskin (ribu jiwa)",$A$7,"Tahun",2021)/GETPIVOTDATA("Jml. Pend. Miskin (ribu jiwa)",$K$7,"Tahun",2021)</f>
        <v>#REF!</v>
      </c>
      <c r="SCL2" t="s">
        <v>764</v>
      </c>
      <c r="SCM2" s="13">
        <f>GETPIVOTDATA("% Pend. Miskin",$F$7,"Tahun",2020)</f>
        <v>6.6950000000000003</v>
      </c>
      <c r="SCN2" s="13">
        <f>GETPIVOTDATA("% Pend. Miskin",$F$7,"Tahun",2021)</f>
        <v>6.9399999999999995</v>
      </c>
      <c r="SCO2" t="s">
        <v>763</v>
      </c>
      <c r="SCP2" s="13" t="e">
        <f>GETPIVOTDATA("Jml. Pend. Miskin (ribu jiwa)",$A$7,"Tahun",2020)/GETPIVOTDATA("Jml. Pend. Miskin (ribu jiwa)",$K$7,"Tahun",2020)</f>
        <v>#REF!</v>
      </c>
      <c r="SCQ2" s="13" t="e">
        <f>GETPIVOTDATA("Jml. Pend. Miskin (ribu jiwa)",$A$7,"Tahun",2021)/GETPIVOTDATA("Jml. Pend. Miskin (ribu jiwa)",$K$7,"Tahun",2021)</f>
        <v>#REF!</v>
      </c>
      <c r="SCT2" t="s">
        <v>764</v>
      </c>
      <c r="SCU2" s="13">
        <f>GETPIVOTDATA("% Pend. Miskin",$F$7,"Tahun",2020)</f>
        <v>6.6950000000000003</v>
      </c>
      <c r="SCV2" s="13">
        <f>GETPIVOTDATA("% Pend. Miskin",$F$7,"Tahun",2021)</f>
        <v>6.9399999999999995</v>
      </c>
      <c r="SCW2" t="s">
        <v>763</v>
      </c>
      <c r="SCX2" s="13" t="e">
        <f>GETPIVOTDATA("Jml. Pend. Miskin (ribu jiwa)",$A$7,"Tahun",2020)/GETPIVOTDATA("Jml. Pend. Miskin (ribu jiwa)",$K$7,"Tahun",2020)</f>
        <v>#REF!</v>
      </c>
      <c r="SCY2" s="13" t="e">
        <f>GETPIVOTDATA("Jml. Pend. Miskin (ribu jiwa)",$A$7,"Tahun",2021)/GETPIVOTDATA("Jml. Pend. Miskin (ribu jiwa)",$K$7,"Tahun",2021)</f>
        <v>#REF!</v>
      </c>
      <c r="SDB2" t="s">
        <v>764</v>
      </c>
      <c r="SDC2" s="13">
        <f>GETPIVOTDATA("% Pend. Miskin",$F$7,"Tahun",2020)</f>
        <v>6.6950000000000003</v>
      </c>
      <c r="SDD2" s="13">
        <f>GETPIVOTDATA("% Pend. Miskin",$F$7,"Tahun",2021)</f>
        <v>6.9399999999999995</v>
      </c>
      <c r="SDE2" t="s">
        <v>763</v>
      </c>
      <c r="SDF2" s="13" t="e">
        <f>GETPIVOTDATA("Jml. Pend. Miskin (ribu jiwa)",$A$7,"Tahun",2020)/GETPIVOTDATA("Jml. Pend. Miskin (ribu jiwa)",$K$7,"Tahun",2020)</f>
        <v>#REF!</v>
      </c>
      <c r="SDG2" s="13" t="e">
        <f>GETPIVOTDATA("Jml. Pend. Miskin (ribu jiwa)",$A$7,"Tahun",2021)/GETPIVOTDATA("Jml. Pend. Miskin (ribu jiwa)",$K$7,"Tahun",2021)</f>
        <v>#REF!</v>
      </c>
      <c r="SDJ2" t="s">
        <v>764</v>
      </c>
      <c r="SDK2" s="13">
        <f>GETPIVOTDATA("% Pend. Miskin",$F$7,"Tahun",2020)</f>
        <v>6.6950000000000003</v>
      </c>
      <c r="SDL2" s="13">
        <f>GETPIVOTDATA("% Pend. Miskin",$F$7,"Tahun",2021)</f>
        <v>6.9399999999999995</v>
      </c>
      <c r="SDM2" t="s">
        <v>763</v>
      </c>
      <c r="SDN2" s="13" t="e">
        <f>GETPIVOTDATA("Jml. Pend. Miskin (ribu jiwa)",$A$7,"Tahun",2020)/GETPIVOTDATA("Jml. Pend. Miskin (ribu jiwa)",$K$7,"Tahun",2020)</f>
        <v>#REF!</v>
      </c>
      <c r="SDO2" s="13" t="e">
        <f>GETPIVOTDATA("Jml. Pend. Miskin (ribu jiwa)",$A$7,"Tahun",2021)/GETPIVOTDATA("Jml. Pend. Miskin (ribu jiwa)",$K$7,"Tahun",2021)</f>
        <v>#REF!</v>
      </c>
      <c r="SDR2" t="s">
        <v>764</v>
      </c>
      <c r="SDS2" s="13">
        <f>GETPIVOTDATA("% Pend. Miskin",$F$7,"Tahun",2020)</f>
        <v>6.6950000000000003</v>
      </c>
      <c r="SDT2" s="13">
        <f>GETPIVOTDATA("% Pend. Miskin",$F$7,"Tahun",2021)</f>
        <v>6.9399999999999995</v>
      </c>
      <c r="SDU2" t="s">
        <v>763</v>
      </c>
      <c r="SDV2" s="13" t="e">
        <f>GETPIVOTDATA("Jml. Pend. Miskin (ribu jiwa)",$A$7,"Tahun",2020)/GETPIVOTDATA("Jml. Pend. Miskin (ribu jiwa)",$K$7,"Tahun",2020)</f>
        <v>#REF!</v>
      </c>
      <c r="SDW2" s="13" t="e">
        <f>GETPIVOTDATA("Jml. Pend. Miskin (ribu jiwa)",$A$7,"Tahun",2021)/GETPIVOTDATA("Jml. Pend. Miskin (ribu jiwa)",$K$7,"Tahun",2021)</f>
        <v>#REF!</v>
      </c>
      <c r="SDZ2" t="s">
        <v>764</v>
      </c>
      <c r="SEA2" s="13">
        <f>GETPIVOTDATA("% Pend. Miskin",$F$7,"Tahun",2020)</f>
        <v>6.6950000000000003</v>
      </c>
      <c r="SEB2" s="13">
        <f>GETPIVOTDATA("% Pend. Miskin",$F$7,"Tahun",2021)</f>
        <v>6.9399999999999995</v>
      </c>
      <c r="SEC2" t="s">
        <v>763</v>
      </c>
      <c r="SED2" s="13" t="e">
        <f>GETPIVOTDATA("Jml. Pend. Miskin (ribu jiwa)",$A$7,"Tahun",2020)/GETPIVOTDATA("Jml. Pend. Miskin (ribu jiwa)",$K$7,"Tahun",2020)</f>
        <v>#REF!</v>
      </c>
      <c r="SEE2" s="13" t="e">
        <f>GETPIVOTDATA("Jml. Pend. Miskin (ribu jiwa)",$A$7,"Tahun",2021)/GETPIVOTDATA("Jml. Pend. Miskin (ribu jiwa)",$K$7,"Tahun",2021)</f>
        <v>#REF!</v>
      </c>
      <c r="SEH2" t="s">
        <v>764</v>
      </c>
      <c r="SEI2" s="13">
        <f>GETPIVOTDATA("% Pend. Miskin",$F$7,"Tahun",2020)</f>
        <v>6.6950000000000003</v>
      </c>
      <c r="SEJ2" s="13">
        <f>GETPIVOTDATA("% Pend. Miskin",$F$7,"Tahun",2021)</f>
        <v>6.9399999999999995</v>
      </c>
      <c r="SEK2" t="s">
        <v>763</v>
      </c>
      <c r="SEL2" s="13" t="e">
        <f>GETPIVOTDATA("Jml. Pend. Miskin (ribu jiwa)",$A$7,"Tahun",2020)/GETPIVOTDATA("Jml. Pend. Miskin (ribu jiwa)",$K$7,"Tahun",2020)</f>
        <v>#REF!</v>
      </c>
      <c r="SEM2" s="13" t="e">
        <f>GETPIVOTDATA("Jml. Pend. Miskin (ribu jiwa)",$A$7,"Tahun",2021)/GETPIVOTDATA("Jml. Pend. Miskin (ribu jiwa)",$K$7,"Tahun",2021)</f>
        <v>#REF!</v>
      </c>
      <c r="SEP2" t="s">
        <v>764</v>
      </c>
      <c r="SEQ2" s="13">
        <f>GETPIVOTDATA("% Pend. Miskin",$F$7,"Tahun",2020)</f>
        <v>6.6950000000000003</v>
      </c>
      <c r="SER2" s="13">
        <f>GETPIVOTDATA("% Pend. Miskin",$F$7,"Tahun",2021)</f>
        <v>6.9399999999999995</v>
      </c>
      <c r="SES2" t="s">
        <v>763</v>
      </c>
      <c r="SET2" s="13" t="e">
        <f>GETPIVOTDATA("Jml. Pend. Miskin (ribu jiwa)",$A$7,"Tahun",2020)/GETPIVOTDATA("Jml. Pend. Miskin (ribu jiwa)",$K$7,"Tahun",2020)</f>
        <v>#REF!</v>
      </c>
      <c r="SEU2" s="13" t="e">
        <f>GETPIVOTDATA("Jml. Pend. Miskin (ribu jiwa)",$A$7,"Tahun",2021)/GETPIVOTDATA("Jml. Pend. Miskin (ribu jiwa)",$K$7,"Tahun",2021)</f>
        <v>#REF!</v>
      </c>
      <c r="SEX2" t="s">
        <v>764</v>
      </c>
      <c r="SEY2" s="13">
        <f>GETPIVOTDATA("% Pend. Miskin",$F$7,"Tahun",2020)</f>
        <v>6.6950000000000003</v>
      </c>
      <c r="SEZ2" s="13">
        <f>GETPIVOTDATA("% Pend. Miskin",$F$7,"Tahun",2021)</f>
        <v>6.9399999999999995</v>
      </c>
      <c r="SFA2" t="s">
        <v>763</v>
      </c>
      <c r="SFB2" s="13" t="e">
        <f>GETPIVOTDATA("Jml. Pend. Miskin (ribu jiwa)",$A$7,"Tahun",2020)/GETPIVOTDATA("Jml. Pend. Miskin (ribu jiwa)",$K$7,"Tahun",2020)</f>
        <v>#REF!</v>
      </c>
      <c r="SFC2" s="13" t="e">
        <f>GETPIVOTDATA("Jml. Pend. Miskin (ribu jiwa)",$A$7,"Tahun",2021)/GETPIVOTDATA("Jml. Pend. Miskin (ribu jiwa)",$K$7,"Tahun",2021)</f>
        <v>#REF!</v>
      </c>
      <c r="SFF2" t="s">
        <v>764</v>
      </c>
      <c r="SFG2" s="13">
        <f>GETPIVOTDATA("% Pend. Miskin",$F$7,"Tahun",2020)</f>
        <v>6.6950000000000003</v>
      </c>
      <c r="SFH2" s="13">
        <f>GETPIVOTDATA("% Pend. Miskin",$F$7,"Tahun",2021)</f>
        <v>6.9399999999999995</v>
      </c>
      <c r="SFI2" t="s">
        <v>763</v>
      </c>
      <c r="SFJ2" s="13" t="e">
        <f>GETPIVOTDATA("Jml. Pend. Miskin (ribu jiwa)",$A$7,"Tahun",2020)/GETPIVOTDATA("Jml. Pend. Miskin (ribu jiwa)",$K$7,"Tahun",2020)</f>
        <v>#REF!</v>
      </c>
      <c r="SFK2" s="13" t="e">
        <f>GETPIVOTDATA("Jml. Pend. Miskin (ribu jiwa)",$A$7,"Tahun",2021)/GETPIVOTDATA("Jml. Pend. Miskin (ribu jiwa)",$K$7,"Tahun",2021)</f>
        <v>#REF!</v>
      </c>
      <c r="SFN2" t="s">
        <v>764</v>
      </c>
      <c r="SFO2" s="13">
        <f>GETPIVOTDATA("% Pend. Miskin",$F$7,"Tahun",2020)</f>
        <v>6.6950000000000003</v>
      </c>
      <c r="SFP2" s="13">
        <f>GETPIVOTDATA("% Pend. Miskin",$F$7,"Tahun",2021)</f>
        <v>6.9399999999999995</v>
      </c>
      <c r="SFQ2" t="s">
        <v>763</v>
      </c>
      <c r="SFR2" s="13" t="e">
        <f>GETPIVOTDATA("Jml. Pend. Miskin (ribu jiwa)",$A$7,"Tahun",2020)/GETPIVOTDATA("Jml. Pend. Miskin (ribu jiwa)",$K$7,"Tahun",2020)</f>
        <v>#REF!</v>
      </c>
      <c r="SFS2" s="13" t="e">
        <f>GETPIVOTDATA("Jml. Pend. Miskin (ribu jiwa)",$A$7,"Tahun",2021)/GETPIVOTDATA("Jml. Pend. Miskin (ribu jiwa)",$K$7,"Tahun",2021)</f>
        <v>#REF!</v>
      </c>
      <c r="SFV2" t="s">
        <v>764</v>
      </c>
      <c r="SFW2" s="13">
        <f>GETPIVOTDATA("% Pend. Miskin",$F$7,"Tahun",2020)</f>
        <v>6.6950000000000003</v>
      </c>
      <c r="SFX2" s="13">
        <f>GETPIVOTDATA("% Pend. Miskin",$F$7,"Tahun",2021)</f>
        <v>6.9399999999999995</v>
      </c>
      <c r="SFY2" t="s">
        <v>763</v>
      </c>
      <c r="SFZ2" s="13" t="e">
        <f>GETPIVOTDATA("Jml. Pend. Miskin (ribu jiwa)",$A$7,"Tahun",2020)/GETPIVOTDATA("Jml. Pend. Miskin (ribu jiwa)",$K$7,"Tahun",2020)</f>
        <v>#REF!</v>
      </c>
      <c r="SGA2" s="13" t="e">
        <f>GETPIVOTDATA("Jml. Pend. Miskin (ribu jiwa)",$A$7,"Tahun",2021)/GETPIVOTDATA("Jml. Pend. Miskin (ribu jiwa)",$K$7,"Tahun",2021)</f>
        <v>#REF!</v>
      </c>
      <c r="SGD2" t="s">
        <v>764</v>
      </c>
      <c r="SGE2" s="13">
        <f>GETPIVOTDATA("% Pend. Miskin",$F$7,"Tahun",2020)</f>
        <v>6.6950000000000003</v>
      </c>
      <c r="SGF2" s="13">
        <f>GETPIVOTDATA("% Pend. Miskin",$F$7,"Tahun",2021)</f>
        <v>6.9399999999999995</v>
      </c>
      <c r="SGG2" t="s">
        <v>763</v>
      </c>
      <c r="SGH2" s="13" t="e">
        <f>GETPIVOTDATA("Jml. Pend. Miskin (ribu jiwa)",$A$7,"Tahun",2020)/GETPIVOTDATA("Jml. Pend. Miskin (ribu jiwa)",$K$7,"Tahun",2020)</f>
        <v>#REF!</v>
      </c>
      <c r="SGI2" s="13" t="e">
        <f>GETPIVOTDATA("Jml. Pend. Miskin (ribu jiwa)",$A$7,"Tahun",2021)/GETPIVOTDATA("Jml. Pend. Miskin (ribu jiwa)",$K$7,"Tahun",2021)</f>
        <v>#REF!</v>
      </c>
      <c r="SGL2" t="s">
        <v>764</v>
      </c>
      <c r="SGM2" s="13">
        <f>GETPIVOTDATA("% Pend. Miskin",$F$7,"Tahun",2020)</f>
        <v>6.6950000000000003</v>
      </c>
      <c r="SGN2" s="13">
        <f>GETPIVOTDATA("% Pend. Miskin",$F$7,"Tahun",2021)</f>
        <v>6.9399999999999995</v>
      </c>
      <c r="SGO2" t="s">
        <v>763</v>
      </c>
      <c r="SGP2" s="13" t="e">
        <f>GETPIVOTDATA("Jml. Pend. Miskin (ribu jiwa)",$A$7,"Tahun",2020)/GETPIVOTDATA("Jml. Pend. Miskin (ribu jiwa)",$K$7,"Tahun",2020)</f>
        <v>#REF!</v>
      </c>
      <c r="SGQ2" s="13" t="e">
        <f>GETPIVOTDATA("Jml. Pend. Miskin (ribu jiwa)",$A$7,"Tahun",2021)/GETPIVOTDATA("Jml. Pend. Miskin (ribu jiwa)",$K$7,"Tahun",2021)</f>
        <v>#REF!</v>
      </c>
      <c r="SGT2" t="s">
        <v>764</v>
      </c>
      <c r="SGU2" s="13">
        <f>GETPIVOTDATA("% Pend. Miskin",$F$7,"Tahun",2020)</f>
        <v>6.6950000000000003</v>
      </c>
      <c r="SGV2" s="13">
        <f>GETPIVOTDATA("% Pend. Miskin",$F$7,"Tahun",2021)</f>
        <v>6.9399999999999995</v>
      </c>
      <c r="SGW2" t="s">
        <v>763</v>
      </c>
      <c r="SGX2" s="13" t="e">
        <f>GETPIVOTDATA("Jml. Pend. Miskin (ribu jiwa)",$A$7,"Tahun",2020)/GETPIVOTDATA("Jml. Pend. Miskin (ribu jiwa)",$K$7,"Tahun",2020)</f>
        <v>#REF!</v>
      </c>
      <c r="SGY2" s="13" t="e">
        <f>GETPIVOTDATA("Jml. Pend. Miskin (ribu jiwa)",$A$7,"Tahun",2021)/GETPIVOTDATA("Jml. Pend. Miskin (ribu jiwa)",$K$7,"Tahun",2021)</f>
        <v>#REF!</v>
      </c>
      <c r="SHB2" t="s">
        <v>764</v>
      </c>
      <c r="SHC2" s="13">
        <f>GETPIVOTDATA("% Pend. Miskin",$F$7,"Tahun",2020)</f>
        <v>6.6950000000000003</v>
      </c>
      <c r="SHD2" s="13">
        <f>GETPIVOTDATA("% Pend. Miskin",$F$7,"Tahun",2021)</f>
        <v>6.9399999999999995</v>
      </c>
      <c r="SHE2" t="s">
        <v>763</v>
      </c>
      <c r="SHF2" s="13" t="e">
        <f>GETPIVOTDATA("Jml. Pend. Miskin (ribu jiwa)",$A$7,"Tahun",2020)/GETPIVOTDATA("Jml. Pend. Miskin (ribu jiwa)",$K$7,"Tahun",2020)</f>
        <v>#REF!</v>
      </c>
      <c r="SHG2" s="13" t="e">
        <f>GETPIVOTDATA("Jml. Pend. Miskin (ribu jiwa)",$A$7,"Tahun",2021)/GETPIVOTDATA("Jml. Pend. Miskin (ribu jiwa)",$K$7,"Tahun",2021)</f>
        <v>#REF!</v>
      </c>
      <c r="SHJ2" t="s">
        <v>764</v>
      </c>
      <c r="SHK2" s="13">
        <f>GETPIVOTDATA("% Pend. Miskin",$F$7,"Tahun",2020)</f>
        <v>6.6950000000000003</v>
      </c>
      <c r="SHL2" s="13">
        <f>GETPIVOTDATA("% Pend. Miskin",$F$7,"Tahun",2021)</f>
        <v>6.9399999999999995</v>
      </c>
      <c r="SHM2" t="s">
        <v>763</v>
      </c>
      <c r="SHN2" s="13" t="e">
        <f>GETPIVOTDATA("Jml. Pend. Miskin (ribu jiwa)",$A$7,"Tahun",2020)/GETPIVOTDATA("Jml. Pend. Miskin (ribu jiwa)",$K$7,"Tahun",2020)</f>
        <v>#REF!</v>
      </c>
      <c r="SHO2" s="13" t="e">
        <f>GETPIVOTDATA("Jml. Pend. Miskin (ribu jiwa)",$A$7,"Tahun",2021)/GETPIVOTDATA("Jml. Pend. Miskin (ribu jiwa)",$K$7,"Tahun",2021)</f>
        <v>#REF!</v>
      </c>
      <c r="SHR2" t="s">
        <v>764</v>
      </c>
      <c r="SHS2" s="13">
        <f>GETPIVOTDATA("% Pend. Miskin",$F$7,"Tahun",2020)</f>
        <v>6.6950000000000003</v>
      </c>
      <c r="SHT2" s="13">
        <f>GETPIVOTDATA("% Pend. Miskin",$F$7,"Tahun",2021)</f>
        <v>6.9399999999999995</v>
      </c>
      <c r="SHU2" t="s">
        <v>763</v>
      </c>
      <c r="SHV2" s="13" t="e">
        <f>GETPIVOTDATA("Jml. Pend. Miskin (ribu jiwa)",$A$7,"Tahun",2020)/GETPIVOTDATA("Jml. Pend. Miskin (ribu jiwa)",$K$7,"Tahun",2020)</f>
        <v>#REF!</v>
      </c>
      <c r="SHW2" s="13" t="e">
        <f>GETPIVOTDATA("Jml. Pend. Miskin (ribu jiwa)",$A$7,"Tahun",2021)/GETPIVOTDATA("Jml. Pend. Miskin (ribu jiwa)",$K$7,"Tahun",2021)</f>
        <v>#REF!</v>
      </c>
      <c r="SHZ2" t="s">
        <v>764</v>
      </c>
      <c r="SIA2" s="13">
        <f>GETPIVOTDATA("% Pend. Miskin",$F$7,"Tahun",2020)</f>
        <v>6.6950000000000003</v>
      </c>
      <c r="SIB2" s="13">
        <f>GETPIVOTDATA("% Pend. Miskin",$F$7,"Tahun",2021)</f>
        <v>6.9399999999999995</v>
      </c>
      <c r="SIC2" t="s">
        <v>763</v>
      </c>
      <c r="SID2" s="13" t="e">
        <f>GETPIVOTDATA("Jml. Pend. Miskin (ribu jiwa)",$A$7,"Tahun",2020)/GETPIVOTDATA("Jml. Pend. Miskin (ribu jiwa)",$K$7,"Tahun",2020)</f>
        <v>#REF!</v>
      </c>
      <c r="SIE2" s="13" t="e">
        <f>GETPIVOTDATA("Jml. Pend. Miskin (ribu jiwa)",$A$7,"Tahun",2021)/GETPIVOTDATA("Jml. Pend. Miskin (ribu jiwa)",$K$7,"Tahun",2021)</f>
        <v>#REF!</v>
      </c>
      <c r="SIH2" t="s">
        <v>764</v>
      </c>
      <c r="SII2" s="13">
        <f>GETPIVOTDATA("% Pend. Miskin",$F$7,"Tahun",2020)</f>
        <v>6.6950000000000003</v>
      </c>
      <c r="SIJ2" s="13">
        <f>GETPIVOTDATA("% Pend. Miskin",$F$7,"Tahun",2021)</f>
        <v>6.9399999999999995</v>
      </c>
      <c r="SIK2" t="s">
        <v>763</v>
      </c>
      <c r="SIL2" s="13" t="e">
        <f>GETPIVOTDATA("Jml. Pend. Miskin (ribu jiwa)",$A$7,"Tahun",2020)/GETPIVOTDATA("Jml. Pend. Miskin (ribu jiwa)",$K$7,"Tahun",2020)</f>
        <v>#REF!</v>
      </c>
      <c r="SIM2" s="13" t="e">
        <f>GETPIVOTDATA("Jml. Pend. Miskin (ribu jiwa)",$A$7,"Tahun",2021)/GETPIVOTDATA("Jml. Pend. Miskin (ribu jiwa)",$K$7,"Tahun",2021)</f>
        <v>#REF!</v>
      </c>
      <c r="SIP2" t="s">
        <v>764</v>
      </c>
      <c r="SIQ2" s="13">
        <f>GETPIVOTDATA("% Pend. Miskin",$F$7,"Tahun",2020)</f>
        <v>6.6950000000000003</v>
      </c>
      <c r="SIR2" s="13">
        <f>GETPIVOTDATA("% Pend. Miskin",$F$7,"Tahun",2021)</f>
        <v>6.9399999999999995</v>
      </c>
      <c r="SIS2" t="s">
        <v>763</v>
      </c>
      <c r="SIT2" s="13" t="e">
        <f>GETPIVOTDATA("Jml. Pend. Miskin (ribu jiwa)",$A$7,"Tahun",2020)/GETPIVOTDATA("Jml. Pend. Miskin (ribu jiwa)",$K$7,"Tahun",2020)</f>
        <v>#REF!</v>
      </c>
      <c r="SIU2" s="13" t="e">
        <f>GETPIVOTDATA("Jml. Pend. Miskin (ribu jiwa)",$A$7,"Tahun",2021)/GETPIVOTDATA("Jml. Pend. Miskin (ribu jiwa)",$K$7,"Tahun",2021)</f>
        <v>#REF!</v>
      </c>
      <c r="SIX2" t="s">
        <v>764</v>
      </c>
      <c r="SIY2" s="13">
        <f>GETPIVOTDATA("% Pend. Miskin",$F$7,"Tahun",2020)</f>
        <v>6.6950000000000003</v>
      </c>
      <c r="SIZ2" s="13">
        <f>GETPIVOTDATA("% Pend. Miskin",$F$7,"Tahun",2021)</f>
        <v>6.9399999999999995</v>
      </c>
      <c r="SJA2" t="s">
        <v>763</v>
      </c>
      <c r="SJB2" s="13" t="e">
        <f>GETPIVOTDATA("Jml. Pend. Miskin (ribu jiwa)",$A$7,"Tahun",2020)/GETPIVOTDATA("Jml. Pend. Miskin (ribu jiwa)",$K$7,"Tahun",2020)</f>
        <v>#REF!</v>
      </c>
      <c r="SJC2" s="13" t="e">
        <f>GETPIVOTDATA("Jml. Pend. Miskin (ribu jiwa)",$A$7,"Tahun",2021)/GETPIVOTDATA("Jml. Pend. Miskin (ribu jiwa)",$K$7,"Tahun",2021)</f>
        <v>#REF!</v>
      </c>
      <c r="SJF2" t="s">
        <v>764</v>
      </c>
      <c r="SJG2" s="13">
        <f>GETPIVOTDATA("% Pend. Miskin",$F$7,"Tahun",2020)</f>
        <v>6.6950000000000003</v>
      </c>
      <c r="SJH2" s="13">
        <f>GETPIVOTDATA("% Pend. Miskin",$F$7,"Tahun",2021)</f>
        <v>6.9399999999999995</v>
      </c>
      <c r="SJI2" t="s">
        <v>763</v>
      </c>
      <c r="SJJ2" s="13" t="e">
        <f>GETPIVOTDATA("Jml. Pend. Miskin (ribu jiwa)",$A$7,"Tahun",2020)/GETPIVOTDATA("Jml. Pend. Miskin (ribu jiwa)",$K$7,"Tahun",2020)</f>
        <v>#REF!</v>
      </c>
      <c r="SJK2" s="13" t="e">
        <f>GETPIVOTDATA("Jml. Pend. Miskin (ribu jiwa)",$A$7,"Tahun",2021)/GETPIVOTDATA("Jml. Pend. Miskin (ribu jiwa)",$K$7,"Tahun",2021)</f>
        <v>#REF!</v>
      </c>
      <c r="SJN2" t="s">
        <v>764</v>
      </c>
      <c r="SJO2" s="13">
        <f>GETPIVOTDATA("% Pend. Miskin",$F$7,"Tahun",2020)</f>
        <v>6.6950000000000003</v>
      </c>
      <c r="SJP2" s="13">
        <f>GETPIVOTDATA("% Pend. Miskin",$F$7,"Tahun",2021)</f>
        <v>6.9399999999999995</v>
      </c>
      <c r="SJQ2" t="s">
        <v>763</v>
      </c>
      <c r="SJR2" s="13" t="e">
        <f>GETPIVOTDATA("Jml. Pend. Miskin (ribu jiwa)",$A$7,"Tahun",2020)/GETPIVOTDATA("Jml. Pend. Miskin (ribu jiwa)",$K$7,"Tahun",2020)</f>
        <v>#REF!</v>
      </c>
      <c r="SJS2" s="13" t="e">
        <f>GETPIVOTDATA("Jml. Pend. Miskin (ribu jiwa)",$A$7,"Tahun",2021)/GETPIVOTDATA("Jml. Pend. Miskin (ribu jiwa)",$K$7,"Tahun",2021)</f>
        <v>#REF!</v>
      </c>
      <c r="SJV2" t="s">
        <v>764</v>
      </c>
      <c r="SJW2" s="13">
        <f>GETPIVOTDATA("% Pend. Miskin",$F$7,"Tahun",2020)</f>
        <v>6.6950000000000003</v>
      </c>
      <c r="SJX2" s="13">
        <f>GETPIVOTDATA("% Pend. Miskin",$F$7,"Tahun",2021)</f>
        <v>6.9399999999999995</v>
      </c>
      <c r="SJY2" t="s">
        <v>763</v>
      </c>
      <c r="SJZ2" s="13" t="e">
        <f>GETPIVOTDATA("Jml. Pend. Miskin (ribu jiwa)",$A$7,"Tahun",2020)/GETPIVOTDATA("Jml. Pend. Miskin (ribu jiwa)",$K$7,"Tahun",2020)</f>
        <v>#REF!</v>
      </c>
      <c r="SKA2" s="13" t="e">
        <f>GETPIVOTDATA("Jml. Pend. Miskin (ribu jiwa)",$A$7,"Tahun",2021)/GETPIVOTDATA("Jml. Pend. Miskin (ribu jiwa)",$K$7,"Tahun",2021)</f>
        <v>#REF!</v>
      </c>
      <c r="SKD2" t="s">
        <v>764</v>
      </c>
      <c r="SKE2" s="13">
        <f>GETPIVOTDATA("% Pend. Miskin",$F$7,"Tahun",2020)</f>
        <v>6.6950000000000003</v>
      </c>
      <c r="SKF2" s="13">
        <f>GETPIVOTDATA("% Pend. Miskin",$F$7,"Tahun",2021)</f>
        <v>6.9399999999999995</v>
      </c>
      <c r="SKG2" t="s">
        <v>763</v>
      </c>
      <c r="SKH2" s="13" t="e">
        <f>GETPIVOTDATA("Jml. Pend. Miskin (ribu jiwa)",$A$7,"Tahun",2020)/GETPIVOTDATA("Jml. Pend. Miskin (ribu jiwa)",$K$7,"Tahun",2020)</f>
        <v>#REF!</v>
      </c>
      <c r="SKI2" s="13" t="e">
        <f>GETPIVOTDATA("Jml. Pend. Miskin (ribu jiwa)",$A$7,"Tahun",2021)/GETPIVOTDATA("Jml. Pend. Miskin (ribu jiwa)",$K$7,"Tahun",2021)</f>
        <v>#REF!</v>
      </c>
      <c r="SKL2" t="s">
        <v>764</v>
      </c>
      <c r="SKM2" s="13">
        <f>GETPIVOTDATA("% Pend. Miskin",$F$7,"Tahun",2020)</f>
        <v>6.6950000000000003</v>
      </c>
      <c r="SKN2" s="13">
        <f>GETPIVOTDATA("% Pend. Miskin",$F$7,"Tahun",2021)</f>
        <v>6.9399999999999995</v>
      </c>
      <c r="SKO2" t="s">
        <v>763</v>
      </c>
      <c r="SKP2" s="13" t="e">
        <f>GETPIVOTDATA("Jml. Pend. Miskin (ribu jiwa)",$A$7,"Tahun",2020)/GETPIVOTDATA("Jml. Pend. Miskin (ribu jiwa)",$K$7,"Tahun",2020)</f>
        <v>#REF!</v>
      </c>
      <c r="SKQ2" s="13" t="e">
        <f>GETPIVOTDATA("Jml. Pend. Miskin (ribu jiwa)",$A$7,"Tahun",2021)/GETPIVOTDATA("Jml. Pend. Miskin (ribu jiwa)",$K$7,"Tahun",2021)</f>
        <v>#REF!</v>
      </c>
      <c r="SKT2" t="s">
        <v>764</v>
      </c>
      <c r="SKU2" s="13">
        <f>GETPIVOTDATA("% Pend. Miskin",$F$7,"Tahun",2020)</f>
        <v>6.6950000000000003</v>
      </c>
      <c r="SKV2" s="13">
        <f>GETPIVOTDATA("% Pend. Miskin",$F$7,"Tahun",2021)</f>
        <v>6.9399999999999995</v>
      </c>
      <c r="SKW2" t="s">
        <v>763</v>
      </c>
      <c r="SKX2" s="13" t="e">
        <f>GETPIVOTDATA("Jml. Pend. Miskin (ribu jiwa)",$A$7,"Tahun",2020)/GETPIVOTDATA("Jml. Pend. Miskin (ribu jiwa)",$K$7,"Tahun",2020)</f>
        <v>#REF!</v>
      </c>
      <c r="SKY2" s="13" t="e">
        <f>GETPIVOTDATA("Jml. Pend. Miskin (ribu jiwa)",$A$7,"Tahun",2021)/GETPIVOTDATA("Jml. Pend. Miskin (ribu jiwa)",$K$7,"Tahun",2021)</f>
        <v>#REF!</v>
      </c>
      <c r="SLB2" t="s">
        <v>764</v>
      </c>
      <c r="SLC2" s="13">
        <f>GETPIVOTDATA("% Pend. Miskin",$F$7,"Tahun",2020)</f>
        <v>6.6950000000000003</v>
      </c>
      <c r="SLD2" s="13">
        <f>GETPIVOTDATA("% Pend. Miskin",$F$7,"Tahun",2021)</f>
        <v>6.9399999999999995</v>
      </c>
      <c r="SLE2" t="s">
        <v>763</v>
      </c>
      <c r="SLF2" s="13" t="e">
        <f>GETPIVOTDATA("Jml. Pend. Miskin (ribu jiwa)",$A$7,"Tahun",2020)/GETPIVOTDATA("Jml. Pend. Miskin (ribu jiwa)",$K$7,"Tahun",2020)</f>
        <v>#REF!</v>
      </c>
      <c r="SLG2" s="13" t="e">
        <f>GETPIVOTDATA("Jml. Pend. Miskin (ribu jiwa)",$A$7,"Tahun",2021)/GETPIVOTDATA("Jml. Pend. Miskin (ribu jiwa)",$K$7,"Tahun",2021)</f>
        <v>#REF!</v>
      </c>
      <c r="SLJ2" t="s">
        <v>764</v>
      </c>
      <c r="SLK2" s="13">
        <f>GETPIVOTDATA("% Pend. Miskin",$F$7,"Tahun",2020)</f>
        <v>6.6950000000000003</v>
      </c>
      <c r="SLL2" s="13">
        <f>GETPIVOTDATA("% Pend. Miskin",$F$7,"Tahun",2021)</f>
        <v>6.9399999999999995</v>
      </c>
      <c r="SLM2" t="s">
        <v>763</v>
      </c>
      <c r="SLN2" s="13" t="e">
        <f>GETPIVOTDATA("Jml. Pend. Miskin (ribu jiwa)",$A$7,"Tahun",2020)/GETPIVOTDATA("Jml. Pend. Miskin (ribu jiwa)",$K$7,"Tahun",2020)</f>
        <v>#REF!</v>
      </c>
      <c r="SLO2" s="13" t="e">
        <f>GETPIVOTDATA("Jml. Pend. Miskin (ribu jiwa)",$A$7,"Tahun",2021)/GETPIVOTDATA("Jml. Pend. Miskin (ribu jiwa)",$K$7,"Tahun",2021)</f>
        <v>#REF!</v>
      </c>
      <c r="SLR2" t="s">
        <v>764</v>
      </c>
      <c r="SLS2" s="13">
        <f>GETPIVOTDATA("% Pend. Miskin",$F$7,"Tahun",2020)</f>
        <v>6.6950000000000003</v>
      </c>
      <c r="SLT2" s="13">
        <f>GETPIVOTDATA("% Pend. Miskin",$F$7,"Tahun",2021)</f>
        <v>6.9399999999999995</v>
      </c>
      <c r="SLU2" t="s">
        <v>763</v>
      </c>
      <c r="SLV2" s="13" t="e">
        <f>GETPIVOTDATA("Jml. Pend. Miskin (ribu jiwa)",$A$7,"Tahun",2020)/GETPIVOTDATA("Jml. Pend. Miskin (ribu jiwa)",$K$7,"Tahun",2020)</f>
        <v>#REF!</v>
      </c>
      <c r="SLW2" s="13" t="e">
        <f>GETPIVOTDATA("Jml. Pend. Miskin (ribu jiwa)",$A$7,"Tahun",2021)/GETPIVOTDATA("Jml. Pend. Miskin (ribu jiwa)",$K$7,"Tahun",2021)</f>
        <v>#REF!</v>
      </c>
      <c r="SLZ2" t="s">
        <v>764</v>
      </c>
      <c r="SMA2" s="13">
        <f>GETPIVOTDATA("% Pend. Miskin",$F$7,"Tahun",2020)</f>
        <v>6.6950000000000003</v>
      </c>
      <c r="SMB2" s="13">
        <f>GETPIVOTDATA("% Pend. Miskin",$F$7,"Tahun",2021)</f>
        <v>6.9399999999999995</v>
      </c>
      <c r="SMC2" t="s">
        <v>763</v>
      </c>
      <c r="SMD2" s="13" t="e">
        <f>GETPIVOTDATA("Jml. Pend. Miskin (ribu jiwa)",$A$7,"Tahun",2020)/GETPIVOTDATA("Jml. Pend. Miskin (ribu jiwa)",$K$7,"Tahun",2020)</f>
        <v>#REF!</v>
      </c>
      <c r="SME2" s="13" t="e">
        <f>GETPIVOTDATA("Jml. Pend. Miskin (ribu jiwa)",$A$7,"Tahun",2021)/GETPIVOTDATA("Jml. Pend. Miskin (ribu jiwa)",$K$7,"Tahun",2021)</f>
        <v>#REF!</v>
      </c>
      <c r="SMH2" t="s">
        <v>764</v>
      </c>
      <c r="SMI2" s="13">
        <f>GETPIVOTDATA("% Pend. Miskin",$F$7,"Tahun",2020)</f>
        <v>6.6950000000000003</v>
      </c>
      <c r="SMJ2" s="13">
        <f>GETPIVOTDATA("% Pend. Miskin",$F$7,"Tahun",2021)</f>
        <v>6.9399999999999995</v>
      </c>
      <c r="SMK2" t="s">
        <v>763</v>
      </c>
      <c r="SML2" s="13" t="e">
        <f>GETPIVOTDATA("Jml. Pend. Miskin (ribu jiwa)",$A$7,"Tahun",2020)/GETPIVOTDATA("Jml. Pend. Miskin (ribu jiwa)",$K$7,"Tahun",2020)</f>
        <v>#REF!</v>
      </c>
      <c r="SMM2" s="13" t="e">
        <f>GETPIVOTDATA("Jml. Pend. Miskin (ribu jiwa)",$A$7,"Tahun",2021)/GETPIVOTDATA("Jml. Pend. Miskin (ribu jiwa)",$K$7,"Tahun",2021)</f>
        <v>#REF!</v>
      </c>
      <c r="SMP2" t="s">
        <v>764</v>
      </c>
      <c r="SMQ2" s="13">
        <f>GETPIVOTDATA("% Pend. Miskin",$F$7,"Tahun",2020)</f>
        <v>6.6950000000000003</v>
      </c>
      <c r="SMR2" s="13">
        <f>GETPIVOTDATA("% Pend. Miskin",$F$7,"Tahun",2021)</f>
        <v>6.9399999999999995</v>
      </c>
      <c r="SMS2" t="s">
        <v>763</v>
      </c>
      <c r="SMT2" s="13" t="e">
        <f>GETPIVOTDATA("Jml. Pend. Miskin (ribu jiwa)",$A$7,"Tahun",2020)/GETPIVOTDATA("Jml. Pend. Miskin (ribu jiwa)",$K$7,"Tahun",2020)</f>
        <v>#REF!</v>
      </c>
      <c r="SMU2" s="13" t="e">
        <f>GETPIVOTDATA("Jml. Pend. Miskin (ribu jiwa)",$A$7,"Tahun",2021)/GETPIVOTDATA("Jml. Pend. Miskin (ribu jiwa)",$K$7,"Tahun",2021)</f>
        <v>#REF!</v>
      </c>
      <c r="SMX2" t="s">
        <v>764</v>
      </c>
      <c r="SMY2" s="13">
        <f>GETPIVOTDATA("% Pend. Miskin",$F$7,"Tahun",2020)</f>
        <v>6.6950000000000003</v>
      </c>
      <c r="SMZ2" s="13">
        <f>GETPIVOTDATA("% Pend. Miskin",$F$7,"Tahun",2021)</f>
        <v>6.9399999999999995</v>
      </c>
      <c r="SNA2" t="s">
        <v>763</v>
      </c>
      <c r="SNB2" s="13" t="e">
        <f>GETPIVOTDATA("Jml. Pend. Miskin (ribu jiwa)",$A$7,"Tahun",2020)/GETPIVOTDATA("Jml. Pend. Miskin (ribu jiwa)",$K$7,"Tahun",2020)</f>
        <v>#REF!</v>
      </c>
      <c r="SNC2" s="13" t="e">
        <f>GETPIVOTDATA("Jml. Pend. Miskin (ribu jiwa)",$A$7,"Tahun",2021)/GETPIVOTDATA("Jml. Pend. Miskin (ribu jiwa)",$K$7,"Tahun",2021)</f>
        <v>#REF!</v>
      </c>
      <c r="SNF2" t="s">
        <v>764</v>
      </c>
      <c r="SNG2" s="13">
        <f>GETPIVOTDATA("% Pend. Miskin",$F$7,"Tahun",2020)</f>
        <v>6.6950000000000003</v>
      </c>
      <c r="SNH2" s="13">
        <f>GETPIVOTDATA("% Pend. Miskin",$F$7,"Tahun",2021)</f>
        <v>6.9399999999999995</v>
      </c>
      <c r="SNI2" t="s">
        <v>763</v>
      </c>
      <c r="SNJ2" s="13" t="e">
        <f>GETPIVOTDATA("Jml. Pend. Miskin (ribu jiwa)",$A$7,"Tahun",2020)/GETPIVOTDATA("Jml. Pend. Miskin (ribu jiwa)",$K$7,"Tahun",2020)</f>
        <v>#REF!</v>
      </c>
      <c r="SNK2" s="13" t="e">
        <f>GETPIVOTDATA("Jml. Pend. Miskin (ribu jiwa)",$A$7,"Tahun",2021)/GETPIVOTDATA("Jml. Pend. Miskin (ribu jiwa)",$K$7,"Tahun",2021)</f>
        <v>#REF!</v>
      </c>
      <c r="SNN2" t="s">
        <v>764</v>
      </c>
      <c r="SNO2" s="13">
        <f>GETPIVOTDATA("% Pend. Miskin",$F$7,"Tahun",2020)</f>
        <v>6.6950000000000003</v>
      </c>
      <c r="SNP2" s="13">
        <f>GETPIVOTDATA("% Pend. Miskin",$F$7,"Tahun",2021)</f>
        <v>6.9399999999999995</v>
      </c>
      <c r="SNQ2" t="s">
        <v>763</v>
      </c>
      <c r="SNR2" s="13" t="e">
        <f>GETPIVOTDATA("Jml. Pend. Miskin (ribu jiwa)",$A$7,"Tahun",2020)/GETPIVOTDATA("Jml. Pend. Miskin (ribu jiwa)",$K$7,"Tahun",2020)</f>
        <v>#REF!</v>
      </c>
      <c r="SNS2" s="13" t="e">
        <f>GETPIVOTDATA("Jml. Pend. Miskin (ribu jiwa)",$A$7,"Tahun",2021)/GETPIVOTDATA("Jml. Pend. Miskin (ribu jiwa)",$K$7,"Tahun",2021)</f>
        <v>#REF!</v>
      </c>
      <c r="SNV2" t="s">
        <v>764</v>
      </c>
      <c r="SNW2" s="13">
        <f>GETPIVOTDATA("% Pend. Miskin",$F$7,"Tahun",2020)</f>
        <v>6.6950000000000003</v>
      </c>
      <c r="SNX2" s="13">
        <f>GETPIVOTDATA("% Pend. Miskin",$F$7,"Tahun",2021)</f>
        <v>6.9399999999999995</v>
      </c>
      <c r="SNY2" t="s">
        <v>763</v>
      </c>
      <c r="SNZ2" s="13" t="e">
        <f>GETPIVOTDATA("Jml. Pend. Miskin (ribu jiwa)",$A$7,"Tahun",2020)/GETPIVOTDATA("Jml. Pend. Miskin (ribu jiwa)",$K$7,"Tahun",2020)</f>
        <v>#REF!</v>
      </c>
      <c r="SOA2" s="13" t="e">
        <f>GETPIVOTDATA("Jml. Pend. Miskin (ribu jiwa)",$A$7,"Tahun",2021)/GETPIVOTDATA("Jml. Pend. Miskin (ribu jiwa)",$K$7,"Tahun",2021)</f>
        <v>#REF!</v>
      </c>
      <c r="SOD2" t="s">
        <v>764</v>
      </c>
      <c r="SOE2" s="13">
        <f>GETPIVOTDATA("% Pend. Miskin",$F$7,"Tahun",2020)</f>
        <v>6.6950000000000003</v>
      </c>
      <c r="SOF2" s="13">
        <f>GETPIVOTDATA("% Pend. Miskin",$F$7,"Tahun",2021)</f>
        <v>6.9399999999999995</v>
      </c>
      <c r="SOG2" t="s">
        <v>763</v>
      </c>
      <c r="SOH2" s="13" t="e">
        <f>GETPIVOTDATA("Jml. Pend. Miskin (ribu jiwa)",$A$7,"Tahun",2020)/GETPIVOTDATA("Jml. Pend. Miskin (ribu jiwa)",$K$7,"Tahun",2020)</f>
        <v>#REF!</v>
      </c>
      <c r="SOI2" s="13" t="e">
        <f>GETPIVOTDATA("Jml. Pend. Miskin (ribu jiwa)",$A$7,"Tahun",2021)/GETPIVOTDATA("Jml. Pend. Miskin (ribu jiwa)",$K$7,"Tahun",2021)</f>
        <v>#REF!</v>
      </c>
      <c r="SOL2" t="s">
        <v>764</v>
      </c>
      <c r="SOM2" s="13">
        <f>GETPIVOTDATA("% Pend. Miskin",$F$7,"Tahun",2020)</f>
        <v>6.6950000000000003</v>
      </c>
      <c r="SON2" s="13">
        <f>GETPIVOTDATA("% Pend. Miskin",$F$7,"Tahun",2021)</f>
        <v>6.9399999999999995</v>
      </c>
      <c r="SOO2" t="s">
        <v>763</v>
      </c>
      <c r="SOP2" s="13" t="e">
        <f>GETPIVOTDATA("Jml. Pend. Miskin (ribu jiwa)",$A$7,"Tahun",2020)/GETPIVOTDATA("Jml. Pend. Miskin (ribu jiwa)",$K$7,"Tahun",2020)</f>
        <v>#REF!</v>
      </c>
      <c r="SOQ2" s="13" t="e">
        <f>GETPIVOTDATA("Jml. Pend. Miskin (ribu jiwa)",$A$7,"Tahun",2021)/GETPIVOTDATA("Jml. Pend. Miskin (ribu jiwa)",$K$7,"Tahun",2021)</f>
        <v>#REF!</v>
      </c>
      <c r="SOT2" t="s">
        <v>764</v>
      </c>
      <c r="SOU2" s="13">
        <f>GETPIVOTDATA("% Pend. Miskin",$F$7,"Tahun",2020)</f>
        <v>6.6950000000000003</v>
      </c>
      <c r="SOV2" s="13">
        <f>GETPIVOTDATA("% Pend. Miskin",$F$7,"Tahun",2021)</f>
        <v>6.9399999999999995</v>
      </c>
      <c r="SOW2" t="s">
        <v>763</v>
      </c>
      <c r="SOX2" s="13" t="e">
        <f>GETPIVOTDATA("Jml. Pend. Miskin (ribu jiwa)",$A$7,"Tahun",2020)/GETPIVOTDATA("Jml. Pend. Miskin (ribu jiwa)",$K$7,"Tahun",2020)</f>
        <v>#REF!</v>
      </c>
      <c r="SOY2" s="13" t="e">
        <f>GETPIVOTDATA("Jml. Pend. Miskin (ribu jiwa)",$A$7,"Tahun",2021)/GETPIVOTDATA("Jml. Pend. Miskin (ribu jiwa)",$K$7,"Tahun",2021)</f>
        <v>#REF!</v>
      </c>
      <c r="SPB2" t="s">
        <v>764</v>
      </c>
      <c r="SPC2" s="13">
        <f>GETPIVOTDATA("% Pend. Miskin",$F$7,"Tahun",2020)</f>
        <v>6.6950000000000003</v>
      </c>
      <c r="SPD2" s="13">
        <f>GETPIVOTDATA("% Pend. Miskin",$F$7,"Tahun",2021)</f>
        <v>6.9399999999999995</v>
      </c>
      <c r="SPE2" t="s">
        <v>763</v>
      </c>
      <c r="SPF2" s="13" t="e">
        <f>GETPIVOTDATA("Jml. Pend. Miskin (ribu jiwa)",$A$7,"Tahun",2020)/GETPIVOTDATA("Jml. Pend. Miskin (ribu jiwa)",$K$7,"Tahun",2020)</f>
        <v>#REF!</v>
      </c>
      <c r="SPG2" s="13" t="e">
        <f>GETPIVOTDATA("Jml. Pend. Miskin (ribu jiwa)",$A$7,"Tahun",2021)/GETPIVOTDATA("Jml. Pend. Miskin (ribu jiwa)",$K$7,"Tahun",2021)</f>
        <v>#REF!</v>
      </c>
      <c r="SPJ2" t="s">
        <v>764</v>
      </c>
      <c r="SPK2" s="13">
        <f>GETPIVOTDATA("% Pend. Miskin",$F$7,"Tahun",2020)</f>
        <v>6.6950000000000003</v>
      </c>
      <c r="SPL2" s="13">
        <f>GETPIVOTDATA("% Pend. Miskin",$F$7,"Tahun",2021)</f>
        <v>6.9399999999999995</v>
      </c>
      <c r="SPM2" t="s">
        <v>763</v>
      </c>
      <c r="SPN2" s="13" t="e">
        <f>GETPIVOTDATA("Jml. Pend. Miskin (ribu jiwa)",$A$7,"Tahun",2020)/GETPIVOTDATA("Jml. Pend. Miskin (ribu jiwa)",$K$7,"Tahun",2020)</f>
        <v>#REF!</v>
      </c>
      <c r="SPO2" s="13" t="e">
        <f>GETPIVOTDATA("Jml. Pend. Miskin (ribu jiwa)",$A$7,"Tahun",2021)/GETPIVOTDATA("Jml. Pend. Miskin (ribu jiwa)",$K$7,"Tahun",2021)</f>
        <v>#REF!</v>
      </c>
      <c r="SPR2" t="s">
        <v>764</v>
      </c>
      <c r="SPS2" s="13">
        <f>GETPIVOTDATA("% Pend. Miskin",$F$7,"Tahun",2020)</f>
        <v>6.6950000000000003</v>
      </c>
      <c r="SPT2" s="13">
        <f>GETPIVOTDATA("% Pend. Miskin",$F$7,"Tahun",2021)</f>
        <v>6.9399999999999995</v>
      </c>
      <c r="SPU2" t="s">
        <v>763</v>
      </c>
      <c r="SPV2" s="13" t="e">
        <f>GETPIVOTDATA("Jml. Pend. Miskin (ribu jiwa)",$A$7,"Tahun",2020)/GETPIVOTDATA("Jml. Pend. Miskin (ribu jiwa)",$K$7,"Tahun",2020)</f>
        <v>#REF!</v>
      </c>
      <c r="SPW2" s="13" t="e">
        <f>GETPIVOTDATA("Jml. Pend. Miskin (ribu jiwa)",$A$7,"Tahun",2021)/GETPIVOTDATA("Jml. Pend. Miskin (ribu jiwa)",$K$7,"Tahun",2021)</f>
        <v>#REF!</v>
      </c>
      <c r="SPZ2" t="s">
        <v>764</v>
      </c>
      <c r="SQA2" s="13">
        <f>GETPIVOTDATA("% Pend. Miskin",$F$7,"Tahun",2020)</f>
        <v>6.6950000000000003</v>
      </c>
      <c r="SQB2" s="13">
        <f>GETPIVOTDATA("% Pend. Miskin",$F$7,"Tahun",2021)</f>
        <v>6.9399999999999995</v>
      </c>
      <c r="SQC2" t="s">
        <v>763</v>
      </c>
      <c r="SQD2" s="13" t="e">
        <f>GETPIVOTDATA("Jml. Pend. Miskin (ribu jiwa)",$A$7,"Tahun",2020)/GETPIVOTDATA("Jml. Pend. Miskin (ribu jiwa)",$K$7,"Tahun",2020)</f>
        <v>#REF!</v>
      </c>
      <c r="SQE2" s="13" t="e">
        <f>GETPIVOTDATA("Jml. Pend. Miskin (ribu jiwa)",$A$7,"Tahun",2021)/GETPIVOTDATA("Jml. Pend. Miskin (ribu jiwa)",$K$7,"Tahun",2021)</f>
        <v>#REF!</v>
      </c>
      <c r="SQH2" t="s">
        <v>764</v>
      </c>
      <c r="SQI2" s="13">
        <f>GETPIVOTDATA("% Pend. Miskin",$F$7,"Tahun",2020)</f>
        <v>6.6950000000000003</v>
      </c>
      <c r="SQJ2" s="13">
        <f>GETPIVOTDATA("% Pend. Miskin",$F$7,"Tahun",2021)</f>
        <v>6.9399999999999995</v>
      </c>
      <c r="SQK2" t="s">
        <v>763</v>
      </c>
      <c r="SQL2" s="13" t="e">
        <f>GETPIVOTDATA("Jml. Pend. Miskin (ribu jiwa)",$A$7,"Tahun",2020)/GETPIVOTDATA("Jml. Pend. Miskin (ribu jiwa)",$K$7,"Tahun",2020)</f>
        <v>#REF!</v>
      </c>
      <c r="SQM2" s="13" t="e">
        <f>GETPIVOTDATA("Jml. Pend. Miskin (ribu jiwa)",$A$7,"Tahun",2021)/GETPIVOTDATA("Jml. Pend. Miskin (ribu jiwa)",$K$7,"Tahun",2021)</f>
        <v>#REF!</v>
      </c>
      <c r="SQP2" t="s">
        <v>764</v>
      </c>
      <c r="SQQ2" s="13">
        <f>GETPIVOTDATA("% Pend. Miskin",$F$7,"Tahun",2020)</f>
        <v>6.6950000000000003</v>
      </c>
      <c r="SQR2" s="13">
        <f>GETPIVOTDATA("% Pend. Miskin",$F$7,"Tahun",2021)</f>
        <v>6.9399999999999995</v>
      </c>
      <c r="SQS2" t="s">
        <v>763</v>
      </c>
      <c r="SQT2" s="13" t="e">
        <f>GETPIVOTDATA("Jml. Pend. Miskin (ribu jiwa)",$A$7,"Tahun",2020)/GETPIVOTDATA("Jml. Pend. Miskin (ribu jiwa)",$K$7,"Tahun",2020)</f>
        <v>#REF!</v>
      </c>
      <c r="SQU2" s="13" t="e">
        <f>GETPIVOTDATA("Jml. Pend. Miskin (ribu jiwa)",$A$7,"Tahun",2021)/GETPIVOTDATA("Jml. Pend. Miskin (ribu jiwa)",$K$7,"Tahun",2021)</f>
        <v>#REF!</v>
      </c>
      <c r="SQX2" t="s">
        <v>764</v>
      </c>
      <c r="SQY2" s="13">
        <f>GETPIVOTDATA("% Pend. Miskin",$F$7,"Tahun",2020)</f>
        <v>6.6950000000000003</v>
      </c>
      <c r="SQZ2" s="13">
        <f>GETPIVOTDATA("% Pend. Miskin",$F$7,"Tahun",2021)</f>
        <v>6.9399999999999995</v>
      </c>
      <c r="SRA2" t="s">
        <v>763</v>
      </c>
      <c r="SRB2" s="13" t="e">
        <f>GETPIVOTDATA("Jml. Pend. Miskin (ribu jiwa)",$A$7,"Tahun",2020)/GETPIVOTDATA("Jml. Pend. Miskin (ribu jiwa)",$K$7,"Tahun",2020)</f>
        <v>#REF!</v>
      </c>
      <c r="SRC2" s="13" t="e">
        <f>GETPIVOTDATA("Jml. Pend. Miskin (ribu jiwa)",$A$7,"Tahun",2021)/GETPIVOTDATA("Jml. Pend. Miskin (ribu jiwa)",$K$7,"Tahun",2021)</f>
        <v>#REF!</v>
      </c>
      <c r="SRF2" t="s">
        <v>764</v>
      </c>
      <c r="SRG2" s="13">
        <f>GETPIVOTDATA("% Pend. Miskin",$F$7,"Tahun",2020)</f>
        <v>6.6950000000000003</v>
      </c>
      <c r="SRH2" s="13">
        <f>GETPIVOTDATA("% Pend. Miskin",$F$7,"Tahun",2021)</f>
        <v>6.9399999999999995</v>
      </c>
      <c r="SRI2" t="s">
        <v>763</v>
      </c>
      <c r="SRJ2" s="13" t="e">
        <f>GETPIVOTDATA("Jml. Pend. Miskin (ribu jiwa)",$A$7,"Tahun",2020)/GETPIVOTDATA("Jml. Pend. Miskin (ribu jiwa)",$K$7,"Tahun",2020)</f>
        <v>#REF!</v>
      </c>
      <c r="SRK2" s="13" t="e">
        <f>GETPIVOTDATA("Jml. Pend. Miskin (ribu jiwa)",$A$7,"Tahun",2021)/GETPIVOTDATA("Jml. Pend. Miskin (ribu jiwa)",$K$7,"Tahun",2021)</f>
        <v>#REF!</v>
      </c>
      <c r="SRN2" t="s">
        <v>764</v>
      </c>
      <c r="SRO2" s="13">
        <f>GETPIVOTDATA("% Pend. Miskin",$F$7,"Tahun",2020)</f>
        <v>6.6950000000000003</v>
      </c>
      <c r="SRP2" s="13">
        <f>GETPIVOTDATA("% Pend. Miskin",$F$7,"Tahun",2021)</f>
        <v>6.9399999999999995</v>
      </c>
      <c r="SRQ2" t="s">
        <v>763</v>
      </c>
      <c r="SRR2" s="13" t="e">
        <f>GETPIVOTDATA("Jml. Pend. Miskin (ribu jiwa)",$A$7,"Tahun",2020)/GETPIVOTDATA("Jml. Pend. Miskin (ribu jiwa)",$K$7,"Tahun",2020)</f>
        <v>#REF!</v>
      </c>
      <c r="SRS2" s="13" t="e">
        <f>GETPIVOTDATA("Jml. Pend. Miskin (ribu jiwa)",$A$7,"Tahun",2021)/GETPIVOTDATA("Jml. Pend. Miskin (ribu jiwa)",$K$7,"Tahun",2021)</f>
        <v>#REF!</v>
      </c>
      <c r="SRV2" t="s">
        <v>764</v>
      </c>
      <c r="SRW2" s="13">
        <f>GETPIVOTDATA("% Pend. Miskin",$F$7,"Tahun",2020)</f>
        <v>6.6950000000000003</v>
      </c>
      <c r="SRX2" s="13">
        <f>GETPIVOTDATA("% Pend. Miskin",$F$7,"Tahun",2021)</f>
        <v>6.9399999999999995</v>
      </c>
      <c r="SRY2" t="s">
        <v>763</v>
      </c>
      <c r="SRZ2" s="13" t="e">
        <f>GETPIVOTDATA("Jml. Pend. Miskin (ribu jiwa)",$A$7,"Tahun",2020)/GETPIVOTDATA("Jml. Pend. Miskin (ribu jiwa)",$K$7,"Tahun",2020)</f>
        <v>#REF!</v>
      </c>
      <c r="SSA2" s="13" t="e">
        <f>GETPIVOTDATA("Jml. Pend. Miskin (ribu jiwa)",$A$7,"Tahun",2021)/GETPIVOTDATA("Jml. Pend. Miskin (ribu jiwa)",$K$7,"Tahun",2021)</f>
        <v>#REF!</v>
      </c>
      <c r="SSD2" t="s">
        <v>764</v>
      </c>
      <c r="SSE2" s="13">
        <f>GETPIVOTDATA("% Pend. Miskin",$F$7,"Tahun",2020)</f>
        <v>6.6950000000000003</v>
      </c>
      <c r="SSF2" s="13">
        <f>GETPIVOTDATA("% Pend. Miskin",$F$7,"Tahun",2021)</f>
        <v>6.9399999999999995</v>
      </c>
      <c r="SSG2" t="s">
        <v>763</v>
      </c>
      <c r="SSH2" s="13" t="e">
        <f>GETPIVOTDATA("Jml. Pend. Miskin (ribu jiwa)",$A$7,"Tahun",2020)/GETPIVOTDATA("Jml. Pend. Miskin (ribu jiwa)",$K$7,"Tahun",2020)</f>
        <v>#REF!</v>
      </c>
      <c r="SSI2" s="13" t="e">
        <f>GETPIVOTDATA("Jml. Pend. Miskin (ribu jiwa)",$A$7,"Tahun",2021)/GETPIVOTDATA("Jml. Pend. Miskin (ribu jiwa)",$K$7,"Tahun",2021)</f>
        <v>#REF!</v>
      </c>
      <c r="SSL2" t="s">
        <v>764</v>
      </c>
      <c r="SSM2" s="13">
        <f>GETPIVOTDATA("% Pend. Miskin",$F$7,"Tahun",2020)</f>
        <v>6.6950000000000003</v>
      </c>
      <c r="SSN2" s="13">
        <f>GETPIVOTDATA("% Pend. Miskin",$F$7,"Tahun",2021)</f>
        <v>6.9399999999999995</v>
      </c>
      <c r="SSO2" t="s">
        <v>763</v>
      </c>
      <c r="SSP2" s="13" t="e">
        <f>GETPIVOTDATA("Jml. Pend. Miskin (ribu jiwa)",$A$7,"Tahun",2020)/GETPIVOTDATA("Jml. Pend. Miskin (ribu jiwa)",$K$7,"Tahun",2020)</f>
        <v>#REF!</v>
      </c>
      <c r="SSQ2" s="13" t="e">
        <f>GETPIVOTDATA("Jml. Pend. Miskin (ribu jiwa)",$A$7,"Tahun",2021)/GETPIVOTDATA("Jml. Pend. Miskin (ribu jiwa)",$K$7,"Tahun",2021)</f>
        <v>#REF!</v>
      </c>
      <c r="SST2" t="s">
        <v>764</v>
      </c>
      <c r="SSU2" s="13">
        <f>GETPIVOTDATA("% Pend. Miskin",$F$7,"Tahun",2020)</f>
        <v>6.6950000000000003</v>
      </c>
      <c r="SSV2" s="13">
        <f>GETPIVOTDATA("% Pend. Miskin",$F$7,"Tahun",2021)</f>
        <v>6.9399999999999995</v>
      </c>
      <c r="SSW2" t="s">
        <v>763</v>
      </c>
      <c r="SSX2" s="13" t="e">
        <f>GETPIVOTDATA("Jml. Pend. Miskin (ribu jiwa)",$A$7,"Tahun",2020)/GETPIVOTDATA("Jml. Pend. Miskin (ribu jiwa)",$K$7,"Tahun",2020)</f>
        <v>#REF!</v>
      </c>
      <c r="SSY2" s="13" t="e">
        <f>GETPIVOTDATA("Jml. Pend. Miskin (ribu jiwa)",$A$7,"Tahun",2021)/GETPIVOTDATA("Jml. Pend. Miskin (ribu jiwa)",$K$7,"Tahun",2021)</f>
        <v>#REF!</v>
      </c>
      <c r="STB2" t="s">
        <v>764</v>
      </c>
      <c r="STC2" s="13">
        <f>GETPIVOTDATA("% Pend. Miskin",$F$7,"Tahun",2020)</f>
        <v>6.6950000000000003</v>
      </c>
      <c r="STD2" s="13">
        <f>GETPIVOTDATA("% Pend. Miskin",$F$7,"Tahun",2021)</f>
        <v>6.9399999999999995</v>
      </c>
      <c r="STE2" t="s">
        <v>763</v>
      </c>
      <c r="STF2" s="13" t="e">
        <f>GETPIVOTDATA("Jml. Pend. Miskin (ribu jiwa)",$A$7,"Tahun",2020)/GETPIVOTDATA("Jml. Pend. Miskin (ribu jiwa)",$K$7,"Tahun",2020)</f>
        <v>#REF!</v>
      </c>
      <c r="STG2" s="13" t="e">
        <f>GETPIVOTDATA("Jml. Pend. Miskin (ribu jiwa)",$A$7,"Tahun",2021)/GETPIVOTDATA("Jml. Pend. Miskin (ribu jiwa)",$K$7,"Tahun",2021)</f>
        <v>#REF!</v>
      </c>
      <c r="STJ2" t="s">
        <v>764</v>
      </c>
      <c r="STK2" s="13">
        <f>GETPIVOTDATA("% Pend. Miskin",$F$7,"Tahun",2020)</f>
        <v>6.6950000000000003</v>
      </c>
      <c r="STL2" s="13">
        <f>GETPIVOTDATA("% Pend. Miskin",$F$7,"Tahun",2021)</f>
        <v>6.9399999999999995</v>
      </c>
      <c r="STM2" t="s">
        <v>763</v>
      </c>
      <c r="STN2" s="13" t="e">
        <f>GETPIVOTDATA("Jml. Pend. Miskin (ribu jiwa)",$A$7,"Tahun",2020)/GETPIVOTDATA("Jml. Pend. Miskin (ribu jiwa)",$K$7,"Tahun",2020)</f>
        <v>#REF!</v>
      </c>
      <c r="STO2" s="13" t="e">
        <f>GETPIVOTDATA("Jml. Pend. Miskin (ribu jiwa)",$A$7,"Tahun",2021)/GETPIVOTDATA("Jml. Pend. Miskin (ribu jiwa)",$K$7,"Tahun",2021)</f>
        <v>#REF!</v>
      </c>
      <c r="STR2" t="s">
        <v>764</v>
      </c>
      <c r="STS2" s="13">
        <f>GETPIVOTDATA("% Pend. Miskin",$F$7,"Tahun",2020)</f>
        <v>6.6950000000000003</v>
      </c>
      <c r="STT2" s="13">
        <f>GETPIVOTDATA("% Pend. Miskin",$F$7,"Tahun",2021)</f>
        <v>6.9399999999999995</v>
      </c>
      <c r="STU2" t="s">
        <v>763</v>
      </c>
      <c r="STV2" s="13" t="e">
        <f>GETPIVOTDATA("Jml. Pend. Miskin (ribu jiwa)",$A$7,"Tahun",2020)/GETPIVOTDATA("Jml. Pend. Miskin (ribu jiwa)",$K$7,"Tahun",2020)</f>
        <v>#REF!</v>
      </c>
      <c r="STW2" s="13" t="e">
        <f>GETPIVOTDATA("Jml. Pend. Miskin (ribu jiwa)",$A$7,"Tahun",2021)/GETPIVOTDATA("Jml. Pend. Miskin (ribu jiwa)",$K$7,"Tahun",2021)</f>
        <v>#REF!</v>
      </c>
      <c r="STZ2" t="s">
        <v>764</v>
      </c>
      <c r="SUA2" s="13">
        <f>GETPIVOTDATA("% Pend. Miskin",$F$7,"Tahun",2020)</f>
        <v>6.6950000000000003</v>
      </c>
      <c r="SUB2" s="13">
        <f>GETPIVOTDATA("% Pend. Miskin",$F$7,"Tahun",2021)</f>
        <v>6.9399999999999995</v>
      </c>
      <c r="SUC2" t="s">
        <v>763</v>
      </c>
      <c r="SUD2" s="13" t="e">
        <f>GETPIVOTDATA("Jml. Pend. Miskin (ribu jiwa)",$A$7,"Tahun",2020)/GETPIVOTDATA("Jml. Pend. Miskin (ribu jiwa)",$K$7,"Tahun",2020)</f>
        <v>#REF!</v>
      </c>
      <c r="SUE2" s="13" t="e">
        <f>GETPIVOTDATA("Jml. Pend. Miskin (ribu jiwa)",$A$7,"Tahun",2021)/GETPIVOTDATA("Jml. Pend. Miskin (ribu jiwa)",$K$7,"Tahun",2021)</f>
        <v>#REF!</v>
      </c>
      <c r="SUH2" t="s">
        <v>764</v>
      </c>
      <c r="SUI2" s="13">
        <f>GETPIVOTDATA("% Pend. Miskin",$F$7,"Tahun",2020)</f>
        <v>6.6950000000000003</v>
      </c>
      <c r="SUJ2" s="13">
        <f>GETPIVOTDATA("% Pend. Miskin",$F$7,"Tahun",2021)</f>
        <v>6.9399999999999995</v>
      </c>
      <c r="SUK2" t="s">
        <v>763</v>
      </c>
      <c r="SUL2" s="13" t="e">
        <f>GETPIVOTDATA("Jml. Pend. Miskin (ribu jiwa)",$A$7,"Tahun",2020)/GETPIVOTDATA("Jml. Pend. Miskin (ribu jiwa)",$K$7,"Tahun",2020)</f>
        <v>#REF!</v>
      </c>
      <c r="SUM2" s="13" t="e">
        <f>GETPIVOTDATA("Jml. Pend. Miskin (ribu jiwa)",$A$7,"Tahun",2021)/GETPIVOTDATA("Jml. Pend. Miskin (ribu jiwa)",$K$7,"Tahun",2021)</f>
        <v>#REF!</v>
      </c>
      <c r="SUP2" t="s">
        <v>764</v>
      </c>
      <c r="SUQ2" s="13">
        <f>GETPIVOTDATA("% Pend. Miskin",$F$7,"Tahun",2020)</f>
        <v>6.6950000000000003</v>
      </c>
      <c r="SUR2" s="13">
        <f>GETPIVOTDATA("% Pend. Miskin",$F$7,"Tahun",2021)</f>
        <v>6.9399999999999995</v>
      </c>
      <c r="SUS2" t="s">
        <v>763</v>
      </c>
      <c r="SUT2" s="13" t="e">
        <f>GETPIVOTDATA("Jml. Pend. Miskin (ribu jiwa)",$A$7,"Tahun",2020)/GETPIVOTDATA("Jml. Pend. Miskin (ribu jiwa)",$K$7,"Tahun",2020)</f>
        <v>#REF!</v>
      </c>
      <c r="SUU2" s="13" t="e">
        <f>GETPIVOTDATA("Jml. Pend. Miskin (ribu jiwa)",$A$7,"Tahun",2021)/GETPIVOTDATA("Jml. Pend. Miskin (ribu jiwa)",$K$7,"Tahun",2021)</f>
        <v>#REF!</v>
      </c>
      <c r="SUX2" t="s">
        <v>764</v>
      </c>
      <c r="SUY2" s="13">
        <f>GETPIVOTDATA("% Pend. Miskin",$F$7,"Tahun",2020)</f>
        <v>6.6950000000000003</v>
      </c>
      <c r="SUZ2" s="13">
        <f>GETPIVOTDATA("% Pend. Miskin",$F$7,"Tahun",2021)</f>
        <v>6.9399999999999995</v>
      </c>
      <c r="SVA2" t="s">
        <v>763</v>
      </c>
      <c r="SVB2" s="13" t="e">
        <f>GETPIVOTDATA("Jml. Pend. Miskin (ribu jiwa)",$A$7,"Tahun",2020)/GETPIVOTDATA("Jml. Pend. Miskin (ribu jiwa)",$K$7,"Tahun",2020)</f>
        <v>#REF!</v>
      </c>
      <c r="SVC2" s="13" t="e">
        <f>GETPIVOTDATA("Jml. Pend. Miskin (ribu jiwa)",$A$7,"Tahun",2021)/GETPIVOTDATA("Jml. Pend. Miskin (ribu jiwa)",$K$7,"Tahun",2021)</f>
        <v>#REF!</v>
      </c>
      <c r="SVF2" t="s">
        <v>764</v>
      </c>
      <c r="SVG2" s="13">
        <f>GETPIVOTDATA("% Pend. Miskin",$F$7,"Tahun",2020)</f>
        <v>6.6950000000000003</v>
      </c>
      <c r="SVH2" s="13">
        <f>GETPIVOTDATA("% Pend. Miskin",$F$7,"Tahun",2021)</f>
        <v>6.9399999999999995</v>
      </c>
      <c r="SVI2" t="s">
        <v>763</v>
      </c>
      <c r="SVJ2" s="13" t="e">
        <f>GETPIVOTDATA("Jml. Pend. Miskin (ribu jiwa)",$A$7,"Tahun",2020)/GETPIVOTDATA("Jml. Pend. Miskin (ribu jiwa)",$K$7,"Tahun",2020)</f>
        <v>#REF!</v>
      </c>
      <c r="SVK2" s="13" t="e">
        <f>GETPIVOTDATA("Jml. Pend. Miskin (ribu jiwa)",$A$7,"Tahun",2021)/GETPIVOTDATA("Jml. Pend. Miskin (ribu jiwa)",$K$7,"Tahun",2021)</f>
        <v>#REF!</v>
      </c>
      <c r="SVN2" t="s">
        <v>764</v>
      </c>
      <c r="SVO2" s="13">
        <f>GETPIVOTDATA("% Pend. Miskin",$F$7,"Tahun",2020)</f>
        <v>6.6950000000000003</v>
      </c>
      <c r="SVP2" s="13">
        <f>GETPIVOTDATA("% Pend. Miskin",$F$7,"Tahun",2021)</f>
        <v>6.9399999999999995</v>
      </c>
      <c r="SVQ2" t="s">
        <v>763</v>
      </c>
      <c r="SVR2" s="13" t="e">
        <f>GETPIVOTDATA("Jml. Pend. Miskin (ribu jiwa)",$A$7,"Tahun",2020)/GETPIVOTDATA("Jml. Pend. Miskin (ribu jiwa)",$K$7,"Tahun",2020)</f>
        <v>#REF!</v>
      </c>
      <c r="SVS2" s="13" t="e">
        <f>GETPIVOTDATA("Jml. Pend. Miskin (ribu jiwa)",$A$7,"Tahun",2021)/GETPIVOTDATA("Jml. Pend. Miskin (ribu jiwa)",$K$7,"Tahun",2021)</f>
        <v>#REF!</v>
      </c>
      <c r="SVV2" t="s">
        <v>764</v>
      </c>
      <c r="SVW2" s="13">
        <f>GETPIVOTDATA("% Pend. Miskin",$F$7,"Tahun",2020)</f>
        <v>6.6950000000000003</v>
      </c>
      <c r="SVX2" s="13">
        <f>GETPIVOTDATA("% Pend. Miskin",$F$7,"Tahun",2021)</f>
        <v>6.9399999999999995</v>
      </c>
      <c r="SVY2" t="s">
        <v>763</v>
      </c>
      <c r="SVZ2" s="13" t="e">
        <f>GETPIVOTDATA("Jml. Pend. Miskin (ribu jiwa)",$A$7,"Tahun",2020)/GETPIVOTDATA("Jml. Pend. Miskin (ribu jiwa)",$K$7,"Tahun",2020)</f>
        <v>#REF!</v>
      </c>
      <c r="SWA2" s="13" t="e">
        <f>GETPIVOTDATA("Jml. Pend. Miskin (ribu jiwa)",$A$7,"Tahun",2021)/GETPIVOTDATA("Jml. Pend. Miskin (ribu jiwa)",$K$7,"Tahun",2021)</f>
        <v>#REF!</v>
      </c>
      <c r="SWD2" t="s">
        <v>764</v>
      </c>
      <c r="SWE2" s="13">
        <f>GETPIVOTDATA("% Pend. Miskin",$F$7,"Tahun",2020)</f>
        <v>6.6950000000000003</v>
      </c>
      <c r="SWF2" s="13">
        <f>GETPIVOTDATA("% Pend. Miskin",$F$7,"Tahun",2021)</f>
        <v>6.9399999999999995</v>
      </c>
      <c r="SWG2" t="s">
        <v>763</v>
      </c>
      <c r="SWH2" s="13" t="e">
        <f>GETPIVOTDATA("Jml. Pend. Miskin (ribu jiwa)",$A$7,"Tahun",2020)/GETPIVOTDATA("Jml. Pend. Miskin (ribu jiwa)",$K$7,"Tahun",2020)</f>
        <v>#REF!</v>
      </c>
      <c r="SWI2" s="13" t="e">
        <f>GETPIVOTDATA("Jml. Pend. Miskin (ribu jiwa)",$A$7,"Tahun",2021)/GETPIVOTDATA("Jml. Pend. Miskin (ribu jiwa)",$K$7,"Tahun",2021)</f>
        <v>#REF!</v>
      </c>
      <c r="SWL2" t="s">
        <v>764</v>
      </c>
      <c r="SWM2" s="13">
        <f>GETPIVOTDATA("% Pend. Miskin",$F$7,"Tahun",2020)</f>
        <v>6.6950000000000003</v>
      </c>
      <c r="SWN2" s="13">
        <f>GETPIVOTDATA("% Pend. Miskin",$F$7,"Tahun",2021)</f>
        <v>6.9399999999999995</v>
      </c>
      <c r="SWO2" t="s">
        <v>763</v>
      </c>
      <c r="SWP2" s="13" t="e">
        <f>GETPIVOTDATA("Jml. Pend. Miskin (ribu jiwa)",$A$7,"Tahun",2020)/GETPIVOTDATA("Jml. Pend. Miskin (ribu jiwa)",$K$7,"Tahun",2020)</f>
        <v>#REF!</v>
      </c>
      <c r="SWQ2" s="13" t="e">
        <f>GETPIVOTDATA("Jml. Pend. Miskin (ribu jiwa)",$A$7,"Tahun",2021)/GETPIVOTDATA("Jml. Pend. Miskin (ribu jiwa)",$K$7,"Tahun",2021)</f>
        <v>#REF!</v>
      </c>
      <c r="SWT2" t="s">
        <v>764</v>
      </c>
      <c r="SWU2" s="13">
        <f>GETPIVOTDATA("% Pend. Miskin",$F$7,"Tahun",2020)</f>
        <v>6.6950000000000003</v>
      </c>
      <c r="SWV2" s="13">
        <f>GETPIVOTDATA("% Pend. Miskin",$F$7,"Tahun",2021)</f>
        <v>6.9399999999999995</v>
      </c>
      <c r="SWW2" t="s">
        <v>763</v>
      </c>
      <c r="SWX2" s="13" t="e">
        <f>GETPIVOTDATA("Jml. Pend. Miskin (ribu jiwa)",$A$7,"Tahun",2020)/GETPIVOTDATA("Jml. Pend. Miskin (ribu jiwa)",$K$7,"Tahun",2020)</f>
        <v>#REF!</v>
      </c>
      <c r="SWY2" s="13" t="e">
        <f>GETPIVOTDATA("Jml. Pend. Miskin (ribu jiwa)",$A$7,"Tahun",2021)/GETPIVOTDATA("Jml. Pend. Miskin (ribu jiwa)",$K$7,"Tahun",2021)</f>
        <v>#REF!</v>
      </c>
      <c r="SXB2" t="s">
        <v>764</v>
      </c>
      <c r="SXC2" s="13">
        <f>GETPIVOTDATA("% Pend. Miskin",$F$7,"Tahun",2020)</f>
        <v>6.6950000000000003</v>
      </c>
      <c r="SXD2" s="13">
        <f>GETPIVOTDATA("% Pend. Miskin",$F$7,"Tahun",2021)</f>
        <v>6.9399999999999995</v>
      </c>
      <c r="SXE2" t="s">
        <v>763</v>
      </c>
      <c r="SXF2" s="13" t="e">
        <f>GETPIVOTDATA("Jml. Pend. Miskin (ribu jiwa)",$A$7,"Tahun",2020)/GETPIVOTDATA("Jml. Pend. Miskin (ribu jiwa)",$K$7,"Tahun",2020)</f>
        <v>#REF!</v>
      </c>
      <c r="SXG2" s="13" t="e">
        <f>GETPIVOTDATA("Jml. Pend. Miskin (ribu jiwa)",$A$7,"Tahun",2021)/GETPIVOTDATA("Jml. Pend. Miskin (ribu jiwa)",$K$7,"Tahun",2021)</f>
        <v>#REF!</v>
      </c>
      <c r="SXJ2" t="s">
        <v>764</v>
      </c>
      <c r="SXK2" s="13">
        <f>GETPIVOTDATA("% Pend. Miskin",$F$7,"Tahun",2020)</f>
        <v>6.6950000000000003</v>
      </c>
      <c r="SXL2" s="13">
        <f>GETPIVOTDATA("% Pend. Miskin",$F$7,"Tahun",2021)</f>
        <v>6.9399999999999995</v>
      </c>
      <c r="SXM2" t="s">
        <v>763</v>
      </c>
      <c r="SXN2" s="13" t="e">
        <f>GETPIVOTDATA("Jml. Pend. Miskin (ribu jiwa)",$A$7,"Tahun",2020)/GETPIVOTDATA("Jml. Pend. Miskin (ribu jiwa)",$K$7,"Tahun",2020)</f>
        <v>#REF!</v>
      </c>
      <c r="SXO2" s="13" t="e">
        <f>GETPIVOTDATA("Jml. Pend. Miskin (ribu jiwa)",$A$7,"Tahun",2021)/GETPIVOTDATA("Jml. Pend. Miskin (ribu jiwa)",$K$7,"Tahun",2021)</f>
        <v>#REF!</v>
      </c>
      <c r="SXR2" t="s">
        <v>764</v>
      </c>
      <c r="SXS2" s="13">
        <f>GETPIVOTDATA("% Pend. Miskin",$F$7,"Tahun",2020)</f>
        <v>6.6950000000000003</v>
      </c>
      <c r="SXT2" s="13">
        <f>GETPIVOTDATA("% Pend. Miskin",$F$7,"Tahun",2021)</f>
        <v>6.9399999999999995</v>
      </c>
      <c r="SXU2" t="s">
        <v>763</v>
      </c>
      <c r="SXV2" s="13" t="e">
        <f>GETPIVOTDATA("Jml. Pend. Miskin (ribu jiwa)",$A$7,"Tahun",2020)/GETPIVOTDATA("Jml. Pend. Miskin (ribu jiwa)",$K$7,"Tahun",2020)</f>
        <v>#REF!</v>
      </c>
      <c r="SXW2" s="13" t="e">
        <f>GETPIVOTDATA("Jml. Pend. Miskin (ribu jiwa)",$A$7,"Tahun",2021)/GETPIVOTDATA("Jml. Pend. Miskin (ribu jiwa)",$K$7,"Tahun",2021)</f>
        <v>#REF!</v>
      </c>
      <c r="SXZ2" t="s">
        <v>764</v>
      </c>
      <c r="SYA2" s="13">
        <f>GETPIVOTDATA("% Pend. Miskin",$F$7,"Tahun",2020)</f>
        <v>6.6950000000000003</v>
      </c>
      <c r="SYB2" s="13">
        <f>GETPIVOTDATA("% Pend. Miskin",$F$7,"Tahun",2021)</f>
        <v>6.9399999999999995</v>
      </c>
      <c r="SYC2" t="s">
        <v>763</v>
      </c>
      <c r="SYD2" s="13" t="e">
        <f>GETPIVOTDATA("Jml. Pend. Miskin (ribu jiwa)",$A$7,"Tahun",2020)/GETPIVOTDATA("Jml. Pend. Miskin (ribu jiwa)",$K$7,"Tahun",2020)</f>
        <v>#REF!</v>
      </c>
      <c r="SYE2" s="13" t="e">
        <f>GETPIVOTDATA("Jml. Pend. Miskin (ribu jiwa)",$A$7,"Tahun",2021)/GETPIVOTDATA("Jml. Pend. Miskin (ribu jiwa)",$K$7,"Tahun",2021)</f>
        <v>#REF!</v>
      </c>
      <c r="SYH2" t="s">
        <v>764</v>
      </c>
      <c r="SYI2" s="13">
        <f>GETPIVOTDATA("% Pend. Miskin",$F$7,"Tahun",2020)</f>
        <v>6.6950000000000003</v>
      </c>
      <c r="SYJ2" s="13">
        <f>GETPIVOTDATA("% Pend. Miskin",$F$7,"Tahun",2021)</f>
        <v>6.9399999999999995</v>
      </c>
      <c r="SYK2" t="s">
        <v>763</v>
      </c>
      <c r="SYL2" s="13" t="e">
        <f>GETPIVOTDATA("Jml. Pend. Miskin (ribu jiwa)",$A$7,"Tahun",2020)/GETPIVOTDATA("Jml. Pend. Miskin (ribu jiwa)",$K$7,"Tahun",2020)</f>
        <v>#REF!</v>
      </c>
      <c r="SYM2" s="13" t="e">
        <f>GETPIVOTDATA("Jml. Pend. Miskin (ribu jiwa)",$A$7,"Tahun",2021)/GETPIVOTDATA("Jml. Pend. Miskin (ribu jiwa)",$K$7,"Tahun",2021)</f>
        <v>#REF!</v>
      </c>
      <c r="SYP2" t="s">
        <v>764</v>
      </c>
      <c r="SYQ2" s="13">
        <f>GETPIVOTDATA("% Pend. Miskin",$F$7,"Tahun",2020)</f>
        <v>6.6950000000000003</v>
      </c>
      <c r="SYR2" s="13">
        <f>GETPIVOTDATA("% Pend. Miskin",$F$7,"Tahun",2021)</f>
        <v>6.9399999999999995</v>
      </c>
      <c r="SYS2" t="s">
        <v>763</v>
      </c>
      <c r="SYT2" s="13" t="e">
        <f>GETPIVOTDATA("Jml. Pend. Miskin (ribu jiwa)",$A$7,"Tahun",2020)/GETPIVOTDATA("Jml. Pend. Miskin (ribu jiwa)",$K$7,"Tahun",2020)</f>
        <v>#REF!</v>
      </c>
      <c r="SYU2" s="13" t="e">
        <f>GETPIVOTDATA("Jml. Pend. Miskin (ribu jiwa)",$A$7,"Tahun",2021)/GETPIVOTDATA("Jml. Pend. Miskin (ribu jiwa)",$K$7,"Tahun",2021)</f>
        <v>#REF!</v>
      </c>
      <c r="SYX2" t="s">
        <v>764</v>
      </c>
      <c r="SYY2" s="13">
        <f>GETPIVOTDATA("% Pend. Miskin",$F$7,"Tahun",2020)</f>
        <v>6.6950000000000003</v>
      </c>
      <c r="SYZ2" s="13">
        <f>GETPIVOTDATA("% Pend. Miskin",$F$7,"Tahun",2021)</f>
        <v>6.9399999999999995</v>
      </c>
      <c r="SZA2" t="s">
        <v>763</v>
      </c>
      <c r="SZB2" s="13" t="e">
        <f>GETPIVOTDATA("Jml. Pend. Miskin (ribu jiwa)",$A$7,"Tahun",2020)/GETPIVOTDATA("Jml. Pend. Miskin (ribu jiwa)",$K$7,"Tahun",2020)</f>
        <v>#REF!</v>
      </c>
      <c r="SZC2" s="13" t="e">
        <f>GETPIVOTDATA("Jml. Pend. Miskin (ribu jiwa)",$A$7,"Tahun",2021)/GETPIVOTDATA("Jml. Pend. Miskin (ribu jiwa)",$K$7,"Tahun",2021)</f>
        <v>#REF!</v>
      </c>
      <c r="SZF2" t="s">
        <v>764</v>
      </c>
      <c r="SZG2" s="13">
        <f>GETPIVOTDATA("% Pend. Miskin",$F$7,"Tahun",2020)</f>
        <v>6.6950000000000003</v>
      </c>
      <c r="SZH2" s="13">
        <f>GETPIVOTDATA("% Pend. Miskin",$F$7,"Tahun",2021)</f>
        <v>6.9399999999999995</v>
      </c>
      <c r="SZI2" t="s">
        <v>763</v>
      </c>
      <c r="SZJ2" s="13" t="e">
        <f>GETPIVOTDATA("Jml. Pend. Miskin (ribu jiwa)",$A$7,"Tahun",2020)/GETPIVOTDATA("Jml. Pend. Miskin (ribu jiwa)",$K$7,"Tahun",2020)</f>
        <v>#REF!</v>
      </c>
      <c r="SZK2" s="13" t="e">
        <f>GETPIVOTDATA("Jml. Pend. Miskin (ribu jiwa)",$A$7,"Tahun",2021)/GETPIVOTDATA("Jml. Pend. Miskin (ribu jiwa)",$K$7,"Tahun",2021)</f>
        <v>#REF!</v>
      </c>
      <c r="SZN2" t="s">
        <v>764</v>
      </c>
      <c r="SZO2" s="13">
        <f>GETPIVOTDATA("% Pend. Miskin",$F$7,"Tahun",2020)</f>
        <v>6.6950000000000003</v>
      </c>
      <c r="SZP2" s="13">
        <f>GETPIVOTDATA("% Pend. Miskin",$F$7,"Tahun",2021)</f>
        <v>6.9399999999999995</v>
      </c>
      <c r="SZQ2" t="s">
        <v>763</v>
      </c>
      <c r="SZR2" s="13" t="e">
        <f>GETPIVOTDATA("Jml. Pend. Miskin (ribu jiwa)",$A$7,"Tahun",2020)/GETPIVOTDATA("Jml. Pend. Miskin (ribu jiwa)",$K$7,"Tahun",2020)</f>
        <v>#REF!</v>
      </c>
      <c r="SZS2" s="13" t="e">
        <f>GETPIVOTDATA("Jml. Pend. Miskin (ribu jiwa)",$A$7,"Tahun",2021)/GETPIVOTDATA("Jml. Pend. Miskin (ribu jiwa)",$K$7,"Tahun",2021)</f>
        <v>#REF!</v>
      </c>
      <c r="SZV2" t="s">
        <v>764</v>
      </c>
      <c r="SZW2" s="13">
        <f>GETPIVOTDATA("% Pend. Miskin",$F$7,"Tahun",2020)</f>
        <v>6.6950000000000003</v>
      </c>
      <c r="SZX2" s="13">
        <f>GETPIVOTDATA("% Pend. Miskin",$F$7,"Tahun",2021)</f>
        <v>6.9399999999999995</v>
      </c>
      <c r="SZY2" t="s">
        <v>763</v>
      </c>
      <c r="SZZ2" s="13" t="e">
        <f>GETPIVOTDATA("Jml. Pend. Miskin (ribu jiwa)",$A$7,"Tahun",2020)/GETPIVOTDATA("Jml. Pend. Miskin (ribu jiwa)",$K$7,"Tahun",2020)</f>
        <v>#REF!</v>
      </c>
      <c r="TAA2" s="13" t="e">
        <f>GETPIVOTDATA("Jml. Pend. Miskin (ribu jiwa)",$A$7,"Tahun",2021)/GETPIVOTDATA("Jml. Pend. Miskin (ribu jiwa)",$K$7,"Tahun",2021)</f>
        <v>#REF!</v>
      </c>
      <c r="TAD2" t="s">
        <v>764</v>
      </c>
      <c r="TAE2" s="13">
        <f>GETPIVOTDATA("% Pend. Miskin",$F$7,"Tahun",2020)</f>
        <v>6.6950000000000003</v>
      </c>
      <c r="TAF2" s="13">
        <f>GETPIVOTDATA("% Pend. Miskin",$F$7,"Tahun",2021)</f>
        <v>6.9399999999999995</v>
      </c>
      <c r="TAG2" t="s">
        <v>763</v>
      </c>
      <c r="TAH2" s="13" t="e">
        <f>GETPIVOTDATA("Jml. Pend. Miskin (ribu jiwa)",$A$7,"Tahun",2020)/GETPIVOTDATA("Jml. Pend. Miskin (ribu jiwa)",$K$7,"Tahun",2020)</f>
        <v>#REF!</v>
      </c>
      <c r="TAI2" s="13" t="e">
        <f>GETPIVOTDATA("Jml. Pend. Miskin (ribu jiwa)",$A$7,"Tahun",2021)/GETPIVOTDATA("Jml. Pend. Miskin (ribu jiwa)",$K$7,"Tahun",2021)</f>
        <v>#REF!</v>
      </c>
      <c r="TAL2" t="s">
        <v>764</v>
      </c>
      <c r="TAM2" s="13">
        <f>GETPIVOTDATA("% Pend. Miskin",$F$7,"Tahun",2020)</f>
        <v>6.6950000000000003</v>
      </c>
      <c r="TAN2" s="13">
        <f>GETPIVOTDATA("% Pend. Miskin",$F$7,"Tahun",2021)</f>
        <v>6.9399999999999995</v>
      </c>
      <c r="TAO2" t="s">
        <v>763</v>
      </c>
      <c r="TAP2" s="13" t="e">
        <f>GETPIVOTDATA("Jml. Pend. Miskin (ribu jiwa)",$A$7,"Tahun",2020)/GETPIVOTDATA("Jml. Pend. Miskin (ribu jiwa)",$K$7,"Tahun",2020)</f>
        <v>#REF!</v>
      </c>
      <c r="TAQ2" s="13" t="e">
        <f>GETPIVOTDATA("Jml. Pend. Miskin (ribu jiwa)",$A$7,"Tahun",2021)/GETPIVOTDATA("Jml. Pend. Miskin (ribu jiwa)",$K$7,"Tahun",2021)</f>
        <v>#REF!</v>
      </c>
      <c r="TAT2" t="s">
        <v>764</v>
      </c>
      <c r="TAU2" s="13">
        <f>GETPIVOTDATA("% Pend. Miskin",$F$7,"Tahun",2020)</f>
        <v>6.6950000000000003</v>
      </c>
      <c r="TAV2" s="13">
        <f>GETPIVOTDATA("% Pend. Miskin",$F$7,"Tahun",2021)</f>
        <v>6.9399999999999995</v>
      </c>
      <c r="TAW2" t="s">
        <v>763</v>
      </c>
      <c r="TAX2" s="13" t="e">
        <f>GETPIVOTDATA("Jml. Pend. Miskin (ribu jiwa)",$A$7,"Tahun",2020)/GETPIVOTDATA("Jml. Pend. Miskin (ribu jiwa)",$K$7,"Tahun",2020)</f>
        <v>#REF!</v>
      </c>
      <c r="TAY2" s="13" t="e">
        <f>GETPIVOTDATA("Jml. Pend. Miskin (ribu jiwa)",$A$7,"Tahun",2021)/GETPIVOTDATA("Jml. Pend. Miskin (ribu jiwa)",$K$7,"Tahun",2021)</f>
        <v>#REF!</v>
      </c>
      <c r="TBB2" t="s">
        <v>764</v>
      </c>
      <c r="TBC2" s="13">
        <f>GETPIVOTDATA("% Pend. Miskin",$F$7,"Tahun",2020)</f>
        <v>6.6950000000000003</v>
      </c>
      <c r="TBD2" s="13">
        <f>GETPIVOTDATA("% Pend. Miskin",$F$7,"Tahun",2021)</f>
        <v>6.9399999999999995</v>
      </c>
      <c r="TBE2" t="s">
        <v>763</v>
      </c>
      <c r="TBF2" s="13" t="e">
        <f>GETPIVOTDATA("Jml. Pend. Miskin (ribu jiwa)",$A$7,"Tahun",2020)/GETPIVOTDATA("Jml. Pend. Miskin (ribu jiwa)",$K$7,"Tahun",2020)</f>
        <v>#REF!</v>
      </c>
      <c r="TBG2" s="13" t="e">
        <f>GETPIVOTDATA("Jml. Pend. Miskin (ribu jiwa)",$A$7,"Tahun",2021)/GETPIVOTDATA("Jml. Pend. Miskin (ribu jiwa)",$K$7,"Tahun",2021)</f>
        <v>#REF!</v>
      </c>
      <c r="TBJ2" t="s">
        <v>764</v>
      </c>
      <c r="TBK2" s="13">
        <f>GETPIVOTDATA("% Pend. Miskin",$F$7,"Tahun",2020)</f>
        <v>6.6950000000000003</v>
      </c>
      <c r="TBL2" s="13">
        <f>GETPIVOTDATA("% Pend. Miskin",$F$7,"Tahun",2021)</f>
        <v>6.9399999999999995</v>
      </c>
      <c r="TBM2" t="s">
        <v>763</v>
      </c>
      <c r="TBN2" s="13" t="e">
        <f>GETPIVOTDATA("Jml. Pend. Miskin (ribu jiwa)",$A$7,"Tahun",2020)/GETPIVOTDATA("Jml. Pend. Miskin (ribu jiwa)",$K$7,"Tahun",2020)</f>
        <v>#REF!</v>
      </c>
      <c r="TBO2" s="13" t="e">
        <f>GETPIVOTDATA("Jml. Pend. Miskin (ribu jiwa)",$A$7,"Tahun",2021)/GETPIVOTDATA("Jml. Pend. Miskin (ribu jiwa)",$K$7,"Tahun",2021)</f>
        <v>#REF!</v>
      </c>
      <c r="TBR2" t="s">
        <v>764</v>
      </c>
      <c r="TBS2" s="13">
        <f>GETPIVOTDATA("% Pend. Miskin",$F$7,"Tahun",2020)</f>
        <v>6.6950000000000003</v>
      </c>
      <c r="TBT2" s="13">
        <f>GETPIVOTDATA("% Pend. Miskin",$F$7,"Tahun",2021)</f>
        <v>6.9399999999999995</v>
      </c>
      <c r="TBU2" t="s">
        <v>763</v>
      </c>
      <c r="TBV2" s="13" t="e">
        <f>GETPIVOTDATA("Jml. Pend. Miskin (ribu jiwa)",$A$7,"Tahun",2020)/GETPIVOTDATA("Jml. Pend. Miskin (ribu jiwa)",$K$7,"Tahun",2020)</f>
        <v>#REF!</v>
      </c>
      <c r="TBW2" s="13" t="e">
        <f>GETPIVOTDATA("Jml. Pend. Miskin (ribu jiwa)",$A$7,"Tahun",2021)/GETPIVOTDATA("Jml. Pend. Miskin (ribu jiwa)",$K$7,"Tahun",2021)</f>
        <v>#REF!</v>
      </c>
      <c r="TBZ2" t="s">
        <v>764</v>
      </c>
      <c r="TCA2" s="13">
        <f>GETPIVOTDATA("% Pend. Miskin",$F$7,"Tahun",2020)</f>
        <v>6.6950000000000003</v>
      </c>
      <c r="TCB2" s="13">
        <f>GETPIVOTDATA("% Pend. Miskin",$F$7,"Tahun",2021)</f>
        <v>6.9399999999999995</v>
      </c>
      <c r="TCC2" t="s">
        <v>763</v>
      </c>
      <c r="TCD2" s="13" t="e">
        <f>GETPIVOTDATA("Jml. Pend. Miskin (ribu jiwa)",$A$7,"Tahun",2020)/GETPIVOTDATA("Jml. Pend. Miskin (ribu jiwa)",$K$7,"Tahun",2020)</f>
        <v>#REF!</v>
      </c>
      <c r="TCE2" s="13" t="e">
        <f>GETPIVOTDATA("Jml. Pend. Miskin (ribu jiwa)",$A$7,"Tahun",2021)/GETPIVOTDATA("Jml. Pend. Miskin (ribu jiwa)",$K$7,"Tahun",2021)</f>
        <v>#REF!</v>
      </c>
      <c r="TCH2" t="s">
        <v>764</v>
      </c>
      <c r="TCI2" s="13">
        <f>GETPIVOTDATA("% Pend. Miskin",$F$7,"Tahun",2020)</f>
        <v>6.6950000000000003</v>
      </c>
      <c r="TCJ2" s="13">
        <f>GETPIVOTDATA("% Pend. Miskin",$F$7,"Tahun",2021)</f>
        <v>6.9399999999999995</v>
      </c>
      <c r="TCK2" t="s">
        <v>763</v>
      </c>
      <c r="TCL2" s="13" t="e">
        <f>GETPIVOTDATA("Jml. Pend. Miskin (ribu jiwa)",$A$7,"Tahun",2020)/GETPIVOTDATA("Jml. Pend. Miskin (ribu jiwa)",$K$7,"Tahun",2020)</f>
        <v>#REF!</v>
      </c>
      <c r="TCM2" s="13" t="e">
        <f>GETPIVOTDATA("Jml. Pend. Miskin (ribu jiwa)",$A$7,"Tahun",2021)/GETPIVOTDATA("Jml. Pend. Miskin (ribu jiwa)",$K$7,"Tahun",2021)</f>
        <v>#REF!</v>
      </c>
      <c r="TCP2" t="s">
        <v>764</v>
      </c>
      <c r="TCQ2" s="13">
        <f>GETPIVOTDATA("% Pend. Miskin",$F$7,"Tahun",2020)</f>
        <v>6.6950000000000003</v>
      </c>
      <c r="TCR2" s="13">
        <f>GETPIVOTDATA("% Pend. Miskin",$F$7,"Tahun",2021)</f>
        <v>6.9399999999999995</v>
      </c>
      <c r="TCS2" t="s">
        <v>763</v>
      </c>
      <c r="TCT2" s="13" t="e">
        <f>GETPIVOTDATA("Jml. Pend. Miskin (ribu jiwa)",$A$7,"Tahun",2020)/GETPIVOTDATA("Jml. Pend. Miskin (ribu jiwa)",$K$7,"Tahun",2020)</f>
        <v>#REF!</v>
      </c>
      <c r="TCU2" s="13" t="e">
        <f>GETPIVOTDATA("Jml. Pend. Miskin (ribu jiwa)",$A$7,"Tahun",2021)/GETPIVOTDATA("Jml. Pend. Miskin (ribu jiwa)",$K$7,"Tahun",2021)</f>
        <v>#REF!</v>
      </c>
      <c r="TCX2" t="s">
        <v>764</v>
      </c>
      <c r="TCY2" s="13">
        <f>GETPIVOTDATA("% Pend. Miskin",$F$7,"Tahun",2020)</f>
        <v>6.6950000000000003</v>
      </c>
      <c r="TCZ2" s="13">
        <f>GETPIVOTDATA("% Pend. Miskin",$F$7,"Tahun",2021)</f>
        <v>6.9399999999999995</v>
      </c>
      <c r="TDA2" t="s">
        <v>763</v>
      </c>
      <c r="TDB2" s="13" t="e">
        <f>GETPIVOTDATA("Jml. Pend. Miskin (ribu jiwa)",$A$7,"Tahun",2020)/GETPIVOTDATA("Jml. Pend. Miskin (ribu jiwa)",$K$7,"Tahun",2020)</f>
        <v>#REF!</v>
      </c>
      <c r="TDC2" s="13" t="e">
        <f>GETPIVOTDATA("Jml. Pend. Miskin (ribu jiwa)",$A$7,"Tahun",2021)/GETPIVOTDATA("Jml. Pend. Miskin (ribu jiwa)",$K$7,"Tahun",2021)</f>
        <v>#REF!</v>
      </c>
      <c r="TDF2" t="s">
        <v>764</v>
      </c>
      <c r="TDG2" s="13">
        <f>GETPIVOTDATA("% Pend. Miskin",$F$7,"Tahun",2020)</f>
        <v>6.6950000000000003</v>
      </c>
      <c r="TDH2" s="13">
        <f>GETPIVOTDATA("% Pend. Miskin",$F$7,"Tahun",2021)</f>
        <v>6.9399999999999995</v>
      </c>
      <c r="TDI2" t="s">
        <v>763</v>
      </c>
      <c r="TDJ2" s="13" t="e">
        <f>GETPIVOTDATA("Jml. Pend. Miskin (ribu jiwa)",$A$7,"Tahun",2020)/GETPIVOTDATA("Jml. Pend. Miskin (ribu jiwa)",$K$7,"Tahun",2020)</f>
        <v>#REF!</v>
      </c>
      <c r="TDK2" s="13" t="e">
        <f>GETPIVOTDATA("Jml. Pend. Miskin (ribu jiwa)",$A$7,"Tahun",2021)/GETPIVOTDATA("Jml. Pend. Miskin (ribu jiwa)",$K$7,"Tahun",2021)</f>
        <v>#REF!</v>
      </c>
      <c r="TDN2" t="s">
        <v>764</v>
      </c>
      <c r="TDO2" s="13">
        <f>GETPIVOTDATA("% Pend. Miskin",$F$7,"Tahun",2020)</f>
        <v>6.6950000000000003</v>
      </c>
      <c r="TDP2" s="13">
        <f>GETPIVOTDATA("% Pend. Miskin",$F$7,"Tahun",2021)</f>
        <v>6.9399999999999995</v>
      </c>
      <c r="TDQ2" t="s">
        <v>763</v>
      </c>
      <c r="TDR2" s="13" t="e">
        <f>GETPIVOTDATA("Jml. Pend. Miskin (ribu jiwa)",$A$7,"Tahun",2020)/GETPIVOTDATA("Jml. Pend. Miskin (ribu jiwa)",$K$7,"Tahun",2020)</f>
        <v>#REF!</v>
      </c>
      <c r="TDS2" s="13" t="e">
        <f>GETPIVOTDATA("Jml. Pend. Miskin (ribu jiwa)",$A$7,"Tahun",2021)/GETPIVOTDATA("Jml. Pend. Miskin (ribu jiwa)",$K$7,"Tahun",2021)</f>
        <v>#REF!</v>
      </c>
      <c r="TDV2" t="s">
        <v>764</v>
      </c>
      <c r="TDW2" s="13">
        <f>GETPIVOTDATA("% Pend. Miskin",$F$7,"Tahun",2020)</f>
        <v>6.6950000000000003</v>
      </c>
      <c r="TDX2" s="13">
        <f>GETPIVOTDATA("% Pend. Miskin",$F$7,"Tahun",2021)</f>
        <v>6.9399999999999995</v>
      </c>
      <c r="TDY2" t="s">
        <v>763</v>
      </c>
      <c r="TDZ2" s="13" t="e">
        <f>GETPIVOTDATA("Jml. Pend. Miskin (ribu jiwa)",$A$7,"Tahun",2020)/GETPIVOTDATA("Jml. Pend. Miskin (ribu jiwa)",$K$7,"Tahun",2020)</f>
        <v>#REF!</v>
      </c>
      <c r="TEA2" s="13" t="e">
        <f>GETPIVOTDATA("Jml. Pend. Miskin (ribu jiwa)",$A$7,"Tahun",2021)/GETPIVOTDATA("Jml. Pend. Miskin (ribu jiwa)",$K$7,"Tahun",2021)</f>
        <v>#REF!</v>
      </c>
      <c r="TED2" t="s">
        <v>764</v>
      </c>
      <c r="TEE2" s="13">
        <f>GETPIVOTDATA("% Pend. Miskin",$F$7,"Tahun",2020)</f>
        <v>6.6950000000000003</v>
      </c>
      <c r="TEF2" s="13">
        <f>GETPIVOTDATA("% Pend. Miskin",$F$7,"Tahun",2021)</f>
        <v>6.9399999999999995</v>
      </c>
      <c r="TEG2" t="s">
        <v>763</v>
      </c>
      <c r="TEH2" s="13" t="e">
        <f>GETPIVOTDATA("Jml. Pend. Miskin (ribu jiwa)",$A$7,"Tahun",2020)/GETPIVOTDATA("Jml. Pend. Miskin (ribu jiwa)",$K$7,"Tahun",2020)</f>
        <v>#REF!</v>
      </c>
      <c r="TEI2" s="13" t="e">
        <f>GETPIVOTDATA("Jml. Pend. Miskin (ribu jiwa)",$A$7,"Tahun",2021)/GETPIVOTDATA("Jml. Pend. Miskin (ribu jiwa)",$K$7,"Tahun",2021)</f>
        <v>#REF!</v>
      </c>
      <c r="TEL2" t="s">
        <v>764</v>
      </c>
      <c r="TEM2" s="13">
        <f>GETPIVOTDATA("% Pend. Miskin",$F$7,"Tahun",2020)</f>
        <v>6.6950000000000003</v>
      </c>
      <c r="TEN2" s="13">
        <f>GETPIVOTDATA("% Pend. Miskin",$F$7,"Tahun",2021)</f>
        <v>6.9399999999999995</v>
      </c>
      <c r="TEO2" t="s">
        <v>763</v>
      </c>
      <c r="TEP2" s="13" t="e">
        <f>GETPIVOTDATA("Jml. Pend. Miskin (ribu jiwa)",$A$7,"Tahun",2020)/GETPIVOTDATA("Jml. Pend. Miskin (ribu jiwa)",$K$7,"Tahun",2020)</f>
        <v>#REF!</v>
      </c>
      <c r="TEQ2" s="13" t="e">
        <f>GETPIVOTDATA("Jml. Pend. Miskin (ribu jiwa)",$A$7,"Tahun",2021)/GETPIVOTDATA("Jml. Pend. Miskin (ribu jiwa)",$K$7,"Tahun",2021)</f>
        <v>#REF!</v>
      </c>
      <c r="TET2" t="s">
        <v>764</v>
      </c>
      <c r="TEU2" s="13">
        <f>GETPIVOTDATA("% Pend. Miskin",$F$7,"Tahun",2020)</f>
        <v>6.6950000000000003</v>
      </c>
      <c r="TEV2" s="13">
        <f>GETPIVOTDATA("% Pend. Miskin",$F$7,"Tahun",2021)</f>
        <v>6.9399999999999995</v>
      </c>
      <c r="TEW2" t="s">
        <v>763</v>
      </c>
      <c r="TEX2" s="13" t="e">
        <f>GETPIVOTDATA("Jml. Pend. Miskin (ribu jiwa)",$A$7,"Tahun",2020)/GETPIVOTDATA("Jml. Pend. Miskin (ribu jiwa)",$K$7,"Tahun",2020)</f>
        <v>#REF!</v>
      </c>
      <c r="TEY2" s="13" t="e">
        <f>GETPIVOTDATA("Jml. Pend. Miskin (ribu jiwa)",$A$7,"Tahun",2021)/GETPIVOTDATA("Jml. Pend. Miskin (ribu jiwa)",$K$7,"Tahun",2021)</f>
        <v>#REF!</v>
      </c>
      <c r="TFB2" t="s">
        <v>764</v>
      </c>
      <c r="TFC2" s="13">
        <f>GETPIVOTDATA("% Pend. Miskin",$F$7,"Tahun",2020)</f>
        <v>6.6950000000000003</v>
      </c>
      <c r="TFD2" s="13">
        <f>GETPIVOTDATA("% Pend. Miskin",$F$7,"Tahun",2021)</f>
        <v>6.9399999999999995</v>
      </c>
      <c r="TFE2" t="s">
        <v>763</v>
      </c>
      <c r="TFF2" s="13" t="e">
        <f>GETPIVOTDATA("Jml. Pend. Miskin (ribu jiwa)",$A$7,"Tahun",2020)/GETPIVOTDATA("Jml. Pend. Miskin (ribu jiwa)",$K$7,"Tahun",2020)</f>
        <v>#REF!</v>
      </c>
      <c r="TFG2" s="13" t="e">
        <f>GETPIVOTDATA("Jml. Pend. Miskin (ribu jiwa)",$A$7,"Tahun",2021)/GETPIVOTDATA("Jml. Pend. Miskin (ribu jiwa)",$K$7,"Tahun",2021)</f>
        <v>#REF!</v>
      </c>
      <c r="TFJ2" t="s">
        <v>764</v>
      </c>
      <c r="TFK2" s="13">
        <f>GETPIVOTDATA("% Pend. Miskin",$F$7,"Tahun",2020)</f>
        <v>6.6950000000000003</v>
      </c>
      <c r="TFL2" s="13">
        <f>GETPIVOTDATA("% Pend. Miskin",$F$7,"Tahun",2021)</f>
        <v>6.9399999999999995</v>
      </c>
      <c r="TFM2" t="s">
        <v>763</v>
      </c>
      <c r="TFN2" s="13" t="e">
        <f>GETPIVOTDATA("Jml. Pend. Miskin (ribu jiwa)",$A$7,"Tahun",2020)/GETPIVOTDATA("Jml. Pend. Miskin (ribu jiwa)",$K$7,"Tahun",2020)</f>
        <v>#REF!</v>
      </c>
      <c r="TFO2" s="13" t="e">
        <f>GETPIVOTDATA("Jml. Pend. Miskin (ribu jiwa)",$A$7,"Tahun",2021)/GETPIVOTDATA("Jml. Pend. Miskin (ribu jiwa)",$K$7,"Tahun",2021)</f>
        <v>#REF!</v>
      </c>
      <c r="TFR2" t="s">
        <v>764</v>
      </c>
      <c r="TFS2" s="13">
        <f>GETPIVOTDATA("% Pend. Miskin",$F$7,"Tahun",2020)</f>
        <v>6.6950000000000003</v>
      </c>
      <c r="TFT2" s="13">
        <f>GETPIVOTDATA("% Pend. Miskin",$F$7,"Tahun",2021)</f>
        <v>6.9399999999999995</v>
      </c>
      <c r="TFU2" t="s">
        <v>763</v>
      </c>
      <c r="TFV2" s="13" t="e">
        <f>GETPIVOTDATA("Jml. Pend. Miskin (ribu jiwa)",$A$7,"Tahun",2020)/GETPIVOTDATA("Jml. Pend. Miskin (ribu jiwa)",$K$7,"Tahun",2020)</f>
        <v>#REF!</v>
      </c>
      <c r="TFW2" s="13" t="e">
        <f>GETPIVOTDATA("Jml. Pend. Miskin (ribu jiwa)",$A$7,"Tahun",2021)/GETPIVOTDATA("Jml. Pend. Miskin (ribu jiwa)",$K$7,"Tahun",2021)</f>
        <v>#REF!</v>
      </c>
      <c r="TFZ2" t="s">
        <v>764</v>
      </c>
      <c r="TGA2" s="13">
        <f>GETPIVOTDATA("% Pend. Miskin",$F$7,"Tahun",2020)</f>
        <v>6.6950000000000003</v>
      </c>
      <c r="TGB2" s="13">
        <f>GETPIVOTDATA("% Pend. Miskin",$F$7,"Tahun",2021)</f>
        <v>6.9399999999999995</v>
      </c>
      <c r="TGC2" t="s">
        <v>763</v>
      </c>
      <c r="TGD2" s="13" t="e">
        <f>GETPIVOTDATA("Jml. Pend. Miskin (ribu jiwa)",$A$7,"Tahun",2020)/GETPIVOTDATA("Jml. Pend. Miskin (ribu jiwa)",$K$7,"Tahun",2020)</f>
        <v>#REF!</v>
      </c>
      <c r="TGE2" s="13" t="e">
        <f>GETPIVOTDATA("Jml. Pend. Miskin (ribu jiwa)",$A$7,"Tahun",2021)/GETPIVOTDATA("Jml. Pend. Miskin (ribu jiwa)",$K$7,"Tahun",2021)</f>
        <v>#REF!</v>
      </c>
      <c r="TGH2" t="s">
        <v>764</v>
      </c>
      <c r="TGI2" s="13">
        <f>GETPIVOTDATA("% Pend. Miskin",$F$7,"Tahun",2020)</f>
        <v>6.6950000000000003</v>
      </c>
      <c r="TGJ2" s="13">
        <f>GETPIVOTDATA("% Pend. Miskin",$F$7,"Tahun",2021)</f>
        <v>6.9399999999999995</v>
      </c>
      <c r="TGK2" t="s">
        <v>763</v>
      </c>
      <c r="TGL2" s="13" t="e">
        <f>GETPIVOTDATA("Jml. Pend. Miskin (ribu jiwa)",$A$7,"Tahun",2020)/GETPIVOTDATA("Jml. Pend. Miskin (ribu jiwa)",$K$7,"Tahun",2020)</f>
        <v>#REF!</v>
      </c>
      <c r="TGM2" s="13" t="e">
        <f>GETPIVOTDATA("Jml. Pend. Miskin (ribu jiwa)",$A$7,"Tahun",2021)/GETPIVOTDATA("Jml. Pend. Miskin (ribu jiwa)",$K$7,"Tahun",2021)</f>
        <v>#REF!</v>
      </c>
      <c r="TGP2" t="s">
        <v>764</v>
      </c>
      <c r="TGQ2" s="13">
        <f>GETPIVOTDATA("% Pend. Miskin",$F$7,"Tahun",2020)</f>
        <v>6.6950000000000003</v>
      </c>
      <c r="TGR2" s="13">
        <f>GETPIVOTDATA("% Pend. Miskin",$F$7,"Tahun",2021)</f>
        <v>6.9399999999999995</v>
      </c>
      <c r="TGS2" t="s">
        <v>763</v>
      </c>
      <c r="TGT2" s="13" t="e">
        <f>GETPIVOTDATA("Jml. Pend. Miskin (ribu jiwa)",$A$7,"Tahun",2020)/GETPIVOTDATA("Jml. Pend. Miskin (ribu jiwa)",$K$7,"Tahun",2020)</f>
        <v>#REF!</v>
      </c>
      <c r="TGU2" s="13" t="e">
        <f>GETPIVOTDATA("Jml. Pend. Miskin (ribu jiwa)",$A$7,"Tahun",2021)/GETPIVOTDATA("Jml. Pend. Miskin (ribu jiwa)",$K$7,"Tahun",2021)</f>
        <v>#REF!</v>
      </c>
      <c r="TGX2" t="s">
        <v>764</v>
      </c>
      <c r="TGY2" s="13">
        <f>GETPIVOTDATA("% Pend. Miskin",$F$7,"Tahun",2020)</f>
        <v>6.6950000000000003</v>
      </c>
      <c r="TGZ2" s="13">
        <f>GETPIVOTDATA("% Pend. Miskin",$F$7,"Tahun",2021)</f>
        <v>6.9399999999999995</v>
      </c>
      <c r="THA2" t="s">
        <v>763</v>
      </c>
      <c r="THB2" s="13" t="e">
        <f>GETPIVOTDATA("Jml. Pend. Miskin (ribu jiwa)",$A$7,"Tahun",2020)/GETPIVOTDATA("Jml. Pend. Miskin (ribu jiwa)",$K$7,"Tahun",2020)</f>
        <v>#REF!</v>
      </c>
      <c r="THC2" s="13" t="e">
        <f>GETPIVOTDATA("Jml. Pend. Miskin (ribu jiwa)",$A$7,"Tahun",2021)/GETPIVOTDATA("Jml. Pend. Miskin (ribu jiwa)",$K$7,"Tahun",2021)</f>
        <v>#REF!</v>
      </c>
      <c r="THF2" t="s">
        <v>764</v>
      </c>
      <c r="THG2" s="13">
        <f>GETPIVOTDATA("% Pend. Miskin",$F$7,"Tahun",2020)</f>
        <v>6.6950000000000003</v>
      </c>
      <c r="THH2" s="13">
        <f>GETPIVOTDATA("% Pend. Miskin",$F$7,"Tahun",2021)</f>
        <v>6.9399999999999995</v>
      </c>
      <c r="THI2" t="s">
        <v>763</v>
      </c>
      <c r="THJ2" s="13" t="e">
        <f>GETPIVOTDATA("Jml. Pend. Miskin (ribu jiwa)",$A$7,"Tahun",2020)/GETPIVOTDATA("Jml. Pend. Miskin (ribu jiwa)",$K$7,"Tahun",2020)</f>
        <v>#REF!</v>
      </c>
      <c r="THK2" s="13" t="e">
        <f>GETPIVOTDATA("Jml. Pend. Miskin (ribu jiwa)",$A$7,"Tahun",2021)/GETPIVOTDATA("Jml. Pend. Miskin (ribu jiwa)",$K$7,"Tahun",2021)</f>
        <v>#REF!</v>
      </c>
      <c r="THN2" t="s">
        <v>764</v>
      </c>
      <c r="THO2" s="13">
        <f>GETPIVOTDATA("% Pend. Miskin",$F$7,"Tahun",2020)</f>
        <v>6.6950000000000003</v>
      </c>
      <c r="THP2" s="13">
        <f>GETPIVOTDATA("% Pend. Miskin",$F$7,"Tahun",2021)</f>
        <v>6.9399999999999995</v>
      </c>
      <c r="THQ2" t="s">
        <v>763</v>
      </c>
      <c r="THR2" s="13" t="e">
        <f>GETPIVOTDATA("Jml. Pend. Miskin (ribu jiwa)",$A$7,"Tahun",2020)/GETPIVOTDATA("Jml. Pend. Miskin (ribu jiwa)",$K$7,"Tahun",2020)</f>
        <v>#REF!</v>
      </c>
      <c r="THS2" s="13" t="e">
        <f>GETPIVOTDATA("Jml. Pend. Miskin (ribu jiwa)",$A$7,"Tahun",2021)/GETPIVOTDATA("Jml. Pend. Miskin (ribu jiwa)",$K$7,"Tahun",2021)</f>
        <v>#REF!</v>
      </c>
      <c r="THV2" t="s">
        <v>764</v>
      </c>
      <c r="THW2" s="13">
        <f>GETPIVOTDATA("% Pend. Miskin",$F$7,"Tahun",2020)</f>
        <v>6.6950000000000003</v>
      </c>
      <c r="THX2" s="13">
        <f>GETPIVOTDATA("% Pend. Miskin",$F$7,"Tahun",2021)</f>
        <v>6.9399999999999995</v>
      </c>
      <c r="THY2" t="s">
        <v>763</v>
      </c>
      <c r="THZ2" s="13" t="e">
        <f>GETPIVOTDATA("Jml. Pend. Miskin (ribu jiwa)",$A$7,"Tahun",2020)/GETPIVOTDATA("Jml. Pend. Miskin (ribu jiwa)",$K$7,"Tahun",2020)</f>
        <v>#REF!</v>
      </c>
      <c r="TIA2" s="13" t="e">
        <f>GETPIVOTDATA("Jml. Pend. Miskin (ribu jiwa)",$A$7,"Tahun",2021)/GETPIVOTDATA("Jml. Pend. Miskin (ribu jiwa)",$K$7,"Tahun",2021)</f>
        <v>#REF!</v>
      </c>
      <c r="TID2" t="s">
        <v>764</v>
      </c>
      <c r="TIE2" s="13">
        <f>GETPIVOTDATA("% Pend. Miskin",$F$7,"Tahun",2020)</f>
        <v>6.6950000000000003</v>
      </c>
      <c r="TIF2" s="13">
        <f>GETPIVOTDATA("% Pend. Miskin",$F$7,"Tahun",2021)</f>
        <v>6.9399999999999995</v>
      </c>
      <c r="TIG2" t="s">
        <v>763</v>
      </c>
      <c r="TIH2" s="13" t="e">
        <f>GETPIVOTDATA("Jml. Pend. Miskin (ribu jiwa)",$A$7,"Tahun",2020)/GETPIVOTDATA("Jml. Pend. Miskin (ribu jiwa)",$K$7,"Tahun",2020)</f>
        <v>#REF!</v>
      </c>
      <c r="TII2" s="13" t="e">
        <f>GETPIVOTDATA("Jml. Pend. Miskin (ribu jiwa)",$A$7,"Tahun",2021)/GETPIVOTDATA("Jml. Pend. Miskin (ribu jiwa)",$K$7,"Tahun",2021)</f>
        <v>#REF!</v>
      </c>
      <c r="TIL2" t="s">
        <v>764</v>
      </c>
      <c r="TIM2" s="13">
        <f>GETPIVOTDATA("% Pend. Miskin",$F$7,"Tahun",2020)</f>
        <v>6.6950000000000003</v>
      </c>
      <c r="TIN2" s="13">
        <f>GETPIVOTDATA("% Pend. Miskin",$F$7,"Tahun",2021)</f>
        <v>6.9399999999999995</v>
      </c>
      <c r="TIO2" t="s">
        <v>763</v>
      </c>
      <c r="TIP2" s="13" t="e">
        <f>GETPIVOTDATA("Jml. Pend. Miskin (ribu jiwa)",$A$7,"Tahun",2020)/GETPIVOTDATA("Jml. Pend. Miskin (ribu jiwa)",$K$7,"Tahun",2020)</f>
        <v>#REF!</v>
      </c>
      <c r="TIQ2" s="13" t="e">
        <f>GETPIVOTDATA("Jml. Pend. Miskin (ribu jiwa)",$A$7,"Tahun",2021)/GETPIVOTDATA("Jml. Pend. Miskin (ribu jiwa)",$K$7,"Tahun",2021)</f>
        <v>#REF!</v>
      </c>
      <c r="TIT2" t="s">
        <v>764</v>
      </c>
      <c r="TIU2" s="13">
        <f>GETPIVOTDATA("% Pend. Miskin",$F$7,"Tahun",2020)</f>
        <v>6.6950000000000003</v>
      </c>
      <c r="TIV2" s="13">
        <f>GETPIVOTDATA("% Pend. Miskin",$F$7,"Tahun",2021)</f>
        <v>6.9399999999999995</v>
      </c>
      <c r="TIW2" t="s">
        <v>763</v>
      </c>
      <c r="TIX2" s="13" t="e">
        <f>GETPIVOTDATA("Jml. Pend. Miskin (ribu jiwa)",$A$7,"Tahun",2020)/GETPIVOTDATA("Jml. Pend. Miskin (ribu jiwa)",$K$7,"Tahun",2020)</f>
        <v>#REF!</v>
      </c>
      <c r="TIY2" s="13" t="e">
        <f>GETPIVOTDATA("Jml. Pend. Miskin (ribu jiwa)",$A$7,"Tahun",2021)/GETPIVOTDATA("Jml. Pend. Miskin (ribu jiwa)",$K$7,"Tahun",2021)</f>
        <v>#REF!</v>
      </c>
      <c r="TJB2" t="s">
        <v>764</v>
      </c>
      <c r="TJC2" s="13">
        <f>GETPIVOTDATA("% Pend. Miskin",$F$7,"Tahun",2020)</f>
        <v>6.6950000000000003</v>
      </c>
      <c r="TJD2" s="13">
        <f>GETPIVOTDATA("% Pend. Miskin",$F$7,"Tahun",2021)</f>
        <v>6.9399999999999995</v>
      </c>
      <c r="TJE2" t="s">
        <v>763</v>
      </c>
      <c r="TJF2" s="13" t="e">
        <f>GETPIVOTDATA("Jml. Pend. Miskin (ribu jiwa)",$A$7,"Tahun",2020)/GETPIVOTDATA("Jml. Pend. Miskin (ribu jiwa)",$K$7,"Tahun",2020)</f>
        <v>#REF!</v>
      </c>
      <c r="TJG2" s="13" t="e">
        <f>GETPIVOTDATA("Jml. Pend. Miskin (ribu jiwa)",$A$7,"Tahun",2021)/GETPIVOTDATA("Jml. Pend. Miskin (ribu jiwa)",$K$7,"Tahun",2021)</f>
        <v>#REF!</v>
      </c>
      <c r="TJJ2" t="s">
        <v>764</v>
      </c>
      <c r="TJK2" s="13">
        <f>GETPIVOTDATA("% Pend. Miskin",$F$7,"Tahun",2020)</f>
        <v>6.6950000000000003</v>
      </c>
      <c r="TJL2" s="13">
        <f>GETPIVOTDATA("% Pend. Miskin",$F$7,"Tahun",2021)</f>
        <v>6.9399999999999995</v>
      </c>
      <c r="TJM2" t="s">
        <v>763</v>
      </c>
      <c r="TJN2" s="13" t="e">
        <f>GETPIVOTDATA("Jml. Pend. Miskin (ribu jiwa)",$A$7,"Tahun",2020)/GETPIVOTDATA("Jml. Pend. Miskin (ribu jiwa)",$K$7,"Tahun",2020)</f>
        <v>#REF!</v>
      </c>
      <c r="TJO2" s="13" t="e">
        <f>GETPIVOTDATA("Jml. Pend. Miskin (ribu jiwa)",$A$7,"Tahun",2021)/GETPIVOTDATA("Jml. Pend. Miskin (ribu jiwa)",$K$7,"Tahun",2021)</f>
        <v>#REF!</v>
      </c>
      <c r="TJR2" t="s">
        <v>764</v>
      </c>
      <c r="TJS2" s="13">
        <f>GETPIVOTDATA("% Pend. Miskin",$F$7,"Tahun",2020)</f>
        <v>6.6950000000000003</v>
      </c>
      <c r="TJT2" s="13">
        <f>GETPIVOTDATA("% Pend. Miskin",$F$7,"Tahun",2021)</f>
        <v>6.9399999999999995</v>
      </c>
      <c r="TJU2" t="s">
        <v>763</v>
      </c>
      <c r="TJV2" s="13" t="e">
        <f>GETPIVOTDATA("Jml. Pend. Miskin (ribu jiwa)",$A$7,"Tahun",2020)/GETPIVOTDATA("Jml. Pend. Miskin (ribu jiwa)",$K$7,"Tahun",2020)</f>
        <v>#REF!</v>
      </c>
      <c r="TJW2" s="13" t="e">
        <f>GETPIVOTDATA("Jml. Pend. Miskin (ribu jiwa)",$A$7,"Tahun",2021)/GETPIVOTDATA("Jml. Pend. Miskin (ribu jiwa)",$K$7,"Tahun",2021)</f>
        <v>#REF!</v>
      </c>
      <c r="TJZ2" t="s">
        <v>764</v>
      </c>
      <c r="TKA2" s="13">
        <f>GETPIVOTDATA("% Pend. Miskin",$F$7,"Tahun",2020)</f>
        <v>6.6950000000000003</v>
      </c>
      <c r="TKB2" s="13">
        <f>GETPIVOTDATA("% Pend. Miskin",$F$7,"Tahun",2021)</f>
        <v>6.9399999999999995</v>
      </c>
      <c r="TKC2" t="s">
        <v>763</v>
      </c>
      <c r="TKD2" s="13" t="e">
        <f>GETPIVOTDATA("Jml. Pend. Miskin (ribu jiwa)",$A$7,"Tahun",2020)/GETPIVOTDATA("Jml. Pend. Miskin (ribu jiwa)",$K$7,"Tahun",2020)</f>
        <v>#REF!</v>
      </c>
      <c r="TKE2" s="13" t="e">
        <f>GETPIVOTDATA("Jml. Pend. Miskin (ribu jiwa)",$A$7,"Tahun",2021)/GETPIVOTDATA("Jml. Pend. Miskin (ribu jiwa)",$K$7,"Tahun",2021)</f>
        <v>#REF!</v>
      </c>
      <c r="TKH2" t="s">
        <v>764</v>
      </c>
      <c r="TKI2" s="13">
        <f>GETPIVOTDATA("% Pend. Miskin",$F$7,"Tahun",2020)</f>
        <v>6.6950000000000003</v>
      </c>
      <c r="TKJ2" s="13">
        <f>GETPIVOTDATA("% Pend. Miskin",$F$7,"Tahun",2021)</f>
        <v>6.9399999999999995</v>
      </c>
      <c r="TKK2" t="s">
        <v>763</v>
      </c>
      <c r="TKL2" s="13" t="e">
        <f>GETPIVOTDATA("Jml. Pend. Miskin (ribu jiwa)",$A$7,"Tahun",2020)/GETPIVOTDATA("Jml. Pend. Miskin (ribu jiwa)",$K$7,"Tahun",2020)</f>
        <v>#REF!</v>
      </c>
      <c r="TKM2" s="13" t="e">
        <f>GETPIVOTDATA("Jml. Pend. Miskin (ribu jiwa)",$A$7,"Tahun",2021)/GETPIVOTDATA("Jml. Pend. Miskin (ribu jiwa)",$K$7,"Tahun",2021)</f>
        <v>#REF!</v>
      </c>
      <c r="TKP2" t="s">
        <v>764</v>
      </c>
      <c r="TKQ2" s="13">
        <f>GETPIVOTDATA("% Pend. Miskin",$F$7,"Tahun",2020)</f>
        <v>6.6950000000000003</v>
      </c>
      <c r="TKR2" s="13">
        <f>GETPIVOTDATA("% Pend. Miskin",$F$7,"Tahun",2021)</f>
        <v>6.9399999999999995</v>
      </c>
      <c r="TKS2" t="s">
        <v>763</v>
      </c>
      <c r="TKT2" s="13" t="e">
        <f>GETPIVOTDATA("Jml. Pend. Miskin (ribu jiwa)",$A$7,"Tahun",2020)/GETPIVOTDATA("Jml. Pend. Miskin (ribu jiwa)",$K$7,"Tahun",2020)</f>
        <v>#REF!</v>
      </c>
      <c r="TKU2" s="13" t="e">
        <f>GETPIVOTDATA("Jml. Pend. Miskin (ribu jiwa)",$A$7,"Tahun",2021)/GETPIVOTDATA("Jml. Pend. Miskin (ribu jiwa)",$K$7,"Tahun",2021)</f>
        <v>#REF!</v>
      </c>
      <c r="TKX2" t="s">
        <v>764</v>
      </c>
      <c r="TKY2" s="13">
        <f>GETPIVOTDATA("% Pend. Miskin",$F$7,"Tahun",2020)</f>
        <v>6.6950000000000003</v>
      </c>
      <c r="TKZ2" s="13">
        <f>GETPIVOTDATA("% Pend. Miskin",$F$7,"Tahun",2021)</f>
        <v>6.9399999999999995</v>
      </c>
      <c r="TLA2" t="s">
        <v>763</v>
      </c>
      <c r="TLB2" s="13" t="e">
        <f>GETPIVOTDATA("Jml. Pend. Miskin (ribu jiwa)",$A$7,"Tahun",2020)/GETPIVOTDATA("Jml. Pend. Miskin (ribu jiwa)",$K$7,"Tahun",2020)</f>
        <v>#REF!</v>
      </c>
      <c r="TLC2" s="13" t="e">
        <f>GETPIVOTDATA("Jml. Pend. Miskin (ribu jiwa)",$A$7,"Tahun",2021)/GETPIVOTDATA("Jml. Pend. Miskin (ribu jiwa)",$K$7,"Tahun",2021)</f>
        <v>#REF!</v>
      </c>
      <c r="TLF2" t="s">
        <v>764</v>
      </c>
      <c r="TLG2" s="13">
        <f>GETPIVOTDATA("% Pend. Miskin",$F$7,"Tahun",2020)</f>
        <v>6.6950000000000003</v>
      </c>
      <c r="TLH2" s="13">
        <f>GETPIVOTDATA("% Pend. Miskin",$F$7,"Tahun",2021)</f>
        <v>6.9399999999999995</v>
      </c>
      <c r="TLI2" t="s">
        <v>763</v>
      </c>
      <c r="TLJ2" s="13" t="e">
        <f>GETPIVOTDATA("Jml. Pend. Miskin (ribu jiwa)",$A$7,"Tahun",2020)/GETPIVOTDATA("Jml. Pend. Miskin (ribu jiwa)",$K$7,"Tahun",2020)</f>
        <v>#REF!</v>
      </c>
      <c r="TLK2" s="13" t="e">
        <f>GETPIVOTDATA("Jml. Pend. Miskin (ribu jiwa)",$A$7,"Tahun",2021)/GETPIVOTDATA("Jml. Pend. Miskin (ribu jiwa)",$K$7,"Tahun",2021)</f>
        <v>#REF!</v>
      </c>
      <c r="TLN2" t="s">
        <v>764</v>
      </c>
      <c r="TLO2" s="13">
        <f>GETPIVOTDATA("% Pend. Miskin",$F$7,"Tahun",2020)</f>
        <v>6.6950000000000003</v>
      </c>
      <c r="TLP2" s="13">
        <f>GETPIVOTDATA("% Pend. Miskin",$F$7,"Tahun",2021)</f>
        <v>6.9399999999999995</v>
      </c>
      <c r="TLQ2" t="s">
        <v>763</v>
      </c>
      <c r="TLR2" s="13" t="e">
        <f>GETPIVOTDATA("Jml. Pend. Miskin (ribu jiwa)",$A$7,"Tahun",2020)/GETPIVOTDATA("Jml. Pend. Miskin (ribu jiwa)",$K$7,"Tahun",2020)</f>
        <v>#REF!</v>
      </c>
      <c r="TLS2" s="13" t="e">
        <f>GETPIVOTDATA("Jml. Pend. Miskin (ribu jiwa)",$A$7,"Tahun",2021)/GETPIVOTDATA("Jml. Pend. Miskin (ribu jiwa)",$K$7,"Tahun",2021)</f>
        <v>#REF!</v>
      </c>
      <c r="TLV2" t="s">
        <v>764</v>
      </c>
      <c r="TLW2" s="13">
        <f>GETPIVOTDATA("% Pend. Miskin",$F$7,"Tahun",2020)</f>
        <v>6.6950000000000003</v>
      </c>
      <c r="TLX2" s="13">
        <f>GETPIVOTDATA("% Pend. Miskin",$F$7,"Tahun",2021)</f>
        <v>6.9399999999999995</v>
      </c>
      <c r="TLY2" t="s">
        <v>763</v>
      </c>
      <c r="TLZ2" s="13" t="e">
        <f>GETPIVOTDATA("Jml. Pend. Miskin (ribu jiwa)",$A$7,"Tahun",2020)/GETPIVOTDATA("Jml. Pend. Miskin (ribu jiwa)",$K$7,"Tahun",2020)</f>
        <v>#REF!</v>
      </c>
      <c r="TMA2" s="13" t="e">
        <f>GETPIVOTDATA("Jml. Pend. Miskin (ribu jiwa)",$A$7,"Tahun",2021)/GETPIVOTDATA("Jml. Pend. Miskin (ribu jiwa)",$K$7,"Tahun",2021)</f>
        <v>#REF!</v>
      </c>
      <c r="TMD2" t="s">
        <v>764</v>
      </c>
      <c r="TME2" s="13">
        <f>GETPIVOTDATA("% Pend. Miskin",$F$7,"Tahun",2020)</f>
        <v>6.6950000000000003</v>
      </c>
      <c r="TMF2" s="13">
        <f>GETPIVOTDATA("% Pend. Miskin",$F$7,"Tahun",2021)</f>
        <v>6.9399999999999995</v>
      </c>
      <c r="TMG2" t="s">
        <v>763</v>
      </c>
      <c r="TMH2" s="13" t="e">
        <f>GETPIVOTDATA("Jml. Pend. Miskin (ribu jiwa)",$A$7,"Tahun",2020)/GETPIVOTDATA("Jml. Pend. Miskin (ribu jiwa)",$K$7,"Tahun",2020)</f>
        <v>#REF!</v>
      </c>
      <c r="TMI2" s="13" t="e">
        <f>GETPIVOTDATA("Jml. Pend. Miskin (ribu jiwa)",$A$7,"Tahun",2021)/GETPIVOTDATA("Jml. Pend. Miskin (ribu jiwa)",$K$7,"Tahun",2021)</f>
        <v>#REF!</v>
      </c>
      <c r="TML2" t="s">
        <v>764</v>
      </c>
      <c r="TMM2" s="13">
        <f>GETPIVOTDATA("% Pend. Miskin",$F$7,"Tahun",2020)</f>
        <v>6.6950000000000003</v>
      </c>
      <c r="TMN2" s="13">
        <f>GETPIVOTDATA("% Pend. Miskin",$F$7,"Tahun",2021)</f>
        <v>6.9399999999999995</v>
      </c>
      <c r="TMO2" t="s">
        <v>763</v>
      </c>
      <c r="TMP2" s="13" t="e">
        <f>GETPIVOTDATA("Jml. Pend. Miskin (ribu jiwa)",$A$7,"Tahun",2020)/GETPIVOTDATA("Jml. Pend. Miskin (ribu jiwa)",$K$7,"Tahun",2020)</f>
        <v>#REF!</v>
      </c>
      <c r="TMQ2" s="13" t="e">
        <f>GETPIVOTDATA("Jml. Pend. Miskin (ribu jiwa)",$A$7,"Tahun",2021)/GETPIVOTDATA("Jml. Pend. Miskin (ribu jiwa)",$K$7,"Tahun",2021)</f>
        <v>#REF!</v>
      </c>
      <c r="TMT2" t="s">
        <v>764</v>
      </c>
      <c r="TMU2" s="13">
        <f>GETPIVOTDATA("% Pend. Miskin",$F$7,"Tahun",2020)</f>
        <v>6.6950000000000003</v>
      </c>
      <c r="TMV2" s="13">
        <f>GETPIVOTDATA("% Pend. Miskin",$F$7,"Tahun",2021)</f>
        <v>6.9399999999999995</v>
      </c>
      <c r="TMW2" t="s">
        <v>763</v>
      </c>
      <c r="TMX2" s="13" t="e">
        <f>GETPIVOTDATA("Jml. Pend. Miskin (ribu jiwa)",$A$7,"Tahun",2020)/GETPIVOTDATA("Jml. Pend. Miskin (ribu jiwa)",$K$7,"Tahun",2020)</f>
        <v>#REF!</v>
      </c>
      <c r="TMY2" s="13" t="e">
        <f>GETPIVOTDATA("Jml. Pend. Miskin (ribu jiwa)",$A$7,"Tahun",2021)/GETPIVOTDATA("Jml. Pend. Miskin (ribu jiwa)",$K$7,"Tahun",2021)</f>
        <v>#REF!</v>
      </c>
      <c r="TNB2" t="s">
        <v>764</v>
      </c>
      <c r="TNC2" s="13">
        <f>GETPIVOTDATA("% Pend. Miskin",$F$7,"Tahun",2020)</f>
        <v>6.6950000000000003</v>
      </c>
      <c r="TND2" s="13">
        <f>GETPIVOTDATA("% Pend. Miskin",$F$7,"Tahun",2021)</f>
        <v>6.9399999999999995</v>
      </c>
      <c r="TNE2" t="s">
        <v>763</v>
      </c>
      <c r="TNF2" s="13" t="e">
        <f>GETPIVOTDATA("Jml. Pend. Miskin (ribu jiwa)",$A$7,"Tahun",2020)/GETPIVOTDATA("Jml. Pend. Miskin (ribu jiwa)",$K$7,"Tahun",2020)</f>
        <v>#REF!</v>
      </c>
      <c r="TNG2" s="13" t="e">
        <f>GETPIVOTDATA("Jml. Pend. Miskin (ribu jiwa)",$A$7,"Tahun",2021)/GETPIVOTDATA("Jml. Pend. Miskin (ribu jiwa)",$K$7,"Tahun",2021)</f>
        <v>#REF!</v>
      </c>
      <c r="TNJ2" t="s">
        <v>764</v>
      </c>
      <c r="TNK2" s="13">
        <f>GETPIVOTDATA("% Pend. Miskin",$F$7,"Tahun",2020)</f>
        <v>6.6950000000000003</v>
      </c>
      <c r="TNL2" s="13">
        <f>GETPIVOTDATA("% Pend. Miskin",$F$7,"Tahun",2021)</f>
        <v>6.9399999999999995</v>
      </c>
      <c r="TNM2" t="s">
        <v>763</v>
      </c>
      <c r="TNN2" s="13" t="e">
        <f>GETPIVOTDATA("Jml. Pend. Miskin (ribu jiwa)",$A$7,"Tahun",2020)/GETPIVOTDATA("Jml. Pend. Miskin (ribu jiwa)",$K$7,"Tahun",2020)</f>
        <v>#REF!</v>
      </c>
      <c r="TNO2" s="13" t="e">
        <f>GETPIVOTDATA("Jml. Pend. Miskin (ribu jiwa)",$A$7,"Tahun",2021)/GETPIVOTDATA("Jml. Pend. Miskin (ribu jiwa)",$K$7,"Tahun",2021)</f>
        <v>#REF!</v>
      </c>
      <c r="TNR2" t="s">
        <v>764</v>
      </c>
      <c r="TNS2" s="13">
        <f>GETPIVOTDATA("% Pend. Miskin",$F$7,"Tahun",2020)</f>
        <v>6.6950000000000003</v>
      </c>
      <c r="TNT2" s="13">
        <f>GETPIVOTDATA("% Pend. Miskin",$F$7,"Tahun",2021)</f>
        <v>6.9399999999999995</v>
      </c>
      <c r="TNU2" t="s">
        <v>763</v>
      </c>
      <c r="TNV2" s="13" t="e">
        <f>GETPIVOTDATA("Jml. Pend. Miskin (ribu jiwa)",$A$7,"Tahun",2020)/GETPIVOTDATA("Jml. Pend. Miskin (ribu jiwa)",$K$7,"Tahun",2020)</f>
        <v>#REF!</v>
      </c>
      <c r="TNW2" s="13" t="e">
        <f>GETPIVOTDATA("Jml. Pend. Miskin (ribu jiwa)",$A$7,"Tahun",2021)/GETPIVOTDATA("Jml. Pend. Miskin (ribu jiwa)",$K$7,"Tahun",2021)</f>
        <v>#REF!</v>
      </c>
      <c r="TNZ2" t="s">
        <v>764</v>
      </c>
      <c r="TOA2" s="13">
        <f>GETPIVOTDATA("% Pend. Miskin",$F$7,"Tahun",2020)</f>
        <v>6.6950000000000003</v>
      </c>
      <c r="TOB2" s="13">
        <f>GETPIVOTDATA("% Pend. Miskin",$F$7,"Tahun",2021)</f>
        <v>6.9399999999999995</v>
      </c>
      <c r="TOC2" t="s">
        <v>763</v>
      </c>
      <c r="TOD2" s="13" t="e">
        <f>GETPIVOTDATA("Jml. Pend. Miskin (ribu jiwa)",$A$7,"Tahun",2020)/GETPIVOTDATA("Jml. Pend. Miskin (ribu jiwa)",$K$7,"Tahun",2020)</f>
        <v>#REF!</v>
      </c>
      <c r="TOE2" s="13" t="e">
        <f>GETPIVOTDATA("Jml. Pend. Miskin (ribu jiwa)",$A$7,"Tahun",2021)/GETPIVOTDATA("Jml. Pend. Miskin (ribu jiwa)",$K$7,"Tahun",2021)</f>
        <v>#REF!</v>
      </c>
      <c r="TOH2" t="s">
        <v>764</v>
      </c>
      <c r="TOI2" s="13">
        <f>GETPIVOTDATA("% Pend. Miskin",$F$7,"Tahun",2020)</f>
        <v>6.6950000000000003</v>
      </c>
      <c r="TOJ2" s="13">
        <f>GETPIVOTDATA("% Pend. Miskin",$F$7,"Tahun",2021)</f>
        <v>6.9399999999999995</v>
      </c>
      <c r="TOK2" t="s">
        <v>763</v>
      </c>
      <c r="TOL2" s="13" t="e">
        <f>GETPIVOTDATA("Jml. Pend. Miskin (ribu jiwa)",$A$7,"Tahun",2020)/GETPIVOTDATA("Jml. Pend. Miskin (ribu jiwa)",$K$7,"Tahun",2020)</f>
        <v>#REF!</v>
      </c>
      <c r="TOM2" s="13" t="e">
        <f>GETPIVOTDATA("Jml. Pend. Miskin (ribu jiwa)",$A$7,"Tahun",2021)/GETPIVOTDATA("Jml. Pend. Miskin (ribu jiwa)",$K$7,"Tahun",2021)</f>
        <v>#REF!</v>
      </c>
      <c r="TOP2" t="s">
        <v>764</v>
      </c>
      <c r="TOQ2" s="13">
        <f>GETPIVOTDATA("% Pend. Miskin",$F$7,"Tahun",2020)</f>
        <v>6.6950000000000003</v>
      </c>
      <c r="TOR2" s="13">
        <f>GETPIVOTDATA("% Pend. Miskin",$F$7,"Tahun",2021)</f>
        <v>6.9399999999999995</v>
      </c>
      <c r="TOS2" t="s">
        <v>763</v>
      </c>
      <c r="TOT2" s="13" t="e">
        <f>GETPIVOTDATA("Jml. Pend. Miskin (ribu jiwa)",$A$7,"Tahun",2020)/GETPIVOTDATA("Jml. Pend. Miskin (ribu jiwa)",$K$7,"Tahun",2020)</f>
        <v>#REF!</v>
      </c>
      <c r="TOU2" s="13" t="e">
        <f>GETPIVOTDATA("Jml. Pend. Miskin (ribu jiwa)",$A$7,"Tahun",2021)/GETPIVOTDATA("Jml. Pend. Miskin (ribu jiwa)",$K$7,"Tahun",2021)</f>
        <v>#REF!</v>
      </c>
      <c r="TOX2" t="s">
        <v>764</v>
      </c>
      <c r="TOY2" s="13">
        <f>GETPIVOTDATA("% Pend. Miskin",$F$7,"Tahun",2020)</f>
        <v>6.6950000000000003</v>
      </c>
      <c r="TOZ2" s="13">
        <f>GETPIVOTDATA("% Pend. Miskin",$F$7,"Tahun",2021)</f>
        <v>6.9399999999999995</v>
      </c>
      <c r="TPA2" t="s">
        <v>763</v>
      </c>
      <c r="TPB2" s="13" t="e">
        <f>GETPIVOTDATA("Jml. Pend. Miskin (ribu jiwa)",$A$7,"Tahun",2020)/GETPIVOTDATA("Jml. Pend. Miskin (ribu jiwa)",$K$7,"Tahun",2020)</f>
        <v>#REF!</v>
      </c>
      <c r="TPC2" s="13" t="e">
        <f>GETPIVOTDATA("Jml. Pend. Miskin (ribu jiwa)",$A$7,"Tahun",2021)/GETPIVOTDATA("Jml. Pend. Miskin (ribu jiwa)",$K$7,"Tahun",2021)</f>
        <v>#REF!</v>
      </c>
      <c r="TPF2" t="s">
        <v>764</v>
      </c>
      <c r="TPG2" s="13">
        <f>GETPIVOTDATA("% Pend. Miskin",$F$7,"Tahun",2020)</f>
        <v>6.6950000000000003</v>
      </c>
      <c r="TPH2" s="13">
        <f>GETPIVOTDATA("% Pend. Miskin",$F$7,"Tahun",2021)</f>
        <v>6.9399999999999995</v>
      </c>
      <c r="TPI2" t="s">
        <v>763</v>
      </c>
      <c r="TPJ2" s="13" t="e">
        <f>GETPIVOTDATA("Jml. Pend. Miskin (ribu jiwa)",$A$7,"Tahun",2020)/GETPIVOTDATA("Jml. Pend. Miskin (ribu jiwa)",$K$7,"Tahun",2020)</f>
        <v>#REF!</v>
      </c>
      <c r="TPK2" s="13" t="e">
        <f>GETPIVOTDATA("Jml. Pend. Miskin (ribu jiwa)",$A$7,"Tahun",2021)/GETPIVOTDATA("Jml. Pend. Miskin (ribu jiwa)",$K$7,"Tahun",2021)</f>
        <v>#REF!</v>
      </c>
      <c r="TPN2" t="s">
        <v>764</v>
      </c>
      <c r="TPO2" s="13">
        <f>GETPIVOTDATA("% Pend. Miskin",$F$7,"Tahun",2020)</f>
        <v>6.6950000000000003</v>
      </c>
      <c r="TPP2" s="13">
        <f>GETPIVOTDATA("% Pend. Miskin",$F$7,"Tahun",2021)</f>
        <v>6.9399999999999995</v>
      </c>
      <c r="TPQ2" t="s">
        <v>763</v>
      </c>
      <c r="TPR2" s="13" t="e">
        <f>GETPIVOTDATA("Jml. Pend. Miskin (ribu jiwa)",$A$7,"Tahun",2020)/GETPIVOTDATA("Jml. Pend. Miskin (ribu jiwa)",$K$7,"Tahun",2020)</f>
        <v>#REF!</v>
      </c>
      <c r="TPS2" s="13" t="e">
        <f>GETPIVOTDATA("Jml. Pend. Miskin (ribu jiwa)",$A$7,"Tahun",2021)/GETPIVOTDATA("Jml. Pend. Miskin (ribu jiwa)",$K$7,"Tahun",2021)</f>
        <v>#REF!</v>
      </c>
      <c r="TPV2" t="s">
        <v>764</v>
      </c>
      <c r="TPW2" s="13">
        <f>GETPIVOTDATA("% Pend. Miskin",$F$7,"Tahun",2020)</f>
        <v>6.6950000000000003</v>
      </c>
      <c r="TPX2" s="13">
        <f>GETPIVOTDATA("% Pend. Miskin",$F$7,"Tahun",2021)</f>
        <v>6.9399999999999995</v>
      </c>
      <c r="TPY2" t="s">
        <v>763</v>
      </c>
      <c r="TPZ2" s="13" t="e">
        <f>GETPIVOTDATA("Jml. Pend. Miskin (ribu jiwa)",$A$7,"Tahun",2020)/GETPIVOTDATA("Jml. Pend. Miskin (ribu jiwa)",$K$7,"Tahun",2020)</f>
        <v>#REF!</v>
      </c>
      <c r="TQA2" s="13" t="e">
        <f>GETPIVOTDATA("Jml. Pend. Miskin (ribu jiwa)",$A$7,"Tahun",2021)/GETPIVOTDATA("Jml. Pend. Miskin (ribu jiwa)",$K$7,"Tahun",2021)</f>
        <v>#REF!</v>
      </c>
      <c r="TQD2" t="s">
        <v>764</v>
      </c>
      <c r="TQE2" s="13">
        <f>GETPIVOTDATA("% Pend. Miskin",$F$7,"Tahun",2020)</f>
        <v>6.6950000000000003</v>
      </c>
      <c r="TQF2" s="13">
        <f>GETPIVOTDATA("% Pend. Miskin",$F$7,"Tahun",2021)</f>
        <v>6.9399999999999995</v>
      </c>
      <c r="TQG2" t="s">
        <v>763</v>
      </c>
      <c r="TQH2" s="13" t="e">
        <f>GETPIVOTDATA("Jml. Pend. Miskin (ribu jiwa)",$A$7,"Tahun",2020)/GETPIVOTDATA("Jml. Pend. Miskin (ribu jiwa)",$K$7,"Tahun",2020)</f>
        <v>#REF!</v>
      </c>
      <c r="TQI2" s="13" t="e">
        <f>GETPIVOTDATA("Jml. Pend. Miskin (ribu jiwa)",$A$7,"Tahun",2021)/GETPIVOTDATA("Jml. Pend. Miskin (ribu jiwa)",$K$7,"Tahun",2021)</f>
        <v>#REF!</v>
      </c>
      <c r="TQL2" t="s">
        <v>764</v>
      </c>
      <c r="TQM2" s="13">
        <f>GETPIVOTDATA("% Pend. Miskin",$F$7,"Tahun",2020)</f>
        <v>6.6950000000000003</v>
      </c>
      <c r="TQN2" s="13">
        <f>GETPIVOTDATA("% Pend. Miskin",$F$7,"Tahun",2021)</f>
        <v>6.9399999999999995</v>
      </c>
      <c r="TQO2" t="s">
        <v>763</v>
      </c>
      <c r="TQP2" s="13" t="e">
        <f>GETPIVOTDATA("Jml. Pend. Miskin (ribu jiwa)",$A$7,"Tahun",2020)/GETPIVOTDATA("Jml. Pend. Miskin (ribu jiwa)",$K$7,"Tahun",2020)</f>
        <v>#REF!</v>
      </c>
      <c r="TQQ2" s="13" t="e">
        <f>GETPIVOTDATA("Jml. Pend. Miskin (ribu jiwa)",$A$7,"Tahun",2021)/GETPIVOTDATA("Jml. Pend. Miskin (ribu jiwa)",$K$7,"Tahun",2021)</f>
        <v>#REF!</v>
      </c>
      <c r="TQT2" t="s">
        <v>764</v>
      </c>
      <c r="TQU2" s="13">
        <f>GETPIVOTDATA("% Pend. Miskin",$F$7,"Tahun",2020)</f>
        <v>6.6950000000000003</v>
      </c>
      <c r="TQV2" s="13">
        <f>GETPIVOTDATA("% Pend. Miskin",$F$7,"Tahun",2021)</f>
        <v>6.9399999999999995</v>
      </c>
      <c r="TQW2" t="s">
        <v>763</v>
      </c>
      <c r="TQX2" s="13" t="e">
        <f>GETPIVOTDATA("Jml. Pend. Miskin (ribu jiwa)",$A$7,"Tahun",2020)/GETPIVOTDATA("Jml. Pend. Miskin (ribu jiwa)",$K$7,"Tahun",2020)</f>
        <v>#REF!</v>
      </c>
      <c r="TQY2" s="13" t="e">
        <f>GETPIVOTDATA("Jml. Pend. Miskin (ribu jiwa)",$A$7,"Tahun",2021)/GETPIVOTDATA("Jml. Pend. Miskin (ribu jiwa)",$K$7,"Tahun",2021)</f>
        <v>#REF!</v>
      </c>
      <c r="TRB2" t="s">
        <v>764</v>
      </c>
      <c r="TRC2" s="13">
        <f>GETPIVOTDATA("% Pend. Miskin",$F$7,"Tahun",2020)</f>
        <v>6.6950000000000003</v>
      </c>
      <c r="TRD2" s="13">
        <f>GETPIVOTDATA("% Pend. Miskin",$F$7,"Tahun",2021)</f>
        <v>6.9399999999999995</v>
      </c>
      <c r="TRE2" t="s">
        <v>763</v>
      </c>
      <c r="TRF2" s="13" t="e">
        <f>GETPIVOTDATA("Jml. Pend. Miskin (ribu jiwa)",$A$7,"Tahun",2020)/GETPIVOTDATA("Jml. Pend. Miskin (ribu jiwa)",$K$7,"Tahun",2020)</f>
        <v>#REF!</v>
      </c>
      <c r="TRG2" s="13" t="e">
        <f>GETPIVOTDATA("Jml. Pend. Miskin (ribu jiwa)",$A$7,"Tahun",2021)/GETPIVOTDATA("Jml. Pend. Miskin (ribu jiwa)",$K$7,"Tahun",2021)</f>
        <v>#REF!</v>
      </c>
      <c r="TRJ2" t="s">
        <v>764</v>
      </c>
      <c r="TRK2" s="13">
        <f>GETPIVOTDATA("% Pend. Miskin",$F$7,"Tahun",2020)</f>
        <v>6.6950000000000003</v>
      </c>
      <c r="TRL2" s="13">
        <f>GETPIVOTDATA("% Pend. Miskin",$F$7,"Tahun",2021)</f>
        <v>6.9399999999999995</v>
      </c>
      <c r="TRM2" t="s">
        <v>763</v>
      </c>
      <c r="TRN2" s="13" t="e">
        <f>GETPIVOTDATA("Jml. Pend. Miskin (ribu jiwa)",$A$7,"Tahun",2020)/GETPIVOTDATA("Jml. Pend. Miskin (ribu jiwa)",$K$7,"Tahun",2020)</f>
        <v>#REF!</v>
      </c>
      <c r="TRO2" s="13" t="e">
        <f>GETPIVOTDATA("Jml. Pend. Miskin (ribu jiwa)",$A$7,"Tahun",2021)/GETPIVOTDATA("Jml. Pend. Miskin (ribu jiwa)",$K$7,"Tahun",2021)</f>
        <v>#REF!</v>
      </c>
      <c r="TRR2" t="s">
        <v>764</v>
      </c>
      <c r="TRS2" s="13">
        <f>GETPIVOTDATA("% Pend. Miskin",$F$7,"Tahun",2020)</f>
        <v>6.6950000000000003</v>
      </c>
      <c r="TRT2" s="13">
        <f>GETPIVOTDATA("% Pend. Miskin",$F$7,"Tahun",2021)</f>
        <v>6.9399999999999995</v>
      </c>
      <c r="TRU2" t="s">
        <v>763</v>
      </c>
      <c r="TRV2" s="13" t="e">
        <f>GETPIVOTDATA("Jml. Pend. Miskin (ribu jiwa)",$A$7,"Tahun",2020)/GETPIVOTDATA("Jml. Pend. Miskin (ribu jiwa)",$K$7,"Tahun",2020)</f>
        <v>#REF!</v>
      </c>
      <c r="TRW2" s="13" t="e">
        <f>GETPIVOTDATA("Jml. Pend. Miskin (ribu jiwa)",$A$7,"Tahun",2021)/GETPIVOTDATA("Jml. Pend. Miskin (ribu jiwa)",$K$7,"Tahun",2021)</f>
        <v>#REF!</v>
      </c>
      <c r="TRZ2" t="s">
        <v>764</v>
      </c>
      <c r="TSA2" s="13">
        <f>GETPIVOTDATA("% Pend. Miskin",$F$7,"Tahun",2020)</f>
        <v>6.6950000000000003</v>
      </c>
      <c r="TSB2" s="13">
        <f>GETPIVOTDATA("% Pend. Miskin",$F$7,"Tahun",2021)</f>
        <v>6.9399999999999995</v>
      </c>
      <c r="TSC2" t="s">
        <v>763</v>
      </c>
      <c r="TSD2" s="13" t="e">
        <f>GETPIVOTDATA("Jml. Pend. Miskin (ribu jiwa)",$A$7,"Tahun",2020)/GETPIVOTDATA("Jml. Pend. Miskin (ribu jiwa)",$K$7,"Tahun",2020)</f>
        <v>#REF!</v>
      </c>
      <c r="TSE2" s="13" t="e">
        <f>GETPIVOTDATA("Jml. Pend. Miskin (ribu jiwa)",$A$7,"Tahun",2021)/GETPIVOTDATA("Jml. Pend. Miskin (ribu jiwa)",$K$7,"Tahun",2021)</f>
        <v>#REF!</v>
      </c>
      <c r="TSH2" t="s">
        <v>764</v>
      </c>
      <c r="TSI2" s="13">
        <f>GETPIVOTDATA("% Pend. Miskin",$F$7,"Tahun",2020)</f>
        <v>6.6950000000000003</v>
      </c>
      <c r="TSJ2" s="13">
        <f>GETPIVOTDATA("% Pend. Miskin",$F$7,"Tahun",2021)</f>
        <v>6.9399999999999995</v>
      </c>
      <c r="TSK2" t="s">
        <v>763</v>
      </c>
      <c r="TSL2" s="13" t="e">
        <f>GETPIVOTDATA("Jml. Pend. Miskin (ribu jiwa)",$A$7,"Tahun",2020)/GETPIVOTDATA("Jml. Pend. Miskin (ribu jiwa)",$K$7,"Tahun",2020)</f>
        <v>#REF!</v>
      </c>
      <c r="TSM2" s="13" t="e">
        <f>GETPIVOTDATA("Jml. Pend. Miskin (ribu jiwa)",$A$7,"Tahun",2021)/GETPIVOTDATA("Jml. Pend. Miskin (ribu jiwa)",$K$7,"Tahun",2021)</f>
        <v>#REF!</v>
      </c>
      <c r="TSP2" t="s">
        <v>764</v>
      </c>
      <c r="TSQ2" s="13">
        <f>GETPIVOTDATA("% Pend. Miskin",$F$7,"Tahun",2020)</f>
        <v>6.6950000000000003</v>
      </c>
      <c r="TSR2" s="13">
        <f>GETPIVOTDATA("% Pend. Miskin",$F$7,"Tahun",2021)</f>
        <v>6.9399999999999995</v>
      </c>
      <c r="TSS2" t="s">
        <v>763</v>
      </c>
      <c r="TST2" s="13" t="e">
        <f>GETPIVOTDATA("Jml. Pend. Miskin (ribu jiwa)",$A$7,"Tahun",2020)/GETPIVOTDATA("Jml. Pend. Miskin (ribu jiwa)",$K$7,"Tahun",2020)</f>
        <v>#REF!</v>
      </c>
      <c r="TSU2" s="13" t="e">
        <f>GETPIVOTDATA("Jml. Pend. Miskin (ribu jiwa)",$A$7,"Tahun",2021)/GETPIVOTDATA("Jml. Pend. Miskin (ribu jiwa)",$K$7,"Tahun",2021)</f>
        <v>#REF!</v>
      </c>
      <c r="TSX2" t="s">
        <v>764</v>
      </c>
      <c r="TSY2" s="13">
        <f>GETPIVOTDATA("% Pend. Miskin",$F$7,"Tahun",2020)</f>
        <v>6.6950000000000003</v>
      </c>
      <c r="TSZ2" s="13">
        <f>GETPIVOTDATA("% Pend. Miskin",$F$7,"Tahun",2021)</f>
        <v>6.9399999999999995</v>
      </c>
      <c r="TTA2" t="s">
        <v>763</v>
      </c>
      <c r="TTB2" s="13" t="e">
        <f>GETPIVOTDATA("Jml. Pend. Miskin (ribu jiwa)",$A$7,"Tahun",2020)/GETPIVOTDATA("Jml. Pend. Miskin (ribu jiwa)",$K$7,"Tahun",2020)</f>
        <v>#REF!</v>
      </c>
      <c r="TTC2" s="13" t="e">
        <f>GETPIVOTDATA("Jml. Pend. Miskin (ribu jiwa)",$A$7,"Tahun",2021)/GETPIVOTDATA("Jml. Pend. Miskin (ribu jiwa)",$K$7,"Tahun",2021)</f>
        <v>#REF!</v>
      </c>
      <c r="TTF2" t="s">
        <v>764</v>
      </c>
      <c r="TTG2" s="13">
        <f>GETPIVOTDATA("% Pend. Miskin",$F$7,"Tahun",2020)</f>
        <v>6.6950000000000003</v>
      </c>
      <c r="TTH2" s="13">
        <f>GETPIVOTDATA("% Pend. Miskin",$F$7,"Tahun",2021)</f>
        <v>6.9399999999999995</v>
      </c>
      <c r="TTI2" t="s">
        <v>763</v>
      </c>
      <c r="TTJ2" s="13" t="e">
        <f>GETPIVOTDATA("Jml. Pend. Miskin (ribu jiwa)",$A$7,"Tahun",2020)/GETPIVOTDATA("Jml. Pend. Miskin (ribu jiwa)",$K$7,"Tahun",2020)</f>
        <v>#REF!</v>
      </c>
      <c r="TTK2" s="13" t="e">
        <f>GETPIVOTDATA("Jml. Pend. Miskin (ribu jiwa)",$A$7,"Tahun",2021)/GETPIVOTDATA("Jml. Pend. Miskin (ribu jiwa)",$K$7,"Tahun",2021)</f>
        <v>#REF!</v>
      </c>
      <c r="TTN2" t="s">
        <v>764</v>
      </c>
      <c r="TTO2" s="13">
        <f>GETPIVOTDATA("% Pend. Miskin",$F$7,"Tahun",2020)</f>
        <v>6.6950000000000003</v>
      </c>
      <c r="TTP2" s="13">
        <f>GETPIVOTDATA("% Pend. Miskin",$F$7,"Tahun",2021)</f>
        <v>6.9399999999999995</v>
      </c>
      <c r="TTQ2" t="s">
        <v>763</v>
      </c>
      <c r="TTR2" s="13" t="e">
        <f>GETPIVOTDATA("Jml. Pend. Miskin (ribu jiwa)",$A$7,"Tahun",2020)/GETPIVOTDATA("Jml. Pend. Miskin (ribu jiwa)",$K$7,"Tahun",2020)</f>
        <v>#REF!</v>
      </c>
      <c r="TTS2" s="13" t="e">
        <f>GETPIVOTDATA("Jml. Pend. Miskin (ribu jiwa)",$A$7,"Tahun",2021)/GETPIVOTDATA("Jml. Pend. Miskin (ribu jiwa)",$K$7,"Tahun",2021)</f>
        <v>#REF!</v>
      </c>
      <c r="TTV2" t="s">
        <v>764</v>
      </c>
      <c r="TTW2" s="13">
        <f>GETPIVOTDATA("% Pend. Miskin",$F$7,"Tahun",2020)</f>
        <v>6.6950000000000003</v>
      </c>
      <c r="TTX2" s="13">
        <f>GETPIVOTDATA("% Pend. Miskin",$F$7,"Tahun",2021)</f>
        <v>6.9399999999999995</v>
      </c>
      <c r="TTY2" t="s">
        <v>763</v>
      </c>
      <c r="TTZ2" s="13" t="e">
        <f>GETPIVOTDATA("Jml. Pend. Miskin (ribu jiwa)",$A$7,"Tahun",2020)/GETPIVOTDATA("Jml. Pend. Miskin (ribu jiwa)",$K$7,"Tahun",2020)</f>
        <v>#REF!</v>
      </c>
      <c r="TUA2" s="13" t="e">
        <f>GETPIVOTDATA("Jml. Pend. Miskin (ribu jiwa)",$A$7,"Tahun",2021)/GETPIVOTDATA("Jml. Pend. Miskin (ribu jiwa)",$K$7,"Tahun",2021)</f>
        <v>#REF!</v>
      </c>
      <c r="TUD2" t="s">
        <v>764</v>
      </c>
      <c r="TUE2" s="13">
        <f>GETPIVOTDATA("% Pend. Miskin",$F$7,"Tahun",2020)</f>
        <v>6.6950000000000003</v>
      </c>
      <c r="TUF2" s="13">
        <f>GETPIVOTDATA("% Pend. Miskin",$F$7,"Tahun",2021)</f>
        <v>6.9399999999999995</v>
      </c>
      <c r="TUG2" t="s">
        <v>763</v>
      </c>
      <c r="TUH2" s="13" t="e">
        <f>GETPIVOTDATA("Jml. Pend. Miskin (ribu jiwa)",$A$7,"Tahun",2020)/GETPIVOTDATA("Jml. Pend. Miskin (ribu jiwa)",$K$7,"Tahun",2020)</f>
        <v>#REF!</v>
      </c>
      <c r="TUI2" s="13" t="e">
        <f>GETPIVOTDATA("Jml. Pend. Miskin (ribu jiwa)",$A$7,"Tahun",2021)/GETPIVOTDATA("Jml. Pend. Miskin (ribu jiwa)",$K$7,"Tahun",2021)</f>
        <v>#REF!</v>
      </c>
      <c r="TUL2" t="s">
        <v>764</v>
      </c>
      <c r="TUM2" s="13">
        <f>GETPIVOTDATA("% Pend. Miskin",$F$7,"Tahun",2020)</f>
        <v>6.6950000000000003</v>
      </c>
      <c r="TUN2" s="13">
        <f>GETPIVOTDATA("% Pend. Miskin",$F$7,"Tahun",2021)</f>
        <v>6.9399999999999995</v>
      </c>
      <c r="TUO2" t="s">
        <v>763</v>
      </c>
      <c r="TUP2" s="13" t="e">
        <f>GETPIVOTDATA("Jml. Pend. Miskin (ribu jiwa)",$A$7,"Tahun",2020)/GETPIVOTDATA("Jml. Pend. Miskin (ribu jiwa)",$K$7,"Tahun",2020)</f>
        <v>#REF!</v>
      </c>
      <c r="TUQ2" s="13" t="e">
        <f>GETPIVOTDATA("Jml. Pend. Miskin (ribu jiwa)",$A$7,"Tahun",2021)/GETPIVOTDATA("Jml. Pend. Miskin (ribu jiwa)",$K$7,"Tahun",2021)</f>
        <v>#REF!</v>
      </c>
      <c r="TUT2" t="s">
        <v>764</v>
      </c>
      <c r="TUU2" s="13">
        <f>GETPIVOTDATA("% Pend. Miskin",$F$7,"Tahun",2020)</f>
        <v>6.6950000000000003</v>
      </c>
      <c r="TUV2" s="13">
        <f>GETPIVOTDATA("% Pend. Miskin",$F$7,"Tahun",2021)</f>
        <v>6.9399999999999995</v>
      </c>
      <c r="TUW2" t="s">
        <v>763</v>
      </c>
      <c r="TUX2" s="13" t="e">
        <f>GETPIVOTDATA("Jml. Pend. Miskin (ribu jiwa)",$A$7,"Tahun",2020)/GETPIVOTDATA("Jml. Pend. Miskin (ribu jiwa)",$K$7,"Tahun",2020)</f>
        <v>#REF!</v>
      </c>
      <c r="TUY2" s="13" t="e">
        <f>GETPIVOTDATA("Jml. Pend. Miskin (ribu jiwa)",$A$7,"Tahun",2021)/GETPIVOTDATA("Jml. Pend. Miskin (ribu jiwa)",$K$7,"Tahun",2021)</f>
        <v>#REF!</v>
      </c>
      <c r="TVB2" t="s">
        <v>764</v>
      </c>
      <c r="TVC2" s="13">
        <f>GETPIVOTDATA("% Pend. Miskin",$F$7,"Tahun",2020)</f>
        <v>6.6950000000000003</v>
      </c>
      <c r="TVD2" s="13">
        <f>GETPIVOTDATA("% Pend. Miskin",$F$7,"Tahun",2021)</f>
        <v>6.9399999999999995</v>
      </c>
      <c r="TVE2" t="s">
        <v>763</v>
      </c>
      <c r="TVF2" s="13" t="e">
        <f>GETPIVOTDATA("Jml. Pend. Miskin (ribu jiwa)",$A$7,"Tahun",2020)/GETPIVOTDATA("Jml. Pend. Miskin (ribu jiwa)",$K$7,"Tahun",2020)</f>
        <v>#REF!</v>
      </c>
      <c r="TVG2" s="13" t="e">
        <f>GETPIVOTDATA("Jml. Pend. Miskin (ribu jiwa)",$A$7,"Tahun",2021)/GETPIVOTDATA("Jml. Pend. Miskin (ribu jiwa)",$K$7,"Tahun",2021)</f>
        <v>#REF!</v>
      </c>
      <c r="TVJ2" t="s">
        <v>764</v>
      </c>
      <c r="TVK2" s="13">
        <f>GETPIVOTDATA("% Pend. Miskin",$F$7,"Tahun",2020)</f>
        <v>6.6950000000000003</v>
      </c>
      <c r="TVL2" s="13">
        <f>GETPIVOTDATA("% Pend. Miskin",$F$7,"Tahun",2021)</f>
        <v>6.9399999999999995</v>
      </c>
      <c r="TVM2" t="s">
        <v>763</v>
      </c>
      <c r="TVN2" s="13" t="e">
        <f>GETPIVOTDATA("Jml. Pend. Miskin (ribu jiwa)",$A$7,"Tahun",2020)/GETPIVOTDATA("Jml. Pend. Miskin (ribu jiwa)",$K$7,"Tahun",2020)</f>
        <v>#REF!</v>
      </c>
      <c r="TVO2" s="13" t="e">
        <f>GETPIVOTDATA("Jml. Pend. Miskin (ribu jiwa)",$A$7,"Tahun",2021)/GETPIVOTDATA("Jml. Pend. Miskin (ribu jiwa)",$K$7,"Tahun",2021)</f>
        <v>#REF!</v>
      </c>
      <c r="TVR2" t="s">
        <v>764</v>
      </c>
      <c r="TVS2" s="13">
        <f>GETPIVOTDATA("% Pend. Miskin",$F$7,"Tahun",2020)</f>
        <v>6.6950000000000003</v>
      </c>
      <c r="TVT2" s="13">
        <f>GETPIVOTDATA("% Pend. Miskin",$F$7,"Tahun",2021)</f>
        <v>6.9399999999999995</v>
      </c>
      <c r="TVU2" t="s">
        <v>763</v>
      </c>
      <c r="TVV2" s="13" t="e">
        <f>GETPIVOTDATA("Jml. Pend. Miskin (ribu jiwa)",$A$7,"Tahun",2020)/GETPIVOTDATA("Jml. Pend. Miskin (ribu jiwa)",$K$7,"Tahun",2020)</f>
        <v>#REF!</v>
      </c>
      <c r="TVW2" s="13" t="e">
        <f>GETPIVOTDATA("Jml. Pend. Miskin (ribu jiwa)",$A$7,"Tahun",2021)/GETPIVOTDATA("Jml. Pend. Miskin (ribu jiwa)",$K$7,"Tahun",2021)</f>
        <v>#REF!</v>
      </c>
      <c r="TVZ2" t="s">
        <v>764</v>
      </c>
      <c r="TWA2" s="13">
        <f>GETPIVOTDATA("% Pend. Miskin",$F$7,"Tahun",2020)</f>
        <v>6.6950000000000003</v>
      </c>
      <c r="TWB2" s="13">
        <f>GETPIVOTDATA("% Pend. Miskin",$F$7,"Tahun",2021)</f>
        <v>6.9399999999999995</v>
      </c>
      <c r="TWC2" t="s">
        <v>763</v>
      </c>
      <c r="TWD2" s="13" t="e">
        <f>GETPIVOTDATA("Jml. Pend. Miskin (ribu jiwa)",$A$7,"Tahun",2020)/GETPIVOTDATA("Jml. Pend. Miskin (ribu jiwa)",$K$7,"Tahun",2020)</f>
        <v>#REF!</v>
      </c>
      <c r="TWE2" s="13" t="e">
        <f>GETPIVOTDATA("Jml. Pend. Miskin (ribu jiwa)",$A$7,"Tahun",2021)/GETPIVOTDATA("Jml. Pend. Miskin (ribu jiwa)",$K$7,"Tahun",2021)</f>
        <v>#REF!</v>
      </c>
      <c r="TWH2" t="s">
        <v>764</v>
      </c>
      <c r="TWI2" s="13">
        <f>GETPIVOTDATA("% Pend. Miskin",$F$7,"Tahun",2020)</f>
        <v>6.6950000000000003</v>
      </c>
      <c r="TWJ2" s="13">
        <f>GETPIVOTDATA("% Pend. Miskin",$F$7,"Tahun",2021)</f>
        <v>6.9399999999999995</v>
      </c>
      <c r="TWK2" t="s">
        <v>763</v>
      </c>
      <c r="TWL2" s="13" t="e">
        <f>GETPIVOTDATA("Jml. Pend. Miskin (ribu jiwa)",$A$7,"Tahun",2020)/GETPIVOTDATA("Jml. Pend. Miskin (ribu jiwa)",$K$7,"Tahun",2020)</f>
        <v>#REF!</v>
      </c>
      <c r="TWM2" s="13" t="e">
        <f>GETPIVOTDATA("Jml. Pend. Miskin (ribu jiwa)",$A$7,"Tahun",2021)/GETPIVOTDATA("Jml. Pend. Miskin (ribu jiwa)",$K$7,"Tahun",2021)</f>
        <v>#REF!</v>
      </c>
      <c r="TWP2" t="s">
        <v>764</v>
      </c>
      <c r="TWQ2" s="13">
        <f>GETPIVOTDATA("% Pend. Miskin",$F$7,"Tahun",2020)</f>
        <v>6.6950000000000003</v>
      </c>
      <c r="TWR2" s="13">
        <f>GETPIVOTDATA("% Pend. Miskin",$F$7,"Tahun",2021)</f>
        <v>6.9399999999999995</v>
      </c>
      <c r="TWS2" t="s">
        <v>763</v>
      </c>
      <c r="TWT2" s="13" t="e">
        <f>GETPIVOTDATA("Jml. Pend. Miskin (ribu jiwa)",$A$7,"Tahun",2020)/GETPIVOTDATA("Jml. Pend. Miskin (ribu jiwa)",$K$7,"Tahun",2020)</f>
        <v>#REF!</v>
      </c>
      <c r="TWU2" s="13" t="e">
        <f>GETPIVOTDATA("Jml. Pend. Miskin (ribu jiwa)",$A$7,"Tahun",2021)/GETPIVOTDATA("Jml. Pend. Miskin (ribu jiwa)",$K$7,"Tahun",2021)</f>
        <v>#REF!</v>
      </c>
      <c r="TWX2" t="s">
        <v>764</v>
      </c>
      <c r="TWY2" s="13">
        <f>GETPIVOTDATA("% Pend. Miskin",$F$7,"Tahun",2020)</f>
        <v>6.6950000000000003</v>
      </c>
      <c r="TWZ2" s="13">
        <f>GETPIVOTDATA("% Pend. Miskin",$F$7,"Tahun",2021)</f>
        <v>6.9399999999999995</v>
      </c>
      <c r="TXA2" t="s">
        <v>763</v>
      </c>
      <c r="TXB2" s="13" t="e">
        <f>GETPIVOTDATA("Jml. Pend. Miskin (ribu jiwa)",$A$7,"Tahun",2020)/GETPIVOTDATA("Jml. Pend. Miskin (ribu jiwa)",$K$7,"Tahun",2020)</f>
        <v>#REF!</v>
      </c>
      <c r="TXC2" s="13" t="e">
        <f>GETPIVOTDATA("Jml. Pend. Miskin (ribu jiwa)",$A$7,"Tahun",2021)/GETPIVOTDATA("Jml. Pend. Miskin (ribu jiwa)",$K$7,"Tahun",2021)</f>
        <v>#REF!</v>
      </c>
      <c r="TXF2" t="s">
        <v>764</v>
      </c>
      <c r="TXG2" s="13">
        <f>GETPIVOTDATA("% Pend. Miskin",$F$7,"Tahun",2020)</f>
        <v>6.6950000000000003</v>
      </c>
      <c r="TXH2" s="13">
        <f>GETPIVOTDATA("% Pend. Miskin",$F$7,"Tahun",2021)</f>
        <v>6.9399999999999995</v>
      </c>
      <c r="TXI2" t="s">
        <v>763</v>
      </c>
      <c r="TXJ2" s="13" t="e">
        <f>GETPIVOTDATA("Jml. Pend. Miskin (ribu jiwa)",$A$7,"Tahun",2020)/GETPIVOTDATA("Jml. Pend. Miskin (ribu jiwa)",$K$7,"Tahun",2020)</f>
        <v>#REF!</v>
      </c>
      <c r="TXK2" s="13" t="e">
        <f>GETPIVOTDATA("Jml. Pend. Miskin (ribu jiwa)",$A$7,"Tahun",2021)/GETPIVOTDATA("Jml. Pend. Miskin (ribu jiwa)",$K$7,"Tahun",2021)</f>
        <v>#REF!</v>
      </c>
      <c r="TXN2" t="s">
        <v>764</v>
      </c>
      <c r="TXO2" s="13">
        <f>GETPIVOTDATA("% Pend. Miskin",$F$7,"Tahun",2020)</f>
        <v>6.6950000000000003</v>
      </c>
      <c r="TXP2" s="13">
        <f>GETPIVOTDATA("% Pend. Miskin",$F$7,"Tahun",2021)</f>
        <v>6.9399999999999995</v>
      </c>
      <c r="TXQ2" t="s">
        <v>763</v>
      </c>
      <c r="TXR2" s="13" t="e">
        <f>GETPIVOTDATA("Jml. Pend. Miskin (ribu jiwa)",$A$7,"Tahun",2020)/GETPIVOTDATA("Jml. Pend. Miskin (ribu jiwa)",$K$7,"Tahun",2020)</f>
        <v>#REF!</v>
      </c>
      <c r="TXS2" s="13" t="e">
        <f>GETPIVOTDATA("Jml. Pend. Miskin (ribu jiwa)",$A$7,"Tahun",2021)/GETPIVOTDATA("Jml. Pend. Miskin (ribu jiwa)",$K$7,"Tahun",2021)</f>
        <v>#REF!</v>
      </c>
      <c r="TXV2" t="s">
        <v>764</v>
      </c>
      <c r="TXW2" s="13">
        <f>GETPIVOTDATA("% Pend. Miskin",$F$7,"Tahun",2020)</f>
        <v>6.6950000000000003</v>
      </c>
      <c r="TXX2" s="13">
        <f>GETPIVOTDATA("% Pend. Miskin",$F$7,"Tahun",2021)</f>
        <v>6.9399999999999995</v>
      </c>
      <c r="TXY2" t="s">
        <v>763</v>
      </c>
      <c r="TXZ2" s="13" t="e">
        <f>GETPIVOTDATA("Jml. Pend. Miskin (ribu jiwa)",$A$7,"Tahun",2020)/GETPIVOTDATA("Jml. Pend. Miskin (ribu jiwa)",$K$7,"Tahun",2020)</f>
        <v>#REF!</v>
      </c>
      <c r="TYA2" s="13" t="e">
        <f>GETPIVOTDATA("Jml. Pend. Miskin (ribu jiwa)",$A$7,"Tahun",2021)/GETPIVOTDATA("Jml. Pend. Miskin (ribu jiwa)",$K$7,"Tahun",2021)</f>
        <v>#REF!</v>
      </c>
      <c r="TYD2" t="s">
        <v>764</v>
      </c>
      <c r="TYE2" s="13">
        <f>GETPIVOTDATA("% Pend. Miskin",$F$7,"Tahun",2020)</f>
        <v>6.6950000000000003</v>
      </c>
      <c r="TYF2" s="13">
        <f>GETPIVOTDATA("% Pend. Miskin",$F$7,"Tahun",2021)</f>
        <v>6.9399999999999995</v>
      </c>
      <c r="TYG2" t="s">
        <v>763</v>
      </c>
      <c r="TYH2" s="13" t="e">
        <f>GETPIVOTDATA("Jml. Pend. Miskin (ribu jiwa)",$A$7,"Tahun",2020)/GETPIVOTDATA("Jml. Pend. Miskin (ribu jiwa)",$K$7,"Tahun",2020)</f>
        <v>#REF!</v>
      </c>
      <c r="TYI2" s="13" t="e">
        <f>GETPIVOTDATA("Jml. Pend. Miskin (ribu jiwa)",$A$7,"Tahun",2021)/GETPIVOTDATA("Jml. Pend. Miskin (ribu jiwa)",$K$7,"Tahun",2021)</f>
        <v>#REF!</v>
      </c>
      <c r="TYL2" t="s">
        <v>764</v>
      </c>
      <c r="TYM2" s="13">
        <f>GETPIVOTDATA("% Pend. Miskin",$F$7,"Tahun",2020)</f>
        <v>6.6950000000000003</v>
      </c>
      <c r="TYN2" s="13">
        <f>GETPIVOTDATA("% Pend. Miskin",$F$7,"Tahun",2021)</f>
        <v>6.9399999999999995</v>
      </c>
      <c r="TYO2" t="s">
        <v>763</v>
      </c>
      <c r="TYP2" s="13" t="e">
        <f>GETPIVOTDATA("Jml. Pend. Miskin (ribu jiwa)",$A$7,"Tahun",2020)/GETPIVOTDATA("Jml. Pend. Miskin (ribu jiwa)",$K$7,"Tahun",2020)</f>
        <v>#REF!</v>
      </c>
      <c r="TYQ2" s="13" t="e">
        <f>GETPIVOTDATA("Jml. Pend. Miskin (ribu jiwa)",$A$7,"Tahun",2021)/GETPIVOTDATA("Jml. Pend. Miskin (ribu jiwa)",$K$7,"Tahun",2021)</f>
        <v>#REF!</v>
      </c>
      <c r="TYT2" t="s">
        <v>764</v>
      </c>
      <c r="TYU2" s="13">
        <f>GETPIVOTDATA("% Pend. Miskin",$F$7,"Tahun",2020)</f>
        <v>6.6950000000000003</v>
      </c>
      <c r="TYV2" s="13">
        <f>GETPIVOTDATA("% Pend. Miskin",$F$7,"Tahun",2021)</f>
        <v>6.9399999999999995</v>
      </c>
      <c r="TYW2" t="s">
        <v>763</v>
      </c>
      <c r="TYX2" s="13" t="e">
        <f>GETPIVOTDATA("Jml. Pend. Miskin (ribu jiwa)",$A$7,"Tahun",2020)/GETPIVOTDATA("Jml. Pend. Miskin (ribu jiwa)",$K$7,"Tahun",2020)</f>
        <v>#REF!</v>
      </c>
      <c r="TYY2" s="13" t="e">
        <f>GETPIVOTDATA("Jml. Pend. Miskin (ribu jiwa)",$A$7,"Tahun",2021)/GETPIVOTDATA("Jml. Pend. Miskin (ribu jiwa)",$K$7,"Tahun",2021)</f>
        <v>#REF!</v>
      </c>
      <c r="TZB2" t="s">
        <v>764</v>
      </c>
      <c r="TZC2" s="13">
        <f>GETPIVOTDATA("% Pend. Miskin",$F$7,"Tahun",2020)</f>
        <v>6.6950000000000003</v>
      </c>
      <c r="TZD2" s="13">
        <f>GETPIVOTDATA("% Pend. Miskin",$F$7,"Tahun",2021)</f>
        <v>6.9399999999999995</v>
      </c>
      <c r="TZE2" t="s">
        <v>763</v>
      </c>
      <c r="TZF2" s="13" t="e">
        <f>GETPIVOTDATA("Jml. Pend. Miskin (ribu jiwa)",$A$7,"Tahun",2020)/GETPIVOTDATA("Jml. Pend. Miskin (ribu jiwa)",$K$7,"Tahun",2020)</f>
        <v>#REF!</v>
      </c>
      <c r="TZG2" s="13" t="e">
        <f>GETPIVOTDATA("Jml. Pend. Miskin (ribu jiwa)",$A$7,"Tahun",2021)/GETPIVOTDATA("Jml. Pend. Miskin (ribu jiwa)",$K$7,"Tahun",2021)</f>
        <v>#REF!</v>
      </c>
      <c r="TZJ2" t="s">
        <v>764</v>
      </c>
      <c r="TZK2" s="13">
        <f>GETPIVOTDATA("% Pend. Miskin",$F$7,"Tahun",2020)</f>
        <v>6.6950000000000003</v>
      </c>
      <c r="TZL2" s="13">
        <f>GETPIVOTDATA("% Pend. Miskin",$F$7,"Tahun",2021)</f>
        <v>6.9399999999999995</v>
      </c>
      <c r="TZM2" t="s">
        <v>763</v>
      </c>
      <c r="TZN2" s="13" t="e">
        <f>GETPIVOTDATA("Jml. Pend. Miskin (ribu jiwa)",$A$7,"Tahun",2020)/GETPIVOTDATA("Jml. Pend. Miskin (ribu jiwa)",$K$7,"Tahun",2020)</f>
        <v>#REF!</v>
      </c>
      <c r="TZO2" s="13" t="e">
        <f>GETPIVOTDATA("Jml. Pend. Miskin (ribu jiwa)",$A$7,"Tahun",2021)/GETPIVOTDATA("Jml. Pend. Miskin (ribu jiwa)",$K$7,"Tahun",2021)</f>
        <v>#REF!</v>
      </c>
      <c r="TZR2" t="s">
        <v>764</v>
      </c>
      <c r="TZS2" s="13">
        <f>GETPIVOTDATA("% Pend. Miskin",$F$7,"Tahun",2020)</f>
        <v>6.6950000000000003</v>
      </c>
      <c r="TZT2" s="13">
        <f>GETPIVOTDATA("% Pend. Miskin",$F$7,"Tahun",2021)</f>
        <v>6.9399999999999995</v>
      </c>
      <c r="TZU2" t="s">
        <v>763</v>
      </c>
      <c r="TZV2" s="13" t="e">
        <f>GETPIVOTDATA("Jml. Pend. Miskin (ribu jiwa)",$A$7,"Tahun",2020)/GETPIVOTDATA("Jml. Pend. Miskin (ribu jiwa)",$K$7,"Tahun",2020)</f>
        <v>#REF!</v>
      </c>
      <c r="TZW2" s="13" t="e">
        <f>GETPIVOTDATA("Jml. Pend. Miskin (ribu jiwa)",$A$7,"Tahun",2021)/GETPIVOTDATA("Jml. Pend. Miskin (ribu jiwa)",$K$7,"Tahun",2021)</f>
        <v>#REF!</v>
      </c>
      <c r="TZZ2" t="s">
        <v>764</v>
      </c>
      <c r="UAA2" s="13">
        <f>GETPIVOTDATA("% Pend. Miskin",$F$7,"Tahun",2020)</f>
        <v>6.6950000000000003</v>
      </c>
      <c r="UAB2" s="13">
        <f>GETPIVOTDATA("% Pend. Miskin",$F$7,"Tahun",2021)</f>
        <v>6.9399999999999995</v>
      </c>
      <c r="UAC2" t="s">
        <v>763</v>
      </c>
      <c r="UAD2" s="13" t="e">
        <f>GETPIVOTDATA("Jml. Pend. Miskin (ribu jiwa)",$A$7,"Tahun",2020)/GETPIVOTDATA("Jml. Pend. Miskin (ribu jiwa)",$K$7,"Tahun",2020)</f>
        <v>#REF!</v>
      </c>
      <c r="UAE2" s="13" t="e">
        <f>GETPIVOTDATA("Jml. Pend. Miskin (ribu jiwa)",$A$7,"Tahun",2021)/GETPIVOTDATA("Jml. Pend. Miskin (ribu jiwa)",$K$7,"Tahun",2021)</f>
        <v>#REF!</v>
      </c>
      <c r="UAH2" t="s">
        <v>764</v>
      </c>
      <c r="UAI2" s="13">
        <f>GETPIVOTDATA("% Pend. Miskin",$F$7,"Tahun",2020)</f>
        <v>6.6950000000000003</v>
      </c>
      <c r="UAJ2" s="13">
        <f>GETPIVOTDATA("% Pend. Miskin",$F$7,"Tahun",2021)</f>
        <v>6.9399999999999995</v>
      </c>
      <c r="UAK2" t="s">
        <v>763</v>
      </c>
      <c r="UAL2" s="13" t="e">
        <f>GETPIVOTDATA("Jml. Pend. Miskin (ribu jiwa)",$A$7,"Tahun",2020)/GETPIVOTDATA("Jml. Pend. Miskin (ribu jiwa)",$K$7,"Tahun",2020)</f>
        <v>#REF!</v>
      </c>
      <c r="UAM2" s="13" t="e">
        <f>GETPIVOTDATA("Jml. Pend. Miskin (ribu jiwa)",$A$7,"Tahun",2021)/GETPIVOTDATA("Jml. Pend. Miskin (ribu jiwa)",$K$7,"Tahun",2021)</f>
        <v>#REF!</v>
      </c>
      <c r="UAP2" t="s">
        <v>764</v>
      </c>
      <c r="UAQ2" s="13">
        <f>GETPIVOTDATA("% Pend. Miskin",$F$7,"Tahun",2020)</f>
        <v>6.6950000000000003</v>
      </c>
      <c r="UAR2" s="13">
        <f>GETPIVOTDATA("% Pend. Miskin",$F$7,"Tahun",2021)</f>
        <v>6.9399999999999995</v>
      </c>
      <c r="UAS2" t="s">
        <v>763</v>
      </c>
      <c r="UAT2" s="13" t="e">
        <f>GETPIVOTDATA("Jml. Pend. Miskin (ribu jiwa)",$A$7,"Tahun",2020)/GETPIVOTDATA("Jml. Pend. Miskin (ribu jiwa)",$K$7,"Tahun",2020)</f>
        <v>#REF!</v>
      </c>
      <c r="UAU2" s="13" t="e">
        <f>GETPIVOTDATA("Jml. Pend. Miskin (ribu jiwa)",$A$7,"Tahun",2021)/GETPIVOTDATA("Jml. Pend. Miskin (ribu jiwa)",$K$7,"Tahun",2021)</f>
        <v>#REF!</v>
      </c>
      <c r="UAX2" t="s">
        <v>764</v>
      </c>
      <c r="UAY2" s="13">
        <f>GETPIVOTDATA("% Pend. Miskin",$F$7,"Tahun",2020)</f>
        <v>6.6950000000000003</v>
      </c>
      <c r="UAZ2" s="13">
        <f>GETPIVOTDATA("% Pend. Miskin",$F$7,"Tahun",2021)</f>
        <v>6.9399999999999995</v>
      </c>
      <c r="UBA2" t="s">
        <v>763</v>
      </c>
      <c r="UBB2" s="13" t="e">
        <f>GETPIVOTDATA("Jml. Pend. Miskin (ribu jiwa)",$A$7,"Tahun",2020)/GETPIVOTDATA("Jml. Pend. Miskin (ribu jiwa)",$K$7,"Tahun",2020)</f>
        <v>#REF!</v>
      </c>
      <c r="UBC2" s="13" t="e">
        <f>GETPIVOTDATA("Jml. Pend. Miskin (ribu jiwa)",$A$7,"Tahun",2021)/GETPIVOTDATA("Jml. Pend. Miskin (ribu jiwa)",$K$7,"Tahun",2021)</f>
        <v>#REF!</v>
      </c>
      <c r="UBF2" t="s">
        <v>764</v>
      </c>
      <c r="UBG2" s="13">
        <f>GETPIVOTDATA("% Pend. Miskin",$F$7,"Tahun",2020)</f>
        <v>6.6950000000000003</v>
      </c>
      <c r="UBH2" s="13">
        <f>GETPIVOTDATA("% Pend. Miskin",$F$7,"Tahun",2021)</f>
        <v>6.9399999999999995</v>
      </c>
      <c r="UBI2" t="s">
        <v>763</v>
      </c>
      <c r="UBJ2" s="13" t="e">
        <f>GETPIVOTDATA("Jml. Pend. Miskin (ribu jiwa)",$A$7,"Tahun",2020)/GETPIVOTDATA("Jml. Pend. Miskin (ribu jiwa)",$K$7,"Tahun",2020)</f>
        <v>#REF!</v>
      </c>
      <c r="UBK2" s="13" t="e">
        <f>GETPIVOTDATA("Jml. Pend. Miskin (ribu jiwa)",$A$7,"Tahun",2021)/GETPIVOTDATA("Jml. Pend. Miskin (ribu jiwa)",$K$7,"Tahun",2021)</f>
        <v>#REF!</v>
      </c>
      <c r="UBN2" t="s">
        <v>764</v>
      </c>
      <c r="UBO2" s="13">
        <f>GETPIVOTDATA("% Pend. Miskin",$F$7,"Tahun",2020)</f>
        <v>6.6950000000000003</v>
      </c>
      <c r="UBP2" s="13">
        <f>GETPIVOTDATA("% Pend. Miskin",$F$7,"Tahun",2021)</f>
        <v>6.9399999999999995</v>
      </c>
      <c r="UBQ2" t="s">
        <v>763</v>
      </c>
      <c r="UBR2" s="13" t="e">
        <f>GETPIVOTDATA("Jml. Pend. Miskin (ribu jiwa)",$A$7,"Tahun",2020)/GETPIVOTDATA("Jml. Pend. Miskin (ribu jiwa)",$K$7,"Tahun",2020)</f>
        <v>#REF!</v>
      </c>
      <c r="UBS2" s="13" t="e">
        <f>GETPIVOTDATA("Jml. Pend. Miskin (ribu jiwa)",$A$7,"Tahun",2021)/GETPIVOTDATA("Jml. Pend. Miskin (ribu jiwa)",$K$7,"Tahun",2021)</f>
        <v>#REF!</v>
      </c>
      <c r="UBV2" t="s">
        <v>764</v>
      </c>
      <c r="UBW2" s="13">
        <f>GETPIVOTDATA("% Pend. Miskin",$F$7,"Tahun",2020)</f>
        <v>6.6950000000000003</v>
      </c>
      <c r="UBX2" s="13">
        <f>GETPIVOTDATA("% Pend. Miskin",$F$7,"Tahun",2021)</f>
        <v>6.9399999999999995</v>
      </c>
      <c r="UBY2" t="s">
        <v>763</v>
      </c>
      <c r="UBZ2" s="13" t="e">
        <f>GETPIVOTDATA("Jml. Pend. Miskin (ribu jiwa)",$A$7,"Tahun",2020)/GETPIVOTDATA("Jml. Pend. Miskin (ribu jiwa)",$K$7,"Tahun",2020)</f>
        <v>#REF!</v>
      </c>
      <c r="UCA2" s="13" t="e">
        <f>GETPIVOTDATA("Jml. Pend. Miskin (ribu jiwa)",$A$7,"Tahun",2021)/GETPIVOTDATA("Jml. Pend. Miskin (ribu jiwa)",$K$7,"Tahun",2021)</f>
        <v>#REF!</v>
      </c>
      <c r="UCD2" t="s">
        <v>764</v>
      </c>
      <c r="UCE2" s="13">
        <f>GETPIVOTDATA("% Pend. Miskin",$F$7,"Tahun",2020)</f>
        <v>6.6950000000000003</v>
      </c>
      <c r="UCF2" s="13">
        <f>GETPIVOTDATA("% Pend. Miskin",$F$7,"Tahun",2021)</f>
        <v>6.9399999999999995</v>
      </c>
      <c r="UCG2" t="s">
        <v>763</v>
      </c>
      <c r="UCH2" s="13" t="e">
        <f>GETPIVOTDATA("Jml. Pend. Miskin (ribu jiwa)",$A$7,"Tahun",2020)/GETPIVOTDATA("Jml. Pend. Miskin (ribu jiwa)",$K$7,"Tahun",2020)</f>
        <v>#REF!</v>
      </c>
      <c r="UCI2" s="13" t="e">
        <f>GETPIVOTDATA("Jml. Pend. Miskin (ribu jiwa)",$A$7,"Tahun",2021)/GETPIVOTDATA("Jml. Pend. Miskin (ribu jiwa)",$K$7,"Tahun",2021)</f>
        <v>#REF!</v>
      </c>
      <c r="UCL2" t="s">
        <v>764</v>
      </c>
      <c r="UCM2" s="13">
        <f>GETPIVOTDATA("% Pend. Miskin",$F$7,"Tahun",2020)</f>
        <v>6.6950000000000003</v>
      </c>
      <c r="UCN2" s="13">
        <f>GETPIVOTDATA("% Pend. Miskin",$F$7,"Tahun",2021)</f>
        <v>6.9399999999999995</v>
      </c>
      <c r="UCO2" t="s">
        <v>763</v>
      </c>
      <c r="UCP2" s="13" t="e">
        <f>GETPIVOTDATA("Jml. Pend. Miskin (ribu jiwa)",$A$7,"Tahun",2020)/GETPIVOTDATA("Jml. Pend. Miskin (ribu jiwa)",$K$7,"Tahun",2020)</f>
        <v>#REF!</v>
      </c>
      <c r="UCQ2" s="13" t="e">
        <f>GETPIVOTDATA("Jml. Pend. Miskin (ribu jiwa)",$A$7,"Tahun",2021)/GETPIVOTDATA("Jml. Pend. Miskin (ribu jiwa)",$K$7,"Tahun",2021)</f>
        <v>#REF!</v>
      </c>
      <c r="UCT2" t="s">
        <v>764</v>
      </c>
      <c r="UCU2" s="13">
        <f>GETPIVOTDATA("% Pend. Miskin",$F$7,"Tahun",2020)</f>
        <v>6.6950000000000003</v>
      </c>
      <c r="UCV2" s="13">
        <f>GETPIVOTDATA("% Pend. Miskin",$F$7,"Tahun",2021)</f>
        <v>6.9399999999999995</v>
      </c>
      <c r="UCW2" t="s">
        <v>763</v>
      </c>
      <c r="UCX2" s="13" t="e">
        <f>GETPIVOTDATA("Jml. Pend. Miskin (ribu jiwa)",$A$7,"Tahun",2020)/GETPIVOTDATA("Jml. Pend. Miskin (ribu jiwa)",$K$7,"Tahun",2020)</f>
        <v>#REF!</v>
      </c>
      <c r="UCY2" s="13" t="e">
        <f>GETPIVOTDATA("Jml. Pend. Miskin (ribu jiwa)",$A$7,"Tahun",2021)/GETPIVOTDATA("Jml. Pend. Miskin (ribu jiwa)",$K$7,"Tahun",2021)</f>
        <v>#REF!</v>
      </c>
      <c r="UDB2" t="s">
        <v>764</v>
      </c>
      <c r="UDC2" s="13">
        <f>GETPIVOTDATA("% Pend. Miskin",$F$7,"Tahun",2020)</f>
        <v>6.6950000000000003</v>
      </c>
      <c r="UDD2" s="13">
        <f>GETPIVOTDATA("% Pend. Miskin",$F$7,"Tahun",2021)</f>
        <v>6.9399999999999995</v>
      </c>
      <c r="UDE2" t="s">
        <v>763</v>
      </c>
      <c r="UDF2" s="13" t="e">
        <f>GETPIVOTDATA("Jml. Pend. Miskin (ribu jiwa)",$A$7,"Tahun",2020)/GETPIVOTDATA("Jml. Pend. Miskin (ribu jiwa)",$K$7,"Tahun",2020)</f>
        <v>#REF!</v>
      </c>
      <c r="UDG2" s="13" t="e">
        <f>GETPIVOTDATA("Jml. Pend. Miskin (ribu jiwa)",$A$7,"Tahun",2021)/GETPIVOTDATA("Jml. Pend. Miskin (ribu jiwa)",$K$7,"Tahun",2021)</f>
        <v>#REF!</v>
      </c>
      <c r="UDJ2" t="s">
        <v>764</v>
      </c>
      <c r="UDK2" s="13">
        <f>GETPIVOTDATA("% Pend. Miskin",$F$7,"Tahun",2020)</f>
        <v>6.6950000000000003</v>
      </c>
      <c r="UDL2" s="13">
        <f>GETPIVOTDATA("% Pend. Miskin",$F$7,"Tahun",2021)</f>
        <v>6.9399999999999995</v>
      </c>
      <c r="UDM2" t="s">
        <v>763</v>
      </c>
      <c r="UDN2" s="13" t="e">
        <f>GETPIVOTDATA("Jml. Pend. Miskin (ribu jiwa)",$A$7,"Tahun",2020)/GETPIVOTDATA("Jml. Pend. Miskin (ribu jiwa)",$K$7,"Tahun",2020)</f>
        <v>#REF!</v>
      </c>
      <c r="UDO2" s="13" t="e">
        <f>GETPIVOTDATA("Jml. Pend. Miskin (ribu jiwa)",$A$7,"Tahun",2021)/GETPIVOTDATA("Jml. Pend. Miskin (ribu jiwa)",$K$7,"Tahun",2021)</f>
        <v>#REF!</v>
      </c>
      <c r="UDR2" t="s">
        <v>764</v>
      </c>
      <c r="UDS2" s="13">
        <f>GETPIVOTDATA("% Pend. Miskin",$F$7,"Tahun",2020)</f>
        <v>6.6950000000000003</v>
      </c>
      <c r="UDT2" s="13">
        <f>GETPIVOTDATA("% Pend. Miskin",$F$7,"Tahun",2021)</f>
        <v>6.9399999999999995</v>
      </c>
      <c r="UDU2" t="s">
        <v>763</v>
      </c>
      <c r="UDV2" s="13" t="e">
        <f>GETPIVOTDATA("Jml. Pend. Miskin (ribu jiwa)",$A$7,"Tahun",2020)/GETPIVOTDATA("Jml. Pend. Miskin (ribu jiwa)",$K$7,"Tahun",2020)</f>
        <v>#REF!</v>
      </c>
      <c r="UDW2" s="13" t="e">
        <f>GETPIVOTDATA("Jml. Pend. Miskin (ribu jiwa)",$A$7,"Tahun",2021)/GETPIVOTDATA("Jml. Pend. Miskin (ribu jiwa)",$K$7,"Tahun",2021)</f>
        <v>#REF!</v>
      </c>
      <c r="UDZ2" t="s">
        <v>764</v>
      </c>
      <c r="UEA2" s="13">
        <f>GETPIVOTDATA("% Pend. Miskin",$F$7,"Tahun",2020)</f>
        <v>6.6950000000000003</v>
      </c>
      <c r="UEB2" s="13">
        <f>GETPIVOTDATA("% Pend. Miskin",$F$7,"Tahun",2021)</f>
        <v>6.9399999999999995</v>
      </c>
      <c r="UEC2" t="s">
        <v>763</v>
      </c>
      <c r="UED2" s="13" t="e">
        <f>GETPIVOTDATA("Jml. Pend. Miskin (ribu jiwa)",$A$7,"Tahun",2020)/GETPIVOTDATA("Jml. Pend. Miskin (ribu jiwa)",$K$7,"Tahun",2020)</f>
        <v>#REF!</v>
      </c>
      <c r="UEE2" s="13" t="e">
        <f>GETPIVOTDATA("Jml. Pend. Miskin (ribu jiwa)",$A$7,"Tahun",2021)/GETPIVOTDATA("Jml. Pend. Miskin (ribu jiwa)",$K$7,"Tahun",2021)</f>
        <v>#REF!</v>
      </c>
      <c r="UEH2" t="s">
        <v>764</v>
      </c>
      <c r="UEI2" s="13">
        <f>GETPIVOTDATA("% Pend. Miskin",$F$7,"Tahun",2020)</f>
        <v>6.6950000000000003</v>
      </c>
      <c r="UEJ2" s="13">
        <f>GETPIVOTDATA("% Pend. Miskin",$F$7,"Tahun",2021)</f>
        <v>6.9399999999999995</v>
      </c>
      <c r="UEK2" t="s">
        <v>763</v>
      </c>
      <c r="UEL2" s="13" t="e">
        <f>GETPIVOTDATA("Jml. Pend. Miskin (ribu jiwa)",$A$7,"Tahun",2020)/GETPIVOTDATA("Jml. Pend. Miskin (ribu jiwa)",$K$7,"Tahun",2020)</f>
        <v>#REF!</v>
      </c>
      <c r="UEM2" s="13" t="e">
        <f>GETPIVOTDATA("Jml. Pend. Miskin (ribu jiwa)",$A$7,"Tahun",2021)/GETPIVOTDATA("Jml. Pend. Miskin (ribu jiwa)",$K$7,"Tahun",2021)</f>
        <v>#REF!</v>
      </c>
      <c r="UEP2" t="s">
        <v>764</v>
      </c>
      <c r="UEQ2" s="13">
        <f>GETPIVOTDATA("% Pend. Miskin",$F$7,"Tahun",2020)</f>
        <v>6.6950000000000003</v>
      </c>
      <c r="UER2" s="13">
        <f>GETPIVOTDATA("% Pend. Miskin",$F$7,"Tahun",2021)</f>
        <v>6.9399999999999995</v>
      </c>
      <c r="UES2" t="s">
        <v>763</v>
      </c>
      <c r="UET2" s="13" t="e">
        <f>GETPIVOTDATA("Jml. Pend. Miskin (ribu jiwa)",$A$7,"Tahun",2020)/GETPIVOTDATA("Jml. Pend. Miskin (ribu jiwa)",$K$7,"Tahun",2020)</f>
        <v>#REF!</v>
      </c>
      <c r="UEU2" s="13" t="e">
        <f>GETPIVOTDATA("Jml. Pend. Miskin (ribu jiwa)",$A$7,"Tahun",2021)/GETPIVOTDATA("Jml. Pend. Miskin (ribu jiwa)",$K$7,"Tahun",2021)</f>
        <v>#REF!</v>
      </c>
      <c r="UEX2" t="s">
        <v>764</v>
      </c>
      <c r="UEY2" s="13">
        <f>GETPIVOTDATA("% Pend. Miskin",$F$7,"Tahun",2020)</f>
        <v>6.6950000000000003</v>
      </c>
      <c r="UEZ2" s="13">
        <f>GETPIVOTDATA("% Pend. Miskin",$F$7,"Tahun",2021)</f>
        <v>6.9399999999999995</v>
      </c>
      <c r="UFA2" t="s">
        <v>763</v>
      </c>
      <c r="UFB2" s="13" t="e">
        <f>GETPIVOTDATA("Jml. Pend. Miskin (ribu jiwa)",$A$7,"Tahun",2020)/GETPIVOTDATA("Jml. Pend. Miskin (ribu jiwa)",$K$7,"Tahun",2020)</f>
        <v>#REF!</v>
      </c>
      <c r="UFC2" s="13" t="e">
        <f>GETPIVOTDATA("Jml. Pend. Miskin (ribu jiwa)",$A$7,"Tahun",2021)/GETPIVOTDATA("Jml. Pend. Miskin (ribu jiwa)",$K$7,"Tahun",2021)</f>
        <v>#REF!</v>
      </c>
      <c r="UFF2" t="s">
        <v>764</v>
      </c>
      <c r="UFG2" s="13">
        <f>GETPIVOTDATA("% Pend. Miskin",$F$7,"Tahun",2020)</f>
        <v>6.6950000000000003</v>
      </c>
      <c r="UFH2" s="13">
        <f>GETPIVOTDATA("% Pend. Miskin",$F$7,"Tahun",2021)</f>
        <v>6.9399999999999995</v>
      </c>
      <c r="UFI2" t="s">
        <v>763</v>
      </c>
      <c r="UFJ2" s="13" t="e">
        <f>GETPIVOTDATA("Jml. Pend. Miskin (ribu jiwa)",$A$7,"Tahun",2020)/GETPIVOTDATA("Jml. Pend. Miskin (ribu jiwa)",$K$7,"Tahun",2020)</f>
        <v>#REF!</v>
      </c>
      <c r="UFK2" s="13" t="e">
        <f>GETPIVOTDATA("Jml. Pend. Miskin (ribu jiwa)",$A$7,"Tahun",2021)/GETPIVOTDATA("Jml. Pend. Miskin (ribu jiwa)",$K$7,"Tahun",2021)</f>
        <v>#REF!</v>
      </c>
      <c r="UFN2" t="s">
        <v>764</v>
      </c>
      <c r="UFO2" s="13">
        <f>GETPIVOTDATA("% Pend. Miskin",$F$7,"Tahun",2020)</f>
        <v>6.6950000000000003</v>
      </c>
      <c r="UFP2" s="13">
        <f>GETPIVOTDATA("% Pend. Miskin",$F$7,"Tahun",2021)</f>
        <v>6.9399999999999995</v>
      </c>
      <c r="UFQ2" t="s">
        <v>763</v>
      </c>
      <c r="UFR2" s="13" t="e">
        <f>GETPIVOTDATA("Jml. Pend. Miskin (ribu jiwa)",$A$7,"Tahun",2020)/GETPIVOTDATA("Jml. Pend. Miskin (ribu jiwa)",$K$7,"Tahun",2020)</f>
        <v>#REF!</v>
      </c>
      <c r="UFS2" s="13" t="e">
        <f>GETPIVOTDATA("Jml. Pend. Miskin (ribu jiwa)",$A$7,"Tahun",2021)/GETPIVOTDATA("Jml. Pend. Miskin (ribu jiwa)",$K$7,"Tahun",2021)</f>
        <v>#REF!</v>
      </c>
      <c r="UFV2" t="s">
        <v>764</v>
      </c>
      <c r="UFW2" s="13">
        <f>GETPIVOTDATA("% Pend. Miskin",$F$7,"Tahun",2020)</f>
        <v>6.6950000000000003</v>
      </c>
      <c r="UFX2" s="13">
        <f>GETPIVOTDATA("% Pend. Miskin",$F$7,"Tahun",2021)</f>
        <v>6.9399999999999995</v>
      </c>
      <c r="UFY2" t="s">
        <v>763</v>
      </c>
      <c r="UFZ2" s="13" t="e">
        <f>GETPIVOTDATA("Jml. Pend. Miskin (ribu jiwa)",$A$7,"Tahun",2020)/GETPIVOTDATA("Jml. Pend. Miskin (ribu jiwa)",$K$7,"Tahun",2020)</f>
        <v>#REF!</v>
      </c>
      <c r="UGA2" s="13" t="e">
        <f>GETPIVOTDATA("Jml. Pend. Miskin (ribu jiwa)",$A$7,"Tahun",2021)/GETPIVOTDATA("Jml. Pend. Miskin (ribu jiwa)",$K$7,"Tahun",2021)</f>
        <v>#REF!</v>
      </c>
      <c r="UGD2" t="s">
        <v>764</v>
      </c>
      <c r="UGE2" s="13">
        <f>GETPIVOTDATA("% Pend. Miskin",$F$7,"Tahun",2020)</f>
        <v>6.6950000000000003</v>
      </c>
      <c r="UGF2" s="13">
        <f>GETPIVOTDATA("% Pend. Miskin",$F$7,"Tahun",2021)</f>
        <v>6.9399999999999995</v>
      </c>
      <c r="UGG2" t="s">
        <v>763</v>
      </c>
      <c r="UGH2" s="13" t="e">
        <f>GETPIVOTDATA("Jml. Pend. Miskin (ribu jiwa)",$A$7,"Tahun",2020)/GETPIVOTDATA("Jml. Pend. Miskin (ribu jiwa)",$K$7,"Tahun",2020)</f>
        <v>#REF!</v>
      </c>
      <c r="UGI2" s="13" t="e">
        <f>GETPIVOTDATA("Jml. Pend. Miskin (ribu jiwa)",$A$7,"Tahun",2021)/GETPIVOTDATA("Jml. Pend. Miskin (ribu jiwa)",$K$7,"Tahun",2021)</f>
        <v>#REF!</v>
      </c>
      <c r="UGL2" t="s">
        <v>764</v>
      </c>
      <c r="UGM2" s="13">
        <f>GETPIVOTDATA("% Pend. Miskin",$F$7,"Tahun",2020)</f>
        <v>6.6950000000000003</v>
      </c>
      <c r="UGN2" s="13">
        <f>GETPIVOTDATA("% Pend. Miskin",$F$7,"Tahun",2021)</f>
        <v>6.9399999999999995</v>
      </c>
      <c r="UGO2" t="s">
        <v>763</v>
      </c>
      <c r="UGP2" s="13" t="e">
        <f>GETPIVOTDATA("Jml. Pend. Miskin (ribu jiwa)",$A$7,"Tahun",2020)/GETPIVOTDATA("Jml. Pend. Miskin (ribu jiwa)",$K$7,"Tahun",2020)</f>
        <v>#REF!</v>
      </c>
      <c r="UGQ2" s="13" t="e">
        <f>GETPIVOTDATA("Jml. Pend. Miskin (ribu jiwa)",$A$7,"Tahun",2021)/GETPIVOTDATA("Jml. Pend. Miskin (ribu jiwa)",$K$7,"Tahun",2021)</f>
        <v>#REF!</v>
      </c>
      <c r="UGT2" t="s">
        <v>764</v>
      </c>
      <c r="UGU2" s="13">
        <f>GETPIVOTDATA("% Pend. Miskin",$F$7,"Tahun",2020)</f>
        <v>6.6950000000000003</v>
      </c>
      <c r="UGV2" s="13">
        <f>GETPIVOTDATA("% Pend. Miskin",$F$7,"Tahun",2021)</f>
        <v>6.9399999999999995</v>
      </c>
      <c r="UGW2" t="s">
        <v>763</v>
      </c>
      <c r="UGX2" s="13" t="e">
        <f>GETPIVOTDATA("Jml. Pend. Miskin (ribu jiwa)",$A$7,"Tahun",2020)/GETPIVOTDATA("Jml. Pend. Miskin (ribu jiwa)",$K$7,"Tahun",2020)</f>
        <v>#REF!</v>
      </c>
      <c r="UGY2" s="13" t="e">
        <f>GETPIVOTDATA("Jml. Pend. Miskin (ribu jiwa)",$A$7,"Tahun",2021)/GETPIVOTDATA("Jml. Pend. Miskin (ribu jiwa)",$K$7,"Tahun",2021)</f>
        <v>#REF!</v>
      </c>
      <c r="UHB2" t="s">
        <v>764</v>
      </c>
      <c r="UHC2" s="13">
        <f>GETPIVOTDATA("% Pend. Miskin",$F$7,"Tahun",2020)</f>
        <v>6.6950000000000003</v>
      </c>
      <c r="UHD2" s="13">
        <f>GETPIVOTDATA("% Pend. Miskin",$F$7,"Tahun",2021)</f>
        <v>6.9399999999999995</v>
      </c>
      <c r="UHE2" t="s">
        <v>763</v>
      </c>
      <c r="UHF2" s="13" t="e">
        <f>GETPIVOTDATA("Jml. Pend. Miskin (ribu jiwa)",$A$7,"Tahun",2020)/GETPIVOTDATA("Jml. Pend. Miskin (ribu jiwa)",$K$7,"Tahun",2020)</f>
        <v>#REF!</v>
      </c>
      <c r="UHG2" s="13" t="e">
        <f>GETPIVOTDATA("Jml. Pend. Miskin (ribu jiwa)",$A$7,"Tahun",2021)/GETPIVOTDATA("Jml. Pend. Miskin (ribu jiwa)",$K$7,"Tahun",2021)</f>
        <v>#REF!</v>
      </c>
      <c r="UHJ2" t="s">
        <v>764</v>
      </c>
      <c r="UHK2" s="13">
        <f>GETPIVOTDATA("% Pend. Miskin",$F$7,"Tahun",2020)</f>
        <v>6.6950000000000003</v>
      </c>
      <c r="UHL2" s="13">
        <f>GETPIVOTDATA("% Pend. Miskin",$F$7,"Tahun",2021)</f>
        <v>6.9399999999999995</v>
      </c>
      <c r="UHM2" t="s">
        <v>763</v>
      </c>
      <c r="UHN2" s="13" t="e">
        <f>GETPIVOTDATA("Jml. Pend. Miskin (ribu jiwa)",$A$7,"Tahun",2020)/GETPIVOTDATA("Jml. Pend. Miskin (ribu jiwa)",$K$7,"Tahun",2020)</f>
        <v>#REF!</v>
      </c>
      <c r="UHO2" s="13" t="e">
        <f>GETPIVOTDATA("Jml. Pend. Miskin (ribu jiwa)",$A$7,"Tahun",2021)/GETPIVOTDATA("Jml. Pend. Miskin (ribu jiwa)",$K$7,"Tahun",2021)</f>
        <v>#REF!</v>
      </c>
      <c r="UHR2" t="s">
        <v>764</v>
      </c>
      <c r="UHS2" s="13">
        <f>GETPIVOTDATA("% Pend. Miskin",$F$7,"Tahun",2020)</f>
        <v>6.6950000000000003</v>
      </c>
      <c r="UHT2" s="13">
        <f>GETPIVOTDATA("% Pend. Miskin",$F$7,"Tahun",2021)</f>
        <v>6.9399999999999995</v>
      </c>
      <c r="UHU2" t="s">
        <v>763</v>
      </c>
      <c r="UHV2" s="13" t="e">
        <f>GETPIVOTDATA("Jml. Pend. Miskin (ribu jiwa)",$A$7,"Tahun",2020)/GETPIVOTDATA("Jml. Pend. Miskin (ribu jiwa)",$K$7,"Tahun",2020)</f>
        <v>#REF!</v>
      </c>
      <c r="UHW2" s="13" t="e">
        <f>GETPIVOTDATA("Jml. Pend. Miskin (ribu jiwa)",$A$7,"Tahun",2021)/GETPIVOTDATA("Jml. Pend. Miskin (ribu jiwa)",$K$7,"Tahun",2021)</f>
        <v>#REF!</v>
      </c>
      <c r="UHZ2" t="s">
        <v>764</v>
      </c>
      <c r="UIA2" s="13">
        <f>GETPIVOTDATA("% Pend. Miskin",$F$7,"Tahun",2020)</f>
        <v>6.6950000000000003</v>
      </c>
      <c r="UIB2" s="13">
        <f>GETPIVOTDATA("% Pend. Miskin",$F$7,"Tahun",2021)</f>
        <v>6.9399999999999995</v>
      </c>
      <c r="UIC2" t="s">
        <v>763</v>
      </c>
      <c r="UID2" s="13" t="e">
        <f>GETPIVOTDATA("Jml. Pend. Miskin (ribu jiwa)",$A$7,"Tahun",2020)/GETPIVOTDATA("Jml. Pend. Miskin (ribu jiwa)",$K$7,"Tahun",2020)</f>
        <v>#REF!</v>
      </c>
      <c r="UIE2" s="13" t="e">
        <f>GETPIVOTDATA("Jml. Pend. Miskin (ribu jiwa)",$A$7,"Tahun",2021)/GETPIVOTDATA("Jml. Pend. Miskin (ribu jiwa)",$K$7,"Tahun",2021)</f>
        <v>#REF!</v>
      </c>
      <c r="UIH2" t="s">
        <v>764</v>
      </c>
      <c r="UII2" s="13">
        <f>GETPIVOTDATA("% Pend. Miskin",$F$7,"Tahun",2020)</f>
        <v>6.6950000000000003</v>
      </c>
      <c r="UIJ2" s="13">
        <f>GETPIVOTDATA("% Pend. Miskin",$F$7,"Tahun",2021)</f>
        <v>6.9399999999999995</v>
      </c>
      <c r="UIK2" t="s">
        <v>763</v>
      </c>
      <c r="UIL2" s="13" t="e">
        <f>GETPIVOTDATA("Jml. Pend. Miskin (ribu jiwa)",$A$7,"Tahun",2020)/GETPIVOTDATA("Jml. Pend. Miskin (ribu jiwa)",$K$7,"Tahun",2020)</f>
        <v>#REF!</v>
      </c>
      <c r="UIM2" s="13" t="e">
        <f>GETPIVOTDATA("Jml. Pend. Miskin (ribu jiwa)",$A$7,"Tahun",2021)/GETPIVOTDATA("Jml. Pend. Miskin (ribu jiwa)",$K$7,"Tahun",2021)</f>
        <v>#REF!</v>
      </c>
      <c r="UIP2" t="s">
        <v>764</v>
      </c>
      <c r="UIQ2" s="13">
        <f>GETPIVOTDATA("% Pend. Miskin",$F$7,"Tahun",2020)</f>
        <v>6.6950000000000003</v>
      </c>
      <c r="UIR2" s="13">
        <f>GETPIVOTDATA("% Pend. Miskin",$F$7,"Tahun",2021)</f>
        <v>6.9399999999999995</v>
      </c>
      <c r="UIS2" t="s">
        <v>763</v>
      </c>
      <c r="UIT2" s="13" t="e">
        <f>GETPIVOTDATA("Jml. Pend. Miskin (ribu jiwa)",$A$7,"Tahun",2020)/GETPIVOTDATA("Jml. Pend. Miskin (ribu jiwa)",$K$7,"Tahun",2020)</f>
        <v>#REF!</v>
      </c>
      <c r="UIU2" s="13" t="e">
        <f>GETPIVOTDATA("Jml. Pend. Miskin (ribu jiwa)",$A$7,"Tahun",2021)/GETPIVOTDATA("Jml. Pend. Miskin (ribu jiwa)",$K$7,"Tahun",2021)</f>
        <v>#REF!</v>
      </c>
      <c r="UIX2" t="s">
        <v>764</v>
      </c>
      <c r="UIY2" s="13">
        <f>GETPIVOTDATA("% Pend. Miskin",$F$7,"Tahun",2020)</f>
        <v>6.6950000000000003</v>
      </c>
      <c r="UIZ2" s="13">
        <f>GETPIVOTDATA("% Pend. Miskin",$F$7,"Tahun",2021)</f>
        <v>6.9399999999999995</v>
      </c>
      <c r="UJA2" t="s">
        <v>763</v>
      </c>
      <c r="UJB2" s="13" t="e">
        <f>GETPIVOTDATA("Jml. Pend. Miskin (ribu jiwa)",$A$7,"Tahun",2020)/GETPIVOTDATA("Jml. Pend. Miskin (ribu jiwa)",$K$7,"Tahun",2020)</f>
        <v>#REF!</v>
      </c>
      <c r="UJC2" s="13" t="e">
        <f>GETPIVOTDATA("Jml. Pend. Miskin (ribu jiwa)",$A$7,"Tahun",2021)/GETPIVOTDATA("Jml. Pend. Miskin (ribu jiwa)",$K$7,"Tahun",2021)</f>
        <v>#REF!</v>
      </c>
      <c r="UJF2" t="s">
        <v>764</v>
      </c>
      <c r="UJG2" s="13">
        <f>GETPIVOTDATA("% Pend. Miskin",$F$7,"Tahun",2020)</f>
        <v>6.6950000000000003</v>
      </c>
      <c r="UJH2" s="13">
        <f>GETPIVOTDATA("% Pend. Miskin",$F$7,"Tahun",2021)</f>
        <v>6.9399999999999995</v>
      </c>
      <c r="UJI2" t="s">
        <v>763</v>
      </c>
      <c r="UJJ2" s="13" t="e">
        <f>GETPIVOTDATA("Jml. Pend. Miskin (ribu jiwa)",$A$7,"Tahun",2020)/GETPIVOTDATA("Jml. Pend. Miskin (ribu jiwa)",$K$7,"Tahun",2020)</f>
        <v>#REF!</v>
      </c>
      <c r="UJK2" s="13" t="e">
        <f>GETPIVOTDATA("Jml. Pend. Miskin (ribu jiwa)",$A$7,"Tahun",2021)/GETPIVOTDATA("Jml. Pend. Miskin (ribu jiwa)",$K$7,"Tahun",2021)</f>
        <v>#REF!</v>
      </c>
      <c r="UJN2" t="s">
        <v>764</v>
      </c>
      <c r="UJO2" s="13">
        <f>GETPIVOTDATA("% Pend. Miskin",$F$7,"Tahun",2020)</f>
        <v>6.6950000000000003</v>
      </c>
      <c r="UJP2" s="13">
        <f>GETPIVOTDATA("% Pend. Miskin",$F$7,"Tahun",2021)</f>
        <v>6.9399999999999995</v>
      </c>
      <c r="UJQ2" t="s">
        <v>763</v>
      </c>
      <c r="UJR2" s="13" t="e">
        <f>GETPIVOTDATA("Jml. Pend. Miskin (ribu jiwa)",$A$7,"Tahun",2020)/GETPIVOTDATA("Jml. Pend. Miskin (ribu jiwa)",$K$7,"Tahun",2020)</f>
        <v>#REF!</v>
      </c>
      <c r="UJS2" s="13" t="e">
        <f>GETPIVOTDATA("Jml. Pend. Miskin (ribu jiwa)",$A$7,"Tahun",2021)/GETPIVOTDATA("Jml. Pend. Miskin (ribu jiwa)",$K$7,"Tahun",2021)</f>
        <v>#REF!</v>
      </c>
      <c r="UJV2" t="s">
        <v>764</v>
      </c>
      <c r="UJW2" s="13">
        <f>GETPIVOTDATA("% Pend. Miskin",$F$7,"Tahun",2020)</f>
        <v>6.6950000000000003</v>
      </c>
      <c r="UJX2" s="13">
        <f>GETPIVOTDATA("% Pend. Miskin",$F$7,"Tahun",2021)</f>
        <v>6.9399999999999995</v>
      </c>
      <c r="UJY2" t="s">
        <v>763</v>
      </c>
      <c r="UJZ2" s="13" t="e">
        <f>GETPIVOTDATA("Jml. Pend. Miskin (ribu jiwa)",$A$7,"Tahun",2020)/GETPIVOTDATA("Jml. Pend. Miskin (ribu jiwa)",$K$7,"Tahun",2020)</f>
        <v>#REF!</v>
      </c>
      <c r="UKA2" s="13" t="e">
        <f>GETPIVOTDATA("Jml. Pend. Miskin (ribu jiwa)",$A$7,"Tahun",2021)/GETPIVOTDATA("Jml. Pend. Miskin (ribu jiwa)",$K$7,"Tahun",2021)</f>
        <v>#REF!</v>
      </c>
      <c r="UKD2" t="s">
        <v>764</v>
      </c>
      <c r="UKE2" s="13">
        <f>GETPIVOTDATA("% Pend. Miskin",$F$7,"Tahun",2020)</f>
        <v>6.6950000000000003</v>
      </c>
      <c r="UKF2" s="13">
        <f>GETPIVOTDATA("% Pend. Miskin",$F$7,"Tahun",2021)</f>
        <v>6.9399999999999995</v>
      </c>
      <c r="UKG2" t="s">
        <v>763</v>
      </c>
      <c r="UKH2" s="13" t="e">
        <f>GETPIVOTDATA("Jml. Pend. Miskin (ribu jiwa)",$A$7,"Tahun",2020)/GETPIVOTDATA("Jml. Pend. Miskin (ribu jiwa)",$K$7,"Tahun",2020)</f>
        <v>#REF!</v>
      </c>
      <c r="UKI2" s="13" t="e">
        <f>GETPIVOTDATA("Jml. Pend. Miskin (ribu jiwa)",$A$7,"Tahun",2021)/GETPIVOTDATA("Jml. Pend. Miskin (ribu jiwa)",$K$7,"Tahun",2021)</f>
        <v>#REF!</v>
      </c>
      <c r="UKL2" t="s">
        <v>764</v>
      </c>
      <c r="UKM2" s="13">
        <f>GETPIVOTDATA("% Pend. Miskin",$F$7,"Tahun",2020)</f>
        <v>6.6950000000000003</v>
      </c>
      <c r="UKN2" s="13">
        <f>GETPIVOTDATA("% Pend. Miskin",$F$7,"Tahun",2021)</f>
        <v>6.9399999999999995</v>
      </c>
      <c r="UKO2" t="s">
        <v>763</v>
      </c>
      <c r="UKP2" s="13" t="e">
        <f>GETPIVOTDATA("Jml. Pend. Miskin (ribu jiwa)",$A$7,"Tahun",2020)/GETPIVOTDATA("Jml. Pend. Miskin (ribu jiwa)",$K$7,"Tahun",2020)</f>
        <v>#REF!</v>
      </c>
      <c r="UKQ2" s="13" t="e">
        <f>GETPIVOTDATA("Jml. Pend. Miskin (ribu jiwa)",$A$7,"Tahun",2021)/GETPIVOTDATA("Jml. Pend. Miskin (ribu jiwa)",$K$7,"Tahun",2021)</f>
        <v>#REF!</v>
      </c>
      <c r="UKT2" t="s">
        <v>764</v>
      </c>
      <c r="UKU2" s="13">
        <f>GETPIVOTDATA("% Pend. Miskin",$F$7,"Tahun",2020)</f>
        <v>6.6950000000000003</v>
      </c>
      <c r="UKV2" s="13">
        <f>GETPIVOTDATA("% Pend. Miskin",$F$7,"Tahun",2021)</f>
        <v>6.9399999999999995</v>
      </c>
      <c r="UKW2" t="s">
        <v>763</v>
      </c>
      <c r="UKX2" s="13" t="e">
        <f>GETPIVOTDATA("Jml. Pend. Miskin (ribu jiwa)",$A$7,"Tahun",2020)/GETPIVOTDATA("Jml. Pend. Miskin (ribu jiwa)",$K$7,"Tahun",2020)</f>
        <v>#REF!</v>
      </c>
      <c r="UKY2" s="13" t="e">
        <f>GETPIVOTDATA("Jml. Pend. Miskin (ribu jiwa)",$A$7,"Tahun",2021)/GETPIVOTDATA("Jml. Pend. Miskin (ribu jiwa)",$K$7,"Tahun",2021)</f>
        <v>#REF!</v>
      </c>
      <c r="ULB2" t="s">
        <v>764</v>
      </c>
      <c r="ULC2" s="13">
        <f>GETPIVOTDATA("% Pend. Miskin",$F$7,"Tahun",2020)</f>
        <v>6.6950000000000003</v>
      </c>
      <c r="ULD2" s="13">
        <f>GETPIVOTDATA("% Pend. Miskin",$F$7,"Tahun",2021)</f>
        <v>6.9399999999999995</v>
      </c>
      <c r="ULE2" t="s">
        <v>763</v>
      </c>
      <c r="ULF2" s="13" t="e">
        <f>GETPIVOTDATA("Jml. Pend. Miskin (ribu jiwa)",$A$7,"Tahun",2020)/GETPIVOTDATA("Jml. Pend. Miskin (ribu jiwa)",$K$7,"Tahun",2020)</f>
        <v>#REF!</v>
      </c>
      <c r="ULG2" s="13" t="e">
        <f>GETPIVOTDATA("Jml. Pend. Miskin (ribu jiwa)",$A$7,"Tahun",2021)/GETPIVOTDATA("Jml. Pend. Miskin (ribu jiwa)",$K$7,"Tahun",2021)</f>
        <v>#REF!</v>
      </c>
      <c r="ULJ2" t="s">
        <v>764</v>
      </c>
      <c r="ULK2" s="13">
        <f>GETPIVOTDATA("% Pend. Miskin",$F$7,"Tahun",2020)</f>
        <v>6.6950000000000003</v>
      </c>
      <c r="ULL2" s="13">
        <f>GETPIVOTDATA("% Pend. Miskin",$F$7,"Tahun",2021)</f>
        <v>6.9399999999999995</v>
      </c>
      <c r="ULM2" t="s">
        <v>763</v>
      </c>
      <c r="ULN2" s="13" t="e">
        <f>GETPIVOTDATA("Jml. Pend. Miskin (ribu jiwa)",$A$7,"Tahun",2020)/GETPIVOTDATA("Jml. Pend. Miskin (ribu jiwa)",$K$7,"Tahun",2020)</f>
        <v>#REF!</v>
      </c>
      <c r="ULO2" s="13" t="e">
        <f>GETPIVOTDATA("Jml. Pend. Miskin (ribu jiwa)",$A$7,"Tahun",2021)/GETPIVOTDATA("Jml. Pend. Miskin (ribu jiwa)",$K$7,"Tahun",2021)</f>
        <v>#REF!</v>
      </c>
      <c r="ULR2" t="s">
        <v>764</v>
      </c>
      <c r="ULS2" s="13">
        <f>GETPIVOTDATA("% Pend. Miskin",$F$7,"Tahun",2020)</f>
        <v>6.6950000000000003</v>
      </c>
      <c r="ULT2" s="13">
        <f>GETPIVOTDATA("% Pend. Miskin",$F$7,"Tahun",2021)</f>
        <v>6.9399999999999995</v>
      </c>
      <c r="ULU2" t="s">
        <v>763</v>
      </c>
      <c r="ULV2" s="13" t="e">
        <f>GETPIVOTDATA("Jml. Pend. Miskin (ribu jiwa)",$A$7,"Tahun",2020)/GETPIVOTDATA("Jml. Pend. Miskin (ribu jiwa)",$K$7,"Tahun",2020)</f>
        <v>#REF!</v>
      </c>
      <c r="ULW2" s="13" t="e">
        <f>GETPIVOTDATA("Jml. Pend. Miskin (ribu jiwa)",$A$7,"Tahun",2021)/GETPIVOTDATA("Jml. Pend. Miskin (ribu jiwa)",$K$7,"Tahun",2021)</f>
        <v>#REF!</v>
      </c>
      <c r="ULZ2" t="s">
        <v>764</v>
      </c>
      <c r="UMA2" s="13">
        <f>GETPIVOTDATA("% Pend. Miskin",$F$7,"Tahun",2020)</f>
        <v>6.6950000000000003</v>
      </c>
      <c r="UMB2" s="13">
        <f>GETPIVOTDATA("% Pend. Miskin",$F$7,"Tahun",2021)</f>
        <v>6.9399999999999995</v>
      </c>
      <c r="UMC2" t="s">
        <v>763</v>
      </c>
      <c r="UMD2" s="13" t="e">
        <f>GETPIVOTDATA("Jml. Pend. Miskin (ribu jiwa)",$A$7,"Tahun",2020)/GETPIVOTDATA("Jml. Pend. Miskin (ribu jiwa)",$K$7,"Tahun",2020)</f>
        <v>#REF!</v>
      </c>
      <c r="UME2" s="13" t="e">
        <f>GETPIVOTDATA("Jml. Pend. Miskin (ribu jiwa)",$A$7,"Tahun",2021)/GETPIVOTDATA("Jml. Pend. Miskin (ribu jiwa)",$K$7,"Tahun",2021)</f>
        <v>#REF!</v>
      </c>
      <c r="UMH2" t="s">
        <v>764</v>
      </c>
      <c r="UMI2" s="13">
        <f>GETPIVOTDATA("% Pend. Miskin",$F$7,"Tahun",2020)</f>
        <v>6.6950000000000003</v>
      </c>
      <c r="UMJ2" s="13">
        <f>GETPIVOTDATA("% Pend. Miskin",$F$7,"Tahun",2021)</f>
        <v>6.9399999999999995</v>
      </c>
      <c r="UMK2" t="s">
        <v>763</v>
      </c>
      <c r="UML2" s="13" t="e">
        <f>GETPIVOTDATA("Jml. Pend. Miskin (ribu jiwa)",$A$7,"Tahun",2020)/GETPIVOTDATA("Jml. Pend. Miskin (ribu jiwa)",$K$7,"Tahun",2020)</f>
        <v>#REF!</v>
      </c>
      <c r="UMM2" s="13" t="e">
        <f>GETPIVOTDATA("Jml. Pend. Miskin (ribu jiwa)",$A$7,"Tahun",2021)/GETPIVOTDATA("Jml. Pend. Miskin (ribu jiwa)",$K$7,"Tahun",2021)</f>
        <v>#REF!</v>
      </c>
      <c r="UMP2" t="s">
        <v>764</v>
      </c>
      <c r="UMQ2" s="13">
        <f>GETPIVOTDATA("% Pend. Miskin",$F$7,"Tahun",2020)</f>
        <v>6.6950000000000003</v>
      </c>
      <c r="UMR2" s="13">
        <f>GETPIVOTDATA("% Pend. Miskin",$F$7,"Tahun",2021)</f>
        <v>6.9399999999999995</v>
      </c>
      <c r="UMS2" t="s">
        <v>763</v>
      </c>
      <c r="UMT2" s="13" t="e">
        <f>GETPIVOTDATA("Jml. Pend. Miskin (ribu jiwa)",$A$7,"Tahun",2020)/GETPIVOTDATA("Jml. Pend. Miskin (ribu jiwa)",$K$7,"Tahun",2020)</f>
        <v>#REF!</v>
      </c>
      <c r="UMU2" s="13" t="e">
        <f>GETPIVOTDATA("Jml. Pend. Miskin (ribu jiwa)",$A$7,"Tahun",2021)/GETPIVOTDATA("Jml. Pend. Miskin (ribu jiwa)",$K$7,"Tahun",2021)</f>
        <v>#REF!</v>
      </c>
      <c r="UMX2" t="s">
        <v>764</v>
      </c>
      <c r="UMY2" s="13">
        <f>GETPIVOTDATA("% Pend. Miskin",$F$7,"Tahun",2020)</f>
        <v>6.6950000000000003</v>
      </c>
      <c r="UMZ2" s="13">
        <f>GETPIVOTDATA("% Pend. Miskin",$F$7,"Tahun",2021)</f>
        <v>6.9399999999999995</v>
      </c>
      <c r="UNA2" t="s">
        <v>763</v>
      </c>
      <c r="UNB2" s="13" t="e">
        <f>GETPIVOTDATA("Jml. Pend. Miskin (ribu jiwa)",$A$7,"Tahun",2020)/GETPIVOTDATA("Jml. Pend. Miskin (ribu jiwa)",$K$7,"Tahun",2020)</f>
        <v>#REF!</v>
      </c>
      <c r="UNC2" s="13" t="e">
        <f>GETPIVOTDATA("Jml. Pend. Miskin (ribu jiwa)",$A$7,"Tahun",2021)/GETPIVOTDATA("Jml. Pend. Miskin (ribu jiwa)",$K$7,"Tahun",2021)</f>
        <v>#REF!</v>
      </c>
      <c r="UNF2" t="s">
        <v>764</v>
      </c>
      <c r="UNG2" s="13">
        <f>GETPIVOTDATA("% Pend. Miskin",$F$7,"Tahun",2020)</f>
        <v>6.6950000000000003</v>
      </c>
      <c r="UNH2" s="13">
        <f>GETPIVOTDATA("% Pend. Miskin",$F$7,"Tahun",2021)</f>
        <v>6.9399999999999995</v>
      </c>
      <c r="UNI2" t="s">
        <v>763</v>
      </c>
      <c r="UNJ2" s="13" t="e">
        <f>GETPIVOTDATA("Jml. Pend. Miskin (ribu jiwa)",$A$7,"Tahun",2020)/GETPIVOTDATA("Jml. Pend. Miskin (ribu jiwa)",$K$7,"Tahun",2020)</f>
        <v>#REF!</v>
      </c>
      <c r="UNK2" s="13" t="e">
        <f>GETPIVOTDATA("Jml. Pend. Miskin (ribu jiwa)",$A$7,"Tahun",2021)/GETPIVOTDATA("Jml. Pend. Miskin (ribu jiwa)",$K$7,"Tahun",2021)</f>
        <v>#REF!</v>
      </c>
      <c r="UNN2" t="s">
        <v>764</v>
      </c>
      <c r="UNO2" s="13">
        <f>GETPIVOTDATA("% Pend. Miskin",$F$7,"Tahun",2020)</f>
        <v>6.6950000000000003</v>
      </c>
      <c r="UNP2" s="13">
        <f>GETPIVOTDATA("% Pend. Miskin",$F$7,"Tahun",2021)</f>
        <v>6.9399999999999995</v>
      </c>
      <c r="UNQ2" t="s">
        <v>763</v>
      </c>
      <c r="UNR2" s="13" t="e">
        <f>GETPIVOTDATA("Jml. Pend. Miskin (ribu jiwa)",$A$7,"Tahun",2020)/GETPIVOTDATA("Jml. Pend. Miskin (ribu jiwa)",$K$7,"Tahun",2020)</f>
        <v>#REF!</v>
      </c>
      <c r="UNS2" s="13" t="e">
        <f>GETPIVOTDATA("Jml. Pend. Miskin (ribu jiwa)",$A$7,"Tahun",2021)/GETPIVOTDATA("Jml. Pend. Miskin (ribu jiwa)",$K$7,"Tahun",2021)</f>
        <v>#REF!</v>
      </c>
      <c r="UNV2" t="s">
        <v>764</v>
      </c>
      <c r="UNW2" s="13">
        <f>GETPIVOTDATA("% Pend. Miskin",$F$7,"Tahun",2020)</f>
        <v>6.6950000000000003</v>
      </c>
      <c r="UNX2" s="13">
        <f>GETPIVOTDATA("% Pend. Miskin",$F$7,"Tahun",2021)</f>
        <v>6.9399999999999995</v>
      </c>
      <c r="UNY2" t="s">
        <v>763</v>
      </c>
      <c r="UNZ2" s="13" t="e">
        <f>GETPIVOTDATA("Jml. Pend. Miskin (ribu jiwa)",$A$7,"Tahun",2020)/GETPIVOTDATA("Jml. Pend. Miskin (ribu jiwa)",$K$7,"Tahun",2020)</f>
        <v>#REF!</v>
      </c>
      <c r="UOA2" s="13" t="e">
        <f>GETPIVOTDATA("Jml. Pend. Miskin (ribu jiwa)",$A$7,"Tahun",2021)/GETPIVOTDATA("Jml. Pend. Miskin (ribu jiwa)",$K$7,"Tahun",2021)</f>
        <v>#REF!</v>
      </c>
      <c r="UOD2" t="s">
        <v>764</v>
      </c>
      <c r="UOE2" s="13">
        <f>GETPIVOTDATA("% Pend. Miskin",$F$7,"Tahun",2020)</f>
        <v>6.6950000000000003</v>
      </c>
      <c r="UOF2" s="13">
        <f>GETPIVOTDATA("% Pend. Miskin",$F$7,"Tahun",2021)</f>
        <v>6.9399999999999995</v>
      </c>
      <c r="UOG2" t="s">
        <v>763</v>
      </c>
      <c r="UOH2" s="13" t="e">
        <f>GETPIVOTDATA("Jml. Pend. Miskin (ribu jiwa)",$A$7,"Tahun",2020)/GETPIVOTDATA("Jml. Pend. Miskin (ribu jiwa)",$K$7,"Tahun",2020)</f>
        <v>#REF!</v>
      </c>
      <c r="UOI2" s="13" t="e">
        <f>GETPIVOTDATA("Jml. Pend. Miskin (ribu jiwa)",$A$7,"Tahun",2021)/GETPIVOTDATA("Jml. Pend. Miskin (ribu jiwa)",$K$7,"Tahun",2021)</f>
        <v>#REF!</v>
      </c>
      <c r="UOL2" t="s">
        <v>764</v>
      </c>
      <c r="UOM2" s="13">
        <f>GETPIVOTDATA("% Pend. Miskin",$F$7,"Tahun",2020)</f>
        <v>6.6950000000000003</v>
      </c>
      <c r="UON2" s="13">
        <f>GETPIVOTDATA("% Pend. Miskin",$F$7,"Tahun",2021)</f>
        <v>6.9399999999999995</v>
      </c>
      <c r="UOO2" t="s">
        <v>763</v>
      </c>
      <c r="UOP2" s="13" t="e">
        <f>GETPIVOTDATA("Jml. Pend. Miskin (ribu jiwa)",$A$7,"Tahun",2020)/GETPIVOTDATA("Jml. Pend. Miskin (ribu jiwa)",$K$7,"Tahun",2020)</f>
        <v>#REF!</v>
      </c>
      <c r="UOQ2" s="13" t="e">
        <f>GETPIVOTDATA("Jml. Pend. Miskin (ribu jiwa)",$A$7,"Tahun",2021)/GETPIVOTDATA("Jml. Pend. Miskin (ribu jiwa)",$K$7,"Tahun",2021)</f>
        <v>#REF!</v>
      </c>
      <c r="UOT2" t="s">
        <v>764</v>
      </c>
      <c r="UOU2" s="13">
        <f>GETPIVOTDATA("% Pend. Miskin",$F$7,"Tahun",2020)</f>
        <v>6.6950000000000003</v>
      </c>
      <c r="UOV2" s="13">
        <f>GETPIVOTDATA("% Pend. Miskin",$F$7,"Tahun",2021)</f>
        <v>6.9399999999999995</v>
      </c>
      <c r="UOW2" t="s">
        <v>763</v>
      </c>
      <c r="UOX2" s="13" t="e">
        <f>GETPIVOTDATA("Jml. Pend. Miskin (ribu jiwa)",$A$7,"Tahun",2020)/GETPIVOTDATA("Jml. Pend. Miskin (ribu jiwa)",$K$7,"Tahun",2020)</f>
        <v>#REF!</v>
      </c>
      <c r="UOY2" s="13" t="e">
        <f>GETPIVOTDATA("Jml. Pend. Miskin (ribu jiwa)",$A$7,"Tahun",2021)/GETPIVOTDATA("Jml. Pend. Miskin (ribu jiwa)",$K$7,"Tahun",2021)</f>
        <v>#REF!</v>
      </c>
      <c r="UPB2" t="s">
        <v>764</v>
      </c>
      <c r="UPC2" s="13">
        <f>GETPIVOTDATA("% Pend. Miskin",$F$7,"Tahun",2020)</f>
        <v>6.6950000000000003</v>
      </c>
      <c r="UPD2" s="13">
        <f>GETPIVOTDATA("% Pend. Miskin",$F$7,"Tahun",2021)</f>
        <v>6.9399999999999995</v>
      </c>
      <c r="UPE2" t="s">
        <v>763</v>
      </c>
      <c r="UPF2" s="13" t="e">
        <f>GETPIVOTDATA("Jml. Pend. Miskin (ribu jiwa)",$A$7,"Tahun",2020)/GETPIVOTDATA("Jml. Pend. Miskin (ribu jiwa)",$K$7,"Tahun",2020)</f>
        <v>#REF!</v>
      </c>
      <c r="UPG2" s="13" t="e">
        <f>GETPIVOTDATA("Jml. Pend. Miskin (ribu jiwa)",$A$7,"Tahun",2021)/GETPIVOTDATA("Jml. Pend. Miskin (ribu jiwa)",$K$7,"Tahun",2021)</f>
        <v>#REF!</v>
      </c>
      <c r="UPJ2" t="s">
        <v>764</v>
      </c>
      <c r="UPK2" s="13">
        <f>GETPIVOTDATA("% Pend. Miskin",$F$7,"Tahun",2020)</f>
        <v>6.6950000000000003</v>
      </c>
      <c r="UPL2" s="13">
        <f>GETPIVOTDATA("% Pend. Miskin",$F$7,"Tahun",2021)</f>
        <v>6.9399999999999995</v>
      </c>
      <c r="UPM2" t="s">
        <v>763</v>
      </c>
      <c r="UPN2" s="13" t="e">
        <f>GETPIVOTDATA("Jml. Pend. Miskin (ribu jiwa)",$A$7,"Tahun",2020)/GETPIVOTDATA("Jml. Pend. Miskin (ribu jiwa)",$K$7,"Tahun",2020)</f>
        <v>#REF!</v>
      </c>
      <c r="UPO2" s="13" t="e">
        <f>GETPIVOTDATA("Jml. Pend. Miskin (ribu jiwa)",$A$7,"Tahun",2021)/GETPIVOTDATA("Jml. Pend. Miskin (ribu jiwa)",$K$7,"Tahun",2021)</f>
        <v>#REF!</v>
      </c>
      <c r="UPR2" t="s">
        <v>764</v>
      </c>
      <c r="UPS2" s="13">
        <f>GETPIVOTDATA("% Pend. Miskin",$F$7,"Tahun",2020)</f>
        <v>6.6950000000000003</v>
      </c>
      <c r="UPT2" s="13">
        <f>GETPIVOTDATA("% Pend. Miskin",$F$7,"Tahun",2021)</f>
        <v>6.9399999999999995</v>
      </c>
      <c r="UPU2" t="s">
        <v>763</v>
      </c>
      <c r="UPV2" s="13" t="e">
        <f>GETPIVOTDATA("Jml. Pend. Miskin (ribu jiwa)",$A$7,"Tahun",2020)/GETPIVOTDATA("Jml. Pend. Miskin (ribu jiwa)",$K$7,"Tahun",2020)</f>
        <v>#REF!</v>
      </c>
      <c r="UPW2" s="13" t="e">
        <f>GETPIVOTDATA("Jml. Pend. Miskin (ribu jiwa)",$A$7,"Tahun",2021)/GETPIVOTDATA("Jml. Pend. Miskin (ribu jiwa)",$K$7,"Tahun",2021)</f>
        <v>#REF!</v>
      </c>
      <c r="UPZ2" t="s">
        <v>764</v>
      </c>
      <c r="UQA2" s="13">
        <f>GETPIVOTDATA("% Pend. Miskin",$F$7,"Tahun",2020)</f>
        <v>6.6950000000000003</v>
      </c>
      <c r="UQB2" s="13">
        <f>GETPIVOTDATA("% Pend. Miskin",$F$7,"Tahun",2021)</f>
        <v>6.9399999999999995</v>
      </c>
      <c r="UQC2" t="s">
        <v>763</v>
      </c>
      <c r="UQD2" s="13" t="e">
        <f>GETPIVOTDATA("Jml. Pend. Miskin (ribu jiwa)",$A$7,"Tahun",2020)/GETPIVOTDATA("Jml. Pend. Miskin (ribu jiwa)",$K$7,"Tahun",2020)</f>
        <v>#REF!</v>
      </c>
      <c r="UQE2" s="13" t="e">
        <f>GETPIVOTDATA("Jml. Pend. Miskin (ribu jiwa)",$A$7,"Tahun",2021)/GETPIVOTDATA("Jml. Pend. Miskin (ribu jiwa)",$K$7,"Tahun",2021)</f>
        <v>#REF!</v>
      </c>
      <c r="UQH2" t="s">
        <v>764</v>
      </c>
      <c r="UQI2" s="13">
        <f>GETPIVOTDATA("% Pend. Miskin",$F$7,"Tahun",2020)</f>
        <v>6.6950000000000003</v>
      </c>
      <c r="UQJ2" s="13">
        <f>GETPIVOTDATA("% Pend. Miskin",$F$7,"Tahun",2021)</f>
        <v>6.9399999999999995</v>
      </c>
      <c r="UQK2" t="s">
        <v>763</v>
      </c>
      <c r="UQL2" s="13" t="e">
        <f>GETPIVOTDATA("Jml. Pend. Miskin (ribu jiwa)",$A$7,"Tahun",2020)/GETPIVOTDATA("Jml. Pend. Miskin (ribu jiwa)",$K$7,"Tahun",2020)</f>
        <v>#REF!</v>
      </c>
      <c r="UQM2" s="13" t="e">
        <f>GETPIVOTDATA("Jml. Pend. Miskin (ribu jiwa)",$A$7,"Tahun",2021)/GETPIVOTDATA("Jml. Pend. Miskin (ribu jiwa)",$K$7,"Tahun",2021)</f>
        <v>#REF!</v>
      </c>
      <c r="UQP2" t="s">
        <v>764</v>
      </c>
      <c r="UQQ2" s="13">
        <f>GETPIVOTDATA("% Pend. Miskin",$F$7,"Tahun",2020)</f>
        <v>6.6950000000000003</v>
      </c>
      <c r="UQR2" s="13">
        <f>GETPIVOTDATA("% Pend. Miskin",$F$7,"Tahun",2021)</f>
        <v>6.9399999999999995</v>
      </c>
      <c r="UQS2" t="s">
        <v>763</v>
      </c>
      <c r="UQT2" s="13" t="e">
        <f>GETPIVOTDATA("Jml. Pend. Miskin (ribu jiwa)",$A$7,"Tahun",2020)/GETPIVOTDATA("Jml. Pend. Miskin (ribu jiwa)",$K$7,"Tahun",2020)</f>
        <v>#REF!</v>
      </c>
      <c r="UQU2" s="13" t="e">
        <f>GETPIVOTDATA("Jml. Pend. Miskin (ribu jiwa)",$A$7,"Tahun",2021)/GETPIVOTDATA("Jml. Pend. Miskin (ribu jiwa)",$K$7,"Tahun",2021)</f>
        <v>#REF!</v>
      </c>
      <c r="UQX2" t="s">
        <v>764</v>
      </c>
      <c r="UQY2" s="13">
        <f>GETPIVOTDATA("% Pend. Miskin",$F$7,"Tahun",2020)</f>
        <v>6.6950000000000003</v>
      </c>
      <c r="UQZ2" s="13">
        <f>GETPIVOTDATA("% Pend. Miskin",$F$7,"Tahun",2021)</f>
        <v>6.9399999999999995</v>
      </c>
      <c r="URA2" t="s">
        <v>763</v>
      </c>
      <c r="URB2" s="13" t="e">
        <f>GETPIVOTDATA("Jml. Pend. Miskin (ribu jiwa)",$A$7,"Tahun",2020)/GETPIVOTDATA("Jml. Pend. Miskin (ribu jiwa)",$K$7,"Tahun",2020)</f>
        <v>#REF!</v>
      </c>
      <c r="URC2" s="13" t="e">
        <f>GETPIVOTDATA("Jml. Pend. Miskin (ribu jiwa)",$A$7,"Tahun",2021)/GETPIVOTDATA("Jml. Pend. Miskin (ribu jiwa)",$K$7,"Tahun",2021)</f>
        <v>#REF!</v>
      </c>
      <c r="URF2" t="s">
        <v>764</v>
      </c>
      <c r="URG2" s="13">
        <f>GETPIVOTDATA("% Pend. Miskin",$F$7,"Tahun",2020)</f>
        <v>6.6950000000000003</v>
      </c>
      <c r="URH2" s="13">
        <f>GETPIVOTDATA("% Pend. Miskin",$F$7,"Tahun",2021)</f>
        <v>6.9399999999999995</v>
      </c>
      <c r="URI2" t="s">
        <v>763</v>
      </c>
      <c r="URJ2" s="13" t="e">
        <f>GETPIVOTDATA("Jml. Pend. Miskin (ribu jiwa)",$A$7,"Tahun",2020)/GETPIVOTDATA("Jml. Pend. Miskin (ribu jiwa)",$K$7,"Tahun",2020)</f>
        <v>#REF!</v>
      </c>
      <c r="URK2" s="13" t="e">
        <f>GETPIVOTDATA("Jml. Pend. Miskin (ribu jiwa)",$A$7,"Tahun",2021)/GETPIVOTDATA("Jml. Pend. Miskin (ribu jiwa)",$K$7,"Tahun",2021)</f>
        <v>#REF!</v>
      </c>
      <c r="URN2" t="s">
        <v>764</v>
      </c>
      <c r="URO2" s="13">
        <f>GETPIVOTDATA("% Pend. Miskin",$F$7,"Tahun",2020)</f>
        <v>6.6950000000000003</v>
      </c>
      <c r="URP2" s="13">
        <f>GETPIVOTDATA("% Pend. Miskin",$F$7,"Tahun",2021)</f>
        <v>6.9399999999999995</v>
      </c>
      <c r="URQ2" t="s">
        <v>763</v>
      </c>
      <c r="URR2" s="13" t="e">
        <f>GETPIVOTDATA("Jml. Pend. Miskin (ribu jiwa)",$A$7,"Tahun",2020)/GETPIVOTDATA("Jml. Pend. Miskin (ribu jiwa)",$K$7,"Tahun",2020)</f>
        <v>#REF!</v>
      </c>
      <c r="URS2" s="13" t="e">
        <f>GETPIVOTDATA("Jml. Pend. Miskin (ribu jiwa)",$A$7,"Tahun",2021)/GETPIVOTDATA("Jml. Pend. Miskin (ribu jiwa)",$K$7,"Tahun",2021)</f>
        <v>#REF!</v>
      </c>
      <c r="URV2" t="s">
        <v>764</v>
      </c>
      <c r="URW2" s="13">
        <f>GETPIVOTDATA("% Pend. Miskin",$F$7,"Tahun",2020)</f>
        <v>6.6950000000000003</v>
      </c>
      <c r="URX2" s="13">
        <f>GETPIVOTDATA("% Pend. Miskin",$F$7,"Tahun",2021)</f>
        <v>6.9399999999999995</v>
      </c>
      <c r="URY2" t="s">
        <v>763</v>
      </c>
      <c r="URZ2" s="13" t="e">
        <f>GETPIVOTDATA("Jml. Pend. Miskin (ribu jiwa)",$A$7,"Tahun",2020)/GETPIVOTDATA("Jml. Pend. Miskin (ribu jiwa)",$K$7,"Tahun",2020)</f>
        <v>#REF!</v>
      </c>
      <c r="USA2" s="13" t="e">
        <f>GETPIVOTDATA("Jml. Pend. Miskin (ribu jiwa)",$A$7,"Tahun",2021)/GETPIVOTDATA("Jml. Pend. Miskin (ribu jiwa)",$K$7,"Tahun",2021)</f>
        <v>#REF!</v>
      </c>
      <c r="USD2" t="s">
        <v>764</v>
      </c>
      <c r="USE2" s="13">
        <f>GETPIVOTDATA("% Pend. Miskin",$F$7,"Tahun",2020)</f>
        <v>6.6950000000000003</v>
      </c>
      <c r="USF2" s="13">
        <f>GETPIVOTDATA("% Pend. Miskin",$F$7,"Tahun",2021)</f>
        <v>6.9399999999999995</v>
      </c>
      <c r="USG2" t="s">
        <v>763</v>
      </c>
      <c r="USH2" s="13" t="e">
        <f>GETPIVOTDATA("Jml. Pend. Miskin (ribu jiwa)",$A$7,"Tahun",2020)/GETPIVOTDATA("Jml. Pend. Miskin (ribu jiwa)",$K$7,"Tahun",2020)</f>
        <v>#REF!</v>
      </c>
      <c r="USI2" s="13" t="e">
        <f>GETPIVOTDATA("Jml. Pend. Miskin (ribu jiwa)",$A$7,"Tahun",2021)/GETPIVOTDATA("Jml. Pend. Miskin (ribu jiwa)",$K$7,"Tahun",2021)</f>
        <v>#REF!</v>
      </c>
      <c r="USL2" t="s">
        <v>764</v>
      </c>
      <c r="USM2" s="13">
        <f>GETPIVOTDATA("% Pend. Miskin",$F$7,"Tahun",2020)</f>
        <v>6.6950000000000003</v>
      </c>
      <c r="USN2" s="13">
        <f>GETPIVOTDATA("% Pend. Miskin",$F$7,"Tahun",2021)</f>
        <v>6.9399999999999995</v>
      </c>
      <c r="USO2" t="s">
        <v>763</v>
      </c>
      <c r="USP2" s="13" t="e">
        <f>GETPIVOTDATA("Jml. Pend. Miskin (ribu jiwa)",$A$7,"Tahun",2020)/GETPIVOTDATA("Jml. Pend. Miskin (ribu jiwa)",$K$7,"Tahun",2020)</f>
        <v>#REF!</v>
      </c>
      <c r="USQ2" s="13" t="e">
        <f>GETPIVOTDATA("Jml. Pend. Miskin (ribu jiwa)",$A$7,"Tahun",2021)/GETPIVOTDATA("Jml. Pend. Miskin (ribu jiwa)",$K$7,"Tahun",2021)</f>
        <v>#REF!</v>
      </c>
      <c r="UST2" t="s">
        <v>764</v>
      </c>
      <c r="USU2" s="13">
        <f>GETPIVOTDATA("% Pend. Miskin",$F$7,"Tahun",2020)</f>
        <v>6.6950000000000003</v>
      </c>
      <c r="USV2" s="13">
        <f>GETPIVOTDATA("% Pend. Miskin",$F$7,"Tahun",2021)</f>
        <v>6.9399999999999995</v>
      </c>
      <c r="USW2" t="s">
        <v>763</v>
      </c>
      <c r="USX2" s="13" t="e">
        <f>GETPIVOTDATA("Jml. Pend. Miskin (ribu jiwa)",$A$7,"Tahun",2020)/GETPIVOTDATA("Jml. Pend. Miskin (ribu jiwa)",$K$7,"Tahun",2020)</f>
        <v>#REF!</v>
      </c>
      <c r="USY2" s="13" t="e">
        <f>GETPIVOTDATA("Jml. Pend. Miskin (ribu jiwa)",$A$7,"Tahun",2021)/GETPIVOTDATA("Jml. Pend. Miskin (ribu jiwa)",$K$7,"Tahun",2021)</f>
        <v>#REF!</v>
      </c>
      <c r="UTB2" t="s">
        <v>764</v>
      </c>
      <c r="UTC2" s="13">
        <f>GETPIVOTDATA("% Pend. Miskin",$F$7,"Tahun",2020)</f>
        <v>6.6950000000000003</v>
      </c>
      <c r="UTD2" s="13">
        <f>GETPIVOTDATA("% Pend. Miskin",$F$7,"Tahun",2021)</f>
        <v>6.9399999999999995</v>
      </c>
      <c r="UTE2" t="s">
        <v>763</v>
      </c>
      <c r="UTF2" s="13" t="e">
        <f>GETPIVOTDATA("Jml. Pend. Miskin (ribu jiwa)",$A$7,"Tahun",2020)/GETPIVOTDATA("Jml. Pend. Miskin (ribu jiwa)",$K$7,"Tahun",2020)</f>
        <v>#REF!</v>
      </c>
      <c r="UTG2" s="13" t="e">
        <f>GETPIVOTDATA("Jml. Pend. Miskin (ribu jiwa)",$A$7,"Tahun",2021)/GETPIVOTDATA("Jml. Pend. Miskin (ribu jiwa)",$K$7,"Tahun",2021)</f>
        <v>#REF!</v>
      </c>
      <c r="UTJ2" t="s">
        <v>764</v>
      </c>
      <c r="UTK2" s="13">
        <f>GETPIVOTDATA("% Pend. Miskin",$F$7,"Tahun",2020)</f>
        <v>6.6950000000000003</v>
      </c>
      <c r="UTL2" s="13">
        <f>GETPIVOTDATA("% Pend. Miskin",$F$7,"Tahun",2021)</f>
        <v>6.9399999999999995</v>
      </c>
      <c r="UTM2" t="s">
        <v>763</v>
      </c>
      <c r="UTN2" s="13" t="e">
        <f>GETPIVOTDATA("Jml. Pend. Miskin (ribu jiwa)",$A$7,"Tahun",2020)/GETPIVOTDATA("Jml. Pend. Miskin (ribu jiwa)",$K$7,"Tahun",2020)</f>
        <v>#REF!</v>
      </c>
      <c r="UTO2" s="13" t="e">
        <f>GETPIVOTDATA("Jml. Pend. Miskin (ribu jiwa)",$A$7,"Tahun",2021)/GETPIVOTDATA("Jml. Pend. Miskin (ribu jiwa)",$K$7,"Tahun",2021)</f>
        <v>#REF!</v>
      </c>
      <c r="UTR2" t="s">
        <v>764</v>
      </c>
      <c r="UTS2" s="13">
        <f>GETPIVOTDATA("% Pend. Miskin",$F$7,"Tahun",2020)</f>
        <v>6.6950000000000003</v>
      </c>
      <c r="UTT2" s="13">
        <f>GETPIVOTDATA("% Pend. Miskin",$F$7,"Tahun",2021)</f>
        <v>6.9399999999999995</v>
      </c>
      <c r="UTU2" t="s">
        <v>763</v>
      </c>
      <c r="UTV2" s="13" t="e">
        <f>GETPIVOTDATA("Jml. Pend. Miskin (ribu jiwa)",$A$7,"Tahun",2020)/GETPIVOTDATA("Jml. Pend. Miskin (ribu jiwa)",$K$7,"Tahun",2020)</f>
        <v>#REF!</v>
      </c>
      <c r="UTW2" s="13" t="e">
        <f>GETPIVOTDATA("Jml. Pend. Miskin (ribu jiwa)",$A$7,"Tahun",2021)/GETPIVOTDATA("Jml. Pend. Miskin (ribu jiwa)",$K$7,"Tahun",2021)</f>
        <v>#REF!</v>
      </c>
      <c r="UTZ2" t="s">
        <v>764</v>
      </c>
      <c r="UUA2" s="13">
        <f>GETPIVOTDATA("% Pend. Miskin",$F$7,"Tahun",2020)</f>
        <v>6.6950000000000003</v>
      </c>
      <c r="UUB2" s="13">
        <f>GETPIVOTDATA("% Pend. Miskin",$F$7,"Tahun",2021)</f>
        <v>6.9399999999999995</v>
      </c>
      <c r="UUC2" t="s">
        <v>763</v>
      </c>
      <c r="UUD2" s="13" t="e">
        <f>GETPIVOTDATA("Jml. Pend. Miskin (ribu jiwa)",$A$7,"Tahun",2020)/GETPIVOTDATA("Jml. Pend. Miskin (ribu jiwa)",$K$7,"Tahun",2020)</f>
        <v>#REF!</v>
      </c>
      <c r="UUE2" s="13" t="e">
        <f>GETPIVOTDATA("Jml. Pend. Miskin (ribu jiwa)",$A$7,"Tahun",2021)/GETPIVOTDATA("Jml. Pend. Miskin (ribu jiwa)",$K$7,"Tahun",2021)</f>
        <v>#REF!</v>
      </c>
      <c r="UUH2" t="s">
        <v>764</v>
      </c>
      <c r="UUI2" s="13">
        <f>GETPIVOTDATA("% Pend. Miskin",$F$7,"Tahun",2020)</f>
        <v>6.6950000000000003</v>
      </c>
      <c r="UUJ2" s="13">
        <f>GETPIVOTDATA("% Pend. Miskin",$F$7,"Tahun",2021)</f>
        <v>6.9399999999999995</v>
      </c>
      <c r="UUK2" t="s">
        <v>763</v>
      </c>
      <c r="UUL2" s="13" t="e">
        <f>GETPIVOTDATA("Jml. Pend. Miskin (ribu jiwa)",$A$7,"Tahun",2020)/GETPIVOTDATA("Jml. Pend. Miskin (ribu jiwa)",$K$7,"Tahun",2020)</f>
        <v>#REF!</v>
      </c>
      <c r="UUM2" s="13" t="e">
        <f>GETPIVOTDATA("Jml. Pend. Miskin (ribu jiwa)",$A$7,"Tahun",2021)/GETPIVOTDATA("Jml. Pend. Miskin (ribu jiwa)",$K$7,"Tahun",2021)</f>
        <v>#REF!</v>
      </c>
      <c r="UUP2" t="s">
        <v>764</v>
      </c>
      <c r="UUQ2" s="13">
        <f>GETPIVOTDATA("% Pend. Miskin",$F$7,"Tahun",2020)</f>
        <v>6.6950000000000003</v>
      </c>
      <c r="UUR2" s="13">
        <f>GETPIVOTDATA("% Pend. Miskin",$F$7,"Tahun",2021)</f>
        <v>6.9399999999999995</v>
      </c>
      <c r="UUS2" t="s">
        <v>763</v>
      </c>
      <c r="UUT2" s="13" t="e">
        <f>GETPIVOTDATA("Jml. Pend. Miskin (ribu jiwa)",$A$7,"Tahun",2020)/GETPIVOTDATA("Jml. Pend. Miskin (ribu jiwa)",$K$7,"Tahun",2020)</f>
        <v>#REF!</v>
      </c>
      <c r="UUU2" s="13" t="e">
        <f>GETPIVOTDATA("Jml. Pend. Miskin (ribu jiwa)",$A$7,"Tahun",2021)/GETPIVOTDATA("Jml. Pend. Miskin (ribu jiwa)",$K$7,"Tahun",2021)</f>
        <v>#REF!</v>
      </c>
      <c r="UUX2" t="s">
        <v>764</v>
      </c>
      <c r="UUY2" s="13">
        <f>GETPIVOTDATA("% Pend. Miskin",$F$7,"Tahun",2020)</f>
        <v>6.6950000000000003</v>
      </c>
      <c r="UUZ2" s="13">
        <f>GETPIVOTDATA("% Pend. Miskin",$F$7,"Tahun",2021)</f>
        <v>6.9399999999999995</v>
      </c>
      <c r="UVA2" t="s">
        <v>763</v>
      </c>
      <c r="UVB2" s="13" t="e">
        <f>GETPIVOTDATA("Jml. Pend. Miskin (ribu jiwa)",$A$7,"Tahun",2020)/GETPIVOTDATA("Jml. Pend. Miskin (ribu jiwa)",$K$7,"Tahun",2020)</f>
        <v>#REF!</v>
      </c>
      <c r="UVC2" s="13" t="e">
        <f>GETPIVOTDATA("Jml. Pend. Miskin (ribu jiwa)",$A$7,"Tahun",2021)/GETPIVOTDATA("Jml. Pend. Miskin (ribu jiwa)",$K$7,"Tahun",2021)</f>
        <v>#REF!</v>
      </c>
      <c r="UVF2" t="s">
        <v>764</v>
      </c>
      <c r="UVG2" s="13">
        <f>GETPIVOTDATA("% Pend. Miskin",$F$7,"Tahun",2020)</f>
        <v>6.6950000000000003</v>
      </c>
      <c r="UVH2" s="13">
        <f>GETPIVOTDATA("% Pend. Miskin",$F$7,"Tahun",2021)</f>
        <v>6.9399999999999995</v>
      </c>
      <c r="UVI2" t="s">
        <v>763</v>
      </c>
      <c r="UVJ2" s="13" t="e">
        <f>GETPIVOTDATA("Jml. Pend. Miskin (ribu jiwa)",$A$7,"Tahun",2020)/GETPIVOTDATA("Jml. Pend. Miskin (ribu jiwa)",$K$7,"Tahun",2020)</f>
        <v>#REF!</v>
      </c>
      <c r="UVK2" s="13" t="e">
        <f>GETPIVOTDATA("Jml. Pend. Miskin (ribu jiwa)",$A$7,"Tahun",2021)/GETPIVOTDATA("Jml. Pend. Miskin (ribu jiwa)",$K$7,"Tahun",2021)</f>
        <v>#REF!</v>
      </c>
      <c r="UVN2" t="s">
        <v>764</v>
      </c>
      <c r="UVO2" s="13">
        <f>GETPIVOTDATA("% Pend. Miskin",$F$7,"Tahun",2020)</f>
        <v>6.6950000000000003</v>
      </c>
      <c r="UVP2" s="13">
        <f>GETPIVOTDATA("% Pend. Miskin",$F$7,"Tahun",2021)</f>
        <v>6.9399999999999995</v>
      </c>
      <c r="UVQ2" t="s">
        <v>763</v>
      </c>
      <c r="UVR2" s="13" t="e">
        <f>GETPIVOTDATA("Jml. Pend. Miskin (ribu jiwa)",$A$7,"Tahun",2020)/GETPIVOTDATA("Jml. Pend. Miskin (ribu jiwa)",$K$7,"Tahun",2020)</f>
        <v>#REF!</v>
      </c>
      <c r="UVS2" s="13" t="e">
        <f>GETPIVOTDATA("Jml. Pend. Miskin (ribu jiwa)",$A$7,"Tahun",2021)/GETPIVOTDATA("Jml. Pend. Miskin (ribu jiwa)",$K$7,"Tahun",2021)</f>
        <v>#REF!</v>
      </c>
      <c r="UVV2" t="s">
        <v>764</v>
      </c>
      <c r="UVW2" s="13">
        <f>GETPIVOTDATA("% Pend. Miskin",$F$7,"Tahun",2020)</f>
        <v>6.6950000000000003</v>
      </c>
      <c r="UVX2" s="13">
        <f>GETPIVOTDATA("% Pend. Miskin",$F$7,"Tahun",2021)</f>
        <v>6.9399999999999995</v>
      </c>
      <c r="UVY2" t="s">
        <v>763</v>
      </c>
      <c r="UVZ2" s="13" t="e">
        <f>GETPIVOTDATA("Jml. Pend. Miskin (ribu jiwa)",$A$7,"Tahun",2020)/GETPIVOTDATA("Jml. Pend. Miskin (ribu jiwa)",$K$7,"Tahun",2020)</f>
        <v>#REF!</v>
      </c>
      <c r="UWA2" s="13" t="e">
        <f>GETPIVOTDATA("Jml. Pend. Miskin (ribu jiwa)",$A$7,"Tahun",2021)/GETPIVOTDATA("Jml. Pend. Miskin (ribu jiwa)",$K$7,"Tahun",2021)</f>
        <v>#REF!</v>
      </c>
      <c r="UWD2" t="s">
        <v>764</v>
      </c>
      <c r="UWE2" s="13">
        <f>GETPIVOTDATA("% Pend. Miskin",$F$7,"Tahun",2020)</f>
        <v>6.6950000000000003</v>
      </c>
      <c r="UWF2" s="13">
        <f>GETPIVOTDATA("% Pend. Miskin",$F$7,"Tahun",2021)</f>
        <v>6.9399999999999995</v>
      </c>
      <c r="UWG2" t="s">
        <v>763</v>
      </c>
      <c r="UWH2" s="13" t="e">
        <f>GETPIVOTDATA("Jml. Pend. Miskin (ribu jiwa)",$A$7,"Tahun",2020)/GETPIVOTDATA("Jml. Pend. Miskin (ribu jiwa)",$K$7,"Tahun",2020)</f>
        <v>#REF!</v>
      </c>
      <c r="UWI2" s="13" t="e">
        <f>GETPIVOTDATA("Jml. Pend. Miskin (ribu jiwa)",$A$7,"Tahun",2021)/GETPIVOTDATA("Jml. Pend. Miskin (ribu jiwa)",$K$7,"Tahun",2021)</f>
        <v>#REF!</v>
      </c>
      <c r="UWL2" t="s">
        <v>764</v>
      </c>
      <c r="UWM2" s="13">
        <f>GETPIVOTDATA("% Pend. Miskin",$F$7,"Tahun",2020)</f>
        <v>6.6950000000000003</v>
      </c>
      <c r="UWN2" s="13">
        <f>GETPIVOTDATA("% Pend. Miskin",$F$7,"Tahun",2021)</f>
        <v>6.9399999999999995</v>
      </c>
      <c r="UWO2" t="s">
        <v>763</v>
      </c>
      <c r="UWP2" s="13" t="e">
        <f>GETPIVOTDATA("Jml. Pend. Miskin (ribu jiwa)",$A$7,"Tahun",2020)/GETPIVOTDATA("Jml. Pend. Miskin (ribu jiwa)",$K$7,"Tahun",2020)</f>
        <v>#REF!</v>
      </c>
      <c r="UWQ2" s="13" t="e">
        <f>GETPIVOTDATA("Jml. Pend. Miskin (ribu jiwa)",$A$7,"Tahun",2021)/GETPIVOTDATA("Jml. Pend. Miskin (ribu jiwa)",$K$7,"Tahun",2021)</f>
        <v>#REF!</v>
      </c>
      <c r="UWT2" t="s">
        <v>764</v>
      </c>
      <c r="UWU2" s="13">
        <f>GETPIVOTDATA("% Pend. Miskin",$F$7,"Tahun",2020)</f>
        <v>6.6950000000000003</v>
      </c>
      <c r="UWV2" s="13">
        <f>GETPIVOTDATA("% Pend. Miskin",$F$7,"Tahun",2021)</f>
        <v>6.9399999999999995</v>
      </c>
      <c r="UWW2" t="s">
        <v>763</v>
      </c>
      <c r="UWX2" s="13" t="e">
        <f>GETPIVOTDATA("Jml. Pend. Miskin (ribu jiwa)",$A$7,"Tahun",2020)/GETPIVOTDATA("Jml. Pend. Miskin (ribu jiwa)",$K$7,"Tahun",2020)</f>
        <v>#REF!</v>
      </c>
      <c r="UWY2" s="13" t="e">
        <f>GETPIVOTDATA("Jml. Pend. Miskin (ribu jiwa)",$A$7,"Tahun",2021)/GETPIVOTDATA("Jml. Pend. Miskin (ribu jiwa)",$K$7,"Tahun",2021)</f>
        <v>#REF!</v>
      </c>
      <c r="UXB2" t="s">
        <v>764</v>
      </c>
      <c r="UXC2" s="13">
        <f>GETPIVOTDATA("% Pend. Miskin",$F$7,"Tahun",2020)</f>
        <v>6.6950000000000003</v>
      </c>
      <c r="UXD2" s="13">
        <f>GETPIVOTDATA("% Pend. Miskin",$F$7,"Tahun",2021)</f>
        <v>6.9399999999999995</v>
      </c>
      <c r="UXE2" t="s">
        <v>763</v>
      </c>
      <c r="UXF2" s="13" t="e">
        <f>GETPIVOTDATA("Jml. Pend. Miskin (ribu jiwa)",$A$7,"Tahun",2020)/GETPIVOTDATA("Jml. Pend. Miskin (ribu jiwa)",$K$7,"Tahun",2020)</f>
        <v>#REF!</v>
      </c>
      <c r="UXG2" s="13" t="e">
        <f>GETPIVOTDATA("Jml. Pend. Miskin (ribu jiwa)",$A$7,"Tahun",2021)/GETPIVOTDATA("Jml. Pend. Miskin (ribu jiwa)",$K$7,"Tahun",2021)</f>
        <v>#REF!</v>
      </c>
      <c r="UXJ2" t="s">
        <v>764</v>
      </c>
      <c r="UXK2" s="13">
        <f>GETPIVOTDATA("% Pend. Miskin",$F$7,"Tahun",2020)</f>
        <v>6.6950000000000003</v>
      </c>
      <c r="UXL2" s="13">
        <f>GETPIVOTDATA("% Pend. Miskin",$F$7,"Tahun",2021)</f>
        <v>6.9399999999999995</v>
      </c>
      <c r="UXM2" t="s">
        <v>763</v>
      </c>
      <c r="UXN2" s="13" t="e">
        <f>GETPIVOTDATA("Jml. Pend. Miskin (ribu jiwa)",$A$7,"Tahun",2020)/GETPIVOTDATA("Jml. Pend. Miskin (ribu jiwa)",$K$7,"Tahun",2020)</f>
        <v>#REF!</v>
      </c>
      <c r="UXO2" s="13" t="e">
        <f>GETPIVOTDATA("Jml. Pend. Miskin (ribu jiwa)",$A$7,"Tahun",2021)/GETPIVOTDATA("Jml. Pend. Miskin (ribu jiwa)",$K$7,"Tahun",2021)</f>
        <v>#REF!</v>
      </c>
      <c r="UXR2" t="s">
        <v>764</v>
      </c>
      <c r="UXS2" s="13">
        <f>GETPIVOTDATA("% Pend. Miskin",$F$7,"Tahun",2020)</f>
        <v>6.6950000000000003</v>
      </c>
      <c r="UXT2" s="13">
        <f>GETPIVOTDATA("% Pend. Miskin",$F$7,"Tahun",2021)</f>
        <v>6.9399999999999995</v>
      </c>
      <c r="UXU2" t="s">
        <v>763</v>
      </c>
      <c r="UXV2" s="13" t="e">
        <f>GETPIVOTDATA("Jml. Pend. Miskin (ribu jiwa)",$A$7,"Tahun",2020)/GETPIVOTDATA("Jml. Pend. Miskin (ribu jiwa)",$K$7,"Tahun",2020)</f>
        <v>#REF!</v>
      </c>
      <c r="UXW2" s="13" t="e">
        <f>GETPIVOTDATA("Jml. Pend. Miskin (ribu jiwa)",$A$7,"Tahun",2021)/GETPIVOTDATA("Jml. Pend. Miskin (ribu jiwa)",$K$7,"Tahun",2021)</f>
        <v>#REF!</v>
      </c>
      <c r="UXZ2" t="s">
        <v>764</v>
      </c>
      <c r="UYA2" s="13">
        <f>GETPIVOTDATA("% Pend. Miskin",$F$7,"Tahun",2020)</f>
        <v>6.6950000000000003</v>
      </c>
      <c r="UYB2" s="13">
        <f>GETPIVOTDATA("% Pend. Miskin",$F$7,"Tahun",2021)</f>
        <v>6.9399999999999995</v>
      </c>
      <c r="UYC2" t="s">
        <v>763</v>
      </c>
      <c r="UYD2" s="13" t="e">
        <f>GETPIVOTDATA("Jml. Pend. Miskin (ribu jiwa)",$A$7,"Tahun",2020)/GETPIVOTDATA("Jml. Pend. Miskin (ribu jiwa)",$K$7,"Tahun",2020)</f>
        <v>#REF!</v>
      </c>
      <c r="UYE2" s="13" t="e">
        <f>GETPIVOTDATA("Jml. Pend. Miskin (ribu jiwa)",$A$7,"Tahun",2021)/GETPIVOTDATA("Jml. Pend. Miskin (ribu jiwa)",$K$7,"Tahun",2021)</f>
        <v>#REF!</v>
      </c>
      <c r="UYH2" t="s">
        <v>764</v>
      </c>
      <c r="UYI2" s="13">
        <f>GETPIVOTDATA("% Pend. Miskin",$F$7,"Tahun",2020)</f>
        <v>6.6950000000000003</v>
      </c>
      <c r="UYJ2" s="13">
        <f>GETPIVOTDATA("% Pend. Miskin",$F$7,"Tahun",2021)</f>
        <v>6.9399999999999995</v>
      </c>
      <c r="UYK2" t="s">
        <v>763</v>
      </c>
      <c r="UYL2" s="13" t="e">
        <f>GETPIVOTDATA("Jml. Pend. Miskin (ribu jiwa)",$A$7,"Tahun",2020)/GETPIVOTDATA("Jml. Pend. Miskin (ribu jiwa)",$K$7,"Tahun",2020)</f>
        <v>#REF!</v>
      </c>
      <c r="UYM2" s="13" t="e">
        <f>GETPIVOTDATA("Jml. Pend. Miskin (ribu jiwa)",$A$7,"Tahun",2021)/GETPIVOTDATA("Jml. Pend. Miskin (ribu jiwa)",$K$7,"Tahun",2021)</f>
        <v>#REF!</v>
      </c>
      <c r="UYP2" t="s">
        <v>764</v>
      </c>
      <c r="UYQ2" s="13">
        <f>GETPIVOTDATA("% Pend. Miskin",$F$7,"Tahun",2020)</f>
        <v>6.6950000000000003</v>
      </c>
      <c r="UYR2" s="13">
        <f>GETPIVOTDATA("% Pend. Miskin",$F$7,"Tahun",2021)</f>
        <v>6.9399999999999995</v>
      </c>
      <c r="UYS2" t="s">
        <v>763</v>
      </c>
      <c r="UYT2" s="13" t="e">
        <f>GETPIVOTDATA("Jml. Pend. Miskin (ribu jiwa)",$A$7,"Tahun",2020)/GETPIVOTDATA("Jml. Pend. Miskin (ribu jiwa)",$K$7,"Tahun",2020)</f>
        <v>#REF!</v>
      </c>
      <c r="UYU2" s="13" t="e">
        <f>GETPIVOTDATA("Jml. Pend. Miskin (ribu jiwa)",$A$7,"Tahun",2021)/GETPIVOTDATA("Jml. Pend. Miskin (ribu jiwa)",$K$7,"Tahun",2021)</f>
        <v>#REF!</v>
      </c>
      <c r="UYX2" t="s">
        <v>764</v>
      </c>
      <c r="UYY2" s="13">
        <f>GETPIVOTDATA("% Pend. Miskin",$F$7,"Tahun",2020)</f>
        <v>6.6950000000000003</v>
      </c>
      <c r="UYZ2" s="13">
        <f>GETPIVOTDATA("% Pend. Miskin",$F$7,"Tahun",2021)</f>
        <v>6.9399999999999995</v>
      </c>
      <c r="UZA2" t="s">
        <v>763</v>
      </c>
      <c r="UZB2" s="13" t="e">
        <f>GETPIVOTDATA("Jml. Pend. Miskin (ribu jiwa)",$A$7,"Tahun",2020)/GETPIVOTDATA("Jml. Pend. Miskin (ribu jiwa)",$K$7,"Tahun",2020)</f>
        <v>#REF!</v>
      </c>
      <c r="UZC2" s="13" t="e">
        <f>GETPIVOTDATA("Jml. Pend. Miskin (ribu jiwa)",$A$7,"Tahun",2021)/GETPIVOTDATA("Jml. Pend. Miskin (ribu jiwa)",$K$7,"Tahun",2021)</f>
        <v>#REF!</v>
      </c>
      <c r="UZF2" t="s">
        <v>764</v>
      </c>
      <c r="UZG2" s="13">
        <f>GETPIVOTDATA("% Pend. Miskin",$F$7,"Tahun",2020)</f>
        <v>6.6950000000000003</v>
      </c>
      <c r="UZH2" s="13">
        <f>GETPIVOTDATA("% Pend. Miskin",$F$7,"Tahun",2021)</f>
        <v>6.9399999999999995</v>
      </c>
      <c r="UZI2" t="s">
        <v>763</v>
      </c>
      <c r="UZJ2" s="13" t="e">
        <f>GETPIVOTDATA("Jml. Pend. Miskin (ribu jiwa)",$A$7,"Tahun",2020)/GETPIVOTDATA("Jml. Pend. Miskin (ribu jiwa)",$K$7,"Tahun",2020)</f>
        <v>#REF!</v>
      </c>
      <c r="UZK2" s="13" t="e">
        <f>GETPIVOTDATA("Jml. Pend. Miskin (ribu jiwa)",$A$7,"Tahun",2021)/GETPIVOTDATA("Jml. Pend. Miskin (ribu jiwa)",$K$7,"Tahun",2021)</f>
        <v>#REF!</v>
      </c>
      <c r="UZN2" t="s">
        <v>764</v>
      </c>
      <c r="UZO2" s="13">
        <f>GETPIVOTDATA("% Pend. Miskin",$F$7,"Tahun",2020)</f>
        <v>6.6950000000000003</v>
      </c>
      <c r="UZP2" s="13">
        <f>GETPIVOTDATA("% Pend. Miskin",$F$7,"Tahun",2021)</f>
        <v>6.9399999999999995</v>
      </c>
      <c r="UZQ2" t="s">
        <v>763</v>
      </c>
      <c r="UZR2" s="13" t="e">
        <f>GETPIVOTDATA("Jml. Pend. Miskin (ribu jiwa)",$A$7,"Tahun",2020)/GETPIVOTDATA("Jml. Pend. Miskin (ribu jiwa)",$K$7,"Tahun",2020)</f>
        <v>#REF!</v>
      </c>
      <c r="UZS2" s="13" t="e">
        <f>GETPIVOTDATA("Jml. Pend. Miskin (ribu jiwa)",$A$7,"Tahun",2021)/GETPIVOTDATA("Jml. Pend. Miskin (ribu jiwa)",$K$7,"Tahun",2021)</f>
        <v>#REF!</v>
      </c>
      <c r="UZV2" t="s">
        <v>764</v>
      </c>
      <c r="UZW2" s="13">
        <f>GETPIVOTDATA("% Pend. Miskin",$F$7,"Tahun",2020)</f>
        <v>6.6950000000000003</v>
      </c>
      <c r="UZX2" s="13">
        <f>GETPIVOTDATA("% Pend. Miskin",$F$7,"Tahun",2021)</f>
        <v>6.9399999999999995</v>
      </c>
      <c r="UZY2" t="s">
        <v>763</v>
      </c>
      <c r="UZZ2" s="13" t="e">
        <f>GETPIVOTDATA("Jml. Pend. Miskin (ribu jiwa)",$A$7,"Tahun",2020)/GETPIVOTDATA("Jml. Pend. Miskin (ribu jiwa)",$K$7,"Tahun",2020)</f>
        <v>#REF!</v>
      </c>
      <c r="VAA2" s="13" t="e">
        <f>GETPIVOTDATA("Jml. Pend. Miskin (ribu jiwa)",$A$7,"Tahun",2021)/GETPIVOTDATA("Jml. Pend. Miskin (ribu jiwa)",$K$7,"Tahun",2021)</f>
        <v>#REF!</v>
      </c>
      <c r="VAD2" t="s">
        <v>764</v>
      </c>
      <c r="VAE2" s="13">
        <f>GETPIVOTDATA("% Pend. Miskin",$F$7,"Tahun",2020)</f>
        <v>6.6950000000000003</v>
      </c>
      <c r="VAF2" s="13">
        <f>GETPIVOTDATA("% Pend. Miskin",$F$7,"Tahun",2021)</f>
        <v>6.9399999999999995</v>
      </c>
      <c r="VAG2" t="s">
        <v>763</v>
      </c>
      <c r="VAH2" s="13" t="e">
        <f>GETPIVOTDATA("Jml. Pend. Miskin (ribu jiwa)",$A$7,"Tahun",2020)/GETPIVOTDATA("Jml. Pend. Miskin (ribu jiwa)",$K$7,"Tahun",2020)</f>
        <v>#REF!</v>
      </c>
      <c r="VAI2" s="13" t="e">
        <f>GETPIVOTDATA("Jml. Pend. Miskin (ribu jiwa)",$A$7,"Tahun",2021)/GETPIVOTDATA("Jml. Pend. Miskin (ribu jiwa)",$K$7,"Tahun",2021)</f>
        <v>#REF!</v>
      </c>
      <c r="VAL2" t="s">
        <v>764</v>
      </c>
      <c r="VAM2" s="13">
        <f>GETPIVOTDATA("% Pend. Miskin",$F$7,"Tahun",2020)</f>
        <v>6.6950000000000003</v>
      </c>
      <c r="VAN2" s="13">
        <f>GETPIVOTDATA("% Pend. Miskin",$F$7,"Tahun",2021)</f>
        <v>6.9399999999999995</v>
      </c>
      <c r="VAO2" t="s">
        <v>763</v>
      </c>
      <c r="VAP2" s="13" t="e">
        <f>GETPIVOTDATA("Jml. Pend. Miskin (ribu jiwa)",$A$7,"Tahun",2020)/GETPIVOTDATA("Jml. Pend. Miskin (ribu jiwa)",$K$7,"Tahun",2020)</f>
        <v>#REF!</v>
      </c>
      <c r="VAQ2" s="13" t="e">
        <f>GETPIVOTDATA("Jml. Pend. Miskin (ribu jiwa)",$A$7,"Tahun",2021)/GETPIVOTDATA("Jml. Pend. Miskin (ribu jiwa)",$K$7,"Tahun",2021)</f>
        <v>#REF!</v>
      </c>
      <c r="VAT2" t="s">
        <v>764</v>
      </c>
      <c r="VAU2" s="13">
        <f>GETPIVOTDATA("% Pend. Miskin",$F$7,"Tahun",2020)</f>
        <v>6.6950000000000003</v>
      </c>
      <c r="VAV2" s="13">
        <f>GETPIVOTDATA("% Pend. Miskin",$F$7,"Tahun",2021)</f>
        <v>6.9399999999999995</v>
      </c>
      <c r="VAW2" t="s">
        <v>763</v>
      </c>
      <c r="VAX2" s="13" t="e">
        <f>GETPIVOTDATA("Jml. Pend. Miskin (ribu jiwa)",$A$7,"Tahun",2020)/GETPIVOTDATA("Jml. Pend. Miskin (ribu jiwa)",$K$7,"Tahun",2020)</f>
        <v>#REF!</v>
      </c>
      <c r="VAY2" s="13" t="e">
        <f>GETPIVOTDATA("Jml. Pend. Miskin (ribu jiwa)",$A$7,"Tahun",2021)/GETPIVOTDATA("Jml. Pend. Miskin (ribu jiwa)",$K$7,"Tahun",2021)</f>
        <v>#REF!</v>
      </c>
      <c r="VBB2" t="s">
        <v>764</v>
      </c>
      <c r="VBC2" s="13">
        <f>GETPIVOTDATA("% Pend. Miskin",$F$7,"Tahun",2020)</f>
        <v>6.6950000000000003</v>
      </c>
      <c r="VBD2" s="13">
        <f>GETPIVOTDATA("% Pend. Miskin",$F$7,"Tahun",2021)</f>
        <v>6.9399999999999995</v>
      </c>
      <c r="VBE2" t="s">
        <v>763</v>
      </c>
      <c r="VBF2" s="13" t="e">
        <f>GETPIVOTDATA("Jml. Pend. Miskin (ribu jiwa)",$A$7,"Tahun",2020)/GETPIVOTDATA("Jml. Pend. Miskin (ribu jiwa)",$K$7,"Tahun",2020)</f>
        <v>#REF!</v>
      </c>
      <c r="VBG2" s="13" t="e">
        <f>GETPIVOTDATA("Jml. Pend. Miskin (ribu jiwa)",$A$7,"Tahun",2021)/GETPIVOTDATA("Jml. Pend. Miskin (ribu jiwa)",$K$7,"Tahun",2021)</f>
        <v>#REF!</v>
      </c>
      <c r="VBJ2" t="s">
        <v>764</v>
      </c>
      <c r="VBK2" s="13">
        <f>GETPIVOTDATA("% Pend. Miskin",$F$7,"Tahun",2020)</f>
        <v>6.6950000000000003</v>
      </c>
      <c r="VBL2" s="13">
        <f>GETPIVOTDATA("% Pend. Miskin",$F$7,"Tahun",2021)</f>
        <v>6.9399999999999995</v>
      </c>
      <c r="VBM2" t="s">
        <v>763</v>
      </c>
      <c r="VBN2" s="13" t="e">
        <f>GETPIVOTDATA("Jml. Pend. Miskin (ribu jiwa)",$A$7,"Tahun",2020)/GETPIVOTDATA("Jml. Pend. Miskin (ribu jiwa)",$K$7,"Tahun",2020)</f>
        <v>#REF!</v>
      </c>
      <c r="VBO2" s="13" t="e">
        <f>GETPIVOTDATA("Jml. Pend. Miskin (ribu jiwa)",$A$7,"Tahun",2021)/GETPIVOTDATA("Jml. Pend. Miskin (ribu jiwa)",$K$7,"Tahun",2021)</f>
        <v>#REF!</v>
      </c>
      <c r="VBR2" t="s">
        <v>764</v>
      </c>
      <c r="VBS2" s="13">
        <f>GETPIVOTDATA("% Pend. Miskin",$F$7,"Tahun",2020)</f>
        <v>6.6950000000000003</v>
      </c>
      <c r="VBT2" s="13">
        <f>GETPIVOTDATA("% Pend. Miskin",$F$7,"Tahun",2021)</f>
        <v>6.9399999999999995</v>
      </c>
      <c r="VBU2" t="s">
        <v>763</v>
      </c>
      <c r="VBV2" s="13" t="e">
        <f>GETPIVOTDATA("Jml. Pend. Miskin (ribu jiwa)",$A$7,"Tahun",2020)/GETPIVOTDATA("Jml. Pend. Miskin (ribu jiwa)",$K$7,"Tahun",2020)</f>
        <v>#REF!</v>
      </c>
      <c r="VBW2" s="13" t="e">
        <f>GETPIVOTDATA("Jml. Pend. Miskin (ribu jiwa)",$A$7,"Tahun",2021)/GETPIVOTDATA("Jml. Pend. Miskin (ribu jiwa)",$K$7,"Tahun",2021)</f>
        <v>#REF!</v>
      </c>
      <c r="VBZ2" t="s">
        <v>764</v>
      </c>
      <c r="VCA2" s="13">
        <f>GETPIVOTDATA("% Pend. Miskin",$F$7,"Tahun",2020)</f>
        <v>6.6950000000000003</v>
      </c>
      <c r="VCB2" s="13">
        <f>GETPIVOTDATA("% Pend. Miskin",$F$7,"Tahun",2021)</f>
        <v>6.9399999999999995</v>
      </c>
      <c r="VCC2" t="s">
        <v>763</v>
      </c>
      <c r="VCD2" s="13" t="e">
        <f>GETPIVOTDATA("Jml. Pend. Miskin (ribu jiwa)",$A$7,"Tahun",2020)/GETPIVOTDATA("Jml. Pend. Miskin (ribu jiwa)",$K$7,"Tahun",2020)</f>
        <v>#REF!</v>
      </c>
      <c r="VCE2" s="13" t="e">
        <f>GETPIVOTDATA("Jml. Pend. Miskin (ribu jiwa)",$A$7,"Tahun",2021)/GETPIVOTDATA("Jml. Pend. Miskin (ribu jiwa)",$K$7,"Tahun",2021)</f>
        <v>#REF!</v>
      </c>
      <c r="VCH2" t="s">
        <v>764</v>
      </c>
      <c r="VCI2" s="13">
        <f>GETPIVOTDATA("% Pend. Miskin",$F$7,"Tahun",2020)</f>
        <v>6.6950000000000003</v>
      </c>
      <c r="VCJ2" s="13">
        <f>GETPIVOTDATA("% Pend. Miskin",$F$7,"Tahun",2021)</f>
        <v>6.9399999999999995</v>
      </c>
      <c r="VCK2" t="s">
        <v>763</v>
      </c>
      <c r="VCL2" s="13" t="e">
        <f>GETPIVOTDATA("Jml. Pend. Miskin (ribu jiwa)",$A$7,"Tahun",2020)/GETPIVOTDATA("Jml. Pend. Miskin (ribu jiwa)",$K$7,"Tahun",2020)</f>
        <v>#REF!</v>
      </c>
      <c r="VCM2" s="13" t="e">
        <f>GETPIVOTDATA("Jml. Pend. Miskin (ribu jiwa)",$A$7,"Tahun",2021)/GETPIVOTDATA("Jml. Pend. Miskin (ribu jiwa)",$K$7,"Tahun",2021)</f>
        <v>#REF!</v>
      </c>
      <c r="VCP2" t="s">
        <v>764</v>
      </c>
      <c r="VCQ2" s="13">
        <f>GETPIVOTDATA("% Pend. Miskin",$F$7,"Tahun",2020)</f>
        <v>6.6950000000000003</v>
      </c>
      <c r="VCR2" s="13">
        <f>GETPIVOTDATA("% Pend. Miskin",$F$7,"Tahun",2021)</f>
        <v>6.9399999999999995</v>
      </c>
      <c r="VCS2" t="s">
        <v>763</v>
      </c>
      <c r="VCT2" s="13" t="e">
        <f>GETPIVOTDATA("Jml. Pend. Miskin (ribu jiwa)",$A$7,"Tahun",2020)/GETPIVOTDATA("Jml. Pend. Miskin (ribu jiwa)",$K$7,"Tahun",2020)</f>
        <v>#REF!</v>
      </c>
      <c r="VCU2" s="13" t="e">
        <f>GETPIVOTDATA("Jml. Pend. Miskin (ribu jiwa)",$A$7,"Tahun",2021)/GETPIVOTDATA("Jml. Pend. Miskin (ribu jiwa)",$K$7,"Tahun",2021)</f>
        <v>#REF!</v>
      </c>
      <c r="VCX2" t="s">
        <v>764</v>
      </c>
      <c r="VCY2" s="13">
        <f>GETPIVOTDATA("% Pend. Miskin",$F$7,"Tahun",2020)</f>
        <v>6.6950000000000003</v>
      </c>
      <c r="VCZ2" s="13">
        <f>GETPIVOTDATA("% Pend. Miskin",$F$7,"Tahun",2021)</f>
        <v>6.9399999999999995</v>
      </c>
      <c r="VDA2" t="s">
        <v>763</v>
      </c>
      <c r="VDB2" s="13" t="e">
        <f>GETPIVOTDATA("Jml. Pend. Miskin (ribu jiwa)",$A$7,"Tahun",2020)/GETPIVOTDATA("Jml. Pend. Miskin (ribu jiwa)",$K$7,"Tahun",2020)</f>
        <v>#REF!</v>
      </c>
      <c r="VDC2" s="13" t="e">
        <f>GETPIVOTDATA("Jml. Pend. Miskin (ribu jiwa)",$A$7,"Tahun",2021)/GETPIVOTDATA("Jml. Pend. Miskin (ribu jiwa)",$K$7,"Tahun",2021)</f>
        <v>#REF!</v>
      </c>
      <c r="VDF2" t="s">
        <v>764</v>
      </c>
      <c r="VDG2" s="13">
        <f>GETPIVOTDATA("% Pend. Miskin",$F$7,"Tahun",2020)</f>
        <v>6.6950000000000003</v>
      </c>
      <c r="VDH2" s="13">
        <f>GETPIVOTDATA("% Pend. Miskin",$F$7,"Tahun",2021)</f>
        <v>6.9399999999999995</v>
      </c>
      <c r="VDI2" t="s">
        <v>763</v>
      </c>
      <c r="VDJ2" s="13" t="e">
        <f>GETPIVOTDATA("Jml. Pend. Miskin (ribu jiwa)",$A$7,"Tahun",2020)/GETPIVOTDATA("Jml. Pend. Miskin (ribu jiwa)",$K$7,"Tahun",2020)</f>
        <v>#REF!</v>
      </c>
      <c r="VDK2" s="13" t="e">
        <f>GETPIVOTDATA("Jml. Pend. Miskin (ribu jiwa)",$A$7,"Tahun",2021)/GETPIVOTDATA("Jml. Pend. Miskin (ribu jiwa)",$K$7,"Tahun",2021)</f>
        <v>#REF!</v>
      </c>
      <c r="VDN2" t="s">
        <v>764</v>
      </c>
      <c r="VDO2" s="13">
        <f>GETPIVOTDATA("% Pend. Miskin",$F$7,"Tahun",2020)</f>
        <v>6.6950000000000003</v>
      </c>
      <c r="VDP2" s="13">
        <f>GETPIVOTDATA("% Pend. Miskin",$F$7,"Tahun",2021)</f>
        <v>6.9399999999999995</v>
      </c>
      <c r="VDQ2" t="s">
        <v>763</v>
      </c>
      <c r="VDR2" s="13" t="e">
        <f>GETPIVOTDATA("Jml. Pend. Miskin (ribu jiwa)",$A$7,"Tahun",2020)/GETPIVOTDATA("Jml. Pend. Miskin (ribu jiwa)",$K$7,"Tahun",2020)</f>
        <v>#REF!</v>
      </c>
      <c r="VDS2" s="13" t="e">
        <f>GETPIVOTDATA("Jml. Pend. Miskin (ribu jiwa)",$A$7,"Tahun",2021)/GETPIVOTDATA("Jml. Pend. Miskin (ribu jiwa)",$K$7,"Tahun",2021)</f>
        <v>#REF!</v>
      </c>
      <c r="VDV2" t="s">
        <v>764</v>
      </c>
      <c r="VDW2" s="13">
        <f>GETPIVOTDATA("% Pend. Miskin",$F$7,"Tahun",2020)</f>
        <v>6.6950000000000003</v>
      </c>
      <c r="VDX2" s="13">
        <f>GETPIVOTDATA("% Pend. Miskin",$F$7,"Tahun",2021)</f>
        <v>6.9399999999999995</v>
      </c>
      <c r="VDY2" t="s">
        <v>763</v>
      </c>
      <c r="VDZ2" s="13" t="e">
        <f>GETPIVOTDATA("Jml. Pend. Miskin (ribu jiwa)",$A$7,"Tahun",2020)/GETPIVOTDATA("Jml. Pend. Miskin (ribu jiwa)",$K$7,"Tahun",2020)</f>
        <v>#REF!</v>
      </c>
      <c r="VEA2" s="13" t="e">
        <f>GETPIVOTDATA("Jml. Pend. Miskin (ribu jiwa)",$A$7,"Tahun",2021)/GETPIVOTDATA("Jml. Pend. Miskin (ribu jiwa)",$K$7,"Tahun",2021)</f>
        <v>#REF!</v>
      </c>
      <c r="VED2" t="s">
        <v>764</v>
      </c>
      <c r="VEE2" s="13">
        <f>GETPIVOTDATA("% Pend. Miskin",$F$7,"Tahun",2020)</f>
        <v>6.6950000000000003</v>
      </c>
      <c r="VEF2" s="13">
        <f>GETPIVOTDATA("% Pend. Miskin",$F$7,"Tahun",2021)</f>
        <v>6.9399999999999995</v>
      </c>
      <c r="VEG2" t="s">
        <v>763</v>
      </c>
      <c r="VEH2" s="13" t="e">
        <f>GETPIVOTDATA("Jml. Pend. Miskin (ribu jiwa)",$A$7,"Tahun",2020)/GETPIVOTDATA("Jml. Pend. Miskin (ribu jiwa)",$K$7,"Tahun",2020)</f>
        <v>#REF!</v>
      </c>
      <c r="VEI2" s="13" t="e">
        <f>GETPIVOTDATA("Jml. Pend. Miskin (ribu jiwa)",$A$7,"Tahun",2021)/GETPIVOTDATA("Jml. Pend. Miskin (ribu jiwa)",$K$7,"Tahun",2021)</f>
        <v>#REF!</v>
      </c>
      <c r="VEL2" t="s">
        <v>764</v>
      </c>
      <c r="VEM2" s="13">
        <f>GETPIVOTDATA("% Pend. Miskin",$F$7,"Tahun",2020)</f>
        <v>6.6950000000000003</v>
      </c>
      <c r="VEN2" s="13">
        <f>GETPIVOTDATA("% Pend. Miskin",$F$7,"Tahun",2021)</f>
        <v>6.9399999999999995</v>
      </c>
      <c r="VEO2" t="s">
        <v>763</v>
      </c>
      <c r="VEP2" s="13" t="e">
        <f>GETPIVOTDATA("Jml. Pend. Miskin (ribu jiwa)",$A$7,"Tahun",2020)/GETPIVOTDATA("Jml. Pend. Miskin (ribu jiwa)",$K$7,"Tahun",2020)</f>
        <v>#REF!</v>
      </c>
      <c r="VEQ2" s="13" t="e">
        <f>GETPIVOTDATA("Jml. Pend. Miskin (ribu jiwa)",$A$7,"Tahun",2021)/GETPIVOTDATA("Jml. Pend. Miskin (ribu jiwa)",$K$7,"Tahun",2021)</f>
        <v>#REF!</v>
      </c>
      <c r="VET2" t="s">
        <v>764</v>
      </c>
      <c r="VEU2" s="13">
        <f>GETPIVOTDATA("% Pend. Miskin",$F$7,"Tahun",2020)</f>
        <v>6.6950000000000003</v>
      </c>
      <c r="VEV2" s="13">
        <f>GETPIVOTDATA("% Pend. Miskin",$F$7,"Tahun",2021)</f>
        <v>6.9399999999999995</v>
      </c>
      <c r="VEW2" t="s">
        <v>763</v>
      </c>
      <c r="VEX2" s="13" t="e">
        <f>GETPIVOTDATA("Jml. Pend. Miskin (ribu jiwa)",$A$7,"Tahun",2020)/GETPIVOTDATA("Jml. Pend. Miskin (ribu jiwa)",$K$7,"Tahun",2020)</f>
        <v>#REF!</v>
      </c>
      <c r="VEY2" s="13" t="e">
        <f>GETPIVOTDATA("Jml. Pend. Miskin (ribu jiwa)",$A$7,"Tahun",2021)/GETPIVOTDATA("Jml. Pend. Miskin (ribu jiwa)",$K$7,"Tahun",2021)</f>
        <v>#REF!</v>
      </c>
      <c r="VFB2" t="s">
        <v>764</v>
      </c>
      <c r="VFC2" s="13">
        <f>GETPIVOTDATA("% Pend. Miskin",$F$7,"Tahun",2020)</f>
        <v>6.6950000000000003</v>
      </c>
      <c r="VFD2" s="13">
        <f>GETPIVOTDATA("% Pend. Miskin",$F$7,"Tahun",2021)</f>
        <v>6.9399999999999995</v>
      </c>
      <c r="VFE2" t="s">
        <v>763</v>
      </c>
      <c r="VFF2" s="13" t="e">
        <f>GETPIVOTDATA("Jml. Pend. Miskin (ribu jiwa)",$A$7,"Tahun",2020)/GETPIVOTDATA("Jml. Pend. Miskin (ribu jiwa)",$K$7,"Tahun",2020)</f>
        <v>#REF!</v>
      </c>
      <c r="VFG2" s="13" t="e">
        <f>GETPIVOTDATA("Jml. Pend. Miskin (ribu jiwa)",$A$7,"Tahun",2021)/GETPIVOTDATA("Jml. Pend. Miskin (ribu jiwa)",$K$7,"Tahun",2021)</f>
        <v>#REF!</v>
      </c>
      <c r="VFJ2" t="s">
        <v>764</v>
      </c>
      <c r="VFK2" s="13">
        <f>GETPIVOTDATA("% Pend. Miskin",$F$7,"Tahun",2020)</f>
        <v>6.6950000000000003</v>
      </c>
      <c r="VFL2" s="13">
        <f>GETPIVOTDATA("% Pend. Miskin",$F$7,"Tahun",2021)</f>
        <v>6.9399999999999995</v>
      </c>
      <c r="VFM2" t="s">
        <v>763</v>
      </c>
      <c r="VFN2" s="13" t="e">
        <f>GETPIVOTDATA("Jml. Pend. Miskin (ribu jiwa)",$A$7,"Tahun",2020)/GETPIVOTDATA("Jml. Pend. Miskin (ribu jiwa)",$K$7,"Tahun",2020)</f>
        <v>#REF!</v>
      </c>
      <c r="VFO2" s="13" t="e">
        <f>GETPIVOTDATA("Jml. Pend. Miskin (ribu jiwa)",$A$7,"Tahun",2021)/GETPIVOTDATA("Jml. Pend. Miskin (ribu jiwa)",$K$7,"Tahun",2021)</f>
        <v>#REF!</v>
      </c>
      <c r="VFR2" t="s">
        <v>764</v>
      </c>
      <c r="VFS2" s="13">
        <f>GETPIVOTDATA("% Pend. Miskin",$F$7,"Tahun",2020)</f>
        <v>6.6950000000000003</v>
      </c>
      <c r="VFT2" s="13">
        <f>GETPIVOTDATA("% Pend. Miskin",$F$7,"Tahun",2021)</f>
        <v>6.9399999999999995</v>
      </c>
      <c r="VFU2" t="s">
        <v>763</v>
      </c>
      <c r="VFV2" s="13" t="e">
        <f>GETPIVOTDATA("Jml. Pend. Miskin (ribu jiwa)",$A$7,"Tahun",2020)/GETPIVOTDATA("Jml. Pend. Miskin (ribu jiwa)",$K$7,"Tahun",2020)</f>
        <v>#REF!</v>
      </c>
      <c r="VFW2" s="13" t="e">
        <f>GETPIVOTDATA("Jml. Pend. Miskin (ribu jiwa)",$A$7,"Tahun",2021)/GETPIVOTDATA("Jml. Pend. Miskin (ribu jiwa)",$K$7,"Tahun",2021)</f>
        <v>#REF!</v>
      </c>
      <c r="VFZ2" t="s">
        <v>764</v>
      </c>
      <c r="VGA2" s="13">
        <f>GETPIVOTDATA("% Pend. Miskin",$F$7,"Tahun",2020)</f>
        <v>6.6950000000000003</v>
      </c>
      <c r="VGB2" s="13">
        <f>GETPIVOTDATA("% Pend. Miskin",$F$7,"Tahun",2021)</f>
        <v>6.9399999999999995</v>
      </c>
      <c r="VGC2" t="s">
        <v>763</v>
      </c>
      <c r="VGD2" s="13" t="e">
        <f>GETPIVOTDATA("Jml. Pend. Miskin (ribu jiwa)",$A$7,"Tahun",2020)/GETPIVOTDATA("Jml. Pend. Miskin (ribu jiwa)",$K$7,"Tahun",2020)</f>
        <v>#REF!</v>
      </c>
      <c r="VGE2" s="13" t="e">
        <f>GETPIVOTDATA("Jml. Pend. Miskin (ribu jiwa)",$A$7,"Tahun",2021)/GETPIVOTDATA("Jml. Pend. Miskin (ribu jiwa)",$K$7,"Tahun",2021)</f>
        <v>#REF!</v>
      </c>
      <c r="VGH2" t="s">
        <v>764</v>
      </c>
      <c r="VGI2" s="13">
        <f>GETPIVOTDATA("% Pend. Miskin",$F$7,"Tahun",2020)</f>
        <v>6.6950000000000003</v>
      </c>
      <c r="VGJ2" s="13">
        <f>GETPIVOTDATA("% Pend. Miskin",$F$7,"Tahun",2021)</f>
        <v>6.9399999999999995</v>
      </c>
      <c r="VGK2" t="s">
        <v>763</v>
      </c>
      <c r="VGL2" s="13" t="e">
        <f>GETPIVOTDATA("Jml. Pend. Miskin (ribu jiwa)",$A$7,"Tahun",2020)/GETPIVOTDATA("Jml. Pend. Miskin (ribu jiwa)",$K$7,"Tahun",2020)</f>
        <v>#REF!</v>
      </c>
      <c r="VGM2" s="13" t="e">
        <f>GETPIVOTDATA("Jml. Pend. Miskin (ribu jiwa)",$A$7,"Tahun",2021)/GETPIVOTDATA("Jml. Pend. Miskin (ribu jiwa)",$K$7,"Tahun",2021)</f>
        <v>#REF!</v>
      </c>
      <c r="VGP2" t="s">
        <v>764</v>
      </c>
      <c r="VGQ2" s="13">
        <f>GETPIVOTDATA("% Pend. Miskin",$F$7,"Tahun",2020)</f>
        <v>6.6950000000000003</v>
      </c>
      <c r="VGR2" s="13">
        <f>GETPIVOTDATA("% Pend. Miskin",$F$7,"Tahun",2021)</f>
        <v>6.9399999999999995</v>
      </c>
      <c r="VGS2" t="s">
        <v>763</v>
      </c>
      <c r="VGT2" s="13" t="e">
        <f>GETPIVOTDATA("Jml. Pend. Miskin (ribu jiwa)",$A$7,"Tahun",2020)/GETPIVOTDATA("Jml. Pend. Miskin (ribu jiwa)",$K$7,"Tahun",2020)</f>
        <v>#REF!</v>
      </c>
      <c r="VGU2" s="13" t="e">
        <f>GETPIVOTDATA("Jml. Pend. Miskin (ribu jiwa)",$A$7,"Tahun",2021)/GETPIVOTDATA("Jml. Pend. Miskin (ribu jiwa)",$K$7,"Tahun",2021)</f>
        <v>#REF!</v>
      </c>
      <c r="VGX2" t="s">
        <v>764</v>
      </c>
      <c r="VGY2" s="13">
        <f>GETPIVOTDATA("% Pend. Miskin",$F$7,"Tahun",2020)</f>
        <v>6.6950000000000003</v>
      </c>
      <c r="VGZ2" s="13">
        <f>GETPIVOTDATA("% Pend. Miskin",$F$7,"Tahun",2021)</f>
        <v>6.9399999999999995</v>
      </c>
      <c r="VHA2" t="s">
        <v>763</v>
      </c>
      <c r="VHB2" s="13" t="e">
        <f>GETPIVOTDATA("Jml. Pend. Miskin (ribu jiwa)",$A$7,"Tahun",2020)/GETPIVOTDATA("Jml. Pend. Miskin (ribu jiwa)",$K$7,"Tahun",2020)</f>
        <v>#REF!</v>
      </c>
      <c r="VHC2" s="13" t="e">
        <f>GETPIVOTDATA("Jml. Pend. Miskin (ribu jiwa)",$A$7,"Tahun",2021)/GETPIVOTDATA("Jml. Pend. Miskin (ribu jiwa)",$K$7,"Tahun",2021)</f>
        <v>#REF!</v>
      </c>
      <c r="VHF2" t="s">
        <v>764</v>
      </c>
      <c r="VHG2" s="13">
        <f>GETPIVOTDATA("% Pend. Miskin",$F$7,"Tahun",2020)</f>
        <v>6.6950000000000003</v>
      </c>
      <c r="VHH2" s="13">
        <f>GETPIVOTDATA("% Pend. Miskin",$F$7,"Tahun",2021)</f>
        <v>6.9399999999999995</v>
      </c>
      <c r="VHI2" t="s">
        <v>763</v>
      </c>
      <c r="VHJ2" s="13" t="e">
        <f>GETPIVOTDATA("Jml. Pend. Miskin (ribu jiwa)",$A$7,"Tahun",2020)/GETPIVOTDATA("Jml. Pend. Miskin (ribu jiwa)",$K$7,"Tahun",2020)</f>
        <v>#REF!</v>
      </c>
      <c r="VHK2" s="13" t="e">
        <f>GETPIVOTDATA("Jml. Pend. Miskin (ribu jiwa)",$A$7,"Tahun",2021)/GETPIVOTDATA("Jml. Pend. Miskin (ribu jiwa)",$K$7,"Tahun",2021)</f>
        <v>#REF!</v>
      </c>
      <c r="VHN2" t="s">
        <v>764</v>
      </c>
      <c r="VHO2" s="13">
        <f>GETPIVOTDATA("% Pend. Miskin",$F$7,"Tahun",2020)</f>
        <v>6.6950000000000003</v>
      </c>
      <c r="VHP2" s="13">
        <f>GETPIVOTDATA("% Pend. Miskin",$F$7,"Tahun",2021)</f>
        <v>6.9399999999999995</v>
      </c>
      <c r="VHQ2" t="s">
        <v>763</v>
      </c>
      <c r="VHR2" s="13" t="e">
        <f>GETPIVOTDATA("Jml. Pend. Miskin (ribu jiwa)",$A$7,"Tahun",2020)/GETPIVOTDATA("Jml. Pend. Miskin (ribu jiwa)",$K$7,"Tahun",2020)</f>
        <v>#REF!</v>
      </c>
      <c r="VHS2" s="13" t="e">
        <f>GETPIVOTDATA("Jml. Pend. Miskin (ribu jiwa)",$A$7,"Tahun",2021)/GETPIVOTDATA("Jml. Pend. Miskin (ribu jiwa)",$K$7,"Tahun",2021)</f>
        <v>#REF!</v>
      </c>
      <c r="VHV2" t="s">
        <v>764</v>
      </c>
      <c r="VHW2" s="13">
        <f>GETPIVOTDATA("% Pend. Miskin",$F$7,"Tahun",2020)</f>
        <v>6.6950000000000003</v>
      </c>
      <c r="VHX2" s="13">
        <f>GETPIVOTDATA("% Pend. Miskin",$F$7,"Tahun",2021)</f>
        <v>6.9399999999999995</v>
      </c>
      <c r="VHY2" t="s">
        <v>763</v>
      </c>
      <c r="VHZ2" s="13" t="e">
        <f>GETPIVOTDATA("Jml. Pend. Miskin (ribu jiwa)",$A$7,"Tahun",2020)/GETPIVOTDATA("Jml. Pend. Miskin (ribu jiwa)",$K$7,"Tahun",2020)</f>
        <v>#REF!</v>
      </c>
      <c r="VIA2" s="13" t="e">
        <f>GETPIVOTDATA("Jml. Pend. Miskin (ribu jiwa)",$A$7,"Tahun",2021)/GETPIVOTDATA("Jml. Pend. Miskin (ribu jiwa)",$K$7,"Tahun",2021)</f>
        <v>#REF!</v>
      </c>
      <c r="VID2" t="s">
        <v>764</v>
      </c>
      <c r="VIE2" s="13">
        <f>GETPIVOTDATA("% Pend. Miskin",$F$7,"Tahun",2020)</f>
        <v>6.6950000000000003</v>
      </c>
      <c r="VIF2" s="13">
        <f>GETPIVOTDATA("% Pend. Miskin",$F$7,"Tahun",2021)</f>
        <v>6.9399999999999995</v>
      </c>
      <c r="VIG2" t="s">
        <v>763</v>
      </c>
      <c r="VIH2" s="13" t="e">
        <f>GETPIVOTDATA("Jml. Pend. Miskin (ribu jiwa)",$A$7,"Tahun",2020)/GETPIVOTDATA("Jml. Pend. Miskin (ribu jiwa)",$K$7,"Tahun",2020)</f>
        <v>#REF!</v>
      </c>
      <c r="VII2" s="13" t="e">
        <f>GETPIVOTDATA("Jml. Pend. Miskin (ribu jiwa)",$A$7,"Tahun",2021)/GETPIVOTDATA("Jml. Pend. Miskin (ribu jiwa)",$K$7,"Tahun",2021)</f>
        <v>#REF!</v>
      </c>
      <c r="VIL2" t="s">
        <v>764</v>
      </c>
      <c r="VIM2" s="13">
        <f>GETPIVOTDATA("% Pend. Miskin",$F$7,"Tahun",2020)</f>
        <v>6.6950000000000003</v>
      </c>
      <c r="VIN2" s="13">
        <f>GETPIVOTDATA("% Pend. Miskin",$F$7,"Tahun",2021)</f>
        <v>6.9399999999999995</v>
      </c>
      <c r="VIO2" t="s">
        <v>763</v>
      </c>
      <c r="VIP2" s="13" t="e">
        <f>GETPIVOTDATA("Jml. Pend. Miskin (ribu jiwa)",$A$7,"Tahun",2020)/GETPIVOTDATA("Jml. Pend. Miskin (ribu jiwa)",$K$7,"Tahun",2020)</f>
        <v>#REF!</v>
      </c>
      <c r="VIQ2" s="13" t="e">
        <f>GETPIVOTDATA("Jml. Pend. Miskin (ribu jiwa)",$A$7,"Tahun",2021)/GETPIVOTDATA("Jml. Pend. Miskin (ribu jiwa)",$K$7,"Tahun",2021)</f>
        <v>#REF!</v>
      </c>
      <c r="VIT2" t="s">
        <v>764</v>
      </c>
      <c r="VIU2" s="13">
        <f>GETPIVOTDATA("% Pend. Miskin",$F$7,"Tahun",2020)</f>
        <v>6.6950000000000003</v>
      </c>
      <c r="VIV2" s="13">
        <f>GETPIVOTDATA("% Pend. Miskin",$F$7,"Tahun",2021)</f>
        <v>6.9399999999999995</v>
      </c>
      <c r="VIW2" t="s">
        <v>763</v>
      </c>
      <c r="VIX2" s="13" t="e">
        <f>GETPIVOTDATA("Jml. Pend. Miskin (ribu jiwa)",$A$7,"Tahun",2020)/GETPIVOTDATA("Jml. Pend. Miskin (ribu jiwa)",$K$7,"Tahun",2020)</f>
        <v>#REF!</v>
      </c>
      <c r="VIY2" s="13" t="e">
        <f>GETPIVOTDATA("Jml. Pend. Miskin (ribu jiwa)",$A$7,"Tahun",2021)/GETPIVOTDATA("Jml. Pend. Miskin (ribu jiwa)",$K$7,"Tahun",2021)</f>
        <v>#REF!</v>
      </c>
      <c r="VJB2" t="s">
        <v>764</v>
      </c>
      <c r="VJC2" s="13">
        <f>GETPIVOTDATA("% Pend. Miskin",$F$7,"Tahun",2020)</f>
        <v>6.6950000000000003</v>
      </c>
      <c r="VJD2" s="13">
        <f>GETPIVOTDATA("% Pend. Miskin",$F$7,"Tahun",2021)</f>
        <v>6.9399999999999995</v>
      </c>
      <c r="VJE2" t="s">
        <v>763</v>
      </c>
      <c r="VJF2" s="13" t="e">
        <f>GETPIVOTDATA("Jml. Pend. Miskin (ribu jiwa)",$A$7,"Tahun",2020)/GETPIVOTDATA("Jml. Pend. Miskin (ribu jiwa)",$K$7,"Tahun",2020)</f>
        <v>#REF!</v>
      </c>
      <c r="VJG2" s="13" t="e">
        <f>GETPIVOTDATA("Jml. Pend. Miskin (ribu jiwa)",$A$7,"Tahun",2021)/GETPIVOTDATA("Jml. Pend. Miskin (ribu jiwa)",$K$7,"Tahun",2021)</f>
        <v>#REF!</v>
      </c>
      <c r="VJJ2" t="s">
        <v>764</v>
      </c>
      <c r="VJK2" s="13">
        <f>GETPIVOTDATA("% Pend. Miskin",$F$7,"Tahun",2020)</f>
        <v>6.6950000000000003</v>
      </c>
      <c r="VJL2" s="13">
        <f>GETPIVOTDATA("% Pend. Miskin",$F$7,"Tahun",2021)</f>
        <v>6.9399999999999995</v>
      </c>
      <c r="VJM2" t="s">
        <v>763</v>
      </c>
      <c r="VJN2" s="13" t="e">
        <f>GETPIVOTDATA("Jml. Pend. Miskin (ribu jiwa)",$A$7,"Tahun",2020)/GETPIVOTDATA("Jml. Pend. Miskin (ribu jiwa)",$K$7,"Tahun",2020)</f>
        <v>#REF!</v>
      </c>
      <c r="VJO2" s="13" t="e">
        <f>GETPIVOTDATA("Jml. Pend. Miskin (ribu jiwa)",$A$7,"Tahun",2021)/GETPIVOTDATA("Jml. Pend. Miskin (ribu jiwa)",$K$7,"Tahun",2021)</f>
        <v>#REF!</v>
      </c>
      <c r="VJR2" t="s">
        <v>764</v>
      </c>
      <c r="VJS2" s="13">
        <f>GETPIVOTDATA("% Pend. Miskin",$F$7,"Tahun",2020)</f>
        <v>6.6950000000000003</v>
      </c>
      <c r="VJT2" s="13">
        <f>GETPIVOTDATA("% Pend. Miskin",$F$7,"Tahun",2021)</f>
        <v>6.9399999999999995</v>
      </c>
      <c r="VJU2" t="s">
        <v>763</v>
      </c>
      <c r="VJV2" s="13" t="e">
        <f>GETPIVOTDATA("Jml. Pend. Miskin (ribu jiwa)",$A$7,"Tahun",2020)/GETPIVOTDATA("Jml. Pend. Miskin (ribu jiwa)",$K$7,"Tahun",2020)</f>
        <v>#REF!</v>
      </c>
      <c r="VJW2" s="13" t="e">
        <f>GETPIVOTDATA("Jml. Pend. Miskin (ribu jiwa)",$A$7,"Tahun",2021)/GETPIVOTDATA("Jml. Pend. Miskin (ribu jiwa)",$K$7,"Tahun",2021)</f>
        <v>#REF!</v>
      </c>
      <c r="VJZ2" t="s">
        <v>764</v>
      </c>
      <c r="VKA2" s="13">
        <f>GETPIVOTDATA("% Pend. Miskin",$F$7,"Tahun",2020)</f>
        <v>6.6950000000000003</v>
      </c>
      <c r="VKB2" s="13">
        <f>GETPIVOTDATA("% Pend. Miskin",$F$7,"Tahun",2021)</f>
        <v>6.9399999999999995</v>
      </c>
      <c r="VKC2" t="s">
        <v>763</v>
      </c>
      <c r="VKD2" s="13" t="e">
        <f>GETPIVOTDATA("Jml. Pend. Miskin (ribu jiwa)",$A$7,"Tahun",2020)/GETPIVOTDATA("Jml. Pend. Miskin (ribu jiwa)",$K$7,"Tahun",2020)</f>
        <v>#REF!</v>
      </c>
      <c r="VKE2" s="13" t="e">
        <f>GETPIVOTDATA("Jml. Pend. Miskin (ribu jiwa)",$A$7,"Tahun",2021)/GETPIVOTDATA("Jml. Pend. Miskin (ribu jiwa)",$K$7,"Tahun",2021)</f>
        <v>#REF!</v>
      </c>
      <c r="VKH2" t="s">
        <v>764</v>
      </c>
      <c r="VKI2" s="13">
        <f>GETPIVOTDATA("% Pend. Miskin",$F$7,"Tahun",2020)</f>
        <v>6.6950000000000003</v>
      </c>
      <c r="VKJ2" s="13">
        <f>GETPIVOTDATA("% Pend. Miskin",$F$7,"Tahun",2021)</f>
        <v>6.9399999999999995</v>
      </c>
      <c r="VKK2" t="s">
        <v>763</v>
      </c>
      <c r="VKL2" s="13" t="e">
        <f>GETPIVOTDATA("Jml. Pend. Miskin (ribu jiwa)",$A$7,"Tahun",2020)/GETPIVOTDATA("Jml. Pend. Miskin (ribu jiwa)",$K$7,"Tahun",2020)</f>
        <v>#REF!</v>
      </c>
      <c r="VKM2" s="13" t="e">
        <f>GETPIVOTDATA("Jml. Pend. Miskin (ribu jiwa)",$A$7,"Tahun",2021)/GETPIVOTDATA("Jml. Pend. Miskin (ribu jiwa)",$K$7,"Tahun",2021)</f>
        <v>#REF!</v>
      </c>
      <c r="VKP2" t="s">
        <v>764</v>
      </c>
      <c r="VKQ2" s="13">
        <f>GETPIVOTDATA("% Pend. Miskin",$F$7,"Tahun",2020)</f>
        <v>6.6950000000000003</v>
      </c>
      <c r="VKR2" s="13">
        <f>GETPIVOTDATA("% Pend. Miskin",$F$7,"Tahun",2021)</f>
        <v>6.9399999999999995</v>
      </c>
      <c r="VKS2" t="s">
        <v>763</v>
      </c>
      <c r="VKT2" s="13" t="e">
        <f>GETPIVOTDATA("Jml. Pend. Miskin (ribu jiwa)",$A$7,"Tahun",2020)/GETPIVOTDATA("Jml. Pend. Miskin (ribu jiwa)",$K$7,"Tahun",2020)</f>
        <v>#REF!</v>
      </c>
      <c r="VKU2" s="13" t="e">
        <f>GETPIVOTDATA("Jml. Pend. Miskin (ribu jiwa)",$A$7,"Tahun",2021)/GETPIVOTDATA("Jml. Pend. Miskin (ribu jiwa)",$K$7,"Tahun",2021)</f>
        <v>#REF!</v>
      </c>
      <c r="VKX2" t="s">
        <v>764</v>
      </c>
      <c r="VKY2" s="13">
        <f>GETPIVOTDATA("% Pend. Miskin",$F$7,"Tahun",2020)</f>
        <v>6.6950000000000003</v>
      </c>
      <c r="VKZ2" s="13">
        <f>GETPIVOTDATA("% Pend. Miskin",$F$7,"Tahun",2021)</f>
        <v>6.9399999999999995</v>
      </c>
      <c r="VLA2" t="s">
        <v>763</v>
      </c>
      <c r="VLB2" s="13" t="e">
        <f>GETPIVOTDATA("Jml. Pend. Miskin (ribu jiwa)",$A$7,"Tahun",2020)/GETPIVOTDATA("Jml. Pend. Miskin (ribu jiwa)",$K$7,"Tahun",2020)</f>
        <v>#REF!</v>
      </c>
      <c r="VLC2" s="13" t="e">
        <f>GETPIVOTDATA("Jml. Pend. Miskin (ribu jiwa)",$A$7,"Tahun",2021)/GETPIVOTDATA("Jml. Pend. Miskin (ribu jiwa)",$K$7,"Tahun",2021)</f>
        <v>#REF!</v>
      </c>
      <c r="VLF2" t="s">
        <v>764</v>
      </c>
      <c r="VLG2" s="13">
        <f>GETPIVOTDATA("% Pend. Miskin",$F$7,"Tahun",2020)</f>
        <v>6.6950000000000003</v>
      </c>
      <c r="VLH2" s="13">
        <f>GETPIVOTDATA("% Pend. Miskin",$F$7,"Tahun",2021)</f>
        <v>6.9399999999999995</v>
      </c>
      <c r="VLI2" t="s">
        <v>763</v>
      </c>
      <c r="VLJ2" s="13" t="e">
        <f>GETPIVOTDATA("Jml. Pend. Miskin (ribu jiwa)",$A$7,"Tahun",2020)/GETPIVOTDATA("Jml. Pend. Miskin (ribu jiwa)",$K$7,"Tahun",2020)</f>
        <v>#REF!</v>
      </c>
      <c r="VLK2" s="13" t="e">
        <f>GETPIVOTDATA("Jml. Pend. Miskin (ribu jiwa)",$A$7,"Tahun",2021)/GETPIVOTDATA("Jml. Pend. Miskin (ribu jiwa)",$K$7,"Tahun",2021)</f>
        <v>#REF!</v>
      </c>
      <c r="VLN2" t="s">
        <v>764</v>
      </c>
      <c r="VLO2" s="13">
        <f>GETPIVOTDATA("% Pend. Miskin",$F$7,"Tahun",2020)</f>
        <v>6.6950000000000003</v>
      </c>
      <c r="VLP2" s="13">
        <f>GETPIVOTDATA("% Pend. Miskin",$F$7,"Tahun",2021)</f>
        <v>6.9399999999999995</v>
      </c>
      <c r="VLQ2" t="s">
        <v>763</v>
      </c>
      <c r="VLR2" s="13" t="e">
        <f>GETPIVOTDATA("Jml. Pend. Miskin (ribu jiwa)",$A$7,"Tahun",2020)/GETPIVOTDATA("Jml. Pend. Miskin (ribu jiwa)",$K$7,"Tahun",2020)</f>
        <v>#REF!</v>
      </c>
      <c r="VLS2" s="13" t="e">
        <f>GETPIVOTDATA("Jml. Pend. Miskin (ribu jiwa)",$A$7,"Tahun",2021)/GETPIVOTDATA("Jml. Pend. Miskin (ribu jiwa)",$K$7,"Tahun",2021)</f>
        <v>#REF!</v>
      </c>
      <c r="VLV2" t="s">
        <v>764</v>
      </c>
      <c r="VLW2" s="13">
        <f>GETPIVOTDATA("% Pend. Miskin",$F$7,"Tahun",2020)</f>
        <v>6.6950000000000003</v>
      </c>
      <c r="VLX2" s="13">
        <f>GETPIVOTDATA("% Pend. Miskin",$F$7,"Tahun",2021)</f>
        <v>6.9399999999999995</v>
      </c>
      <c r="VLY2" t="s">
        <v>763</v>
      </c>
      <c r="VLZ2" s="13" t="e">
        <f>GETPIVOTDATA("Jml. Pend. Miskin (ribu jiwa)",$A$7,"Tahun",2020)/GETPIVOTDATA("Jml. Pend. Miskin (ribu jiwa)",$K$7,"Tahun",2020)</f>
        <v>#REF!</v>
      </c>
      <c r="VMA2" s="13" t="e">
        <f>GETPIVOTDATA("Jml. Pend. Miskin (ribu jiwa)",$A$7,"Tahun",2021)/GETPIVOTDATA("Jml. Pend. Miskin (ribu jiwa)",$K$7,"Tahun",2021)</f>
        <v>#REF!</v>
      </c>
      <c r="VMD2" t="s">
        <v>764</v>
      </c>
      <c r="VME2" s="13">
        <f>GETPIVOTDATA("% Pend. Miskin",$F$7,"Tahun",2020)</f>
        <v>6.6950000000000003</v>
      </c>
      <c r="VMF2" s="13">
        <f>GETPIVOTDATA("% Pend. Miskin",$F$7,"Tahun",2021)</f>
        <v>6.9399999999999995</v>
      </c>
      <c r="VMG2" t="s">
        <v>763</v>
      </c>
      <c r="VMH2" s="13" t="e">
        <f>GETPIVOTDATA("Jml. Pend. Miskin (ribu jiwa)",$A$7,"Tahun",2020)/GETPIVOTDATA("Jml. Pend. Miskin (ribu jiwa)",$K$7,"Tahun",2020)</f>
        <v>#REF!</v>
      </c>
      <c r="VMI2" s="13" t="e">
        <f>GETPIVOTDATA("Jml. Pend. Miskin (ribu jiwa)",$A$7,"Tahun",2021)/GETPIVOTDATA("Jml. Pend. Miskin (ribu jiwa)",$K$7,"Tahun",2021)</f>
        <v>#REF!</v>
      </c>
      <c r="VML2" t="s">
        <v>764</v>
      </c>
      <c r="VMM2" s="13">
        <f>GETPIVOTDATA("% Pend. Miskin",$F$7,"Tahun",2020)</f>
        <v>6.6950000000000003</v>
      </c>
      <c r="VMN2" s="13">
        <f>GETPIVOTDATA("% Pend. Miskin",$F$7,"Tahun",2021)</f>
        <v>6.9399999999999995</v>
      </c>
      <c r="VMO2" t="s">
        <v>763</v>
      </c>
      <c r="VMP2" s="13" t="e">
        <f>GETPIVOTDATA("Jml. Pend. Miskin (ribu jiwa)",$A$7,"Tahun",2020)/GETPIVOTDATA("Jml. Pend. Miskin (ribu jiwa)",$K$7,"Tahun",2020)</f>
        <v>#REF!</v>
      </c>
      <c r="VMQ2" s="13" t="e">
        <f>GETPIVOTDATA("Jml. Pend. Miskin (ribu jiwa)",$A$7,"Tahun",2021)/GETPIVOTDATA("Jml. Pend. Miskin (ribu jiwa)",$K$7,"Tahun",2021)</f>
        <v>#REF!</v>
      </c>
      <c r="VMT2" t="s">
        <v>764</v>
      </c>
      <c r="VMU2" s="13">
        <f>GETPIVOTDATA("% Pend. Miskin",$F$7,"Tahun",2020)</f>
        <v>6.6950000000000003</v>
      </c>
      <c r="VMV2" s="13">
        <f>GETPIVOTDATA("% Pend. Miskin",$F$7,"Tahun",2021)</f>
        <v>6.9399999999999995</v>
      </c>
      <c r="VMW2" t="s">
        <v>763</v>
      </c>
      <c r="VMX2" s="13" t="e">
        <f>GETPIVOTDATA("Jml. Pend. Miskin (ribu jiwa)",$A$7,"Tahun",2020)/GETPIVOTDATA("Jml. Pend. Miskin (ribu jiwa)",$K$7,"Tahun",2020)</f>
        <v>#REF!</v>
      </c>
      <c r="VMY2" s="13" t="e">
        <f>GETPIVOTDATA("Jml. Pend. Miskin (ribu jiwa)",$A$7,"Tahun",2021)/GETPIVOTDATA("Jml. Pend. Miskin (ribu jiwa)",$K$7,"Tahun",2021)</f>
        <v>#REF!</v>
      </c>
      <c r="VNB2" t="s">
        <v>764</v>
      </c>
      <c r="VNC2" s="13">
        <f>GETPIVOTDATA("% Pend. Miskin",$F$7,"Tahun",2020)</f>
        <v>6.6950000000000003</v>
      </c>
      <c r="VND2" s="13">
        <f>GETPIVOTDATA("% Pend. Miskin",$F$7,"Tahun",2021)</f>
        <v>6.9399999999999995</v>
      </c>
      <c r="VNE2" t="s">
        <v>763</v>
      </c>
      <c r="VNF2" s="13" t="e">
        <f>GETPIVOTDATA("Jml. Pend. Miskin (ribu jiwa)",$A$7,"Tahun",2020)/GETPIVOTDATA("Jml. Pend. Miskin (ribu jiwa)",$K$7,"Tahun",2020)</f>
        <v>#REF!</v>
      </c>
      <c r="VNG2" s="13" t="e">
        <f>GETPIVOTDATA("Jml. Pend. Miskin (ribu jiwa)",$A$7,"Tahun",2021)/GETPIVOTDATA("Jml. Pend. Miskin (ribu jiwa)",$K$7,"Tahun",2021)</f>
        <v>#REF!</v>
      </c>
      <c r="VNJ2" t="s">
        <v>764</v>
      </c>
      <c r="VNK2" s="13">
        <f>GETPIVOTDATA("% Pend. Miskin",$F$7,"Tahun",2020)</f>
        <v>6.6950000000000003</v>
      </c>
      <c r="VNL2" s="13">
        <f>GETPIVOTDATA("% Pend. Miskin",$F$7,"Tahun",2021)</f>
        <v>6.9399999999999995</v>
      </c>
      <c r="VNM2" t="s">
        <v>763</v>
      </c>
      <c r="VNN2" s="13" t="e">
        <f>GETPIVOTDATA("Jml. Pend. Miskin (ribu jiwa)",$A$7,"Tahun",2020)/GETPIVOTDATA("Jml. Pend. Miskin (ribu jiwa)",$K$7,"Tahun",2020)</f>
        <v>#REF!</v>
      </c>
      <c r="VNO2" s="13" t="e">
        <f>GETPIVOTDATA("Jml. Pend. Miskin (ribu jiwa)",$A$7,"Tahun",2021)/GETPIVOTDATA("Jml. Pend. Miskin (ribu jiwa)",$K$7,"Tahun",2021)</f>
        <v>#REF!</v>
      </c>
      <c r="VNR2" t="s">
        <v>764</v>
      </c>
      <c r="VNS2" s="13">
        <f>GETPIVOTDATA("% Pend. Miskin",$F$7,"Tahun",2020)</f>
        <v>6.6950000000000003</v>
      </c>
      <c r="VNT2" s="13">
        <f>GETPIVOTDATA("% Pend. Miskin",$F$7,"Tahun",2021)</f>
        <v>6.9399999999999995</v>
      </c>
      <c r="VNU2" t="s">
        <v>763</v>
      </c>
      <c r="VNV2" s="13" t="e">
        <f>GETPIVOTDATA("Jml. Pend. Miskin (ribu jiwa)",$A$7,"Tahun",2020)/GETPIVOTDATA("Jml. Pend. Miskin (ribu jiwa)",$K$7,"Tahun",2020)</f>
        <v>#REF!</v>
      </c>
      <c r="VNW2" s="13" t="e">
        <f>GETPIVOTDATA("Jml. Pend. Miskin (ribu jiwa)",$A$7,"Tahun",2021)/GETPIVOTDATA("Jml. Pend. Miskin (ribu jiwa)",$K$7,"Tahun",2021)</f>
        <v>#REF!</v>
      </c>
      <c r="VNZ2" t="s">
        <v>764</v>
      </c>
      <c r="VOA2" s="13">
        <f>GETPIVOTDATA("% Pend. Miskin",$F$7,"Tahun",2020)</f>
        <v>6.6950000000000003</v>
      </c>
      <c r="VOB2" s="13">
        <f>GETPIVOTDATA("% Pend. Miskin",$F$7,"Tahun",2021)</f>
        <v>6.9399999999999995</v>
      </c>
      <c r="VOC2" t="s">
        <v>763</v>
      </c>
      <c r="VOD2" s="13" t="e">
        <f>GETPIVOTDATA("Jml. Pend. Miskin (ribu jiwa)",$A$7,"Tahun",2020)/GETPIVOTDATA("Jml. Pend. Miskin (ribu jiwa)",$K$7,"Tahun",2020)</f>
        <v>#REF!</v>
      </c>
      <c r="VOE2" s="13" t="e">
        <f>GETPIVOTDATA("Jml. Pend. Miskin (ribu jiwa)",$A$7,"Tahun",2021)/GETPIVOTDATA("Jml. Pend. Miskin (ribu jiwa)",$K$7,"Tahun",2021)</f>
        <v>#REF!</v>
      </c>
      <c r="VOH2" t="s">
        <v>764</v>
      </c>
      <c r="VOI2" s="13">
        <f>GETPIVOTDATA("% Pend. Miskin",$F$7,"Tahun",2020)</f>
        <v>6.6950000000000003</v>
      </c>
      <c r="VOJ2" s="13">
        <f>GETPIVOTDATA("% Pend. Miskin",$F$7,"Tahun",2021)</f>
        <v>6.9399999999999995</v>
      </c>
      <c r="VOK2" t="s">
        <v>763</v>
      </c>
      <c r="VOL2" s="13" t="e">
        <f>GETPIVOTDATA("Jml. Pend. Miskin (ribu jiwa)",$A$7,"Tahun",2020)/GETPIVOTDATA("Jml. Pend. Miskin (ribu jiwa)",$K$7,"Tahun",2020)</f>
        <v>#REF!</v>
      </c>
      <c r="VOM2" s="13" t="e">
        <f>GETPIVOTDATA("Jml. Pend. Miskin (ribu jiwa)",$A$7,"Tahun",2021)/GETPIVOTDATA("Jml. Pend. Miskin (ribu jiwa)",$K$7,"Tahun",2021)</f>
        <v>#REF!</v>
      </c>
      <c r="VOP2" t="s">
        <v>764</v>
      </c>
      <c r="VOQ2" s="13">
        <f>GETPIVOTDATA("% Pend. Miskin",$F$7,"Tahun",2020)</f>
        <v>6.6950000000000003</v>
      </c>
      <c r="VOR2" s="13">
        <f>GETPIVOTDATA("% Pend. Miskin",$F$7,"Tahun",2021)</f>
        <v>6.9399999999999995</v>
      </c>
      <c r="VOS2" t="s">
        <v>763</v>
      </c>
      <c r="VOT2" s="13" t="e">
        <f>GETPIVOTDATA("Jml. Pend. Miskin (ribu jiwa)",$A$7,"Tahun",2020)/GETPIVOTDATA("Jml. Pend. Miskin (ribu jiwa)",$K$7,"Tahun",2020)</f>
        <v>#REF!</v>
      </c>
      <c r="VOU2" s="13" t="e">
        <f>GETPIVOTDATA("Jml. Pend. Miskin (ribu jiwa)",$A$7,"Tahun",2021)/GETPIVOTDATA("Jml. Pend. Miskin (ribu jiwa)",$K$7,"Tahun",2021)</f>
        <v>#REF!</v>
      </c>
      <c r="VOX2" t="s">
        <v>764</v>
      </c>
      <c r="VOY2" s="13">
        <f>GETPIVOTDATA("% Pend. Miskin",$F$7,"Tahun",2020)</f>
        <v>6.6950000000000003</v>
      </c>
      <c r="VOZ2" s="13">
        <f>GETPIVOTDATA("% Pend. Miskin",$F$7,"Tahun",2021)</f>
        <v>6.9399999999999995</v>
      </c>
      <c r="VPA2" t="s">
        <v>763</v>
      </c>
      <c r="VPB2" s="13" t="e">
        <f>GETPIVOTDATA("Jml. Pend. Miskin (ribu jiwa)",$A$7,"Tahun",2020)/GETPIVOTDATA("Jml. Pend. Miskin (ribu jiwa)",$K$7,"Tahun",2020)</f>
        <v>#REF!</v>
      </c>
      <c r="VPC2" s="13" t="e">
        <f>GETPIVOTDATA("Jml. Pend. Miskin (ribu jiwa)",$A$7,"Tahun",2021)/GETPIVOTDATA("Jml. Pend. Miskin (ribu jiwa)",$K$7,"Tahun",2021)</f>
        <v>#REF!</v>
      </c>
      <c r="VPF2" t="s">
        <v>764</v>
      </c>
      <c r="VPG2" s="13">
        <f>GETPIVOTDATA("% Pend. Miskin",$F$7,"Tahun",2020)</f>
        <v>6.6950000000000003</v>
      </c>
      <c r="VPH2" s="13">
        <f>GETPIVOTDATA("% Pend. Miskin",$F$7,"Tahun",2021)</f>
        <v>6.9399999999999995</v>
      </c>
      <c r="VPI2" t="s">
        <v>763</v>
      </c>
      <c r="VPJ2" s="13" t="e">
        <f>GETPIVOTDATA("Jml. Pend. Miskin (ribu jiwa)",$A$7,"Tahun",2020)/GETPIVOTDATA("Jml. Pend. Miskin (ribu jiwa)",$K$7,"Tahun",2020)</f>
        <v>#REF!</v>
      </c>
      <c r="VPK2" s="13" t="e">
        <f>GETPIVOTDATA("Jml. Pend. Miskin (ribu jiwa)",$A$7,"Tahun",2021)/GETPIVOTDATA("Jml. Pend. Miskin (ribu jiwa)",$K$7,"Tahun",2021)</f>
        <v>#REF!</v>
      </c>
      <c r="VPN2" t="s">
        <v>764</v>
      </c>
      <c r="VPO2" s="13">
        <f>GETPIVOTDATA("% Pend. Miskin",$F$7,"Tahun",2020)</f>
        <v>6.6950000000000003</v>
      </c>
      <c r="VPP2" s="13">
        <f>GETPIVOTDATA("% Pend. Miskin",$F$7,"Tahun",2021)</f>
        <v>6.9399999999999995</v>
      </c>
      <c r="VPQ2" t="s">
        <v>763</v>
      </c>
      <c r="VPR2" s="13" t="e">
        <f>GETPIVOTDATA("Jml. Pend. Miskin (ribu jiwa)",$A$7,"Tahun",2020)/GETPIVOTDATA("Jml. Pend. Miskin (ribu jiwa)",$K$7,"Tahun",2020)</f>
        <v>#REF!</v>
      </c>
      <c r="VPS2" s="13" t="e">
        <f>GETPIVOTDATA("Jml. Pend. Miskin (ribu jiwa)",$A$7,"Tahun",2021)/GETPIVOTDATA("Jml. Pend. Miskin (ribu jiwa)",$K$7,"Tahun",2021)</f>
        <v>#REF!</v>
      </c>
      <c r="VPV2" t="s">
        <v>764</v>
      </c>
      <c r="VPW2" s="13">
        <f>GETPIVOTDATA("% Pend. Miskin",$F$7,"Tahun",2020)</f>
        <v>6.6950000000000003</v>
      </c>
      <c r="VPX2" s="13">
        <f>GETPIVOTDATA("% Pend. Miskin",$F$7,"Tahun",2021)</f>
        <v>6.9399999999999995</v>
      </c>
      <c r="VPY2" t="s">
        <v>763</v>
      </c>
      <c r="VPZ2" s="13" t="e">
        <f>GETPIVOTDATA("Jml. Pend. Miskin (ribu jiwa)",$A$7,"Tahun",2020)/GETPIVOTDATA("Jml. Pend. Miskin (ribu jiwa)",$K$7,"Tahun",2020)</f>
        <v>#REF!</v>
      </c>
      <c r="VQA2" s="13" t="e">
        <f>GETPIVOTDATA("Jml. Pend. Miskin (ribu jiwa)",$A$7,"Tahun",2021)/GETPIVOTDATA("Jml. Pend. Miskin (ribu jiwa)",$K$7,"Tahun",2021)</f>
        <v>#REF!</v>
      </c>
      <c r="VQD2" t="s">
        <v>764</v>
      </c>
      <c r="VQE2" s="13">
        <f>GETPIVOTDATA("% Pend. Miskin",$F$7,"Tahun",2020)</f>
        <v>6.6950000000000003</v>
      </c>
      <c r="VQF2" s="13">
        <f>GETPIVOTDATA("% Pend. Miskin",$F$7,"Tahun",2021)</f>
        <v>6.9399999999999995</v>
      </c>
      <c r="VQG2" t="s">
        <v>763</v>
      </c>
      <c r="VQH2" s="13" t="e">
        <f>GETPIVOTDATA("Jml. Pend. Miskin (ribu jiwa)",$A$7,"Tahun",2020)/GETPIVOTDATA("Jml. Pend. Miskin (ribu jiwa)",$K$7,"Tahun",2020)</f>
        <v>#REF!</v>
      </c>
      <c r="VQI2" s="13" t="e">
        <f>GETPIVOTDATA("Jml. Pend. Miskin (ribu jiwa)",$A$7,"Tahun",2021)/GETPIVOTDATA("Jml. Pend. Miskin (ribu jiwa)",$K$7,"Tahun",2021)</f>
        <v>#REF!</v>
      </c>
      <c r="VQL2" t="s">
        <v>764</v>
      </c>
      <c r="VQM2" s="13">
        <f>GETPIVOTDATA("% Pend. Miskin",$F$7,"Tahun",2020)</f>
        <v>6.6950000000000003</v>
      </c>
      <c r="VQN2" s="13">
        <f>GETPIVOTDATA("% Pend. Miskin",$F$7,"Tahun",2021)</f>
        <v>6.9399999999999995</v>
      </c>
      <c r="VQO2" t="s">
        <v>763</v>
      </c>
      <c r="VQP2" s="13" t="e">
        <f>GETPIVOTDATA("Jml. Pend. Miskin (ribu jiwa)",$A$7,"Tahun",2020)/GETPIVOTDATA("Jml. Pend. Miskin (ribu jiwa)",$K$7,"Tahun",2020)</f>
        <v>#REF!</v>
      </c>
      <c r="VQQ2" s="13" t="e">
        <f>GETPIVOTDATA("Jml. Pend. Miskin (ribu jiwa)",$A$7,"Tahun",2021)/GETPIVOTDATA("Jml. Pend. Miskin (ribu jiwa)",$K$7,"Tahun",2021)</f>
        <v>#REF!</v>
      </c>
      <c r="VQT2" t="s">
        <v>764</v>
      </c>
      <c r="VQU2" s="13">
        <f>GETPIVOTDATA("% Pend. Miskin",$F$7,"Tahun",2020)</f>
        <v>6.6950000000000003</v>
      </c>
      <c r="VQV2" s="13">
        <f>GETPIVOTDATA("% Pend. Miskin",$F$7,"Tahun",2021)</f>
        <v>6.9399999999999995</v>
      </c>
      <c r="VQW2" t="s">
        <v>763</v>
      </c>
      <c r="VQX2" s="13" t="e">
        <f>GETPIVOTDATA("Jml. Pend. Miskin (ribu jiwa)",$A$7,"Tahun",2020)/GETPIVOTDATA("Jml. Pend. Miskin (ribu jiwa)",$K$7,"Tahun",2020)</f>
        <v>#REF!</v>
      </c>
      <c r="VQY2" s="13" t="e">
        <f>GETPIVOTDATA("Jml. Pend. Miskin (ribu jiwa)",$A$7,"Tahun",2021)/GETPIVOTDATA("Jml. Pend. Miskin (ribu jiwa)",$K$7,"Tahun",2021)</f>
        <v>#REF!</v>
      </c>
      <c r="VRB2" t="s">
        <v>764</v>
      </c>
      <c r="VRC2" s="13">
        <f>GETPIVOTDATA("% Pend. Miskin",$F$7,"Tahun",2020)</f>
        <v>6.6950000000000003</v>
      </c>
      <c r="VRD2" s="13">
        <f>GETPIVOTDATA("% Pend. Miskin",$F$7,"Tahun",2021)</f>
        <v>6.9399999999999995</v>
      </c>
      <c r="VRE2" t="s">
        <v>763</v>
      </c>
      <c r="VRF2" s="13" t="e">
        <f>GETPIVOTDATA("Jml. Pend. Miskin (ribu jiwa)",$A$7,"Tahun",2020)/GETPIVOTDATA("Jml. Pend. Miskin (ribu jiwa)",$K$7,"Tahun",2020)</f>
        <v>#REF!</v>
      </c>
      <c r="VRG2" s="13" t="e">
        <f>GETPIVOTDATA("Jml. Pend. Miskin (ribu jiwa)",$A$7,"Tahun",2021)/GETPIVOTDATA("Jml. Pend. Miskin (ribu jiwa)",$K$7,"Tahun",2021)</f>
        <v>#REF!</v>
      </c>
      <c r="VRJ2" t="s">
        <v>764</v>
      </c>
      <c r="VRK2" s="13">
        <f>GETPIVOTDATA("% Pend. Miskin",$F$7,"Tahun",2020)</f>
        <v>6.6950000000000003</v>
      </c>
      <c r="VRL2" s="13">
        <f>GETPIVOTDATA("% Pend. Miskin",$F$7,"Tahun",2021)</f>
        <v>6.9399999999999995</v>
      </c>
      <c r="VRM2" t="s">
        <v>763</v>
      </c>
      <c r="VRN2" s="13" t="e">
        <f>GETPIVOTDATA("Jml. Pend. Miskin (ribu jiwa)",$A$7,"Tahun",2020)/GETPIVOTDATA("Jml. Pend. Miskin (ribu jiwa)",$K$7,"Tahun",2020)</f>
        <v>#REF!</v>
      </c>
      <c r="VRO2" s="13" t="e">
        <f>GETPIVOTDATA("Jml. Pend. Miskin (ribu jiwa)",$A$7,"Tahun",2021)/GETPIVOTDATA("Jml. Pend. Miskin (ribu jiwa)",$K$7,"Tahun",2021)</f>
        <v>#REF!</v>
      </c>
      <c r="VRR2" t="s">
        <v>764</v>
      </c>
      <c r="VRS2" s="13">
        <f>GETPIVOTDATA("% Pend. Miskin",$F$7,"Tahun",2020)</f>
        <v>6.6950000000000003</v>
      </c>
      <c r="VRT2" s="13">
        <f>GETPIVOTDATA("% Pend. Miskin",$F$7,"Tahun",2021)</f>
        <v>6.9399999999999995</v>
      </c>
      <c r="VRU2" t="s">
        <v>763</v>
      </c>
      <c r="VRV2" s="13" t="e">
        <f>GETPIVOTDATA("Jml. Pend. Miskin (ribu jiwa)",$A$7,"Tahun",2020)/GETPIVOTDATA("Jml. Pend. Miskin (ribu jiwa)",$K$7,"Tahun",2020)</f>
        <v>#REF!</v>
      </c>
      <c r="VRW2" s="13" t="e">
        <f>GETPIVOTDATA("Jml. Pend. Miskin (ribu jiwa)",$A$7,"Tahun",2021)/GETPIVOTDATA("Jml. Pend. Miskin (ribu jiwa)",$K$7,"Tahun",2021)</f>
        <v>#REF!</v>
      </c>
      <c r="VRZ2" t="s">
        <v>764</v>
      </c>
      <c r="VSA2" s="13">
        <f>GETPIVOTDATA("% Pend. Miskin",$F$7,"Tahun",2020)</f>
        <v>6.6950000000000003</v>
      </c>
      <c r="VSB2" s="13">
        <f>GETPIVOTDATA("% Pend. Miskin",$F$7,"Tahun",2021)</f>
        <v>6.9399999999999995</v>
      </c>
      <c r="VSC2" t="s">
        <v>763</v>
      </c>
      <c r="VSD2" s="13" t="e">
        <f>GETPIVOTDATA("Jml. Pend. Miskin (ribu jiwa)",$A$7,"Tahun",2020)/GETPIVOTDATA("Jml. Pend. Miskin (ribu jiwa)",$K$7,"Tahun",2020)</f>
        <v>#REF!</v>
      </c>
      <c r="VSE2" s="13" t="e">
        <f>GETPIVOTDATA("Jml. Pend. Miskin (ribu jiwa)",$A$7,"Tahun",2021)/GETPIVOTDATA("Jml. Pend. Miskin (ribu jiwa)",$K$7,"Tahun",2021)</f>
        <v>#REF!</v>
      </c>
      <c r="VSH2" t="s">
        <v>764</v>
      </c>
      <c r="VSI2" s="13">
        <f>GETPIVOTDATA("% Pend. Miskin",$F$7,"Tahun",2020)</f>
        <v>6.6950000000000003</v>
      </c>
      <c r="VSJ2" s="13">
        <f>GETPIVOTDATA("% Pend. Miskin",$F$7,"Tahun",2021)</f>
        <v>6.9399999999999995</v>
      </c>
      <c r="VSK2" t="s">
        <v>763</v>
      </c>
      <c r="VSL2" s="13" t="e">
        <f>GETPIVOTDATA("Jml. Pend. Miskin (ribu jiwa)",$A$7,"Tahun",2020)/GETPIVOTDATA("Jml. Pend. Miskin (ribu jiwa)",$K$7,"Tahun",2020)</f>
        <v>#REF!</v>
      </c>
      <c r="VSM2" s="13" t="e">
        <f>GETPIVOTDATA("Jml. Pend. Miskin (ribu jiwa)",$A$7,"Tahun",2021)/GETPIVOTDATA("Jml. Pend. Miskin (ribu jiwa)",$K$7,"Tahun",2021)</f>
        <v>#REF!</v>
      </c>
      <c r="VSP2" t="s">
        <v>764</v>
      </c>
      <c r="VSQ2" s="13">
        <f>GETPIVOTDATA("% Pend. Miskin",$F$7,"Tahun",2020)</f>
        <v>6.6950000000000003</v>
      </c>
      <c r="VSR2" s="13">
        <f>GETPIVOTDATA("% Pend. Miskin",$F$7,"Tahun",2021)</f>
        <v>6.9399999999999995</v>
      </c>
      <c r="VSS2" t="s">
        <v>763</v>
      </c>
      <c r="VST2" s="13" t="e">
        <f>GETPIVOTDATA("Jml. Pend. Miskin (ribu jiwa)",$A$7,"Tahun",2020)/GETPIVOTDATA("Jml. Pend. Miskin (ribu jiwa)",$K$7,"Tahun",2020)</f>
        <v>#REF!</v>
      </c>
      <c r="VSU2" s="13" t="e">
        <f>GETPIVOTDATA("Jml. Pend. Miskin (ribu jiwa)",$A$7,"Tahun",2021)/GETPIVOTDATA("Jml. Pend. Miskin (ribu jiwa)",$K$7,"Tahun",2021)</f>
        <v>#REF!</v>
      </c>
      <c r="VSX2" t="s">
        <v>764</v>
      </c>
      <c r="VSY2" s="13">
        <f>GETPIVOTDATA("% Pend. Miskin",$F$7,"Tahun",2020)</f>
        <v>6.6950000000000003</v>
      </c>
      <c r="VSZ2" s="13">
        <f>GETPIVOTDATA("% Pend. Miskin",$F$7,"Tahun",2021)</f>
        <v>6.9399999999999995</v>
      </c>
      <c r="VTA2" t="s">
        <v>763</v>
      </c>
      <c r="VTB2" s="13" t="e">
        <f>GETPIVOTDATA("Jml. Pend. Miskin (ribu jiwa)",$A$7,"Tahun",2020)/GETPIVOTDATA("Jml. Pend. Miskin (ribu jiwa)",$K$7,"Tahun",2020)</f>
        <v>#REF!</v>
      </c>
      <c r="VTC2" s="13" t="e">
        <f>GETPIVOTDATA("Jml. Pend. Miskin (ribu jiwa)",$A$7,"Tahun",2021)/GETPIVOTDATA("Jml. Pend. Miskin (ribu jiwa)",$K$7,"Tahun",2021)</f>
        <v>#REF!</v>
      </c>
      <c r="VTF2" t="s">
        <v>764</v>
      </c>
      <c r="VTG2" s="13">
        <f>GETPIVOTDATA("% Pend. Miskin",$F$7,"Tahun",2020)</f>
        <v>6.6950000000000003</v>
      </c>
      <c r="VTH2" s="13">
        <f>GETPIVOTDATA("% Pend. Miskin",$F$7,"Tahun",2021)</f>
        <v>6.9399999999999995</v>
      </c>
      <c r="VTI2" t="s">
        <v>763</v>
      </c>
      <c r="VTJ2" s="13" t="e">
        <f>GETPIVOTDATA("Jml. Pend. Miskin (ribu jiwa)",$A$7,"Tahun",2020)/GETPIVOTDATA("Jml. Pend. Miskin (ribu jiwa)",$K$7,"Tahun",2020)</f>
        <v>#REF!</v>
      </c>
      <c r="VTK2" s="13" t="e">
        <f>GETPIVOTDATA("Jml. Pend. Miskin (ribu jiwa)",$A$7,"Tahun",2021)/GETPIVOTDATA("Jml. Pend. Miskin (ribu jiwa)",$K$7,"Tahun",2021)</f>
        <v>#REF!</v>
      </c>
      <c r="VTN2" t="s">
        <v>764</v>
      </c>
      <c r="VTO2" s="13">
        <f>GETPIVOTDATA("% Pend. Miskin",$F$7,"Tahun",2020)</f>
        <v>6.6950000000000003</v>
      </c>
      <c r="VTP2" s="13">
        <f>GETPIVOTDATA("% Pend. Miskin",$F$7,"Tahun",2021)</f>
        <v>6.9399999999999995</v>
      </c>
      <c r="VTQ2" t="s">
        <v>763</v>
      </c>
      <c r="VTR2" s="13" t="e">
        <f>GETPIVOTDATA("Jml. Pend. Miskin (ribu jiwa)",$A$7,"Tahun",2020)/GETPIVOTDATA("Jml. Pend. Miskin (ribu jiwa)",$K$7,"Tahun",2020)</f>
        <v>#REF!</v>
      </c>
      <c r="VTS2" s="13" t="e">
        <f>GETPIVOTDATA("Jml. Pend. Miskin (ribu jiwa)",$A$7,"Tahun",2021)/GETPIVOTDATA("Jml. Pend. Miskin (ribu jiwa)",$K$7,"Tahun",2021)</f>
        <v>#REF!</v>
      </c>
      <c r="VTV2" t="s">
        <v>764</v>
      </c>
      <c r="VTW2" s="13">
        <f>GETPIVOTDATA("% Pend. Miskin",$F$7,"Tahun",2020)</f>
        <v>6.6950000000000003</v>
      </c>
      <c r="VTX2" s="13">
        <f>GETPIVOTDATA("% Pend. Miskin",$F$7,"Tahun",2021)</f>
        <v>6.9399999999999995</v>
      </c>
      <c r="VTY2" t="s">
        <v>763</v>
      </c>
      <c r="VTZ2" s="13" t="e">
        <f>GETPIVOTDATA("Jml. Pend. Miskin (ribu jiwa)",$A$7,"Tahun",2020)/GETPIVOTDATA("Jml. Pend. Miskin (ribu jiwa)",$K$7,"Tahun",2020)</f>
        <v>#REF!</v>
      </c>
      <c r="VUA2" s="13" t="e">
        <f>GETPIVOTDATA("Jml. Pend. Miskin (ribu jiwa)",$A$7,"Tahun",2021)/GETPIVOTDATA("Jml. Pend. Miskin (ribu jiwa)",$K$7,"Tahun",2021)</f>
        <v>#REF!</v>
      </c>
      <c r="VUD2" t="s">
        <v>764</v>
      </c>
      <c r="VUE2" s="13">
        <f>GETPIVOTDATA("% Pend. Miskin",$F$7,"Tahun",2020)</f>
        <v>6.6950000000000003</v>
      </c>
      <c r="VUF2" s="13">
        <f>GETPIVOTDATA("% Pend. Miskin",$F$7,"Tahun",2021)</f>
        <v>6.9399999999999995</v>
      </c>
      <c r="VUG2" t="s">
        <v>763</v>
      </c>
      <c r="VUH2" s="13" t="e">
        <f>GETPIVOTDATA("Jml. Pend. Miskin (ribu jiwa)",$A$7,"Tahun",2020)/GETPIVOTDATA("Jml. Pend. Miskin (ribu jiwa)",$K$7,"Tahun",2020)</f>
        <v>#REF!</v>
      </c>
      <c r="VUI2" s="13" t="e">
        <f>GETPIVOTDATA("Jml. Pend. Miskin (ribu jiwa)",$A$7,"Tahun",2021)/GETPIVOTDATA("Jml. Pend. Miskin (ribu jiwa)",$K$7,"Tahun",2021)</f>
        <v>#REF!</v>
      </c>
      <c r="VUL2" t="s">
        <v>764</v>
      </c>
      <c r="VUM2" s="13">
        <f>GETPIVOTDATA("% Pend. Miskin",$F$7,"Tahun",2020)</f>
        <v>6.6950000000000003</v>
      </c>
      <c r="VUN2" s="13">
        <f>GETPIVOTDATA("% Pend. Miskin",$F$7,"Tahun",2021)</f>
        <v>6.9399999999999995</v>
      </c>
      <c r="VUO2" t="s">
        <v>763</v>
      </c>
      <c r="VUP2" s="13" t="e">
        <f>GETPIVOTDATA("Jml. Pend. Miskin (ribu jiwa)",$A$7,"Tahun",2020)/GETPIVOTDATA("Jml. Pend. Miskin (ribu jiwa)",$K$7,"Tahun",2020)</f>
        <v>#REF!</v>
      </c>
      <c r="VUQ2" s="13" t="e">
        <f>GETPIVOTDATA("Jml. Pend. Miskin (ribu jiwa)",$A$7,"Tahun",2021)/GETPIVOTDATA("Jml. Pend. Miskin (ribu jiwa)",$K$7,"Tahun",2021)</f>
        <v>#REF!</v>
      </c>
      <c r="VUT2" t="s">
        <v>764</v>
      </c>
      <c r="VUU2" s="13">
        <f>GETPIVOTDATA("% Pend. Miskin",$F$7,"Tahun",2020)</f>
        <v>6.6950000000000003</v>
      </c>
      <c r="VUV2" s="13">
        <f>GETPIVOTDATA("% Pend. Miskin",$F$7,"Tahun",2021)</f>
        <v>6.9399999999999995</v>
      </c>
      <c r="VUW2" t="s">
        <v>763</v>
      </c>
      <c r="VUX2" s="13" t="e">
        <f>GETPIVOTDATA("Jml. Pend. Miskin (ribu jiwa)",$A$7,"Tahun",2020)/GETPIVOTDATA("Jml. Pend. Miskin (ribu jiwa)",$K$7,"Tahun",2020)</f>
        <v>#REF!</v>
      </c>
      <c r="VUY2" s="13" t="e">
        <f>GETPIVOTDATA("Jml. Pend. Miskin (ribu jiwa)",$A$7,"Tahun",2021)/GETPIVOTDATA("Jml. Pend. Miskin (ribu jiwa)",$K$7,"Tahun",2021)</f>
        <v>#REF!</v>
      </c>
      <c r="VVB2" t="s">
        <v>764</v>
      </c>
      <c r="VVC2" s="13">
        <f>GETPIVOTDATA("% Pend. Miskin",$F$7,"Tahun",2020)</f>
        <v>6.6950000000000003</v>
      </c>
      <c r="VVD2" s="13">
        <f>GETPIVOTDATA("% Pend. Miskin",$F$7,"Tahun",2021)</f>
        <v>6.9399999999999995</v>
      </c>
      <c r="VVE2" t="s">
        <v>763</v>
      </c>
      <c r="VVF2" s="13" t="e">
        <f>GETPIVOTDATA("Jml. Pend. Miskin (ribu jiwa)",$A$7,"Tahun",2020)/GETPIVOTDATA("Jml. Pend. Miskin (ribu jiwa)",$K$7,"Tahun",2020)</f>
        <v>#REF!</v>
      </c>
      <c r="VVG2" s="13" t="e">
        <f>GETPIVOTDATA("Jml. Pend. Miskin (ribu jiwa)",$A$7,"Tahun",2021)/GETPIVOTDATA("Jml. Pend. Miskin (ribu jiwa)",$K$7,"Tahun",2021)</f>
        <v>#REF!</v>
      </c>
      <c r="VVJ2" t="s">
        <v>764</v>
      </c>
      <c r="VVK2" s="13">
        <f>GETPIVOTDATA("% Pend. Miskin",$F$7,"Tahun",2020)</f>
        <v>6.6950000000000003</v>
      </c>
      <c r="VVL2" s="13">
        <f>GETPIVOTDATA("% Pend. Miskin",$F$7,"Tahun",2021)</f>
        <v>6.9399999999999995</v>
      </c>
      <c r="VVM2" t="s">
        <v>763</v>
      </c>
      <c r="VVN2" s="13" t="e">
        <f>GETPIVOTDATA("Jml. Pend. Miskin (ribu jiwa)",$A$7,"Tahun",2020)/GETPIVOTDATA("Jml. Pend. Miskin (ribu jiwa)",$K$7,"Tahun",2020)</f>
        <v>#REF!</v>
      </c>
      <c r="VVO2" s="13" t="e">
        <f>GETPIVOTDATA("Jml. Pend. Miskin (ribu jiwa)",$A$7,"Tahun",2021)/GETPIVOTDATA("Jml. Pend. Miskin (ribu jiwa)",$K$7,"Tahun",2021)</f>
        <v>#REF!</v>
      </c>
      <c r="VVR2" t="s">
        <v>764</v>
      </c>
      <c r="VVS2" s="13">
        <f>GETPIVOTDATA("% Pend. Miskin",$F$7,"Tahun",2020)</f>
        <v>6.6950000000000003</v>
      </c>
      <c r="VVT2" s="13">
        <f>GETPIVOTDATA("% Pend. Miskin",$F$7,"Tahun",2021)</f>
        <v>6.9399999999999995</v>
      </c>
      <c r="VVU2" t="s">
        <v>763</v>
      </c>
      <c r="VVV2" s="13" t="e">
        <f>GETPIVOTDATA("Jml. Pend. Miskin (ribu jiwa)",$A$7,"Tahun",2020)/GETPIVOTDATA("Jml. Pend. Miskin (ribu jiwa)",$K$7,"Tahun",2020)</f>
        <v>#REF!</v>
      </c>
      <c r="VVW2" s="13" t="e">
        <f>GETPIVOTDATA("Jml. Pend. Miskin (ribu jiwa)",$A$7,"Tahun",2021)/GETPIVOTDATA("Jml. Pend. Miskin (ribu jiwa)",$K$7,"Tahun",2021)</f>
        <v>#REF!</v>
      </c>
      <c r="VVZ2" t="s">
        <v>764</v>
      </c>
      <c r="VWA2" s="13">
        <f>GETPIVOTDATA("% Pend. Miskin",$F$7,"Tahun",2020)</f>
        <v>6.6950000000000003</v>
      </c>
      <c r="VWB2" s="13">
        <f>GETPIVOTDATA("% Pend. Miskin",$F$7,"Tahun",2021)</f>
        <v>6.9399999999999995</v>
      </c>
      <c r="VWC2" t="s">
        <v>763</v>
      </c>
      <c r="VWD2" s="13" t="e">
        <f>GETPIVOTDATA("Jml. Pend. Miskin (ribu jiwa)",$A$7,"Tahun",2020)/GETPIVOTDATA("Jml. Pend. Miskin (ribu jiwa)",$K$7,"Tahun",2020)</f>
        <v>#REF!</v>
      </c>
      <c r="VWE2" s="13" t="e">
        <f>GETPIVOTDATA("Jml. Pend. Miskin (ribu jiwa)",$A$7,"Tahun",2021)/GETPIVOTDATA("Jml. Pend. Miskin (ribu jiwa)",$K$7,"Tahun",2021)</f>
        <v>#REF!</v>
      </c>
      <c r="VWH2" t="s">
        <v>764</v>
      </c>
      <c r="VWI2" s="13">
        <f>GETPIVOTDATA("% Pend. Miskin",$F$7,"Tahun",2020)</f>
        <v>6.6950000000000003</v>
      </c>
      <c r="VWJ2" s="13">
        <f>GETPIVOTDATA("% Pend. Miskin",$F$7,"Tahun",2021)</f>
        <v>6.9399999999999995</v>
      </c>
      <c r="VWK2" t="s">
        <v>763</v>
      </c>
      <c r="VWL2" s="13" t="e">
        <f>GETPIVOTDATA("Jml. Pend. Miskin (ribu jiwa)",$A$7,"Tahun",2020)/GETPIVOTDATA("Jml. Pend. Miskin (ribu jiwa)",$K$7,"Tahun",2020)</f>
        <v>#REF!</v>
      </c>
      <c r="VWM2" s="13" t="e">
        <f>GETPIVOTDATA("Jml. Pend. Miskin (ribu jiwa)",$A$7,"Tahun",2021)/GETPIVOTDATA("Jml. Pend. Miskin (ribu jiwa)",$K$7,"Tahun",2021)</f>
        <v>#REF!</v>
      </c>
      <c r="VWP2" t="s">
        <v>764</v>
      </c>
      <c r="VWQ2" s="13">
        <f>GETPIVOTDATA("% Pend. Miskin",$F$7,"Tahun",2020)</f>
        <v>6.6950000000000003</v>
      </c>
      <c r="VWR2" s="13">
        <f>GETPIVOTDATA("% Pend. Miskin",$F$7,"Tahun",2021)</f>
        <v>6.9399999999999995</v>
      </c>
      <c r="VWS2" t="s">
        <v>763</v>
      </c>
      <c r="VWT2" s="13" t="e">
        <f>GETPIVOTDATA("Jml. Pend. Miskin (ribu jiwa)",$A$7,"Tahun",2020)/GETPIVOTDATA("Jml. Pend. Miskin (ribu jiwa)",$K$7,"Tahun",2020)</f>
        <v>#REF!</v>
      </c>
      <c r="VWU2" s="13" t="e">
        <f>GETPIVOTDATA("Jml. Pend. Miskin (ribu jiwa)",$A$7,"Tahun",2021)/GETPIVOTDATA("Jml. Pend. Miskin (ribu jiwa)",$K$7,"Tahun",2021)</f>
        <v>#REF!</v>
      </c>
      <c r="VWX2" t="s">
        <v>764</v>
      </c>
      <c r="VWY2" s="13">
        <f>GETPIVOTDATA("% Pend. Miskin",$F$7,"Tahun",2020)</f>
        <v>6.6950000000000003</v>
      </c>
      <c r="VWZ2" s="13">
        <f>GETPIVOTDATA("% Pend. Miskin",$F$7,"Tahun",2021)</f>
        <v>6.9399999999999995</v>
      </c>
      <c r="VXA2" t="s">
        <v>763</v>
      </c>
      <c r="VXB2" s="13" t="e">
        <f>GETPIVOTDATA("Jml. Pend. Miskin (ribu jiwa)",$A$7,"Tahun",2020)/GETPIVOTDATA("Jml. Pend. Miskin (ribu jiwa)",$K$7,"Tahun",2020)</f>
        <v>#REF!</v>
      </c>
      <c r="VXC2" s="13" t="e">
        <f>GETPIVOTDATA("Jml. Pend. Miskin (ribu jiwa)",$A$7,"Tahun",2021)/GETPIVOTDATA("Jml. Pend. Miskin (ribu jiwa)",$K$7,"Tahun",2021)</f>
        <v>#REF!</v>
      </c>
      <c r="VXF2" t="s">
        <v>764</v>
      </c>
      <c r="VXG2" s="13">
        <f>GETPIVOTDATA("% Pend. Miskin",$F$7,"Tahun",2020)</f>
        <v>6.6950000000000003</v>
      </c>
      <c r="VXH2" s="13">
        <f>GETPIVOTDATA("% Pend. Miskin",$F$7,"Tahun",2021)</f>
        <v>6.9399999999999995</v>
      </c>
      <c r="VXI2" t="s">
        <v>763</v>
      </c>
      <c r="VXJ2" s="13" t="e">
        <f>GETPIVOTDATA("Jml. Pend. Miskin (ribu jiwa)",$A$7,"Tahun",2020)/GETPIVOTDATA("Jml. Pend. Miskin (ribu jiwa)",$K$7,"Tahun",2020)</f>
        <v>#REF!</v>
      </c>
      <c r="VXK2" s="13" t="e">
        <f>GETPIVOTDATA("Jml. Pend. Miskin (ribu jiwa)",$A$7,"Tahun",2021)/GETPIVOTDATA("Jml. Pend. Miskin (ribu jiwa)",$K$7,"Tahun",2021)</f>
        <v>#REF!</v>
      </c>
      <c r="VXN2" t="s">
        <v>764</v>
      </c>
      <c r="VXO2" s="13">
        <f>GETPIVOTDATA("% Pend. Miskin",$F$7,"Tahun",2020)</f>
        <v>6.6950000000000003</v>
      </c>
      <c r="VXP2" s="13">
        <f>GETPIVOTDATA("% Pend. Miskin",$F$7,"Tahun",2021)</f>
        <v>6.9399999999999995</v>
      </c>
      <c r="VXQ2" t="s">
        <v>763</v>
      </c>
      <c r="VXR2" s="13" t="e">
        <f>GETPIVOTDATA("Jml. Pend. Miskin (ribu jiwa)",$A$7,"Tahun",2020)/GETPIVOTDATA("Jml. Pend. Miskin (ribu jiwa)",$K$7,"Tahun",2020)</f>
        <v>#REF!</v>
      </c>
      <c r="VXS2" s="13" t="e">
        <f>GETPIVOTDATA("Jml. Pend. Miskin (ribu jiwa)",$A$7,"Tahun",2021)/GETPIVOTDATA("Jml. Pend. Miskin (ribu jiwa)",$K$7,"Tahun",2021)</f>
        <v>#REF!</v>
      </c>
      <c r="VXV2" t="s">
        <v>764</v>
      </c>
      <c r="VXW2" s="13">
        <f>GETPIVOTDATA("% Pend. Miskin",$F$7,"Tahun",2020)</f>
        <v>6.6950000000000003</v>
      </c>
      <c r="VXX2" s="13">
        <f>GETPIVOTDATA("% Pend. Miskin",$F$7,"Tahun",2021)</f>
        <v>6.9399999999999995</v>
      </c>
      <c r="VXY2" t="s">
        <v>763</v>
      </c>
      <c r="VXZ2" s="13" t="e">
        <f>GETPIVOTDATA("Jml. Pend. Miskin (ribu jiwa)",$A$7,"Tahun",2020)/GETPIVOTDATA("Jml. Pend. Miskin (ribu jiwa)",$K$7,"Tahun",2020)</f>
        <v>#REF!</v>
      </c>
      <c r="VYA2" s="13" t="e">
        <f>GETPIVOTDATA("Jml. Pend. Miskin (ribu jiwa)",$A$7,"Tahun",2021)/GETPIVOTDATA("Jml. Pend. Miskin (ribu jiwa)",$K$7,"Tahun",2021)</f>
        <v>#REF!</v>
      </c>
      <c r="VYD2" t="s">
        <v>764</v>
      </c>
      <c r="VYE2" s="13">
        <f>GETPIVOTDATA("% Pend. Miskin",$F$7,"Tahun",2020)</f>
        <v>6.6950000000000003</v>
      </c>
      <c r="VYF2" s="13">
        <f>GETPIVOTDATA("% Pend. Miskin",$F$7,"Tahun",2021)</f>
        <v>6.9399999999999995</v>
      </c>
      <c r="VYG2" t="s">
        <v>763</v>
      </c>
      <c r="VYH2" s="13" t="e">
        <f>GETPIVOTDATA("Jml. Pend. Miskin (ribu jiwa)",$A$7,"Tahun",2020)/GETPIVOTDATA("Jml. Pend. Miskin (ribu jiwa)",$K$7,"Tahun",2020)</f>
        <v>#REF!</v>
      </c>
      <c r="VYI2" s="13" t="e">
        <f>GETPIVOTDATA("Jml. Pend. Miskin (ribu jiwa)",$A$7,"Tahun",2021)/GETPIVOTDATA("Jml. Pend. Miskin (ribu jiwa)",$K$7,"Tahun",2021)</f>
        <v>#REF!</v>
      </c>
      <c r="VYL2" t="s">
        <v>764</v>
      </c>
      <c r="VYM2" s="13">
        <f>GETPIVOTDATA("% Pend. Miskin",$F$7,"Tahun",2020)</f>
        <v>6.6950000000000003</v>
      </c>
      <c r="VYN2" s="13">
        <f>GETPIVOTDATA("% Pend. Miskin",$F$7,"Tahun",2021)</f>
        <v>6.9399999999999995</v>
      </c>
      <c r="VYO2" t="s">
        <v>763</v>
      </c>
      <c r="VYP2" s="13" t="e">
        <f>GETPIVOTDATA("Jml. Pend. Miskin (ribu jiwa)",$A$7,"Tahun",2020)/GETPIVOTDATA("Jml. Pend. Miskin (ribu jiwa)",$K$7,"Tahun",2020)</f>
        <v>#REF!</v>
      </c>
      <c r="VYQ2" s="13" t="e">
        <f>GETPIVOTDATA("Jml. Pend. Miskin (ribu jiwa)",$A$7,"Tahun",2021)/GETPIVOTDATA("Jml. Pend. Miskin (ribu jiwa)",$K$7,"Tahun",2021)</f>
        <v>#REF!</v>
      </c>
      <c r="VYT2" t="s">
        <v>764</v>
      </c>
      <c r="VYU2" s="13">
        <f>GETPIVOTDATA("% Pend. Miskin",$F$7,"Tahun",2020)</f>
        <v>6.6950000000000003</v>
      </c>
      <c r="VYV2" s="13">
        <f>GETPIVOTDATA("% Pend. Miskin",$F$7,"Tahun",2021)</f>
        <v>6.9399999999999995</v>
      </c>
      <c r="VYW2" t="s">
        <v>763</v>
      </c>
      <c r="VYX2" s="13" t="e">
        <f>GETPIVOTDATA("Jml. Pend. Miskin (ribu jiwa)",$A$7,"Tahun",2020)/GETPIVOTDATA("Jml. Pend. Miskin (ribu jiwa)",$K$7,"Tahun",2020)</f>
        <v>#REF!</v>
      </c>
      <c r="VYY2" s="13" t="e">
        <f>GETPIVOTDATA("Jml. Pend. Miskin (ribu jiwa)",$A$7,"Tahun",2021)/GETPIVOTDATA("Jml. Pend. Miskin (ribu jiwa)",$K$7,"Tahun",2021)</f>
        <v>#REF!</v>
      </c>
      <c r="VZB2" t="s">
        <v>764</v>
      </c>
      <c r="VZC2" s="13">
        <f>GETPIVOTDATA("% Pend. Miskin",$F$7,"Tahun",2020)</f>
        <v>6.6950000000000003</v>
      </c>
      <c r="VZD2" s="13">
        <f>GETPIVOTDATA("% Pend. Miskin",$F$7,"Tahun",2021)</f>
        <v>6.9399999999999995</v>
      </c>
      <c r="VZE2" t="s">
        <v>763</v>
      </c>
      <c r="VZF2" s="13" t="e">
        <f>GETPIVOTDATA("Jml. Pend. Miskin (ribu jiwa)",$A$7,"Tahun",2020)/GETPIVOTDATA("Jml. Pend. Miskin (ribu jiwa)",$K$7,"Tahun",2020)</f>
        <v>#REF!</v>
      </c>
      <c r="VZG2" s="13" t="e">
        <f>GETPIVOTDATA("Jml. Pend. Miskin (ribu jiwa)",$A$7,"Tahun",2021)/GETPIVOTDATA("Jml. Pend. Miskin (ribu jiwa)",$K$7,"Tahun",2021)</f>
        <v>#REF!</v>
      </c>
      <c r="VZJ2" t="s">
        <v>764</v>
      </c>
      <c r="VZK2" s="13">
        <f>GETPIVOTDATA("% Pend. Miskin",$F$7,"Tahun",2020)</f>
        <v>6.6950000000000003</v>
      </c>
      <c r="VZL2" s="13">
        <f>GETPIVOTDATA("% Pend. Miskin",$F$7,"Tahun",2021)</f>
        <v>6.9399999999999995</v>
      </c>
      <c r="VZM2" t="s">
        <v>763</v>
      </c>
      <c r="VZN2" s="13" t="e">
        <f>GETPIVOTDATA("Jml. Pend. Miskin (ribu jiwa)",$A$7,"Tahun",2020)/GETPIVOTDATA("Jml. Pend. Miskin (ribu jiwa)",$K$7,"Tahun",2020)</f>
        <v>#REF!</v>
      </c>
      <c r="VZO2" s="13" t="e">
        <f>GETPIVOTDATA("Jml. Pend. Miskin (ribu jiwa)",$A$7,"Tahun",2021)/GETPIVOTDATA("Jml. Pend. Miskin (ribu jiwa)",$K$7,"Tahun",2021)</f>
        <v>#REF!</v>
      </c>
      <c r="VZR2" t="s">
        <v>764</v>
      </c>
      <c r="VZS2" s="13">
        <f>GETPIVOTDATA("% Pend. Miskin",$F$7,"Tahun",2020)</f>
        <v>6.6950000000000003</v>
      </c>
      <c r="VZT2" s="13">
        <f>GETPIVOTDATA("% Pend. Miskin",$F$7,"Tahun",2021)</f>
        <v>6.9399999999999995</v>
      </c>
      <c r="VZU2" t="s">
        <v>763</v>
      </c>
      <c r="VZV2" s="13" t="e">
        <f>GETPIVOTDATA("Jml. Pend. Miskin (ribu jiwa)",$A$7,"Tahun",2020)/GETPIVOTDATA("Jml. Pend. Miskin (ribu jiwa)",$K$7,"Tahun",2020)</f>
        <v>#REF!</v>
      </c>
      <c r="VZW2" s="13" t="e">
        <f>GETPIVOTDATA("Jml. Pend. Miskin (ribu jiwa)",$A$7,"Tahun",2021)/GETPIVOTDATA("Jml. Pend. Miskin (ribu jiwa)",$K$7,"Tahun",2021)</f>
        <v>#REF!</v>
      </c>
      <c r="VZZ2" t="s">
        <v>764</v>
      </c>
      <c r="WAA2" s="13">
        <f>GETPIVOTDATA("% Pend. Miskin",$F$7,"Tahun",2020)</f>
        <v>6.6950000000000003</v>
      </c>
      <c r="WAB2" s="13">
        <f>GETPIVOTDATA("% Pend. Miskin",$F$7,"Tahun",2021)</f>
        <v>6.9399999999999995</v>
      </c>
      <c r="WAC2" t="s">
        <v>763</v>
      </c>
      <c r="WAD2" s="13" t="e">
        <f>GETPIVOTDATA("Jml. Pend. Miskin (ribu jiwa)",$A$7,"Tahun",2020)/GETPIVOTDATA("Jml. Pend. Miskin (ribu jiwa)",$K$7,"Tahun",2020)</f>
        <v>#REF!</v>
      </c>
      <c r="WAE2" s="13" t="e">
        <f>GETPIVOTDATA("Jml. Pend. Miskin (ribu jiwa)",$A$7,"Tahun",2021)/GETPIVOTDATA("Jml. Pend. Miskin (ribu jiwa)",$K$7,"Tahun",2021)</f>
        <v>#REF!</v>
      </c>
      <c r="WAH2" t="s">
        <v>764</v>
      </c>
      <c r="WAI2" s="13">
        <f>GETPIVOTDATA("% Pend. Miskin",$F$7,"Tahun",2020)</f>
        <v>6.6950000000000003</v>
      </c>
      <c r="WAJ2" s="13">
        <f>GETPIVOTDATA("% Pend. Miskin",$F$7,"Tahun",2021)</f>
        <v>6.9399999999999995</v>
      </c>
      <c r="WAK2" t="s">
        <v>763</v>
      </c>
      <c r="WAL2" s="13" t="e">
        <f>GETPIVOTDATA("Jml. Pend. Miskin (ribu jiwa)",$A$7,"Tahun",2020)/GETPIVOTDATA("Jml. Pend. Miskin (ribu jiwa)",$K$7,"Tahun",2020)</f>
        <v>#REF!</v>
      </c>
      <c r="WAM2" s="13" t="e">
        <f>GETPIVOTDATA("Jml. Pend. Miskin (ribu jiwa)",$A$7,"Tahun",2021)/GETPIVOTDATA("Jml. Pend. Miskin (ribu jiwa)",$K$7,"Tahun",2021)</f>
        <v>#REF!</v>
      </c>
      <c r="WAP2" t="s">
        <v>764</v>
      </c>
      <c r="WAQ2" s="13">
        <f>GETPIVOTDATA("% Pend. Miskin",$F$7,"Tahun",2020)</f>
        <v>6.6950000000000003</v>
      </c>
      <c r="WAR2" s="13">
        <f>GETPIVOTDATA("% Pend. Miskin",$F$7,"Tahun",2021)</f>
        <v>6.9399999999999995</v>
      </c>
      <c r="WAS2" t="s">
        <v>763</v>
      </c>
      <c r="WAT2" s="13" t="e">
        <f>GETPIVOTDATA("Jml. Pend. Miskin (ribu jiwa)",$A$7,"Tahun",2020)/GETPIVOTDATA("Jml. Pend. Miskin (ribu jiwa)",$K$7,"Tahun",2020)</f>
        <v>#REF!</v>
      </c>
      <c r="WAU2" s="13" t="e">
        <f>GETPIVOTDATA("Jml. Pend. Miskin (ribu jiwa)",$A$7,"Tahun",2021)/GETPIVOTDATA("Jml. Pend. Miskin (ribu jiwa)",$K$7,"Tahun",2021)</f>
        <v>#REF!</v>
      </c>
      <c r="WAX2" t="s">
        <v>764</v>
      </c>
      <c r="WAY2" s="13">
        <f>GETPIVOTDATA("% Pend. Miskin",$F$7,"Tahun",2020)</f>
        <v>6.6950000000000003</v>
      </c>
      <c r="WAZ2" s="13">
        <f>GETPIVOTDATA("% Pend. Miskin",$F$7,"Tahun",2021)</f>
        <v>6.9399999999999995</v>
      </c>
      <c r="WBA2" t="s">
        <v>763</v>
      </c>
      <c r="WBB2" s="13" t="e">
        <f>GETPIVOTDATA("Jml. Pend. Miskin (ribu jiwa)",$A$7,"Tahun",2020)/GETPIVOTDATA("Jml. Pend. Miskin (ribu jiwa)",$K$7,"Tahun",2020)</f>
        <v>#REF!</v>
      </c>
      <c r="WBC2" s="13" t="e">
        <f>GETPIVOTDATA("Jml. Pend. Miskin (ribu jiwa)",$A$7,"Tahun",2021)/GETPIVOTDATA("Jml. Pend. Miskin (ribu jiwa)",$K$7,"Tahun",2021)</f>
        <v>#REF!</v>
      </c>
      <c r="WBF2" t="s">
        <v>764</v>
      </c>
      <c r="WBG2" s="13">
        <f>GETPIVOTDATA("% Pend. Miskin",$F$7,"Tahun",2020)</f>
        <v>6.6950000000000003</v>
      </c>
      <c r="WBH2" s="13">
        <f>GETPIVOTDATA("% Pend. Miskin",$F$7,"Tahun",2021)</f>
        <v>6.9399999999999995</v>
      </c>
      <c r="WBI2" t="s">
        <v>763</v>
      </c>
      <c r="WBJ2" s="13" t="e">
        <f>GETPIVOTDATA("Jml. Pend. Miskin (ribu jiwa)",$A$7,"Tahun",2020)/GETPIVOTDATA("Jml. Pend. Miskin (ribu jiwa)",$K$7,"Tahun",2020)</f>
        <v>#REF!</v>
      </c>
      <c r="WBK2" s="13" t="e">
        <f>GETPIVOTDATA("Jml. Pend. Miskin (ribu jiwa)",$A$7,"Tahun",2021)/GETPIVOTDATA("Jml. Pend. Miskin (ribu jiwa)",$K$7,"Tahun",2021)</f>
        <v>#REF!</v>
      </c>
      <c r="WBN2" t="s">
        <v>764</v>
      </c>
      <c r="WBO2" s="13">
        <f>GETPIVOTDATA("% Pend. Miskin",$F$7,"Tahun",2020)</f>
        <v>6.6950000000000003</v>
      </c>
      <c r="WBP2" s="13">
        <f>GETPIVOTDATA("% Pend. Miskin",$F$7,"Tahun",2021)</f>
        <v>6.9399999999999995</v>
      </c>
      <c r="WBQ2" t="s">
        <v>763</v>
      </c>
      <c r="WBR2" s="13" t="e">
        <f>GETPIVOTDATA("Jml. Pend. Miskin (ribu jiwa)",$A$7,"Tahun",2020)/GETPIVOTDATA("Jml. Pend. Miskin (ribu jiwa)",$K$7,"Tahun",2020)</f>
        <v>#REF!</v>
      </c>
      <c r="WBS2" s="13" t="e">
        <f>GETPIVOTDATA("Jml. Pend. Miskin (ribu jiwa)",$A$7,"Tahun",2021)/GETPIVOTDATA("Jml. Pend. Miskin (ribu jiwa)",$K$7,"Tahun",2021)</f>
        <v>#REF!</v>
      </c>
      <c r="WBV2" t="s">
        <v>764</v>
      </c>
      <c r="WBW2" s="13">
        <f>GETPIVOTDATA("% Pend. Miskin",$F$7,"Tahun",2020)</f>
        <v>6.6950000000000003</v>
      </c>
      <c r="WBX2" s="13">
        <f>GETPIVOTDATA("% Pend. Miskin",$F$7,"Tahun",2021)</f>
        <v>6.9399999999999995</v>
      </c>
      <c r="WBY2" t="s">
        <v>763</v>
      </c>
      <c r="WBZ2" s="13" t="e">
        <f>GETPIVOTDATA("Jml. Pend. Miskin (ribu jiwa)",$A$7,"Tahun",2020)/GETPIVOTDATA("Jml. Pend. Miskin (ribu jiwa)",$K$7,"Tahun",2020)</f>
        <v>#REF!</v>
      </c>
      <c r="WCA2" s="13" t="e">
        <f>GETPIVOTDATA("Jml. Pend. Miskin (ribu jiwa)",$A$7,"Tahun",2021)/GETPIVOTDATA("Jml. Pend. Miskin (ribu jiwa)",$K$7,"Tahun",2021)</f>
        <v>#REF!</v>
      </c>
      <c r="WCD2" t="s">
        <v>764</v>
      </c>
      <c r="WCE2" s="13">
        <f>GETPIVOTDATA("% Pend. Miskin",$F$7,"Tahun",2020)</f>
        <v>6.6950000000000003</v>
      </c>
      <c r="WCF2" s="13">
        <f>GETPIVOTDATA("% Pend. Miskin",$F$7,"Tahun",2021)</f>
        <v>6.9399999999999995</v>
      </c>
      <c r="WCG2" t="s">
        <v>763</v>
      </c>
      <c r="WCH2" s="13" t="e">
        <f>GETPIVOTDATA("Jml. Pend. Miskin (ribu jiwa)",$A$7,"Tahun",2020)/GETPIVOTDATA("Jml. Pend. Miskin (ribu jiwa)",$K$7,"Tahun",2020)</f>
        <v>#REF!</v>
      </c>
      <c r="WCI2" s="13" t="e">
        <f>GETPIVOTDATA("Jml. Pend. Miskin (ribu jiwa)",$A$7,"Tahun",2021)/GETPIVOTDATA("Jml. Pend. Miskin (ribu jiwa)",$K$7,"Tahun",2021)</f>
        <v>#REF!</v>
      </c>
      <c r="WCL2" t="s">
        <v>764</v>
      </c>
      <c r="WCM2" s="13">
        <f>GETPIVOTDATA("% Pend. Miskin",$F$7,"Tahun",2020)</f>
        <v>6.6950000000000003</v>
      </c>
      <c r="WCN2" s="13">
        <f>GETPIVOTDATA("% Pend. Miskin",$F$7,"Tahun",2021)</f>
        <v>6.9399999999999995</v>
      </c>
      <c r="WCO2" t="s">
        <v>763</v>
      </c>
      <c r="WCP2" s="13" t="e">
        <f>GETPIVOTDATA("Jml. Pend. Miskin (ribu jiwa)",$A$7,"Tahun",2020)/GETPIVOTDATA("Jml. Pend. Miskin (ribu jiwa)",$K$7,"Tahun",2020)</f>
        <v>#REF!</v>
      </c>
      <c r="WCQ2" s="13" t="e">
        <f>GETPIVOTDATA("Jml. Pend. Miskin (ribu jiwa)",$A$7,"Tahun",2021)/GETPIVOTDATA("Jml. Pend. Miskin (ribu jiwa)",$K$7,"Tahun",2021)</f>
        <v>#REF!</v>
      </c>
      <c r="WCT2" t="s">
        <v>764</v>
      </c>
      <c r="WCU2" s="13">
        <f>GETPIVOTDATA("% Pend. Miskin",$F$7,"Tahun",2020)</f>
        <v>6.6950000000000003</v>
      </c>
      <c r="WCV2" s="13">
        <f>GETPIVOTDATA("% Pend. Miskin",$F$7,"Tahun",2021)</f>
        <v>6.9399999999999995</v>
      </c>
      <c r="WCW2" t="s">
        <v>763</v>
      </c>
      <c r="WCX2" s="13" t="e">
        <f>GETPIVOTDATA("Jml. Pend. Miskin (ribu jiwa)",$A$7,"Tahun",2020)/GETPIVOTDATA("Jml. Pend. Miskin (ribu jiwa)",$K$7,"Tahun",2020)</f>
        <v>#REF!</v>
      </c>
      <c r="WCY2" s="13" t="e">
        <f>GETPIVOTDATA("Jml. Pend. Miskin (ribu jiwa)",$A$7,"Tahun",2021)/GETPIVOTDATA("Jml. Pend. Miskin (ribu jiwa)",$K$7,"Tahun",2021)</f>
        <v>#REF!</v>
      </c>
      <c r="WDB2" t="s">
        <v>764</v>
      </c>
      <c r="WDC2" s="13">
        <f>GETPIVOTDATA("% Pend. Miskin",$F$7,"Tahun",2020)</f>
        <v>6.6950000000000003</v>
      </c>
      <c r="WDD2" s="13">
        <f>GETPIVOTDATA("% Pend. Miskin",$F$7,"Tahun",2021)</f>
        <v>6.9399999999999995</v>
      </c>
      <c r="WDE2" t="s">
        <v>763</v>
      </c>
      <c r="WDF2" s="13" t="e">
        <f>GETPIVOTDATA("Jml. Pend. Miskin (ribu jiwa)",$A$7,"Tahun",2020)/GETPIVOTDATA("Jml. Pend. Miskin (ribu jiwa)",$K$7,"Tahun",2020)</f>
        <v>#REF!</v>
      </c>
      <c r="WDG2" s="13" t="e">
        <f>GETPIVOTDATA("Jml. Pend. Miskin (ribu jiwa)",$A$7,"Tahun",2021)/GETPIVOTDATA("Jml. Pend. Miskin (ribu jiwa)",$K$7,"Tahun",2021)</f>
        <v>#REF!</v>
      </c>
      <c r="WDJ2" t="s">
        <v>764</v>
      </c>
      <c r="WDK2" s="13">
        <f>GETPIVOTDATA("% Pend. Miskin",$F$7,"Tahun",2020)</f>
        <v>6.6950000000000003</v>
      </c>
      <c r="WDL2" s="13">
        <f>GETPIVOTDATA("% Pend. Miskin",$F$7,"Tahun",2021)</f>
        <v>6.9399999999999995</v>
      </c>
      <c r="WDM2" t="s">
        <v>763</v>
      </c>
      <c r="WDN2" s="13" t="e">
        <f>GETPIVOTDATA("Jml. Pend. Miskin (ribu jiwa)",$A$7,"Tahun",2020)/GETPIVOTDATA("Jml. Pend. Miskin (ribu jiwa)",$K$7,"Tahun",2020)</f>
        <v>#REF!</v>
      </c>
      <c r="WDO2" s="13" t="e">
        <f>GETPIVOTDATA("Jml. Pend. Miskin (ribu jiwa)",$A$7,"Tahun",2021)/GETPIVOTDATA("Jml. Pend. Miskin (ribu jiwa)",$K$7,"Tahun",2021)</f>
        <v>#REF!</v>
      </c>
      <c r="WDR2" t="s">
        <v>764</v>
      </c>
      <c r="WDS2" s="13">
        <f>GETPIVOTDATA("% Pend. Miskin",$F$7,"Tahun",2020)</f>
        <v>6.6950000000000003</v>
      </c>
      <c r="WDT2" s="13">
        <f>GETPIVOTDATA("% Pend. Miskin",$F$7,"Tahun",2021)</f>
        <v>6.9399999999999995</v>
      </c>
      <c r="WDU2" t="s">
        <v>763</v>
      </c>
      <c r="WDV2" s="13" t="e">
        <f>GETPIVOTDATA("Jml. Pend. Miskin (ribu jiwa)",$A$7,"Tahun",2020)/GETPIVOTDATA("Jml. Pend. Miskin (ribu jiwa)",$K$7,"Tahun",2020)</f>
        <v>#REF!</v>
      </c>
      <c r="WDW2" s="13" t="e">
        <f>GETPIVOTDATA("Jml. Pend. Miskin (ribu jiwa)",$A$7,"Tahun",2021)/GETPIVOTDATA("Jml. Pend. Miskin (ribu jiwa)",$K$7,"Tahun",2021)</f>
        <v>#REF!</v>
      </c>
      <c r="WDZ2" t="s">
        <v>764</v>
      </c>
      <c r="WEA2" s="13">
        <f>GETPIVOTDATA("% Pend. Miskin",$F$7,"Tahun",2020)</f>
        <v>6.6950000000000003</v>
      </c>
      <c r="WEB2" s="13">
        <f>GETPIVOTDATA("% Pend. Miskin",$F$7,"Tahun",2021)</f>
        <v>6.9399999999999995</v>
      </c>
      <c r="WEC2" t="s">
        <v>763</v>
      </c>
      <c r="WED2" s="13" t="e">
        <f>GETPIVOTDATA("Jml. Pend. Miskin (ribu jiwa)",$A$7,"Tahun",2020)/GETPIVOTDATA("Jml. Pend. Miskin (ribu jiwa)",$K$7,"Tahun",2020)</f>
        <v>#REF!</v>
      </c>
      <c r="WEE2" s="13" t="e">
        <f>GETPIVOTDATA("Jml. Pend. Miskin (ribu jiwa)",$A$7,"Tahun",2021)/GETPIVOTDATA("Jml. Pend. Miskin (ribu jiwa)",$K$7,"Tahun",2021)</f>
        <v>#REF!</v>
      </c>
      <c r="WEH2" t="s">
        <v>764</v>
      </c>
      <c r="WEI2" s="13">
        <f>GETPIVOTDATA("% Pend. Miskin",$F$7,"Tahun",2020)</f>
        <v>6.6950000000000003</v>
      </c>
      <c r="WEJ2" s="13">
        <f>GETPIVOTDATA("% Pend. Miskin",$F$7,"Tahun",2021)</f>
        <v>6.9399999999999995</v>
      </c>
      <c r="WEK2" t="s">
        <v>763</v>
      </c>
      <c r="WEL2" s="13" t="e">
        <f>GETPIVOTDATA("Jml. Pend. Miskin (ribu jiwa)",$A$7,"Tahun",2020)/GETPIVOTDATA("Jml. Pend. Miskin (ribu jiwa)",$K$7,"Tahun",2020)</f>
        <v>#REF!</v>
      </c>
      <c r="WEM2" s="13" t="e">
        <f>GETPIVOTDATA("Jml. Pend. Miskin (ribu jiwa)",$A$7,"Tahun",2021)/GETPIVOTDATA("Jml. Pend. Miskin (ribu jiwa)",$K$7,"Tahun",2021)</f>
        <v>#REF!</v>
      </c>
      <c r="WEP2" t="s">
        <v>764</v>
      </c>
      <c r="WEQ2" s="13">
        <f>GETPIVOTDATA("% Pend. Miskin",$F$7,"Tahun",2020)</f>
        <v>6.6950000000000003</v>
      </c>
      <c r="WER2" s="13">
        <f>GETPIVOTDATA("% Pend. Miskin",$F$7,"Tahun",2021)</f>
        <v>6.9399999999999995</v>
      </c>
      <c r="WES2" t="s">
        <v>763</v>
      </c>
      <c r="WET2" s="13" t="e">
        <f>GETPIVOTDATA("Jml. Pend. Miskin (ribu jiwa)",$A$7,"Tahun",2020)/GETPIVOTDATA("Jml. Pend. Miskin (ribu jiwa)",$K$7,"Tahun",2020)</f>
        <v>#REF!</v>
      </c>
      <c r="WEU2" s="13" t="e">
        <f>GETPIVOTDATA("Jml. Pend. Miskin (ribu jiwa)",$A$7,"Tahun",2021)/GETPIVOTDATA("Jml. Pend. Miskin (ribu jiwa)",$K$7,"Tahun",2021)</f>
        <v>#REF!</v>
      </c>
      <c r="WEX2" t="s">
        <v>764</v>
      </c>
      <c r="WEY2" s="13">
        <f>GETPIVOTDATA("% Pend. Miskin",$F$7,"Tahun",2020)</f>
        <v>6.6950000000000003</v>
      </c>
      <c r="WEZ2" s="13">
        <f>GETPIVOTDATA("% Pend. Miskin",$F$7,"Tahun",2021)</f>
        <v>6.9399999999999995</v>
      </c>
      <c r="WFA2" t="s">
        <v>763</v>
      </c>
      <c r="WFB2" s="13" t="e">
        <f>GETPIVOTDATA("Jml. Pend. Miskin (ribu jiwa)",$A$7,"Tahun",2020)/GETPIVOTDATA("Jml. Pend. Miskin (ribu jiwa)",$K$7,"Tahun",2020)</f>
        <v>#REF!</v>
      </c>
      <c r="WFC2" s="13" t="e">
        <f>GETPIVOTDATA("Jml. Pend. Miskin (ribu jiwa)",$A$7,"Tahun",2021)/GETPIVOTDATA("Jml. Pend. Miskin (ribu jiwa)",$K$7,"Tahun",2021)</f>
        <v>#REF!</v>
      </c>
      <c r="WFF2" t="s">
        <v>764</v>
      </c>
      <c r="WFG2" s="13">
        <f>GETPIVOTDATA("% Pend. Miskin",$F$7,"Tahun",2020)</f>
        <v>6.6950000000000003</v>
      </c>
      <c r="WFH2" s="13">
        <f>GETPIVOTDATA("% Pend. Miskin",$F$7,"Tahun",2021)</f>
        <v>6.9399999999999995</v>
      </c>
      <c r="WFI2" t="s">
        <v>763</v>
      </c>
      <c r="WFJ2" s="13" t="e">
        <f>GETPIVOTDATA("Jml. Pend. Miskin (ribu jiwa)",$A$7,"Tahun",2020)/GETPIVOTDATA("Jml. Pend. Miskin (ribu jiwa)",$K$7,"Tahun",2020)</f>
        <v>#REF!</v>
      </c>
      <c r="WFK2" s="13" t="e">
        <f>GETPIVOTDATA("Jml. Pend. Miskin (ribu jiwa)",$A$7,"Tahun",2021)/GETPIVOTDATA("Jml. Pend. Miskin (ribu jiwa)",$K$7,"Tahun",2021)</f>
        <v>#REF!</v>
      </c>
      <c r="WFN2" t="s">
        <v>764</v>
      </c>
      <c r="WFO2" s="13">
        <f>GETPIVOTDATA("% Pend. Miskin",$F$7,"Tahun",2020)</f>
        <v>6.6950000000000003</v>
      </c>
      <c r="WFP2" s="13">
        <f>GETPIVOTDATA("% Pend. Miskin",$F$7,"Tahun",2021)</f>
        <v>6.9399999999999995</v>
      </c>
      <c r="WFQ2" t="s">
        <v>763</v>
      </c>
      <c r="WFR2" s="13" t="e">
        <f>GETPIVOTDATA("Jml. Pend. Miskin (ribu jiwa)",$A$7,"Tahun",2020)/GETPIVOTDATA("Jml. Pend. Miskin (ribu jiwa)",$K$7,"Tahun",2020)</f>
        <v>#REF!</v>
      </c>
      <c r="WFS2" s="13" t="e">
        <f>GETPIVOTDATA("Jml. Pend. Miskin (ribu jiwa)",$A$7,"Tahun",2021)/GETPIVOTDATA("Jml. Pend. Miskin (ribu jiwa)",$K$7,"Tahun",2021)</f>
        <v>#REF!</v>
      </c>
      <c r="WFV2" t="s">
        <v>764</v>
      </c>
      <c r="WFW2" s="13">
        <f>GETPIVOTDATA("% Pend. Miskin",$F$7,"Tahun",2020)</f>
        <v>6.6950000000000003</v>
      </c>
      <c r="WFX2" s="13">
        <f>GETPIVOTDATA("% Pend. Miskin",$F$7,"Tahun",2021)</f>
        <v>6.9399999999999995</v>
      </c>
      <c r="WFY2" t="s">
        <v>763</v>
      </c>
      <c r="WFZ2" s="13" t="e">
        <f>GETPIVOTDATA("Jml. Pend. Miskin (ribu jiwa)",$A$7,"Tahun",2020)/GETPIVOTDATA("Jml. Pend. Miskin (ribu jiwa)",$K$7,"Tahun",2020)</f>
        <v>#REF!</v>
      </c>
      <c r="WGA2" s="13" t="e">
        <f>GETPIVOTDATA("Jml. Pend. Miskin (ribu jiwa)",$A$7,"Tahun",2021)/GETPIVOTDATA("Jml. Pend. Miskin (ribu jiwa)",$K$7,"Tahun",2021)</f>
        <v>#REF!</v>
      </c>
      <c r="WGD2" t="s">
        <v>764</v>
      </c>
      <c r="WGE2" s="13">
        <f>GETPIVOTDATA("% Pend. Miskin",$F$7,"Tahun",2020)</f>
        <v>6.6950000000000003</v>
      </c>
      <c r="WGF2" s="13">
        <f>GETPIVOTDATA("% Pend. Miskin",$F$7,"Tahun",2021)</f>
        <v>6.9399999999999995</v>
      </c>
      <c r="WGG2" t="s">
        <v>763</v>
      </c>
      <c r="WGH2" s="13" t="e">
        <f>GETPIVOTDATA("Jml. Pend. Miskin (ribu jiwa)",$A$7,"Tahun",2020)/GETPIVOTDATA("Jml. Pend. Miskin (ribu jiwa)",$K$7,"Tahun",2020)</f>
        <v>#REF!</v>
      </c>
      <c r="WGI2" s="13" t="e">
        <f>GETPIVOTDATA("Jml. Pend. Miskin (ribu jiwa)",$A$7,"Tahun",2021)/GETPIVOTDATA("Jml. Pend. Miskin (ribu jiwa)",$K$7,"Tahun",2021)</f>
        <v>#REF!</v>
      </c>
      <c r="WGL2" t="s">
        <v>764</v>
      </c>
      <c r="WGM2" s="13">
        <f>GETPIVOTDATA("% Pend. Miskin",$F$7,"Tahun",2020)</f>
        <v>6.6950000000000003</v>
      </c>
      <c r="WGN2" s="13">
        <f>GETPIVOTDATA("% Pend. Miskin",$F$7,"Tahun",2021)</f>
        <v>6.9399999999999995</v>
      </c>
      <c r="WGO2" t="s">
        <v>763</v>
      </c>
      <c r="WGP2" s="13" t="e">
        <f>GETPIVOTDATA("Jml. Pend. Miskin (ribu jiwa)",$A$7,"Tahun",2020)/GETPIVOTDATA("Jml. Pend. Miskin (ribu jiwa)",$K$7,"Tahun",2020)</f>
        <v>#REF!</v>
      </c>
      <c r="WGQ2" s="13" t="e">
        <f>GETPIVOTDATA("Jml. Pend. Miskin (ribu jiwa)",$A$7,"Tahun",2021)/GETPIVOTDATA("Jml. Pend. Miskin (ribu jiwa)",$K$7,"Tahun",2021)</f>
        <v>#REF!</v>
      </c>
      <c r="WGT2" t="s">
        <v>764</v>
      </c>
      <c r="WGU2" s="13">
        <f>GETPIVOTDATA("% Pend. Miskin",$F$7,"Tahun",2020)</f>
        <v>6.6950000000000003</v>
      </c>
      <c r="WGV2" s="13">
        <f>GETPIVOTDATA("% Pend. Miskin",$F$7,"Tahun",2021)</f>
        <v>6.9399999999999995</v>
      </c>
      <c r="WGW2" t="s">
        <v>763</v>
      </c>
      <c r="WGX2" s="13" t="e">
        <f>GETPIVOTDATA("Jml. Pend. Miskin (ribu jiwa)",$A$7,"Tahun",2020)/GETPIVOTDATA("Jml. Pend. Miskin (ribu jiwa)",$K$7,"Tahun",2020)</f>
        <v>#REF!</v>
      </c>
      <c r="WGY2" s="13" t="e">
        <f>GETPIVOTDATA("Jml. Pend. Miskin (ribu jiwa)",$A$7,"Tahun",2021)/GETPIVOTDATA("Jml. Pend. Miskin (ribu jiwa)",$K$7,"Tahun",2021)</f>
        <v>#REF!</v>
      </c>
      <c r="WHB2" t="s">
        <v>764</v>
      </c>
      <c r="WHC2" s="13">
        <f>GETPIVOTDATA("% Pend. Miskin",$F$7,"Tahun",2020)</f>
        <v>6.6950000000000003</v>
      </c>
      <c r="WHD2" s="13">
        <f>GETPIVOTDATA("% Pend. Miskin",$F$7,"Tahun",2021)</f>
        <v>6.9399999999999995</v>
      </c>
      <c r="WHE2" t="s">
        <v>763</v>
      </c>
      <c r="WHF2" s="13" t="e">
        <f>GETPIVOTDATA("Jml. Pend. Miskin (ribu jiwa)",$A$7,"Tahun",2020)/GETPIVOTDATA("Jml. Pend. Miskin (ribu jiwa)",$K$7,"Tahun",2020)</f>
        <v>#REF!</v>
      </c>
      <c r="WHG2" s="13" t="e">
        <f>GETPIVOTDATA("Jml. Pend. Miskin (ribu jiwa)",$A$7,"Tahun",2021)/GETPIVOTDATA("Jml. Pend. Miskin (ribu jiwa)",$K$7,"Tahun",2021)</f>
        <v>#REF!</v>
      </c>
      <c r="WHJ2" t="s">
        <v>764</v>
      </c>
      <c r="WHK2" s="13">
        <f>GETPIVOTDATA("% Pend. Miskin",$F$7,"Tahun",2020)</f>
        <v>6.6950000000000003</v>
      </c>
      <c r="WHL2" s="13">
        <f>GETPIVOTDATA("% Pend. Miskin",$F$7,"Tahun",2021)</f>
        <v>6.9399999999999995</v>
      </c>
      <c r="WHM2" t="s">
        <v>763</v>
      </c>
      <c r="WHN2" s="13" t="e">
        <f>GETPIVOTDATA("Jml. Pend. Miskin (ribu jiwa)",$A$7,"Tahun",2020)/GETPIVOTDATA("Jml. Pend. Miskin (ribu jiwa)",$K$7,"Tahun",2020)</f>
        <v>#REF!</v>
      </c>
      <c r="WHO2" s="13" t="e">
        <f>GETPIVOTDATA("Jml. Pend. Miskin (ribu jiwa)",$A$7,"Tahun",2021)/GETPIVOTDATA("Jml. Pend. Miskin (ribu jiwa)",$K$7,"Tahun",2021)</f>
        <v>#REF!</v>
      </c>
      <c r="WHR2" t="s">
        <v>764</v>
      </c>
      <c r="WHS2" s="13">
        <f>GETPIVOTDATA("% Pend. Miskin",$F$7,"Tahun",2020)</f>
        <v>6.6950000000000003</v>
      </c>
      <c r="WHT2" s="13">
        <f>GETPIVOTDATA("% Pend. Miskin",$F$7,"Tahun",2021)</f>
        <v>6.9399999999999995</v>
      </c>
      <c r="WHU2" t="s">
        <v>763</v>
      </c>
      <c r="WHV2" s="13" t="e">
        <f>GETPIVOTDATA("Jml. Pend. Miskin (ribu jiwa)",$A$7,"Tahun",2020)/GETPIVOTDATA("Jml. Pend. Miskin (ribu jiwa)",$K$7,"Tahun",2020)</f>
        <v>#REF!</v>
      </c>
      <c r="WHW2" s="13" t="e">
        <f>GETPIVOTDATA("Jml. Pend. Miskin (ribu jiwa)",$A$7,"Tahun",2021)/GETPIVOTDATA("Jml. Pend. Miskin (ribu jiwa)",$K$7,"Tahun",2021)</f>
        <v>#REF!</v>
      </c>
      <c r="WHZ2" t="s">
        <v>764</v>
      </c>
      <c r="WIA2" s="13">
        <f>GETPIVOTDATA("% Pend. Miskin",$F$7,"Tahun",2020)</f>
        <v>6.6950000000000003</v>
      </c>
      <c r="WIB2" s="13">
        <f>GETPIVOTDATA("% Pend. Miskin",$F$7,"Tahun",2021)</f>
        <v>6.9399999999999995</v>
      </c>
      <c r="WIC2" t="s">
        <v>763</v>
      </c>
      <c r="WID2" s="13" t="e">
        <f>GETPIVOTDATA("Jml. Pend. Miskin (ribu jiwa)",$A$7,"Tahun",2020)/GETPIVOTDATA("Jml. Pend. Miskin (ribu jiwa)",$K$7,"Tahun",2020)</f>
        <v>#REF!</v>
      </c>
      <c r="WIE2" s="13" t="e">
        <f>GETPIVOTDATA("Jml. Pend. Miskin (ribu jiwa)",$A$7,"Tahun",2021)/GETPIVOTDATA("Jml. Pend. Miskin (ribu jiwa)",$K$7,"Tahun",2021)</f>
        <v>#REF!</v>
      </c>
      <c r="WIH2" t="s">
        <v>764</v>
      </c>
      <c r="WII2" s="13">
        <f>GETPIVOTDATA("% Pend. Miskin",$F$7,"Tahun",2020)</f>
        <v>6.6950000000000003</v>
      </c>
      <c r="WIJ2" s="13">
        <f>GETPIVOTDATA("% Pend. Miskin",$F$7,"Tahun",2021)</f>
        <v>6.9399999999999995</v>
      </c>
      <c r="WIK2" t="s">
        <v>763</v>
      </c>
      <c r="WIL2" s="13" t="e">
        <f>GETPIVOTDATA("Jml. Pend. Miskin (ribu jiwa)",$A$7,"Tahun",2020)/GETPIVOTDATA("Jml. Pend. Miskin (ribu jiwa)",$K$7,"Tahun",2020)</f>
        <v>#REF!</v>
      </c>
      <c r="WIM2" s="13" t="e">
        <f>GETPIVOTDATA("Jml. Pend. Miskin (ribu jiwa)",$A$7,"Tahun",2021)/GETPIVOTDATA("Jml. Pend. Miskin (ribu jiwa)",$K$7,"Tahun",2021)</f>
        <v>#REF!</v>
      </c>
      <c r="WIP2" t="s">
        <v>764</v>
      </c>
      <c r="WIQ2" s="13">
        <f>GETPIVOTDATA("% Pend. Miskin",$F$7,"Tahun",2020)</f>
        <v>6.6950000000000003</v>
      </c>
      <c r="WIR2" s="13">
        <f>GETPIVOTDATA("% Pend. Miskin",$F$7,"Tahun",2021)</f>
        <v>6.9399999999999995</v>
      </c>
      <c r="WIS2" t="s">
        <v>763</v>
      </c>
      <c r="WIT2" s="13" t="e">
        <f>GETPIVOTDATA("Jml. Pend. Miskin (ribu jiwa)",$A$7,"Tahun",2020)/GETPIVOTDATA("Jml. Pend. Miskin (ribu jiwa)",$K$7,"Tahun",2020)</f>
        <v>#REF!</v>
      </c>
      <c r="WIU2" s="13" t="e">
        <f>GETPIVOTDATA("Jml. Pend. Miskin (ribu jiwa)",$A$7,"Tahun",2021)/GETPIVOTDATA("Jml. Pend. Miskin (ribu jiwa)",$K$7,"Tahun",2021)</f>
        <v>#REF!</v>
      </c>
      <c r="WIX2" t="s">
        <v>764</v>
      </c>
      <c r="WIY2" s="13">
        <f>GETPIVOTDATA("% Pend. Miskin",$F$7,"Tahun",2020)</f>
        <v>6.6950000000000003</v>
      </c>
      <c r="WIZ2" s="13">
        <f>GETPIVOTDATA("% Pend. Miskin",$F$7,"Tahun",2021)</f>
        <v>6.9399999999999995</v>
      </c>
      <c r="WJA2" t="s">
        <v>763</v>
      </c>
      <c r="WJB2" s="13" t="e">
        <f>GETPIVOTDATA("Jml. Pend. Miskin (ribu jiwa)",$A$7,"Tahun",2020)/GETPIVOTDATA("Jml. Pend. Miskin (ribu jiwa)",$K$7,"Tahun",2020)</f>
        <v>#REF!</v>
      </c>
      <c r="WJC2" s="13" t="e">
        <f>GETPIVOTDATA("Jml. Pend. Miskin (ribu jiwa)",$A$7,"Tahun",2021)/GETPIVOTDATA("Jml. Pend. Miskin (ribu jiwa)",$K$7,"Tahun",2021)</f>
        <v>#REF!</v>
      </c>
      <c r="WJF2" t="s">
        <v>764</v>
      </c>
      <c r="WJG2" s="13">
        <f>GETPIVOTDATA("% Pend. Miskin",$F$7,"Tahun",2020)</f>
        <v>6.6950000000000003</v>
      </c>
      <c r="WJH2" s="13">
        <f>GETPIVOTDATA("% Pend. Miskin",$F$7,"Tahun",2021)</f>
        <v>6.9399999999999995</v>
      </c>
      <c r="WJI2" t="s">
        <v>763</v>
      </c>
      <c r="WJJ2" s="13" t="e">
        <f>GETPIVOTDATA("Jml. Pend. Miskin (ribu jiwa)",$A$7,"Tahun",2020)/GETPIVOTDATA("Jml. Pend. Miskin (ribu jiwa)",$K$7,"Tahun",2020)</f>
        <v>#REF!</v>
      </c>
      <c r="WJK2" s="13" t="e">
        <f>GETPIVOTDATA("Jml. Pend. Miskin (ribu jiwa)",$A$7,"Tahun",2021)/GETPIVOTDATA("Jml. Pend. Miskin (ribu jiwa)",$K$7,"Tahun",2021)</f>
        <v>#REF!</v>
      </c>
      <c r="WJN2" t="s">
        <v>764</v>
      </c>
      <c r="WJO2" s="13">
        <f>GETPIVOTDATA("% Pend. Miskin",$F$7,"Tahun",2020)</f>
        <v>6.6950000000000003</v>
      </c>
      <c r="WJP2" s="13">
        <f>GETPIVOTDATA("% Pend. Miskin",$F$7,"Tahun",2021)</f>
        <v>6.9399999999999995</v>
      </c>
      <c r="WJQ2" t="s">
        <v>763</v>
      </c>
      <c r="WJR2" s="13" t="e">
        <f>GETPIVOTDATA("Jml. Pend. Miskin (ribu jiwa)",$A$7,"Tahun",2020)/GETPIVOTDATA("Jml. Pend. Miskin (ribu jiwa)",$K$7,"Tahun",2020)</f>
        <v>#REF!</v>
      </c>
      <c r="WJS2" s="13" t="e">
        <f>GETPIVOTDATA("Jml. Pend. Miskin (ribu jiwa)",$A$7,"Tahun",2021)/GETPIVOTDATA("Jml. Pend. Miskin (ribu jiwa)",$K$7,"Tahun",2021)</f>
        <v>#REF!</v>
      </c>
      <c r="WJV2" t="s">
        <v>764</v>
      </c>
      <c r="WJW2" s="13">
        <f>GETPIVOTDATA("% Pend. Miskin",$F$7,"Tahun",2020)</f>
        <v>6.6950000000000003</v>
      </c>
      <c r="WJX2" s="13">
        <f>GETPIVOTDATA("% Pend. Miskin",$F$7,"Tahun",2021)</f>
        <v>6.9399999999999995</v>
      </c>
      <c r="WJY2" t="s">
        <v>763</v>
      </c>
      <c r="WJZ2" s="13" t="e">
        <f>GETPIVOTDATA("Jml. Pend. Miskin (ribu jiwa)",$A$7,"Tahun",2020)/GETPIVOTDATA("Jml. Pend. Miskin (ribu jiwa)",$K$7,"Tahun",2020)</f>
        <v>#REF!</v>
      </c>
      <c r="WKA2" s="13" t="e">
        <f>GETPIVOTDATA("Jml. Pend. Miskin (ribu jiwa)",$A$7,"Tahun",2021)/GETPIVOTDATA("Jml. Pend. Miskin (ribu jiwa)",$K$7,"Tahun",2021)</f>
        <v>#REF!</v>
      </c>
      <c r="WKD2" t="s">
        <v>764</v>
      </c>
      <c r="WKE2" s="13">
        <f>GETPIVOTDATA("% Pend. Miskin",$F$7,"Tahun",2020)</f>
        <v>6.6950000000000003</v>
      </c>
      <c r="WKF2" s="13">
        <f>GETPIVOTDATA("% Pend. Miskin",$F$7,"Tahun",2021)</f>
        <v>6.9399999999999995</v>
      </c>
      <c r="WKG2" t="s">
        <v>763</v>
      </c>
      <c r="WKH2" s="13" t="e">
        <f>GETPIVOTDATA("Jml. Pend. Miskin (ribu jiwa)",$A$7,"Tahun",2020)/GETPIVOTDATA("Jml. Pend. Miskin (ribu jiwa)",$K$7,"Tahun",2020)</f>
        <v>#REF!</v>
      </c>
      <c r="WKI2" s="13" t="e">
        <f>GETPIVOTDATA("Jml. Pend. Miskin (ribu jiwa)",$A$7,"Tahun",2021)/GETPIVOTDATA("Jml. Pend. Miskin (ribu jiwa)",$K$7,"Tahun",2021)</f>
        <v>#REF!</v>
      </c>
      <c r="WKL2" t="s">
        <v>764</v>
      </c>
      <c r="WKM2" s="13">
        <f>GETPIVOTDATA("% Pend. Miskin",$F$7,"Tahun",2020)</f>
        <v>6.6950000000000003</v>
      </c>
      <c r="WKN2" s="13">
        <f>GETPIVOTDATA("% Pend. Miskin",$F$7,"Tahun",2021)</f>
        <v>6.9399999999999995</v>
      </c>
      <c r="WKO2" t="s">
        <v>763</v>
      </c>
      <c r="WKP2" s="13" t="e">
        <f>GETPIVOTDATA("Jml. Pend. Miskin (ribu jiwa)",$A$7,"Tahun",2020)/GETPIVOTDATA("Jml. Pend. Miskin (ribu jiwa)",$K$7,"Tahun",2020)</f>
        <v>#REF!</v>
      </c>
      <c r="WKQ2" s="13" t="e">
        <f>GETPIVOTDATA("Jml. Pend. Miskin (ribu jiwa)",$A$7,"Tahun",2021)/GETPIVOTDATA("Jml. Pend. Miskin (ribu jiwa)",$K$7,"Tahun",2021)</f>
        <v>#REF!</v>
      </c>
      <c r="WKT2" t="s">
        <v>764</v>
      </c>
      <c r="WKU2" s="13">
        <f>GETPIVOTDATA("% Pend. Miskin",$F$7,"Tahun",2020)</f>
        <v>6.6950000000000003</v>
      </c>
      <c r="WKV2" s="13">
        <f>GETPIVOTDATA("% Pend. Miskin",$F$7,"Tahun",2021)</f>
        <v>6.9399999999999995</v>
      </c>
      <c r="WKW2" t="s">
        <v>763</v>
      </c>
      <c r="WKX2" s="13" t="e">
        <f>GETPIVOTDATA("Jml. Pend. Miskin (ribu jiwa)",$A$7,"Tahun",2020)/GETPIVOTDATA("Jml. Pend. Miskin (ribu jiwa)",$K$7,"Tahun",2020)</f>
        <v>#REF!</v>
      </c>
      <c r="WKY2" s="13" t="e">
        <f>GETPIVOTDATA("Jml. Pend. Miskin (ribu jiwa)",$A$7,"Tahun",2021)/GETPIVOTDATA("Jml. Pend. Miskin (ribu jiwa)",$K$7,"Tahun",2021)</f>
        <v>#REF!</v>
      </c>
      <c r="WLB2" t="s">
        <v>764</v>
      </c>
      <c r="WLC2" s="13">
        <f>GETPIVOTDATA("% Pend. Miskin",$F$7,"Tahun",2020)</f>
        <v>6.6950000000000003</v>
      </c>
      <c r="WLD2" s="13">
        <f>GETPIVOTDATA("% Pend. Miskin",$F$7,"Tahun",2021)</f>
        <v>6.9399999999999995</v>
      </c>
      <c r="WLE2" t="s">
        <v>763</v>
      </c>
      <c r="WLF2" s="13" t="e">
        <f>GETPIVOTDATA("Jml. Pend. Miskin (ribu jiwa)",$A$7,"Tahun",2020)/GETPIVOTDATA("Jml. Pend. Miskin (ribu jiwa)",$K$7,"Tahun",2020)</f>
        <v>#REF!</v>
      </c>
      <c r="WLG2" s="13" t="e">
        <f>GETPIVOTDATA("Jml. Pend. Miskin (ribu jiwa)",$A$7,"Tahun",2021)/GETPIVOTDATA("Jml. Pend. Miskin (ribu jiwa)",$K$7,"Tahun",2021)</f>
        <v>#REF!</v>
      </c>
      <c r="WLJ2" t="s">
        <v>764</v>
      </c>
      <c r="WLK2" s="13">
        <f>GETPIVOTDATA("% Pend. Miskin",$F$7,"Tahun",2020)</f>
        <v>6.6950000000000003</v>
      </c>
      <c r="WLL2" s="13">
        <f>GETPIVOTDATA("% Pend. Miskin",$F$7,"Tahun",2021)</f>
        <v>6.9399999999999995</v>
      </c>
      <c r="WLM2" t="s">
        <v>763</v>
      </c>
      <c r="WLN2" s="13" t="e">
        <f>GETPIVOTDATA("Jml. Pend. Miskin (ribu jiwa)",$A$7,"Tahun",2020)/GETPIVOTDATA("Jml. Pend. Miskin (ribu jiwa)",$K$7,"Tahun",2020)</f>
        <v>#REF!</v>
      </c>
      <c r="WLO2" s="13" t="e">
        <f>GETPIVOTDATA("Jml. Pend. Miskin (ribu jiwa)",$A$7,"Tahun",2021)/GETPIVOTDATA("Jml. Pend. Miskin (ribu jiwa)",$K$7,"Tahun",2021)</f>
        <v>#REF!</v>
      </c>
      <c r="WLR2" t="s">
        <v>764</v>
      </c>
      <c r="WLS2" s="13">
        <f>GETPIVOTDATA("% Pend. Miskin",$F$7,"Tahun",2020)</f>
        <v>6.6950000000000003</v>
      </c>
      <c r="WLT2" s="13">
        <f>GETPIVOTDATA("% Pend. Miskin",$F$7,"Tahun",2021)</f>
        <v>6.9399999999999995</v>
      </c>
      <c r="WLU2" t="s">
        <v>763</v>
      </c>
      <c r="WLV2" s="13" t="e">
        <f>GETPIVOTDATA("Jml. Pend. Miskin (ribu jiwa)",$A$7,"Tahun",2020)/GETPIVOTDATA("Jml. Pend. Miskin (ribu jiwa)",$K$7,"Tahun",2020)</f>
        <v>#REF!</v>
      </c>
      <c r="WLW2" s="13" t="e">
        <f>GETPIVOTDATA("Jml. Pend. Miskin (ribu jiwa)",$A$7,"Tahun",2021)/GETPIVOTDATA("Jml. Pend. Miskin (ribu jiwa)",$K$7,"Tahun",2021)</f>
        <v>#REF!</v>
      </c>
      <c r="WLZ2" t="s">
        <v>764</v>
      </c>
      <c r="WMA2" s="13">
        <f>GETPIVOTDATA("% Pend. Miskin",$F$7,"Tahun",2020)</f>
        <v>6.6950000000000003</v>
      </c>
      <c r="WMB2" s="13">
        <f>GETPIVOTDATA("% Pend. Miskin",$F$7,"Tahun",2021)</f>
        <v>6.9399999999999995</v>
      </c>
      <c r="WMC2" t="s">
        <v>763</v>
      </c>
      <c r="WMD2" s="13" t="e">
        <f>GETPIVOTDATA("Jml. Pend. Miskin (ribu jiwa)",$A$7,"Tahun",2020)/GETPIVOTDATA("Jml. Pend. Miskin (ribu jiwa)",$K$7,"Tahun",2020)</f>
        <v>#REF!</v>
      </c>
      <c r="WME2" s="13" t="e">
        <f>GETPIVOTDATA("Jml. Pend. Miskin (ribu jiwa)",$A$7,"Tahun",2021)/GETPIVOTDATA("Jml. Pend. Miskin (ribu jiwa)",$K$7,"Tahun",2021)</f>
        <v>#REF!</v>
      </c>
      <c r="WMH2" t="s">
        <v>764</v>
      </c>
      <c r="WMI2" s="13">
        <f>GETPIVOTDATA("% Pend. Miskin",$F$7,"Tahun",2020)</f>
        <v>6.6950000000000003</v>
      </c>
      <c r="WMJ2" s="13">
        <f>GETPIVOTDATA("% Pend. Miskin",$F$7,"Tahun",2021)</f>
        <v>6.9399999999999995</v>
      </c>
      <c r="WMK2" t="s">
        <v>763</v>
      </c>
      <c r="WML2" s="13" t="e">
        <f>GETPIVOTDATA("Jml. Pend. Miskin (ribu jiwa)",$A$7,"Tahun",2020)/GETPIVOTDATA("Jml. Pend. Miskin (ribu jiwa)",$K$7,"Tahun",2020)</f>
        <v>#REF!</v>
      </c>
      <c r="WMM2" s="13" t="e">
        <f>GETPIVOTDATA("Jml. Pend. Miskin (ribu jiwa)",$A$7,"Tahun",2021)/GETPIVOTDATA("Jml. Pend. Miskin (ribu jiwa)",$K$7,"Tahun",2021)</f>
        <v>#REF!</v>
      </c>
      <c r="WMP2" t="s">
        <v>764</v>
      </c>
      <c r="WMQ2" s="13">
        <f>GETPIVOTDATA("% Pend. Miskin",$F$7,"Tahun",2020)</f>
        <v>6.6950000000000003</v>
      </c>
      <c r="WMR2" s="13">
        <f>GETPIVOTDATA("% Pend. Miskin",$F$7,"Tahun",2021)</f>
        <v>6.9399999999999995</v>
      </c>
      <c r="WMS2" t="s">
        <v>763</v>
      </c>
      <c r="WMT2" s="13" t="e">
        <f>GETPIVOTDATA("Jml. Pend. Miskin (ribu jiwa)",$A$7,"Tahun",2020)/GETPIVOTDATA("Jml. Pend. Miskin (ribu jiwa)",$K$7,"Tahun",2020)</f>
        <v>#REF!</v>
      </c>
      <c r="WMU2" s="13" t="e">
        <f>GETPIVOTDATA("Jml. Pend. Miskin (ribu jiwa)",$A$7,"Tahun",2021)/GETPIVOTDATA("Jml. Pend. Miskin (ribu jiwa)",$K$7,"Tahun",2021)</f>
        <v>#REF!</v>
      </c>
      <c r="WMX2" t="s">
        <v>764</v>
      </c>
      <c r="WMY2" s="13">
        <f>GETPIVOTDATA("% Pend. Miskin",$F$7,"Tahun",2020)</f>
        <v>6.6950000000000003</v>
      </c>
      <c r="WMZ2" s="13">
        <f>GETPIVOTDATA("% Pend. Miskin",$F$7,"Tahun",2021)</f>
        <v>6.9399999999999995</v>
      </c>
      <c r="WNA2" t="s">
        <v>763</v>
      </c>
      <c r="WNB2" s="13" t="e">
        <f>GETPIVOTDATA("Jml. Pend. Miskin (ribu jiwa)",$A$7,"Tahun",2020)/GETPIVOTDATA("Jml. Pend. Miskin (ribu jiwa)",$K$7,"Tahun",2020)</f>
        <v>#REF!</v>
      </c>
      <c r="WNC2" s="13" t="e">
        <f>GETPIVOTDATA("Jml. Pend. Miskin (ribu jiwa)",$A$7,"Tahun",2021)/GETPIVOTDATA("Jml. Pend. Miskin (ribu jiwa)",$K$7,"Tahun",2021)</f>
        <v>#REF!</v>
      </c>
      <c r="WNF2" t="s">
        <v>764</v>
      </c>
      <c r="WNG2" s="13">
        <f>GETPIVOTDATA("% Pend. Miskin",$F$7,"Tahun",2020)</f>
        <v>6.6950000000000003</v>
      </c>
      <c r="WNH2" s="13">
        <f>GETPIVOTDATA("% Pend. Miskin",$F$7,"Tahun",2021)</f>
        <v>6.9399999999999995</v>
      </c>
      <c r="WNI2" t="s">
        <v>763</v>
      </c>
      <c r="WNJ2" s="13" t="e">
        <f>GETPIVOTDATA("Jml. Pend. Miskin (ribu jiwa)",$A$7,"Tahun",2020)/GETPIVOTDATA("Jml. Pend. Miskin (ribu jiwa)",$K$7,"Tahun",2020)</f>
        <v>#REF!</v>
      </c>
      <c r="WNK2" s="13" t="e">
        <f>GETPIVOTDATA("Jml. Pend. Miskin (ribu jiwa)",$A$7,"Tahun",2021)/GETPIVOTDATA("Jml. Pend. Miskin (ribu jiwa)",$K$7,"Tahun",2021)</f>
        <v>#REF!</v>
      </c>
      <c r="WNN2" t="s">
        <v>764</v>
      </c>
      <c r="WNO2" s="13">
        <f>GETPIVOTDATA("% Pend. Miskin",$F$7,"Tahun",2020)</f>
        <v>6.6950000000000003</v>
      </c>
      <c r="WNP2" s="13">
        <f>GETPIVOTDATA("% Pend. Miskin",$F$7,"Tahun",2021)</f>
        <v>6.9399999999999995</v>
      </c>
      <c r="WNQ2" t="s">
        <v>763</v>
      </c>
      <c r="WNR2" s="13" t="e">
        <f>GETPIVOTDATA("Jml. Pend. Miskin (ribu jiwa)",$A$7,"Tahun",2020)/GETPIVOTDATA("Jml. Pend. Miskin (ribu jiwa)",$K$7,"Tahun",2020)</f>
        <v>#REF!</v>
      </c>
      <c r="WNS2" s="13" t="e">
        <f>GETPIVOTDATA("Jml. Pend. Miskin (ribu jiwa)",$A$7,"Tahun",2021)/GETPIVOTDATA("Jml. Pend. Miskin (ribu jiwa)",$K$7,"Tahun",2021)</f>
        <v>#REF!</v>
      </c>
      <c r="WNV2" t="s">
        <v>764</v>
      </c>
      <c r="WNW2" s="13">
        <f>GETPIVOTDATA("% Pend. Miskin",$F$7,"Tahun",2020)</f>
        <v>6.6950000000000003</v>
      </c>
      <c r="WNX2" s="13">
        <f>GETPIVOTDATA("% Pend. Miskin",$F$7,"Tahun",2021)</f>
        <v>6.9399999999999995</v>
      </c>
      <c r="WNY2" t="s">
        <v>763</v>
      </c>
      <c r="WNZ2" s="13" t="e">
        <f>GETPIVOTDATA("Jml. Pend. Miskin (ribu jiwa)",$A$7,"Tahun",2020)/GETPIVOTDATA("Jml. Pend. Miskin (ribu jiwa)",$K$7,"Tahun",2020)</f>
        <v>#REF!</v>
      </c>
      <c r="WOA2" s="13" t="e">
        <f>GETPIVOTDATA("Jml. Pend. Miskin (ribu jiwa)",$A$7,"Tahun",2021)/GETPIVOTDATA("Jml. Pend. Miskin (ribu jiwa)",$K$7,"Tahun",2021)</f>
        <v>#REF!</v>
      </c>
      <c r="WOD2" t="s">
        <v>764</v>
      </c>
      <c r="WOE2" s="13">
        <f>GETPIVOTDATA("% Pend. Miskin",$F$7,"Tahun",2020)</f>
        <v>6.6950000000000003</v>
      </c>
      <c r="WOF2" s="13">
        <f>GETPIVOTDATA("% Pend. Miskin",$F$7,"Tahun",2021)</f>
        <v>6.9399999999999995</v>
      </c>
      <c r="WOG2" t="s">
        <v>763</v>
      </c>
      <c r="WOH2" s="13" t="e">
        <f>GETPIVOTDATA("Jml. Pend. Miskin (ribu jiwa)",$A$7,"Tahun",2020)/GETPIVOTDATA("Jml. Pend. Miskin (ribu jiwa)",$K$7,"Tahun",2020)</f>
        <v>#REF!</v>
      </c>
      <c r="WOI2" s="13" t="e">
        <f>GETPIVOTDATA("Jml. Pend. Miskin (ribu jiwa)",$A$7,"Tahun",2021)/GETPIVOTDATA("Jml. Pend. Miskin (ribu jiwa)",$K$7,"Tahun",2021)</f>
        <v>#REF!</v>
      </c>
      <c r="WOL2" t="s">
        <v>764</v>
      </c>
      <c r="WOM2" s="13">
        <f>GETPIVOTDATA("% Pend. Miskin",$F$7,"Tahun",2020)</f>
        <v>6.6950000000000003</v>
      </c>
      <c r="WON2" s="13">
        <f>GETPIVOTDATA("% Pend. Miskin",$F$7,"Tahun",2021)</f>
        <v>6.9399999999999995</v>
      </c>
      <c r="WOO2" t="s">
        <v>763</v>
      </c>
      <c r="WOP2" s="13" t="e">
        <f>GETPIVOTDATA("Jml. Pend. Miskin (ribu jiwa)",$A$7,"Tahun",2020)/GETPIVOTDATA("Jml. Pend. Miskin (ribu jiwa)",$K$7,"Tahun",2020)</f>
        <v>#REF!</v>
      </c>
      <c r="WOQ2" s="13" t="e">
        <f>GETPIVOTDATA("Jml. Pend. Miskin (ribu jiwa)",$A$7,"Tahun",2021)/GETPIVOTDATA("Jml. Pend. Miskin (ribu jiwa)",$K$7,"Tahun",2021)</f>
        <v>#REF!</v>
      </c>
      <c r="WOT2" t="s">
        <v>764</v>
      </c>
      <c r="WOU2" s="13">
        <f>GETPIVOTDATA("% Pend. Miskin",$F$7,"Tahun",2020)</f>
        <v>6.6950000000000003</v>
      </c>
      <c r="WOV2" s="13">
        <f>GETPIVOTDATA("% Pend. Miskin",$F$7,"Tahun",2021)</f>
        <v>6.9399999999999995</v>
      </c>
      <c r="WOW2" t="s">
        <v>763</v>
      </c>
      <c r="WOX2" s="13" t="e">
        <f>GETPIVOTDATA("Jml. Pend. Miskin (ribu jiwa)",$A$7,"Tahun",2020)/GETPIVOTDATA("Jml. Pend. Miskin (ribu jiwa)",$K$7,"Tahun",2020)</f>
        <v>#REF!</v>
      </c>
      <c r="WOY2" s="13" t="e">
        <f>GETPIVOTDATA("Jml. Pend. Miskin (ribu jiwa)",$A$7,"Tahun",2021)/GETPIVOTDATA("Jml. Pend. Miskin (ribu jiwa)",$K$7,"Tahun",2021)</f>
        <v>#REF!</v>
      </c>
      <c r="WPB2" t="s">
        <v>764</v>
      </c>
      <c r="WPC2" s="13">
        <f>GETPIVOTDATA("% Pend. Miskin",$F$7,"Tahun",2020)</f>
        <v>6.6950000000000003</v>
      </c>
      <c r="WPD2" s="13">
        <f>GETPIVOTDATA("% Pend. Miskin",$F$7,"Tahun",2021)</f>
        <v>6.9399999999999995</v>
      </c>
      <c r="WPE2" t="s">
        <v>763</v>
      </c>
      <c r="WPF2" s="13" t="e">
        <f>GETPIVOTDATA("Jml. Pend. Miskin (ribu jiwa)",$A$7,"Tahun",2020)/GETPIVOTDATA("Jml. Pend. Miskin (ribu jiwa)",$K$7,"Tahun",2020)</f>
        <v>#REF!</v>
      </c>
      <c r="WPG2" s="13" t="e">
        <f>GETPIVOTDATA("Jml. Pend. Miskin (ribu jiwa)",$A$7,"Tahun",2021)/GETPIVOTDATA("Jml. Pend. Miskin (ribu jiwa)",$K$7,"Tahun",2021)</f>
        <v>#REF!</v>
      </c>
      <c r="WPJ2" t="s">
        <v>764</v>
      </c>
      <c r="WPK2" s="13">
        <f>GETPIVOTDATA("% Pend. Miskin",$F$7,"Tahun",2020)</f>
        <v>6.6950000000000003</v>
      </c>
      <c r="WPL2" s="13">
        <f>GETPIVOTDATA("% Pend. Miskin",$F$7,"Tahun",2021)</f>
        <v>6.9399999999999995</v>
      </c>
      <c r="WPM2" t="s">
        <v>763</v>
      </c>
      <c r="WPN2" s="13" t="e">
        <f>GETPIVOTDATA("Jml. Pend. Miskin (ribu jiwa)",$A$7,"Tahun",2020)/GETPIVOTDATA("Jml. Pend. Miskin (ribu jiwa)",$K$7,"Tahun",2020)</f>
        <v>#REF!</v>
      </c>
      <c r="WPO2" s="13" t="e">
        <f>GETPIVOTDATA("Jml. Pend. Miskin (ribu jiwa)",$A$7,"Tahun",2021)/GETPIVOTDATA("Jml. Pend. Miskin (ribu jiwa)",$K$7,"Tahun",2021)</f>
        <v>#REF!</v>
      </c>
      <c r="WPR2" t="s">
        <v>764</v>
      </c>
      <c r="WPS2" s="13">
        <f>GETPIVOTDATA("% Pend. Miskin",$F$7,"Tahun",2020)</f>
        <v>6.6950000000000003</v>
      </c>
      <c r="WPT2" s="13">
        <f>GETPIVOTDATA("% Pend. Miskin",$F$7,"Tahun",2021)</f>
        <v>6.9399999999999995</v>
      </c>
      <c r="WPU2" t="s">
        <v>763</v>
      </c>
      <c r="WPV2" s="13" t="e">
        <f>GETPIVOTDATA("Jml. Pend. Miskin (ribu jiwa)",$A$7,"Tahun",2020)/GETPIVOTDATA("Jml. Pend. Miskin (ribu jiwa)",$K$7,"Tahun",2020)</f>
        <v>#REF!</v>
      </c>
      <c r="WPW2" s="13" t="e">
        <f>GETPIVOTDATA("Jml. Pend. Miskin (ribu jiwa)",$A$7,"Tahun",2021)/GETPIVOTDATA("Jml. Pend. Miskin (ribu jiwa)",$K$7,"Tahun",2021)</f>
        <v>#REF!</v>
      </c>
      <c r="WPZ2" t="s">
        <v>764</v>
      </c>
      <c r="WQA2" s="13">
        <f>GETPIVOTDATA("% Pend. Miskin",$F$7,"Tahun",2020)</f>
        <v>6.6950000000000003</v>
      </c>
      <c r="WQB2" s="13">
        <f>GETPIVOTDATA("% Pend. Miskin",$F$7,"Tahun",2021)</f>
        <v>6.9399999999999995</v>
      </c>
      <c r="WQC2" t="s">
        <v>763</v>
      </c>
      <c r="WQD2" s="13" t="e">
        <f>GETPIVOTDATA("Jml. Pend. Miskin (ribu jiwa)",$A$7,"Tahun",2020)/GETPIVOTDATA("Jml. Pend. Miskin (ribu jiwa)",$K$7,"Tahun",2020)</f>
        <v>#REF!</v>
      </c>
      <c r="WQE2" s="13" t="e">
        <f>GETPIVOTDATA("Jml. Pend. Miskin (ribu jiwa)",$A$7,"Tahun",2021)/GETPIVOTDATA("Jml. Pend. Miskin (ribu jiwa)",$K$7,"Tahun",2021)</f>
        <v>#REF!</v>
      </c>
      <c r="WQH2" t="s">
        <v>764</v>
      </c>
      <c r="WQI2" s="13">
        <f>GETPIVOTDATA("% Pend. Miskin",$F$7,"Tahun",2020)</f>
        <v>6.6950000000000003</v>
      </c>
      <c r="WQJ2" s="13">
        <f>GETPIVOTDATA("% Pend. Miskin",$F$7,"Tahun",2021)</f>
        <v>6.9399999999999995</v>
      </c>
      <c r="WQK2" t="s">
        <v>763</v>
      </c>
      <c r="WQL2" s="13" t="e">
        <f>GETPIVOTDATA("Jml. Pend. Miskin (ribu jiwa)",$A$7,"Tahun",2020)/GETPIVOTDATA("Jml. Pend. Miskin (ribu jiwa)",$K$7,"Tahun",2020)</f>
        <v>#REF!</v>
      </c>
      <c r="WQM2" s="13" t="e">
        <f>GETPIVOTDATA("Jml. Pend. Miskin (ribu jiwa)",$A$7,"Tahun",2021)/GETPIVOTDATA("Jml. Pend. Miskin (ribu jiwa)",$K$7,"Tahun",2021)</f>
        <v>#REF!</v>
      </c>
      <c r="WQP2" t="s">
        <v>764</v>
      </c>
      <c r="WQQ2" s="13">
        <f>GETPIVOTDATA("% Pend. Miskin",$F$7,"Tahun",2020)</f>
        <v>6.6950000000000003</v>
      </c>
      <c r="WQR2" s="13">
        <f>GETPIVOTDATA("% Pend. Miskin",$F$7,"Tahun",2021)</f>
        <v>6.9399999999999995</v>
      </c>
      <c r="WQS2" t="s">
        <v>763</v>
      </c>
      <c r="WQT2" s="13" t="e">
        <f>GETPIVOTDATA("Jml. Pend. Miskin (ribu jiwa)",$A$7,"Tahun",2020)/GETPIVOTDATA("Jml. Pend. Miskin (ribu jiwa)",$K$7,"Tahun",2020)</f>
        <v>#REF!</v>
      </c>
      <c r="WQU2" s="13" t="e">
        <f>GETPIVOTDATA("Jml. Pend. Miskin (ribu jiwa)",$A$7,"Tahun",2021)/GETPIVOTDATA("Jml. Pend. Miskin (ribu jiwa)",$K$7,"Tahun",2021)</f>
        <v>#REF!</v>
      </c>
      <c r="WQX2" t="s">
        <v>764</v>
      </c>
      <c r="WQY2" s="13">
        <f>GETPIVOTDATA("% Pend. Miskin",$F$7,"Tahun",2020)</f>
        <v>6.6950000000000003</v>
      </c>
      <c r="WQZ2" s="13">
        <f>GETPIVOTDATA("% Pend. Miskin",$F$7,"Tahun",2021)</f>
        <v>6.9399999999999995</v>
      </c>
      <c r="WRA2" t="s">
        <v>763</v>
      </c>
      <c r="WRB2" s="13" t="e">
        <f>GETPIVOTDATA("Jml. Pend. Miskin (ribu jiwa)",$A$7,"Tahun",2020)/GETPIVOTDATA("Jml. Pend. Miskin (ribu jiwa)",$K$7,"Tahun",2020)</f>
        <v>#REF!</v>
      </c>
      <c r="WRC2" s="13" t="e">
        <f>GETPIVOTDATA("Jml. Pend. Miskin (ribu jiwa)",$A$7,"Tahun",2021)/GETPIVOTDATA("Jml. Pend. Miskin (ribu jiwa)",$K$7,"Tahun",2021)</f>
        <v>#REF!</v>
      </c>
      <c r="WRF2" t="s">
        <v>764</v>
      </c>
      <c r="WRG2" s="13">
        <f>GETPIVOTDATA("% Pend. Miskin",$F$7,"Tahun",2020)</f>
        <v>6.6950000000000003</v>
      </c>
      <c r="WRH2" s="13">
        <f>GETPIVOTDATA("% Pend. Miskin",$F$7,"Tahun",2021)</f>
        <v>6.9399999999999995</v>
      </c>
      <c r="WRI2" t="s">
        <v>763</v>
      </c>
      <c r="WRJ2" s="13" t="e">
        <f>GETPIVOTDATA("Jml. Pend. Miskin (ribu jiwa)",$A$7,"Tahun",2020)/GETPIVOTDATA("Jml. Pend. Miskin (ribu jiwa)",$K$7,"Tahun",2020)</f>
        <v>#REF!</v>
      </c>
      <c r="WRK2" s="13" t="e">
        <f>GETPIVOTDATA("Jml. Pend. Miskin (ribu jiwa)",$A$7,"Tahun",2021)/GETPIVOTDATA("Jml. Pend. Miskin (ribu jiwa)",$K$7,"Tahun",2021)</f>
        <v>#REF!</v>
      </c>
      <c r="WRN2" t="s">
        <v>764</v>
      </c>
      <c r="WRO2" s="13">
        <f>GETPIVOTDATA("% Pend. Miskin",$F$7,"Tahun",2020)</f>
        <v>6.6950000000000003</v>
      </c>
      <c r="WRP2" s="13">
        <f>GETPIVOTDATA("% Pend. Miskin",$F$7,"Tahun",2021)</f>
        <v>6.9399999999999995</v>
      </c>
      <c r="WRQ2" t="s">
        <v>763</v>
      </c>
      <c r="WRR2" s="13" t="e">
        <f>GETPIVOTDATA("Jml. Pend. Miskin (ribu jiwa)",$A$7,"Tahun",2020)/GETPIVOTDATA("Jml. Pend. Miskin (ribu jiwa)",$K$7,"Tahun",2020)</f>
        <v>#REF!</v>
      </c>
      <c r="WRS2" s="13" t="e">
        <f>GETPIVOTDATA("Jml. Pend. Miskin (ribu jiwa)",$A$7,"Tahun",2021)/GETPIVOTDATA("Jml. Pend. Miskin (ribu jiwa)",$K$7,"Tahun",2021)</f>
        <v>#REF!</v>
      </c>
      <c r="WRV2" t="s">
        <v>764</v>
      </c>
      <c r="WRW2" s="13">
        <f>GETPIVOTDATA("% Pend. Miskin",$F$7,"Tahun",2020)</f>
        <v>6.6950000000000003</v>
      </c>
      <c r="WRX2" s="13">
        <f>GETPIVOTDATA("% Pend. Miskin",$F$7,"Tahun",2021)</f>
        <v>6.9399999999999995</v>
      </c>
      <c r="WRY2" t="s">
        <v>763</v>
      </c>
      <c r="WRZ2" s="13" t="e">
        <f>GETPIVOTDATA("Jml. Pend. Miskin (ribu jiwa)",$A$7,"Tahun",2020)/GETPIVOTDATA("Jml. Pend. Miskin (ribu jiwa)",$K$7,"Tahun",2020)</f>
        <v>#REF!</v>
      </c>
      <c r="WSA2" s="13" t="e">
        <f>GETPIVOTDATA("Jml. Pend. Miskin (ribu jiwa)",$A$7,"Tahun",2021)/GETPIVOTDATA("Jml. Pend. Miskin (ribu jiwa)",$K$7,"Tahun",2021)</f>
        <v>#REF!</v>
      </c>
      <c r="WSD2" t="s">
        <v>764</v>
      </c>
      <c r="WSE2" s="13">
        <f>GETPIVOTDATA("% Pend. Miskin",$F$7,"Tahun",2020)</f>
        <v>6.6950000000000003</v>
      </c>
      <c r="WSF2" s="13">
        <f>GETPIVOTDATA("% Pend. Miskin",$F$7,"Tahun",2021)</f>
        <v>6.9399999999999995</v>
      </c>
      <c r="WSG2" t="s">
        <v>763</v>
      </c>
      <c r="WSH2" s="13" t="e">
        <f>GETPIVOTDATA("Jml. Pend. Miskin (ribu jiwa)",$A$7,"Tahun",2020)/GETPIVOTDATA("Jml. Pend. Miskin (ribu jiwa)",$K$7,"Tahun",2020)</f>
        <v>#REF!</v>
      </c>
      <c r="WSI2" s="13" t="e">
        <f>GETPIVOTDATA("Jml. Pend. Miskin (ribu jiwa)",$A$7,"Tahun",2021)/GETPIVOTDATA("Jml. Pend. Miskin (ribu jiwa)",$K$7,"Tahun",2021)</f>
        <v>#REF!</v>
      </c>
      <c r="WSL2" t="s">
        <v>764</v>
      </c>
      <c r="WSM2" s="13">
        <f>GETPIVOTDATA("% Pend. Miskin",$F$7,"Tahun",2020)</f>
        <v>6.6950000000000003</v>
      </c>
      <c r="WSN2" s="13">
        <f>GETPIVOTDATA("% Pend. Miskin",$F$7,"Tahun",2021)</f>
        <v>6.9399999999999995</v>
      </c>
      <c r="WSO2" t="s">
        <v>763</v>
      </c>
      <c r="WSP2" s="13" t="e">
        <f>GETPIVOTDATA("Jml. Pend. Miskin (ribu jiwa)",$A$7,"Tahun",2020)/GETPIVOTDATA("Jml. Pend. Miskin (ribu jiwa)",$K$7,"Tahun",2020)</f>
        <v>#REF!</v>
      </c>
      <c r="WSQ2" s="13" t="e">
        <f>GETPIVOTDATA("Jml. Pend. Miskin (ribu jiwa)",$A$7,"Tahun",2021)/GETPIVOTDATA("Jml. Pend. Miskin (ribu jiwa)",$K$7,"Tahun",2021)</f>
        <v>#REF!</v>
      </c>
      <c r="WST2" t="s">
        <v>764</v>
      </c>
      <c r="WSU2" s="13">
        <f>GETPIVOTDATA("% Pend. Miskin",$F$7,"Tahun",2020)</f>
        <v>6.6950000000000003</v>
      </c>
      <c r="WSV2" s="13">
        <f>GETPIVOTDATA("% Pend. Miskin",$F$7,"Tahun",2021)</f>
        <v>6.9399999999999995</v>
      </c>
      <c r="WSW2" t="s">
        <v>763</v>
      </c>
      <c r="WSX2" s="13" t="e">
        <f>GETPIVOTDATA("Jml. Pend. Miskin (ribu jiwa)",$A$7,"Tahun",2020)/GETPIVOTDATA("Jml. Pend. Miskin (ribu jiwa)",$K$7,"Tahun",2020)</f>
        <v>#REF!</v>
      </c>
      <c r="WSY2" s="13" t="e">
        <f>GETPIVOTDATA("Jml. Pend. Miskin (ribu jiwa)",$A$7,"Tahun",2021)/GETPIVOTDATA("Jml. Pend. Miskin (ribu jiwa)",$K$7,"Tahun",2021)</f>
        <v>#REF!</v>
      </c>
      <c r="WTB2" t="s">
        <v>764</v>
      </c>
      <c r="WTC2" s="13">
        <f>GETPIVOTDATA("% Pend. Miskin",$F$7,"Tahun",2020)</f>
        <v>6.6950000000000003</v>
      </c>
      <c r="WTD2" s="13">
        <f>GETPIVOTDATA("% Pend. Miskin",$F$7,"Tahun",2021)</f>
        <v>6.9399999999999995</v>
      </c>
      <c r="WTE2" t="s">
        <v>763</v>
      </c>
      <c r="WTF2" s="13" t="e">
        <f>GETPIVOTDATA("Jml. Pend. Miskin (ribu jiwa)",$A$7,"Tahun",2020)/GETPIVOTDATA("Jml. Pend. Miskin (ribu jiwa)",$K$7,"Tahun",2020)</f>
        <v>#REF!</v>
      </c>
      <c r="WTG2" s="13" t="e">
        <f>GETPIVOTDATA("Jml. Pend. Miskin (ribu jiwa)",$A$7,"Tahun",2021)/GETPIVOTDATA("Jml. Pend. Miskin (ribu jiwa)",$K$7,"Tahun",2021)</f>
        <v>#REF!</v>
      </c>
      <c r="WTJ2" t="s">
        <v>764</v>
      </c>
      <c r="WTK2" s="13">
        <f>GETPIVOTDATA("% Pend. Miskin",$F$7,"Tahun",2020)</f>
        <v>6.6950000000000003</v>
      </c>
      <c r="WTL2" s="13">
        <f>GETPIVOTDATA("% Pend. Miskin",$F$7,"Tahun",2021)</f>
        <v>6.9399999999999995</v>
      </c>
      <c r="WTM2" t="s">
        <v>763</v>
      </c>
      <c r="WTN2" s="13" t="e">
        <f>GETPIVOTDATA("Jml. Pend. Miskin (ribu jiwa)",$A$7,"Tahun",2020)/GETPIVOTDATA("Jml. Pend. Miskin (ribu jiwa)",$K$7,"Tahun",2020)</f>
        <v>#REF!</v>
      </c>
      <c r="WTO2" s="13" t="e">
        <f>GETPIVOTDATA("Jml. Pend. Miskin (ribu jiwa)",$A$7,"Tahun",2021)/GETPIVOTDATA("Jml. Pend. Miskin (ribu jiwa)",$K$7,"Tahun",2021)</f>
        <v>#REF!</v>
      </c>
      <c r="WTR2" t="s">
        <v>764</v>
      </c>
      <c r="WTS2" s="13">
        <f>GETPIVOTDATA("% Pend. Miskin",$F$7,"Tahun",2020)</f>
        <v>6.6950000000000003</v>
      </c>
      <c r="WTT2" s="13">
        <f>GETPIVOTDATA("% Pend. Miskin",$F$7,"Tahun",2021)</f>
        <v>6.9399999999999995</v>
      </c>
      <c r="WTU2" t="s">
        <v>763</v>
      </c>
      <c r="WTV2" s="13" t="e">
        <f>GETPIVOTDATA("Jml. Pend. Miskin (ribu jiwa)",$A$7,"Tahun",2020)/GETPIVOTDATA("Jml. Pend. Miskin (ribu jiwa)",$K$7,"Tahun",2020)</f>
        <v>#REF!</v>
      </c>
      <c r="WTW2" s="13" t="e">
        <f>GETPIVOTDATA("Jml. Pend. Miskin (ribu jiwa)",$A$7,"Tahun",2021)/GETPIVOTDATA("Jml. Pend. Miskin (ribu jiwa)",$K$7,"Tahun",2021)</f>
        <v>#REF!</v>
      </c>
      <c r="WTZ2" t="s">
        <v>764</v>
      </c>
      <c r="WUA2" s="13">
        <f>GETPIVOTDATA("% Pend. Miskin",$F$7,"Tahun",2020)</f>
        <v>6.6950000000000003</v>
      </c>
      <c r="WUB2" s="13">
        <f>GETPIVOTDATA("% Pend. Miskin",$F$7,"Tahun",2021)</f>
        <v>6.9399999999999995</v>
      </c>
      <c r="WUC2" t="s">
        <v>763</v>
      </c>
      <c r="WUD2" s="13" t="e">
        <f>GETPIVOTDATA("Jml. Pend. Miskin (ribu jiwa)",$A$7,"Tahun",2020)/GETPIVOTDATA("Jml. Pend. Miskin (ribu jiwa)",$K$7,"Tahun",2020)</f>
        <v>#REF!</v>
      </c>
      <c r="WUE2" s="13" t="e">
        <f>GETPIVOTDATA("Jml. Pend. Miskin (ribu jiwa)",$A$7,"Tahun",2021)/GETPIVOTDATA("Jml. Pend. Miskin (ribu jiwa)",$K$7,"Tahun",2021)</f>
        <v>#REF!</v>
      </c>
      <c r="WUH2" t="s">
        <v>764</v>
      </c>
      <c r="WUI2" s="13">
        <f>GETPIVOTDATA("% Pend. Miskin",$F$7,"Tahun",2020)</f>
        <v>6.6950000000000003</v>
      </c>
      <c r="WUJ2" s="13">
        <f>GETPIVOTDATA("% Pend. Miskin",$F$7,"Tahun",2021)</f>
        <v>6.9399999999999995</v>
      </c>
      <c r="WUK2" t="s">
        <v>763</v>
      </c>
      <c r="WUL2" s="13" t="e">
        <f>GETPIVOTDATA("Jml. Pend. Miskin (ribu jiwa)",$A$7,"Tahun",2020)/GETPIVOTDATA("Jml. Pend. Miskin (ribu jiwa)",$K$7,"Tahun",2020)</f>
        <v>#REF!</v>
      </c>
      <c r="WUM2" s="13" t="e">
        <f>GETPIVOTDATA("Jml. Pend. Miskin (ribu jiwa)",$A$7,"Tahun",2021)/GETPIVOTDATA("Jml. Pend. Miskin (ribu jiwa)",$K$7,"Tahun",2021)</f>
        <v>#REF!</v>
      </c>
      <c r="WUP2" t="s">
        <v>764</v>
      </c>
      <c r="WUQ2" s="13">
        <f>GETPIVOTDATA("% Pend. Miskin",$F$7,"Tahun",2020)</f>
        <v>6.6950000000000003</v>
      </c>
      <c r="WUR2" s="13">
        <f>GETPIVOTDATA("% Pend. Miskin",$F$7,"Tahun",2021)</f>
        <v>6.9399999999999995</v>
      </c>
      <c r="WUS2" t="s">
        <v>763</v>
      </c>
      <c r="WUT2" s="13" t="e">
        <f>GETPIVOTDATA("Jml. Pend. Miskin (ribu jiwa)",$A$7,"Tahun",2020)/GETPIVOTDATA("Jml. Pend. Miskin (ribu jiwa)",$K$7,"Tahun",2020)</f>
        <v>#REF!</v>
      </c>
      <c r="WUU2" s="13" t="e">
        <f>GETPIVOTDATA("Jml. Pend. Miskin (ribu jiwa)",$A$7,"Tahun",2021)/GETPIVOTDATA("Jml. Pend. Miskin (ribu jiwa)",$K$7,"Tahun",2021)</f>
        <v>#REF!</v>
      </c>
      <c r="WUX2" t="s">
        <v>764</v>
      </c>
      <c r="WUY2" s="13">
        <f>GETPIVOTDATA("% Pend. Miskin",$F$7,"Tahun",2020)</f>
        <v>6.6950000000000003</v>
      </c>
      <c r="WUZ2" s="13">
        <f>GETPIVOTDATA("% Pend. Miskin",$F$7,"Tahun",2021)</f>
        <v>6.9399999999999995</v>
      </c>
      <c r="WVA2" t="s">
        <v>763</v>
      </c>
      <c r="WVB2" s="13" t="e">
        <f>GETPIVOTDATA("Jml. Pend. Miskin (ribu jiwa)",$A$7,"Tahun",2020)/GETPIVOTDATA("Jml. Pend. Miskin (ribu jiwa)",$K$7,"Tahun",2020)</f>
        <v>#REF!</v>
      </c>
      <c r="WVC2" s="13" t="e">
        <f>GETPIVOTDATA("Jml. Pend. Miskin (ribu jiwa)",$A$7,"Tahun",2021)/GETPIVOTDATA("Jml. Pend. Miskin (ribu jiwa)",$K$7,"Tahun",2021)</f>
        <v>#REF!</v>
      </c>
      <c r="WVF2" t="s">
        <v>764</v>
      </c>
      <c r="WVG2" s="13">
        <f>GETPIVOTDATA("% Pend. Miskin",$F$7,"Tahun",2020)</f>
        <v>6.6950000000000003</v>
      </c>
      <c r="WVH2" s="13">
        <f>GETPIVOTDATA("% Pend. Miskin",$F$7,"Tahun",2021)</f>
        <v>6.9399999999999995</v>
      </c>
      <c r="WVI2" t="s">
        <v>763</v>
      </c>
      <c r="WVJ2" s="13" t="e">
        <f>GETPIVOTDATA("Jml. Pend. Miskin (ribu jiwa)",$A$7,"Tahun",2020)/GETPIVOTDATA("Jml. Pend. Miskin (ribu jiwa)",$K$7,"Tahun",2020)</f>
        <v>#REF!</v>
      </c>
      <c r="WVK2" s="13" t="e">
        <f>GETPIVOTDATA("Jml. Pend. Miskin (ribu jiwa)",$A$7,"Tahun",2021)/GETPIVOTDATA("Jml. Pend. Miskin (ribu jiwa)",$K$7,"Tahun",2021)</f>
        <v>#REF!</v>
      </c>
      <c r="WVN2" t="s">
        <v>764</v>
      </c>
      <c r="WVO2" s="13">
        <f>GETPIVOTDATA("% Pend. Miskin",$F$7,"Tahun",2020)</f>
        <v>6.6950000000000003</v>
      </c>
      <c r="WVP2" s="13">
        <f>GETPIVOTDATA("% Pend. Miskin",$F$7,"Tahun",2021)</f>
        <v>6.9399999999999995</v>
      </c>
      <c r="WVQ2" t="s">
        <v>763</v>
      </c>
      <c r="WVR2" s="13" t="e">
        <f>GETPIVOTDATA("Jml. Pend. Miskin (ribu jiwa)",$A$7,"Tahun",2020)/GETPIVOTDATA("Jml. Pend. Miskin (ribu jiwa)",$K$7,"Tahun",2020)</f>
        <v>#REF!</v>
      </c>
      <c r="WVS2" s="13" t="e">
        <f>GETPIVOTDATA("Jml. Pend. Miskin (ribu jiwa)",$A$7,"Tahun",2021)/GETPIVOTDATA("Jml. Pend. Miskin (ribu jiwa)",$K$7,"Tahun",2021)</f>
        <v>#REF!</v>
      </c>
      <c r="WVV2" t="s">
        <v>764</v>
      </c>
      <c r="WVW2" s="13">
        <f>GETPIVOTDATA("% Pend. Miskin",$F$7,"Tahun",2020)</f>
        <v>6.6950000000000003</v>
      </c>
      <c r="WVX2" s="13">
        <f>GETPIVOTDATA("% Pend. Miskin",$F$7,"Tahun",2021)</f>
        <v>6.9399999999999995</v>
      </c>
      <c r="WVY2" t="s">
        <v>763</v>
      </c>
      <c r="WVZ2" s="13" t="e">
        <f>GETPIVOTDATA("Jml. Pend. Miskin (ribu jiwa)",$A$7,"Tahun",2020)/GETPIVOTDATA("Jml. Pend. Miskin (ribu jiwa)",$K$7,"Tahun",2020)</f>
        <v>#REF!</v>
      </c>
      <c r="WWA2" s="13" t="e">
        <f>GETPIVOTDATA("Jml. Pend. Miskin (ribu jiwa)",$A$7,"Tahun",2021)/GETPIVOTDATA("Jml. Pend. Miskin (ribu jiwa)",$K$7,"Tahun",2021)</f>
        <v>#REF!</v>
      </c>
      <c r="WWD2" t="s">
        <v>764</v>
      </c>
      <c r="WWE2" s="13">
        <f>GETPIVOTDATA("% Pend. Miskin",$F$7,"Tahun",2020)</f>
        <v>6.6950000000000003</v>
      </c>
      <c r="WWF2" s="13">
        <f>GETPIVOTDATA("% Pend. Miskin",$F$7,"Tahun",2021)</f>
        <v>6.9399999999999995</v>
      </c>
      <c r="WWG2" t="s">
        <v>763</v>
      </c>
      <c r="WWH2" s="13" t="e">
        <f>GETPIVOTDATA("Jml. Pend. Miskin (ribu jiwa)",$A$7,"Tahun",2020)/GETPIVOTDATA("Jml. Pend. Miskin (ribu jiwa)",$K$7,"Tahun",2020)</f>
        <v>#REF!</v>
      </c>
      <c r="WWI2" s="13" t="e">
        <f>GETPIVOTDATA("Jml. Pend. Miskin (ribu jiwa)",$A$7,"Tahun",2021)/GETPIVOTDATA("Jml. Pend. Miskin (ribu jiwa)",$K$7,"Tahun",2021)</f>
        <v>#REF!</v>
      </c>
      <c r="WWL2" t="s">
        <v>764</v>
      </c>
      <c r="WWM2" s="13">
        <f>GETPIVOTDATA("% Pend. Miskin",$F$7,"Tahun",2020)</f>
        <v>6.6950000000000003</v>
      </c>
      <c r="WWN2" s="13">
        <f>GETPIVOTDATA("% Pend. Miskin",$F$7,"Tahun",2021)</f>
        <v>6.9399999999999995</v>
      </c>
      <c r="WWO2" t="s">
        <v>763</v>
      </c>
      <c r="WWP2" s="13" t="e">
        <f>GETPIVOTDATA("Jml. Pend. Miskin (ribu jiwa)",$A$7,"Tahun",2020)/GETPIVOTDATA("Jml. Pend. Miskin (ribu jiwa)",$K$7,"Tahun",2020)</f>
        <v>#REF!</v>
      </c>
      <c r="WWQ2" s="13" t="e">
        <f>GETPIVOTDATA("Jml. Pend. Miskin (ribu jiwa)",$A$7,"Tahun",2021)/GETPIVOTDATA("Jml. Pend. Miskin (ribu jiwa)",$K$7,"Tahun",2021)</f>
        <v>#REF!</v>
      </c>
      <c r="WWT2" t="s">
        <v>764</v>
      </c>
      <c r="WWU2" s="13">
        <f>GETPIVOTDATA("% Pend. Miskin",$F$7,"Tahun",2020)</f>
        <v>6.6950000000000003</v>
      </c>
      <c r="WWV2" s="13">
        <f>GETPIVOTDATA("% Pend. Miskin",$F$7,"Tahun",2021)</f>
        <v>6.9399999999999995</v>
      </c>
      <c r="WWW2" t="s">
        <v>763</v>
      </c>
      <c r="WWX2" s="13" t="e">
        <f>GETPIVOTDATA("Jml. Pend. Miskin (ribu jiwa)",$A$7,"Tahun",2020)/GETPIVOTDATA("Jml. Pend. Miskin (ribu jiwa)",$K$7,"Tahun",2020)</f>
        <v>#REF!</v>
      </c>
      <c r="WWY2" s="13" t="e">
        <f>GETPIVOTDATA("Jml. Pend. Miskin (ribu jiwa)",$A$7,"Tahun",2021)/GETPIVOTDATA("Jml. Pend. Miskin (ribu jiwa)",$K$7,"Tahun",2021)</f>
        <v>#REF!</v>
      </c>
      <c r="WXB2" t="s">
        <v>764</v>
      </c>
      <c r="WXC2" s="13">
        <f>GETPIVOTDATA("% Pend. Miskin",$F$7,"Tahun",2020)</f>
        <v>6.6950000000000003</v>
      </c>
      <c r="WXD2" s="13">
        <f>GETPIVOTDATA("% Pend. Miskin",$F$7,"Tahun",2021)</f>
        <v>6.9399999999999995</v>
      </c>
      <c r="WXE2" t="s">
        <v>763</v>
      </c>
      <c r="WXF2" s="13" t="e">
        <f>GETPIVOTDATA("Jml. Pend. Miskin (ribu jiwa)",$A$7,"Tahun",2020)/GETPIVOTDATA("Jml. Pend. Miskin (ribu jiwa)",$K$7,"Tahun",2020)</f>
        <v>#REF!</v>
      </c>
      <c r="WXG2" s="13" t="e">
        <f>GETPIVOTDATA("Jml. Pend. Miskin (ribu jiwa)",$A$7,"Tahun",2021)/GETPIVOTDATA("Jml. Pend. Miskin (ribu jiwa)",$K$7,"Tahun",2021)</f>
        <v>#REF!</v>
      </c>
      <c r="WXJ2" t="s">
        <v>764</v>
      </c>
      <c r="WXK2" s="13">
        <f>GETPIVOTDATA("% Pend. Miskin",$F$7,"Tahun",2020)</f>
        <v>6.6950000000000003</v>
      </c>
      <c r="WXL2" s="13">
        <f>GETPIVOTDATA("% Pend. Miskin",$F$7,"Tahun",2021)</f>
        <v>6.9399999999999995</v>
      </c>
      <c r="WXM2" t="s">
        <v>763</v>
      </c>
      <c r="WXN2" s="13" t="e">
        <f>GETPIVOTDATA("Jml. Pend. Miskin (ribu jiwa)",$A$7,"Tahun",2020)/GETPIVOTDATA("Jml. Pend. Miskin (ribu jiwa)",$K$7,"Tahun",2020)</f>
        <v>#REF!</v>
      </c>
      <c r="WXO2" s="13" t="e">
        <f>GETPIVOTDATA("Jml. Pend. Miskin (ribu jiwa)",$A$7,"Tahun",2021)/GETPIVOTDATA("Jml. Pend. Miskin (ribu jiwa)",$K$7,"Tahun",2021)</f>
        <v>#REF!</v>
      </c>
      <c r="WXR2" t="s">
        <v>764</v>
      </c>
      <c r="WXS2" s="13">
        <f>GETPIVOTDATA("% Pend. Miskin",$F$7,"Tahun",2020)</f>
        <v>6.6950000000000003</v>
      </c>
      <c r="WXT2" s="13">
        <f>GETPIVOTDATA("% Pend. Miskin",$F$7,"Tahun",2021)</f>
        <v>6.9399999999999995</v>
      </c>
      <c r="WXU2" t="s">
        <v>763</v>
      </c>
      <c r="WXV2" s="13" t="e">
        <f>GETPIVOTDATA("Jml. Pend. Miskin (ribu jiwa)",$A$7,"Tahun",2020)/GETPIVOTDATA("Jml. Pend. Miskin (ribu jiwa)",$K$7,"Tahun",2020)</f>
        <v>#REF!</v>
      </c>
      <c r="WXW2" s="13" t="e">
        <f>GETPIVOTDATA("Jml. Pend. Miskin (ribu jiwa)",$A$7,"Tahun",2021)/GETPIVOTDATA("Jml. Pend. Miskin (ribu jiwa)",$K$7,"Tahun",2021)</f>
        <v>#REF!</v>
      </c>
      <c r="WXZ2" t="s">
        <v>764</v>
      </c>
      <c r="WYA2" s="13">
        <f>GETPIVOTDATA("% Pend. Miskin",$F$7,"Tahun",2020)</f>
        <v>6.6950000000000003</v>
      </c>
      <c r="WYB2" s="13">
        <f>GETPIVOTDATA("% Pend. Miskin",$F$7,"Tahun",2021)</f>
        <v>6.9399999999999995</v>
      </c>
      <c r="WYC2" t="s">
        <v>763</v>
      </c>
      <c r="WYD2" s="13" t="e">
        <f>GETPIVOTDATA("Jml. Pend. Miskin (ribu jiwa)",$A$7,"Tahun",2020)/GETPIVOTDATA("Jml. Pend. Miskin (ribu jiwa)",$K$7,"Tahun",2020)</f>
        <v>#REF!</v>
      </c>
      <c r="WYE2" s="13" t="e">
        <f>GETPIVOTDATA("Jml. Pend. Miskin (ribu jiwa)",$A$7,"Tahun",2021)/GETPIVOTDATA("Jml. Pend. Miskin (ribu jiwa)",$K$7,"Tahun",2021)</f>
        <v>#REF!</v>
      </c>
      <c r="WYH2" t="s">
        <v>764</v>
      </c>
      <c r="WYI2" s="13">
        <f>GETPIVOTDATA("% Pend. Miskin",$F$7,"Tahun",2020)</f>
        <v>6.6950000000000003</v>
      </c>
      <c r="WYJ2" s="13">
        <f>GETPIVOTDATA("% Pend. Miskin",$F$7,"Tahun",2021)</f>
        <v>6.9399999999999995</v>
      </c>
      <c r="WYK2" t="s">
        <v>763</v>
      </c>
      <c r="WYL2" s="13" t="e">
        <f>GETPIVOTDATA("Jml. Pend. Miskin (ribu jiwa)",$A$7,"Tahun",2020)/GETPIVOTDATA("Jml. Pend. Miskin (ribu jiwa)",$K$7,"Tahun",2020)</f>
        <v>#REF!</v>
      </c>
      <c r="WYM2" s="13" t="e">
        <f>GETPIVOTDATA("Jml. Pend. Miskin (ribu jiwa)",$A$7,"Tahun",2021)/GETPIVOTDATA("Jml. Pend. Miskin (ribu jiwa)",$K$7,"Tahun",2021)</f>
        <v>#REF!</v>
      </c>
      <c r="WYP2" t="s">
        <v>764</v>
      </c>
      <c r="WYQ2" s="13">
        <f>GETPIVOTDATA("% Pend. Miskin",$F$7,"Tahun",2020)</f>
        <v>6.6950000000000003</v>
      </c>
      <c r="WYR2" s="13">
        <f>GETPIVOTDATA("% Pend. Miskin",$F$7,"Tahun",2021)</f>
        <v>6.9399999999999995</v>
      </c>
      <c r="WYS2" t="s">
        <v>763</v>
      </c>
      <c r="WYT2" s="13" t="e">
        <f>GETPIVOTDATA("Jml. Pend. Miskin (ribu jiwa)",$A$7,"Tahun",2020)/GETPIVOTDATA("Jml. Pend. Miskin (ribu jiwa)",$K$7,"Tahun",2020)</f>
        <v>#REF!</v>
      </c>
      <c r="WYU2" s="13" t="e">
        <f>GETPIVOTDATA("Jml. Pend. Miskin (ribu jiwa)",$A$7,"Tahun",2021)/GETPIVOTDATA("Jml. Pend. Miskin (ribu jiwa)",$K$7,"Tahun",2021)</f>
        <v>#REF!</v>
      </c>
      <c r="WYX2" t="s">
        <v>764</v>
      </c>
      <c r="WYY2" s="13">
        <f>GETPIVOTDATA("% Pend. Miskin",$F$7,"Tahun",2020)</f>
        <v>6.6950000000000003</v>
      </c>
      <c r="WYZ2" s="13">
        <f>GETPIVOTDATA("% Pend. Miskin",$F$7,"Tahun",2021)</f>
        <v>6.9399999999999995</v>
      </c>
      <c r="WZA2" t="s">
        <v>763</v>
      </c>
      <c r="WZB2" s="13" t="e">
        <f>GETPIVOTDATA("Jml. Pend. Miskin (ribu jiwa)",$A$7,"Tahun",2020)/GETPIVOTDATA("Jml. Pend. Miskin (ribu jiwa)",$K$7,"Tahun",2020)</f>
        <v>#REF!</v>
      </c>
      <c r="WZC2" s="13" t="e">
        <f>GETPIVOTDATA("Jml. Pend. Miskin (ribu jiwa)",$A$7,"Tahun",2021)/GETPIVOTDATA("Jml. Pend. Miskin (ribu jiwa)",$K$7,"Tahun",2021)</f>
        <v>#REF!</v>
      </c>
      <c r="WZF2" t="s">
        <v>764</v>
      </c>
      <c r="WZG2" s="13">
        <f>GETPIVOTDATA("% Pend. Miskin",$F$7,"Tahun",2020)</f>
        <v>6.6950000000000003</v>
      </c>
      <c r="WZH2" s="13">
        <f>GETPIVOTDATA("% Pend. Miskin",$F$7,"Tahun",2021)</f>
        <v>6.9399999999999995</v>
      </c>
      <c r="WZI2" t="s">
        <v>763</v>
      </c>
      <c r="WZJ2" s="13" t="e">
        <f>GETPIVOTDATA("Jml. Pend. Miskin (ribu jiwa)",$A$7,"Tahun",2020)/GETPIVOTDATA("Jml. Pend. Miskin (ribu jiwa)",$K$7,"Tahun",2020)</f>
        <v>#REF!</v>
      </c>
      <c r="WZK2" s="13" t="e">
        <f>GETPIVOTDATA("Jml. Pend. Miskin (ribu jiwa)",$A$7,"Tahun",2021)/GETPIVOTDATA("Jml. Pend. Miskin (ribu jiwa)",$K$7,"Tahun",2021)</f>
        <v>#REF!</v>
      </c>
      <c r="WZN2" t="s">
        <v>764</v>
      </c>
      <c r="WZO2" s="13">
        <f>GETPIVOTDATA("% Pend. Miskin",$F$7,"Tahun",2020)</f>
        <v>6.6950000000000003</v>
      </c>
      <c r="WZP2" s="13">
        <f>GETPIVOTDATA("% Pend. Miskin",$F$7,"Tahun",2021)</f>
        <v>6.9399999999999995</v>
      </c>
      <c r="WZQ2" t="s">
        <v>763</v>
      </c>
      <c r="WZR2" s="13" t="e">
        <f>GETPIVOTDATA("Jml. Pend. Miskin (ribu jiwa)",$A$7,"Tahun",2020)/GETPIVOTDATA("Jml. Pend. Miskin (ribu jiwa)",$K$7,"Tahun",2020)</f>
        <v>#REF!</v>
      </c>
      <c r="WZS2" s="13" t="e">
        <f>GETPIVOTDATA("Jml. Pend. Miskin (ribu jiwa)",$A$7,"Tahun",2021)/GETPIVOTDATA("Jml. Pend. Miskin (ribu jiwa)",$K$7,"Tahun",2021)</f>
        <v>#REF!</v>
      </c>
      <c r="WZV2" t="s">
        <v>764</v>
      </c>
      <c r="WZW2" s="13">
        <f>GETPIVOTDATA("% Pend. Miskin",$F$7,"Tahun",2020)</f>
        <v>6.6950000000000003</v>
      </c>
      <c r="WZX2" s="13">
        <f>GETPIVOTDATA("% Pend. Miskin",$F$7,"Tahun",2021)</f>
        <v>6.9399999999999995</v>
      </c>
      <c r="WZY2" t="s">
        <v>763</v>
      </c>
      <c r="WZZ2" s="13" t="e">
        <f>GETPIVOTDATA("Jml. Pend. Miskin (ribu jiwa)",$A$7,"Tahun",2020)/GETPIVOTDATA("Jml. Pend. Miskin (ribu jiwa)",$K$7,"Tahun",2020)</f>
        <v>#REF!</v>
      </c>
      <c r="XAA2" s="13" t="e">
        <f>GETPIVOTDATA("Jml. Pend. Miskin (ribu jiwa)",$A$7,"Tahun",2021)/GETPIVOTDATA("Jml. Pend. Miskin (ribu jiwa)",$K$7,"Tahun",2021)</f>
        <v>#REF!</v>
      </c>
      <c r="XAD2" t="s">
        <v>764</v>
      </c>
      <c r="XAE2" s="13">
        <f>GETPIVOTDATA("% Pend. Miskin",$F$7,"Tahun",2020)</f>
        <v>6.6950000000000003</v>
      </c>
      <c r="XAF2" s="13">
        <f>GETPIVOTDATA("% Pend. Miskin",$F$7,"Tahun",2021)</f>
        <v>6.9399999999999995</v>
      </c>
      <c r="XAG2" t="s">
        <v>763</v>
      </c>
      <c r="XAH2" s="13" t="e">
        <f>GETPIVOTDATA("Jml. Pend. Miskin (ribu jiwa)",$A$7,"Tahun",2020)/GETPIVOTDATA("Jml. Pend. Miskin (ribu jiwa)",$K$7,"Tahun",2020)</f>
        <v>#REF!</v>
      </c>
      <c r="XAI2" s="13" t="e">
        <f>GETPIVOTDATA("Jml. Pend. Miskin (ribu jiwa)",$A$7,"Tahun",2021)/GETPIVOTDATA("Jml. Pend. Miskin (ribu jiwa)",$K$7,"Tahun",2021)</f>
        <v>#REF!</v>
      </c>
      <c r="XAL2" t="s">
        <v>764</v>
      </c>
      <c r="XAM2" s="13">
        <f>GETPIVOTDATA("% Pend. Miskin",$F$7,"Tahun",2020)</f>
        <v>6.6950000000000003</v>
      </c>
      <c r="XAN2" s="13">
        <f>GETPIVOTDATA("% Pend. Miskin",$F$7,"Tahun",2021)</f>
        <v>6.9399999999999995</v>
      </c>
      <c r="XAO2" t="s">
        <v>763</v>
      </c>
      <c r="XAP2" s="13" t="e">
        <f>GETPIVOTDATA("Jml. Pend. Miskin (ribu jiwa)",$A$7,"Tahun",2020)/GETPIVOTDATA("Jml. Pend. Miskin (ribu jiwa)",$K$7,"Tahun",2020)</f>
        <v>#REF!</v>
      </c>
      <c r="XAQ2" s="13" t="e">
        <f>GETPIVOTDATA("Jml. Pend. Miskin (ribu jiwa)",$A$7,"Tahun",2021)/GETPIVOTDATA("Jml. Pend. Miskin (ribu jiwa)",$K$7,"Tahun",2021)</f>
        <v>#REF!</v>
      </c>
      <c r="XAT2" t="s">
        <v>764</v>
      </c>
      <c r="XAU2" s="13">
        <f>GETPIVOTDATA("% Pend. Miskin",$F$7,"Tahun",2020)</f>
        <v>6.6950000000000003</v>
      </c>
      <c r="XAV2" s="13">
        <f>GETPIVOTDATA("% Pend. Miskin",$F$7,"Tahun",2021)</f>
        <v>6.9399999999999995</v>
      </c>
      <c r="XAW2" t="s">
        <v>763</v>
      </c>
      <c r="XAX2" s="13" t="e">
        <f>GETPIVOTDATA("Jml. Pend. Miskin (ribu jiwa)",$A$7,"Tahun",2020)/GETPIVOTDATA("Jml. Pend. Miskin (ribu jiwa)",$K$7,"Tahun",2020)</f>
        <v>#REF!</v>
      </c>
      <c r="XAY2" s="13" t="e">
        <f>GETPIVOTDATA("Jml. Pend. Miskin (ribu jiwa)",$A$7,"Tahun",2021)/GETPIVOTDATA("Jml. Pend. Miskin (ribu jiwa)",$K$7,"Tahun",2021)</f>
        <v>#REF!</v>
      </c>
      <c r="XBB2" t="s">
        <v>764</v>
      </c>
      <c r="XBC2" s="13">
        <f>GETPIVOTDATA("% Pend. Miskin",$F$7,"Tahun",2020)</f>
        <v>6.6950000000000003</v>
      </c>
      <c r="XBD2" s="13">
        <f>GETPIVOTDATA("% Pend. Miskin",$F$7,"Tahun",2021)</f>
        <v>6.9399999999999995</v>
      </c>
      <c r="XBE2" t="s">
        <v>763</v>
      </c>
      <c r="XBF2" s="13" t="e">
        <f>GETPIVOTDATA("Jml. Pend. Miskin (ribu jiwa)",$A$7,"Tahun",2020)/GETPIVOTDATA("Jml. Pend. Miskin (ribu jiwa)",$K$7,"Tahun",2020)</f>
        <v>#REF!</v>
      </c>
      <c r="XBG2" s="13" t="e">
        <f>GETPIVOTDATA("Jml. Pend. Miskin (ribu jiwa)",$A$7,"Tahun",2021)/GETPIVOTDATA("Jml. Pend. Miskin (ribu jiwa)",$K$7,"Tahun",2021)</f>
        <v>#REF!</v>
      </c>
      <c r="XBJ2" t="s">
        <v>764</v>
      </c>
      <c r="XBK2" s="13">
        <f>GETPIVOTDATA("% Pend. Miskin",$F$7,"Tahun",2020)</f>
        <v>6.6950000000000003</v>
      </c>
      <c r="XBL2" s="13">
        <f>GETPIVOTDATA("% Pend. Miskin",$F$7,"Tahun",2021)</f>
        <v>6.9399999999999995</v>
      </c>
      <c r="XBM2" t="s">
        <v>763</v>
      </c>
      <c r="XBN2" s="13" t="e">
        <f>GETPIVOTDATA("Jml. Pend. Miskin (ribu jiwa)",$A$7,"Tahun",2020)/GETPIVOTDATA("Jml. Pend. Miskin (ribu jiwa)",$K$7,"Tahun",2020)</f>
        <v>#REF!</v>
      </c>
      <c r="XBO2" s="13" t="e">
        <f>GETPIVOTDATA("Jml. Pend. Miskin (ribu jiwa)",$A$7,"Tahun",2021)/GETPIVOTDATA("Jml. Pend. Miskin (ribu jiwa)",$K$7,"Tahun",2021)</f>
        <v>#REF!</v>
      </c>
      <c r="XBR2" t="s">
        <v>764</v>
      </c>
      <c r="XBS2" s="13">
        <f>GETPIVOTDATA("% Pend. Miskin",$F$7,"Tahun",2020)</f>
        <v>6.6950000000000003</v>
      </c>
      <c r="XBT2" s="13">
        <f>GETPIVOTDATA("% Pend. Miskin",$F$7,"Tahun",2021)</f>
        <v>6.9399999999999995</v>
      </c>
      <c r="XBU2" t="s">
        <v>763</v>
      </c>
      <c r="XBV2" s="13" t="e">
        <f>GETPIVOTDATA("Jml. Pend. Miskin (ribu jiwa)",$A$7,"Tahun",2020)/GETPIVOTDATA("Jml. Pend. Miskin (ribu jiwa)",$K$7,"Tahun",2020)</f>
        <v>#REF!</v>
      </c>
      <c r="XBW2" s="13" t="e">
        <f>GETPIVOTDATA("Jml. Pend. Miskin (ribu jiwa)",$A$7,"Tahun",2021)/GETPIVOTDATA("Jml. Pend. Miskin (ribu jiwa)",$K$7,"Tahun",2021)</f>
        <v>#REF!</v>
      </c>
      <c r="XBZ2" t="s">
        <v>764</v>
      </c>
      <c r="XCA2" s="13">
        <f>GETPIVOTDATA("% Pend. Miskin",$F$7,"Tahun",2020)</f>
        <v>6.6950000000000003</v>
      </c>
      <c r="XCB2" s="13">
        <f>GETPIVOTDATA("% Pend. Miskin",$F$7,"Tahun",2021)</f>
        <v>6.9399999999999995</v>
      </c>
      <c r="XCC2" t="s">
        <v>763</v>
      </c>
      <c r="XCD2" s="13" t="e">
        <f>GETPIVOTDATA("Jml. Pend. Miskin (ribu jiwa)",$A$7,"Tahun",2020)/GETPIVOTDATA("Jml. Pend. Miskin (ribu jiwa)",$K$7,"Tahun",2020)</f>
        <v>#REF!</v>
      </c>
      <c r="XCE2" s="13" t="e">
        <f>GETPIVOTDATA("Jml. Pend. Miskin (ribu jiwa)",$A$7,"Tahun",2021)/GETPIVOTDATA("Jml. Pend. Miskin (ribu jiwa)",$K$7,"Tahun",2021)</f>
        <v>#REF!</v>
      </c>
      <c r="XCH2" t="s">
        <v>764</v>
      </c>
      <c r="XCI2" s="13">
        <f>GETPIVOTDATA("% Pend. Miskin",$F$7,"Tahun",2020)</f>
        <v>6.6950000000000003</v>
      </c>
      <c r="XCJ2" s="13">
        <f>GETPIVOTDATA("% Pend. Miskin",$F$7,"Tahun",2021)</f>
        <v>6.9399999999999995</v>
      </c>
      <c r="XCK2" t="s">
        <v>763</v>
      </c>
      <c r="XCL2" s="13" t="e">
        <f>GETPIVOTDATA("Jml. Pend. Miskin (ribu jiwa)",$A$7,"Tahun",2020)/GETPIVOTDATA("Jml. Pend. Miskin (ribu jiwa)",$K$7,"Tahun",2020)</f>
        <v>#REF!</v>
      </c>
      <c r="XCM2" s="13" t="e">
        <f>GETPIVOTDATA("Jml. Pend. Miskin (ribu jiwa)",$A$7,"Tahun",2021)/GETPIVOTDATA("Jml. Pend. Miskin (ribu jiwa)",$K$7,"Tahun",2021)</f>
        <v>#REF!</v>
      </c>
      <c r="XCP2" t="s">
        <v>764</v>
      </c>
      <c r="XCQ2" s="13">
        <f>GETPIVOTDATA("% Pend. Miskin",$F$7,"Tahun",2020)</f>
        <v>6.6950000000000003</v>
      </c>
      <c r="XCR2" s="13">
        <f>GETPIVOTDATA("% Pend. Miskin",$F$7,"Tahun",2021)</f>
        <v>6.9399999999999995</v>
      </c>
      <c r="XCS2" t="s">
        <v>763</v>
      </c>
      <c r="XCT2" s="13" t="e">
        <f>GETPIVOTDATA("Jml. Pend. Miskin (ribu jiwa)",$A$7,"Tahun",2020)/GETPIVOTDATA("Jml. Pend. Miskin (ribu jiwa)",$K$7,"Tahun",2020)</f>
        <v>#REF!</v>
      </c>
      <c r="XCU2" s="13" t="e">
        <f>GETPIVOTDATA("Jml. Pend. Miskin (ribu jiwa)",$A$7,"Tahun",2021)/GETPIVOTDATA("Jml. Pend. Miskin (ribu jiwa)",$K$7,"Tahun",2021)</f>
        <v>#REF!</v>
      </c>
      <c r="XCX2" t="s">
        <v>764</v>
      </c>
      <c r="XCY2" s="13">
        <f>GETPIVOTDATA("% Pend. Miskin",$F$7,"Tahun",2020)</f>
        <v>6.6950000000000003</v>
      </c>
      <c r="XCZ2" s="13">
        <f>GETPIVOTDATA("% Pend. Miskin",$F$7,"Tahun",2021)</f>
        <v>6.9399999999999995</v>
      </c>
      <c r="XDA2" t="s">
        <v>763</v>
      </c>
      <c r="XDB2" s="13" t="e">
        <f>GETPIVOTDATA("Jml. Pend. Miskin (ribu jiwa)",$A$7,"Tahun",2020)/GETPIVOTDATA("Jml. Pend. Miskin (ribu jiwa)",$K$7,"Tahun",2020)</f>
        <v>#REF!</v>
      </c>
      <c r="XDC2" s="13" t="e">
        <f>GETPIVOTDATA("Jml. Pend. Miskin (ribu jiwa)",$A$7,"Tahun",2021)/GETPIVOTDATA("Jml. Pend. Miskin (ribu jiwa)",$K$7,"Tahun",2021)</f>
        <v>#REF!</v>
      </c>
      <c r="XDF2" t="s">
        <v>764</v>
      </c>
      <c r="XDG2" s="13">
        <f>GETPIVOTDATA("% Pend. Miskin",$F$7,"Tahun",2020)</f>
        <v>6.6950000000000003</v>
      </c>
      <c r="XDH2" s="13">
        <f>GETPIVOTDATA("% Pend. Miskin",$F$7,"Tahun",2021)</f>
        <v>6.9399999999999995</v>
      </c>
      <c r="XDI2" t="s">
        <v>763</v>
      </c>
      <c r="XDJ2" s="13" t="e">
        <f>GETPIVOTDATA("Jml. Pend. Miskin (ribu jiwa)",$A$7,"Tahun",2020)/GETPIVOTDATA("Jml. Pend. Miskin (ribu jiwa)",$K$7,"Tahun",2020)</f>
        <v>#REF!</v>
      </c>
      <c r="XDK2" s="13" t="e">
        <f>GETPIVOTDATA("Jml. Pend. Miskin (ribu jiwa)",$A$7,"Tahun",2021)/GETPIVOTDATA("Jml. Pend. Miskin (ribu jiwa)",$K$7,"Tahun",2021)</f>
        <v>#REF!</v>
      </c>
      <c r="XDN2" t="s">
        <v>764</v>
      </c>
      <c r="XDO2" s="13">
        <f>GETPIVOTDATA("% Pend. Miskin",$F$7,"Tahun",2020)</f>
        <v>6.6950000000000003</v>
      </c>
      <c r="XDP2" s="13">
        <f>GETPIVOTDATA("% Pend. Miskin",$F$7,"Tahun",2021)</f>
        <v>6.9399999999999995</v>
      </c>
      <c r="XDQ2" t="s">
        <v>763</v>
      </c>
      <c r="XDR2" s="13" t="e">
        <f>GETPIVOTDATA("Jml. Pend. Miskin (ribu jiwa)",$A$7,"Tahun",2020)/GETPIVOTDATA("Jml. Pend. Miskin (ribu jiwa)",$K$7,"Tahun",2020)</f>
        <v>#REF!</v>
      </c>
      <c r="XDS2" s="13" t="e">
        <f>GETPIVOTDATA("Jml. Pend. Miskin (ribu jiwa)",$A$7,"Tahun",2021)/GETPIVOTDATA("Jml. Pend. Miskin (ribu jiwa)",$K$7,"Tahun",2021)</f>
        <v>#REF!</v>
      </c>
      <c r="XDV2" t="s">
        <v>764</v>
      </c>
      <c r="XDW2" s="13">
        <f>GETPIVOTDATA("% Pend. Miskin",$F$7,"Tahun",2020)</f>
        <v>6.6950000000000003</v>
      </c>
      <c r="XDX2" s="13">
        <f>GETPIVOTDATA("% Pend. Miskin",$F$7,"Tahun",2021)</f>
        <v>6.9399999999999995</v>
      </c>
      <c r="XDY2" t="s">
        <v>763</v>
      </c>
      <c r="XDZ2" s="13" t="e">
        <f>GETPIVOTDATA("Jml. Pend. Miskin (ribu jiwa)",$A$7,"Tahun",2020)/GETPIVOTDATA("Jml. Pend. Miskin (ribu jiwa)",$K$7,"Tahun",2020)</f>
        <v>#REF!</v>
      </c>
      <c r="XEA2" s="13" t="e">
        <f>GETPIVOTDATA("Jml. Pend. Miskin (ribu jiwa)",$A$7,"Tahun",2021)/GETPIVOTDATA("Jml. Pend. Miskin (ribu jiwa)",$K$7,"Tahun",2021)</f>
        <v>#REF!</v>
      </c>
      <c r="XED2" t="s">
        <v>764</v>
      </c>
      <c r="XEE2" s="13">
        <f>GETPIVOTDATA("% Pend. Miskin",$F$7,"Tahun",2020)</f>
        <v>6.6950000000000003</v>
      </c>
      <c r="XEF2" s="13">
        <f>GETPIVOTDATA("% Pend. Miskin",$F$7,"Tahun",2021)</f>
        <v>6.9399999999999995</v>
      </c>
      <c r="XEG2" t="s">
        <v>763</v>
      </c>
      <c r="XEH2" s="13" t="e">
        <f>GETPIVOTDATA("Jml. Pend. Miskin (ribu jiwa)",$A$7,"Tahun",2020)/GETPIVOTDATA("Jml. Pend. Miskin (ribu jiwa)",$K$7,"Tahun",2020)</f>
        <v>#REF!</v>
      </c>
      <c r="XEI2" s="13" t="e">
        <f>GETPIVOTDATA("Jml. Pend. Miskin (ribu jiwa)",$A$7,"Tahun",2021)/GETPIVOTDATA("Jml. Pend. Miskin (ribu jiwa)",$K$7,"Tahun",2021)</f>
        <v>#REF!</v>
      </c>
      <c r="XEL2" t="s">
        <v>764</v>
      </c>
      <c r="XEM2" s="13">
        <f>GETPIVOTDATA("% Pend. Miskin",$F$7,"Tahun",2020)</f>
        <v>6.6950000000000003</v>
      </c>
      <c r="XEN2" s="13">
        <f>GETPIVOTDATA("% Pend. Miskin",$F$7,"Tahun",2021)</f>
        <v>6.9399999999999995</v>
      </c>
      <c r="XEO2" t="s">
        <v>763</v>
      </c>
      <c r="XEP2" s="13" t="e">
        <f>GETPIVOTDATA("Jml. Pend. Miskin (ribu jiwa)",$A$7,"Tahun",2020)/GETPIVOTDATA("Jml. Pend. Miskin (ribu jiwa)",$K$7,"Tahun",2020)</f>
        <v>#REF!</v>
      </c>
      <c r="XEQ2" s="13" t="e">
        <f>GETPIVOTDATA("Jml. Pend. Miskin (ribu jiwa)",$A$7,"Tahun",2021)/GETPIVOTDATA("Jml. Pend. Miskin (ribu jiwa)",$K$7,"Tahun",2021)</f>
        <v>#REF!</v>
      </c>
      <c r="XET2" t="s">
        <v>764</v>
      </c>
      <c r="XEU2" s="13">
        <f>GETPIVOTDATA("% Pend. Miskin",$F$7,"Tahun",2020)</f>
        <v>6.6950000000000003</v>
      </c>
      <c r="XEV2" s="13">
        <f>GETPIVOTDATA("% Pend. Miskin",$F$7,"Tahun",2021)</f>
        <v>6.9399999999999995</v>
      </c>
      <c r="XEW2" t="s">
        <v>763</v>
      </c>
      <c r="XEX2" s="13" t="e">
        <f>GETPIVOTDATA("Jml. Pend. Miskin (ribu jiwa)",$A$7,"Tahun",2020)/GETPIVOTDATA("Jml. Pend. Miskin (ribu jiwa)",$K$7,"Tahun",2020)</f>
        <v>#REF!</v>
      </c>
      <c r="XEY2" s="13" t="e">
        <f>GETPIVOTDATA("Jml. Pend. Miskin (ribu jiwa)",$A$7,"Tahun",2021)/GETPIVOTDATA("Jml. Pend. Miskin (ribu jiwa)",$K$7,"Tahun",2021)</f>
        <v>#REF!</v>
      </c>
      <c r="XFB2" t="s">
        <v>764</v>
      </c>
      <c r="XFC2" s="13">
        <f>GETPIVOTDATA("% Pend. Miskin",$F$7,"Tahun",2020)</f>
        <v>6.6950000000000003</v>
      </c>
      <c r="XFD2" s="13">
        <f>GETPIVOTDATA("% Pend. Miskin",$F$7,"Tahun",2021)</f>
        <v>6.9399999999999995</v>
      </c>
    </row>
    <row r="3" spans="1:16384" s="13" customFormat="1" x14ac:dyDescent="0.25">
      <c r="A3"/>
      <c r="D3"/>
      <c r="E3"/>
      <c r="F3"/>
      <c r="I3"/>
      <c r="L3"/>
      <c r="M3"/>
      <c r="N3"/>
      <c r="Q3"/>
      <c r="T3"/>
      <c r="U3"/>
      <c r="V3"/>
      <c r="Y3"/>
      <c r="AB3"/>
      <c r="AC3"/>
      <c r="AD3"/>
      <c r="AG3"/>
      <c r="AJ3"/>
      <c r="AK3"/>
      <c r="AL3"/>
      <c r="AO3"/>
      <c r="AR3"/>
      <c r="AS3"/>
      <c r="AT3"/>
      <c r="AW3"/>
      <c r="AZ3"/>
      <c r="BA3"/>
      <c r="BB3"/>
      <c r="BE3"/>
      <c r="BH3"/>
      <c r="BI3"/>
      <c r="BJ3"/>
      <c r="BM3"/>
      <c r="BP3"/>
      <c r="BQ3"/>
      <c r="BR3"/>
      <c r="BU3"/>
      <c r="BX3"/>
      <c r="BY3"/>
      <c r="BZ3"/>
      <c r="CC3"/>
      <c r="CF3"/>
      <c r="CG3"/>
      <c r="CH3"/>
      <c r="CK3"/>
      <c r="CN3"/>
      <c r="CO3"/>
      <c r="CP3"/>
      <c r="CS3"/>
      <c r="CV3"/>
      <c r="CW3"/>
      <c r="CX3"/>
      <c r="DA3"/>
      <c r="DD3"/>
      <c r="DE3"/>
      <c r="DF3"/>
      <c r="DI3"/>
      <c r="DL3"/>
      <c r="DM3"/>
      <c r="DN3"/>
      <c r="DQ3"/>
      <c r="DT3"/>
      <c r="DU3"/>
      <c r="DV3"/>
      <c r="DY3"/>
      <c r="EB3"/>
      <c r="EC3"/>
      <c r="ED3"/>
      <c r="EG3"/>
      <c r="EJ3"/>
      <c r="EK3"/>
      <c r="EL3"/>
      <c r="EO3"/>
      <c r="ER3"/>
      <c r="ES3"/>
      <c r="ET3"/>
      <c r="EW3"/>
      <c r="EZ3"/>
      <c r="FA3"/>
      <c r="FB3"/>
      <c r="FE3"/>
      <c r="FH3"/>
      <c r="FI3"/>
      <c r="FJ3"/>
      <c r="FM3"/>
      <c r="FP3"/>
      <c r="FQ3"/>
      <c r="FR3"/>
      <c r="FU3"/>
      <c r="FX3"/>
      <c r="FY3"/>
      <c r="FZ3"/>
      <c r="GC3"/>
      <c r="GF3"/>
      <c r="GG3"/>
      <c r="GH3"/>
      <c r="GK3"/>
      <c r="GN3"/>
      <c r="GO3"/>
      <c r="GP3"/>
      <c r="GS3"/>
      <c r="GV3"/>
      <c r="GW3"/>
      <c r="GX3"/>
      <c r="HA3"/>
      <c r="HD3"/>
      <c r="HE3"/>
      <c r="HF3"/>
      <c r="HI3"/>
      <c r="HL3"/>
      <c r="HM3"/>
      <c r="HN3"/>
      <c r="HQ3"/>
      <c r="HT3"/>
      <c r="HU3"/>
      <c r="HV3"/>
      <c r="HY3"/>
      <c r="IB3"/>
      <c r="IC3"/>
      <c r="ID3"/>
      <c r="IG3"/>
      <c r="IJ3"/>
      <c r="IK3"/>
      <c r="IL3"/>
      <c r="IO3"/>
      <c r="IR3"/>
      <c r="IS3"/>
      <c r="IT3"/>
      <c r="IW3"/>
      <c r="IZ3"/>
      <c r="JA3"/>
      <c r="JB3"/>
      <c r="JE3"/>
      <c r="JH3"/>
      <c r="JI3"/>
      <c r="JJ3"/>
      <c r="JM3"/>
      <c r="JP3"/>
      <c r="JQ3"/>
      <c r="JR3"/>
      <c r="JU3"/>
      <c r="JX3"/>
      <c r="JY3"/>
      <c r="JZ3"/>
      <c r="KC3"/>
      <c r="KF3"/>
      <c r="KG3"/>
      <c r="KH3"/>
      <c r="KK3"/>
      <c r="KN3"/>
      <c r="KO3"/>
      <c r="KP3"/>
      <c r="KS3"/>
      <c r="KV3"/>
      <c r="KW3"/>
      <c r="KX3"/>
      <c r="LA3"/>
      <c r="LD3"/>
      <c r="LE3"/>
      <c r="LF3"/>
      <c r="LI3"/>
      <c r="LL3"/>
      <c r="LM3"/>
      <c r="LN3"/>
      <c r="LQ3"/>
      <c r="LT3"/>
      <c r="LU3"/>
      <c r="LV3"/>
      <c r="LY3"/>
      <c r="MB3"/>
      <c r="MC3"/>
      <c r="MD3"/>
      <c r="MG3"/>
      <c r="MJ3"/>
      <c r="MK3"/>
      <c r="ML3"/>
      <c r="MO3"/>
      <c r="MR3"/>
      <c r="MS3"/>
      <c r="MT3"/>
      <c r="MW3"/>
      <c r="MZ3"/>
      <c r="NA3"/>
      <c r="NB3"/>
      <c r="NE3"/>
      <c r="NH3"/>
      <c r="NI3"/>
      <c r="NJ3"/>
      <c r="NM3"/>
      <c r="NP3"/>
      <c r="NQ3"/>
      <c r="NR3"/>
      <c r="NU3"/>
      <c r="NX3"/>
      <c r="NY3"/>
      <c r="NZ3"/>
      <c r="OC3"/>
      <c r="OF3"/>
      <c r="OG3"/>
      <c r="OH3"/>
      <c r="OK3"/>
      <c r="ON3"/>
      <c r="OO3"/>
      <c r="OP3"/>
      <c r="OS3"/>
      <c r="OV3"/>
      <c r="OW3"/>
      <c r="OX3"/>
      <c r="PA3"/>
      <c r="PD3"/>
      <c r="PE3"/>
      <c r="PF3"/>
      <c r="PI3"/>
      <c r="PL3"/>
      <c r="PM3"/>
      <c r="PN3"/>
      <c r="PQ3"/>
      <c r="PT3"/>
      <c r="PU3"/>
      <c r="PV3"/>
      <c r="PY3"/>
      <c r="QB3"/>
      <c r="QC3"/>
      <c r="QD3"/>
      <c r="QG3"/>
      <c r="QJ3"/>
      <c r="QK3"/>
      <c r="QL3"/>
      <c r="QO3"/>
      <c r="QR3"/>
      <c r="QS3"/>
      <c r="QT3"/>
      <c r="QW3"/>
      <c r="QZ3"/>
      <c r="RA3"/>
      <c r="RB3"/>
      <c r="RE3"/>
      <c r="RH3"/>
      <c r="RI3"/>
      <c r="RJ3"/>
      <c r="RM3"/>
      <c r="RP3"/>
      <c r="RQ3"/>
      <c r="RR3"/>
      <c r="RU3"/>
      <c r="RX3"/>
      <c r="RY3"/>
      <c r="RZ3"/>
      <c r="SC3"/>
      <c r="SF3"/>
      <c r="SG3"/>
      <c r="SH3"/>
      <c r="SK3"/>
      <c r="SN3"/>
      <c r="SO3"/>
      <c r="SP3"/>
      <c r="SS3"/>
      <c r="SV3"/>
      <c r="SW3"/>
      <c r="SX3"/>
      <c r="TA3"/>
      <c r="TD3"/>
      <c r="TE3"/>
      <c r="TF3"/>
      <c r="TI3"/>
      <c r="TL3"/>
      <c r="TM3"/>
      <c r="TN3"/>
      <c r="TQ3"/>
      <c r="TT3"/>
      <c r="TU3"/>
      <c r="TV3"/>
      <c r="TY3"/>
      <c r="UB3"/>
      <c r="UC3"/>
      <c r="UD3"/>
      <c r="UG3"/>
      <c r="UJ3"/>
      <c r="UK3"/>
      <c r="UL3"/>
      <c r="UO3"/>
      <c r="UR3"/>
      <c r="US3"/>
      <c r="UT3"/>
      <c r="UW3"/>
      <c r="UZ3"/>
      <c r="VA3"/>
      <c r="VB3"/>
      <c r="VE3"/>
      <c r="VH3"/>
      <c r="VI3"/>
      <c r="VJ3"/>
      <c r="VM3"/>
      <c r="VP3"/>
      <c r="VQ3"/>
      <c r="VR3"/>
      <c r="VU3"/>
      <c r="VX3"/>
      <c r="VY3"/>
      <c r="VZ3"/>
      <c r="WC3"/>
      <c r="WF3"/>
      <c r="WG3"/>
      <c r="WH3"/>
      <c r="WK3"/>
      <c r="WN3"/>
      <c r="WO3"/>
      <c r="WP3"/>
      <c r="WS3"/>
      <c r="WV3"/>
      <c r="WW3"/>
      <c r="WX3"/>
      <c r="XA3"/>
      <c r="XD3"/>
      <c r="XE3"/>
      <c r="XF3"/>
      <c r="XI3"/>
      <c r="XL3"/>
      <c r="XM3"/>
      <c r="XN3"/>
      <c r="XQ3"/>
      <c r="XT3"/>
      <c r="XU3"/>
      <c r="XV3"/>
      <c r="XY3"/>
      <c r="YB3"/>
      <c r="YC3"/>
      <c r="YD3"/>
      <c r="YG3"/>
      <c r="YJ3"/>
      <c r="YK3"/>
      <c r="YL3"/>
      <c r="YO3"/>
      <c r="YR3"/>
      <c r="YS3"/>
      <c r="YT3"/>
      <c r="YW3"/>
      <c r="YZ3"/>
      <c r="ZA3"/>
      <c r="ZB3"/>
      <c r="ZE3"/>
      <c r="ZH3"/>
      <c r="ZI3"/>
      <c r="ZJ3"/>
      <c r="ZM3"/>
      <c r="ZP3"/>
      <c r="ZQ3"/>
      <c r="ZR3"/>
      <c r="ZU3"/>
      <c r="ZX3"/>
      <c r="ZY3"/>
      <c r="ZZ3"/>
      <c r="AAC3"/>
      <c r="AAF3"/>
      <c r="AAG3"/>
      <c r="AAH3"/>
      <c r="AAK3"/>
      <c r="AAN3"/>
      <c r="AAO3"/>
      <c r="AAP3"/>
      <c r="AAS3"/>
      <c r="AAV3"/>
      <c r="AAW3"/>
      <c r="AAX3"/>
      <c r="ABA3"/>
      <c r="ABD3"/>
      <c r="ABE3"/>
      <c r="ABF3"/>
      <c r="ABI3"/>
      <c r="ABL3"/>
      <c r="ABM3"/>
      <c r="ABN3"/>
      <c r="ABQ3"/>
      <c r="ABT3"/>
      <c r="ABU3"/>
      <c r="ABV3"/>
      <c r="ABY3"/>
      <c r="ACB3"/>
      <c r="ACC3"/>
      <c r="ACD3"/>
      <c r="ACG3"/>
      <c r="ACJ3"/>
      <c r="ACK3"/>
      <c r="ACL3"/>
      <c r="ACO3"/>
      <c r="ACR3"/>
      <c r="ACS3"/>
      <c r="ACT3"/>
      <c r="ACW3"/>
      <c r="ACZ3"/>
      <c r="ADA3"/>
      <c r="ADB3"/>
      <c r="ADE3"/>
      <c r="ADH3"/>
      <c r="ADI3"/>
      <c r="ADJ3"/>
      <c r="ADM3"/>
      <c r="ADP3"/>
      <c r="ADQ3"/>
      <c r="ADR3"/>
      <c r="ADU3"/>
      <c r="ADX3"/>
      <c r="ADY3"/>
      <c r="ADZ3"/>
      <c r="AEC3"/>
      <c r="AEF3"/>
      <c r="AEG3"/>
      <c r="AEH3"/>
      <c r="AEK3"/>
      <c r="AEN3"/>
      <c r="AEO3"/>
      <c r="AEP3"/>
      <c r="AES3"/>
      <c r="AEV3"/>
      <c r="AEW3"/>
      <c r="AEX3"/>
      <c r="AFA3"/>
      <c r="AFD3"/>
      <c r="AFE3"/>
      <c r="AFF3"/>
      <c r="AFI3"/>
      <c r="AFL3"/>
      <c r="AFM3"/>
      <c r="AFN3"/>
      <c r="AFQ3"/>
      <c r="AFT3"/>
      <c r="AFU3"/>
      <c r="AFV3"/>
      <c r="AFY3"/>
      <c r="AGB3"/>
      <c r="AGC3"/>
      <c r="AGD3"/>
      <c r="AGG3"/>
      <c r="AGJ3"/>
      <c r="AGK3"/>
      <c r="AGL3"/>
      <c r="AGO3"/>
      <c r="AGR3"/>
      <c r="AGS3"/>
      <c r="AGT3"/>
      <c r="AGW3"/>
      <c r="AGZ3"/>
      <c r="AHA3"/>
      <c r="AHB3"/>
      <c r="AHE3"/>
      <c r="AHH3"/>
      <c r="AHI3"/>
      <c r="AHJ3"/>
      <c r="AHM3"/>
      <c r="AHP3"/>
      <c r="AHQ3"/>
      <c r="AHR3"/>
      <c r="AHU3"/>
      <c r="AHX3"/>
      <c r="AHY3"/>
      <c r="AHZ3"/>
      <c r="AIC3"/>
      <c r="AIF3"/>
      <c r="AIG3"/>
      <c r="AIH3"/>
      <c r="AIK3"/>
      <c r="AIN3"/>
      <c r="AIO3"/>
      <c r="AIP3"/>
      <c r="AIS3"/>
      <c r="AIV3"/>
      <c r="AIW3"/>
      <c r="AIX3"/>
      <c r="AJA3"/>
      <c r="AJD3"/>
      <c r="AJE3"/>
      <c r="AJF3"/>
      <c r="AJI3"/>
      <c r="AJL3"/>
      <c r="AJM3"/>
      <c r="AJN3"/>
      <c r="AJQ3"/>
      <c r="AJT3"/>
      <c r="AJU3"/>
      <c r="AJV3"/>
      <c r="AJY3"/>
      <c r="AKB3"/>
      <c r="AKC3"/>
      <c r="AKD3"/>
      <c r="AKG3"/>
      <c r="AKJ3"/>
      <c r="AKK3"/>
      <c r="AKL3"/>
      <c r="AKO3"/>
      <c r="AKR3"/>
      <c r="AKS3"/>
      <c r="AKT3"/>
      <c r="AKW3"/>
      <c r="AKZ3"/>
      <c r="ALA3"/>
      <c r="ALB3"/>
      <c r="ALE3"/>
      <c r="ALH3"/>
      <c r="ALI3"/>
      <c r="ALJ3"/>
      <c r="ALM3"/>
      <c r="ALP3"/>
      <c r="ALQ3"/>
      <c r="ALR3"/>
      <c r="ALU3"/>
      <c r="ALX3"/>
      <c r="ALY3"/>
      <c r="ALZ3"/>
      <c r="AMC3"/>
      <c r="AMF3"/>
      <c r="AMG3"/>
      <c r="AMH3"/>
      <c r="AMK3"/>
      <c r="AMN3"/>
      <c r="AMO3"/>
      <c r="AMP3"/>
      <c r="AMS3"/>
      <c r="AMV3"/>
      <c r="AMW3"/>
      <c r="AMX3"/>
      <c r="ANA3"/>
      <c r="AND3"/>
      <c r="ANE3"/>
      <c r="ANF3"/>
      <c r="ANI3"/>
      <c r="ANL3"/>
      <c r="ANM3"/>
      <c r="ANN3"/>
      <c r="ANQ3"/>
      <c r="ANT3"/>
      <c r="ANU3"/>
      <c r="ANV3"/>
      <c r="ANY3"/>
      <c r="AOB3"/>
      <c r="AOC3"/>
      <c r="AOD3"/>
      <c r="AOG3"/>
      <c r="AOJ3"/>
      <c r="AOK3"/>
      <c r="AOL3"/>
      <c r="AOO3"/>
      <c r="AOR3"/>
      <c r="AOS3"/>
      <c r="AOT3"/>
      <c r="AOW3"/>
      <c r="AOZ3"/>
      <c r="APA3"/>
      <c r="APB3"/>
      <c r="APE3"/>
      <c r="APH3"/>
      <c r="API3"/>
      <c r="APJ3"/>
      <c r="APM3"/>
      <c r="APP3"/>
      <c r="APQ3"/>
      <c r="APR3"/>
      <c r="APU3"/>
      <c r="APX3"/>
      <c r="APY3"/>
      <c r="APZ3"/>
      <c r="AQC3"/>
      <c r="AQF3"/>
      <c r="AQG3"/>
      <c r="AQH3"/>
      <c r="AQK3"/>
      <c r="AQN3"/>
      <c r="AQO3"/>
      <c r="AQP3"/>
      <c r="AQS3"/>
      <c r="AQV3"/>
      <c r="AQW3"/>
      <c r="AQX3"/>
      <c r="ARA3"/>
      <c r="ARD3"/>
      <c r="ARE3"/>
      <c r="ARF3"/>
      <c r="ARI3"/>
      <c r="ARL3"/>
      <c r="ARM3"/>
      <c r="ARN3"/>
      <c r="ARQ3"/>
      <c r="ART3"/>
      <c r="ARU3"/>
      <c r="ARV3"/>
      <c r="ARY3"/>
      <c r="ASB3"/>
      <c r="ASC3"/>
      <c r="ASD3"/>
      <c r="ASG3"/>
      <c r="ASJ3"/>
      <c r="ASK3"/>
      <c r="ASL3"/>
      <c r="ASO3"/>
      <c r="ASR3"/>
      <c r="ASS3"/>
      <c r="AST3"/>
      <c r="ASW3"/>
      <c r="ASZ3"/>
      <c r="ATA3"/>
      <c r="ATB3"/>
      <c r="ATE3"/>
      <c r="ATH3"/>
      <c r="ATI3"/>
      <c r="ATJ3"/>
      <c r="ATM3"/>
      <c r="ATP3"/>
      <c r="ATQ3"/>
      <c r="ATR3"/>
      <c r="ATU3"/>
      <c r="ATX3"/>
      <c r="ATY3"/>
      <c r="ATZ3"/>
      <c r="AUC3"/>
      <c r="AUF3"/>
      <c r="AUG3"/>
      <c r="AUH3"/>
      <c r="AUK3"/>
      <c r="AUN3"/>
      <c r="AUO3"/>
      <c r="AUP3"/>
      <c r="AUS3"/>
      <c r="AUV3"/>
      <c r="AUW3"/>
      <c r="AUX3"/>
      <c r="AVA3"/>
      <c r="AVD3"/>
      <c r="AVE3"/>
      <c r="AVF3"/>
      <c r="AVI3"/>
      <c r="AVL3"/>
      <c r="AVM3"/>
      <c r="AVN3"/>
      <c r="AVQ3"/>
      <c r="AVT3"/>
      <c r="AVU3"/>
      <c r="AVV3"/>
      <c r="AVY3"/>
      <c r="AWB3"/>
      <c r="AWC3"/>
      <c r="AWD3"/>
      <c r="AWG3"/>
      <c r="AWJ3"/>
      <c r="AWK3"/>
      <c r="AWL3"/>
      <c r="AWO3"/>
      <c r="AWR3"/>
      <c r="AWS3"/>
      <c r="AWT3"/>
      <c r="AWW3"/>
      <c r="AWZ3"/>
      <c r="AXA3"/>
      <c r="AXB3"/>
      <c r="AXE3"/>
      <c r="AXH3"/>
      <c r="AXI3"/>
      <c r="AXJ3"/>
      <c r="AXM3"/>
      <c r="AXP3"/>
      <c r="AXQ3"/>
      <c r="AXR3"/>
      <c r="AXU3"/>
      <c r="AXX3"/>
      <c r="AXY3"/>
      <c r="AXZ3"/>
      <c r="AYC3"/>
      <c r="AYF3"/>
      <c r="AYG3"/>
      <c r="AYH3"/>
      <c r="AYK3"/>
      <c r="AYN3"/>
      <c r="AYO3"/>
      <c r="AYP3"/>
      <c r="AYS3"/>
      <c r="AYV3"/>
      <c r="AYW3"/>
      <c r="AYX3"/>
      <c r="AZA3"/>
      <c r="AZD3"/>
      <c r="AZE3"/>
      <c r="AZF3"/>
      <c r="AZI3"/>
      <c r="AZL3"/>
      <c r="AZM3"/>
      <c r="AZN3"/>
      <c r="AZQ3"/>
      <c r="AZT3"/>
      <c r="AZU3"/>
      <c r="AZV3"/>
      <c r="AZY3"/>
      <c r="BAB3"/>
      <c r="BAC3"/>
      <c r="BAD3"/>
      <c r="BAG3"/>
      <c r="BAJ3"/>
      <c r="BAK3"/>
      <c r="BAL3"/>
      <c r="BAO3"/>
      <c r="BAR3"/>
      <c r="BAS3"/>
      <c r="BAT3"/>
      <c r="BAW3"/>
      <c r="BAZ3"/>
      <c r="BBA3"/>
      <c r="BBB3"/>
      <c r="BBE3"/>
      <c r="BBH3"/>
      <c r="BBI3"/>
      <c r="BBJ3"/>
      <c r="BBM3"/>
      <c r="BBP3"/>
      <c r="BBQ3"/>
      <c r="BBR3"/>
      <c r="BBU3"/>
      <c r="BBX3"/>
      <c r="BBY3"/>
      <c r="BBZ3"/>
      <c r="BCC3"/>
      <c r="BCF3"/>
      <c r="BCG3"/>
      <c r="BCH3"/>
      <c r="BCK3"/>
      <c r="BCN3"/>
      <c r="BCO3"/>
      <c r="BCP3"/>
      <c r="BCS3"/>
      <c r="BCV3"/>
      <c r="BCW3"/>
      <c r="BCX3"/>
      <c r="BDA3"/>
      <c r="BDD3"/>
      <c r="BDE3"/>
      <c r="BDF3"/>
      <c r="BDI3"/>
      <c r="BDL3"/>
      <c r="BDM3"/>
      <c r="BDN3"/>
      <c r="BDQ3"/>
      <c r="BDT3"/>
      <c r="BDU3"/>
      <c r="BDV3"/>
      <c r="BDY3"/>
      <c r="BEB3"/>
      <c r="BEC3"/>
      <c r="BED3"/>
      <c r="BEG3"/>
      <c r="BEJ3"/>
      <c r="BEK3"/>
      <c r="BEL3"/>
      <c r="BEO3"/>
      <c r="BER3"/>
      <c r="BES3"/>
      <c r="BET3"/>
      <c r="BEW3"/>
      <c r="BEZ3"/>
      <c r="BFA3"/>
      <c r="BFB3"/>
      <c r="BFE3"/>
      <c r="BFH3"/>
      <c r="BFI3"/>
      <c r="BFJ3"/>
      <c r="BFM3"/>
      <c r="BFP3"/>
      <c r="BFQ3"/>
      <c r="BFR3"/>
      <c r="BFU3"/>
      <c r="BFX3"/>
      <c r="BFY3"/>
      <c r="BFZ3"/>
      <c r="BGC3"/>
      <c r="BGF3"/>
      <c r="BGG3"/>
      <c r="BGH3"/>
      <c r="BGK3"/>
      <c r="BGN3"/>
      <c r="BGO3"/>
      <c r="BGP3"/>
      <c r="BGS3"/>
      <c r="BGV3"/>
      <c r="BGW3"/>
      <c r="BGX3"/>
      <c r="BHA3"/>
      <c r="BHD3"/>
      <c r="BHE3"/>
      <c r="BHF3"/>
      <c r="BHI3"/>
      <c r="BHL3"/>
      <c r="BHM3"/>
      <c r="BHN3"/>
      <c r="BHQ3"/>
      <c r="BHT3"/>
      <c r="BHU3"/>
      <c r="BHV3"/>
      <c r="BHY3"/>
      <c r="BIB3"/>
      <c r="BIC3"/>
      <c r="BID3"/>
      <c r="BIG3"/>
      <c r="BIJ3"/>
      <c r="BIK3"/>
      <c r="BIL3"/>
      <c r="BIO3"/>
      <c r="BIR3"/>
      <c r="BIS3"/>
      <c r="BIT3"/>
      <c r="BIW3"/>
      <c r="BIZ3"/>
      <c r="BJA3"/>
      <c r="BJB3"/>
      <c r="BJE3"/>
      <c r="BJH3"/>
      <c r="BJI3"/>
      <c r="BJJ3"/>
      <c r="BJM3"/>
      <c r="BJP3"/>
      <c r="BJQ3"/>
      <c r="BJR3"/>
      <c r="BJU3"/>
      <c r="BJX3"/>
      <c r="BJY3"/>
      <c r="BJZ3"/>
      <c r="BKC3"/>
      <c r="BKF3"/>
      <c r="BKG3"/>
      <c r="BKH3"/>
      <c r="BKK3"/>
      <c r="BKN3"/>
      <c r="BKO3"/>
      <c r="BKP3"/>
      <c r="BKS3"/>
      <c r="BKV3"/>
      <c r="BKW3"/>
      <c r="BKX3"/>
      <c r="BLA3"/>
      <c r="BLD3"/>
      <c r="BLE3"/>
      <c r="BLF3"/>
      <c r="BLI3"/>
      <c r="BLL3"/>
      <c r="BLM3"/>
      <c r="BLN3"/>
      <c r="BLQ3"/>
      <c r="BLT3"/>
      <c r="BLU3"/>
      <c r="BLV3"/>
      <c r="BLY3"/>
      <c r="BMB3"/>
      <c r="BMC3"/>
      <c r="BMD3"/>
      <c r="BMG3"/>
      <c r="BMJ3"/>
      <c r="BMK3"/>
      <c r="BML3"/>
      <c r="BMO3"/>
      <c r="BMR3"/>
      <c r="BMS3"/>
      <c r="BMT3"/>
      <c r="BMW3"/>
      <c r="BMZ3"/>
      <c r="BNA3"/>
      <c r="BNB3"/>
      <c r="BNE3"/>
      <c r="BNH3"/>
      <c r="BNI3"/>
      <c r="BNJ3"/>
      <c r="BNM3"/>
      <c r="BNP3"/>
      <c r="BNQ3"/>
      <c r="BNR3"/>
      <c r="BNU3"/>
      <c r="BNX3"/>
      <c r="BNY3"/>
      <c r="BNZ3"/>
      <c r="BOC3"/>
      <c r="BOF3"/>
      <c r="BOG3"/>
      <c r="BOH3"/>
      <c r="BOK3"/>
      <c r="BON3"/>
      <c r="BOO3"/>
      <c r="BOP3"/>
      <c r="BOS3"/>
      <c r="BOV3"/>
      <c r="BOW3"/>
      <c r="BOX3"/>
      <c r="BPA3"/>
      <c r="BPD3"/>
      <c r="BPE3"/>
      <c r="BPF3"/>
      <c r="BPI3"/>
      <c r="BPL3"/>
      <c r="BPM3"/>
      <c r="BPN3"/>
      <c r="BPQ3"/>
      <c r="BPT3"/>
      <c r="BPU3"/>
      <c r="BPV3"/>
      <c r="BPY3"/>
      <c r="BQB3"/>
      <c r="BQC3"/>
      <c r="BQD3"/>
      <c r="BQG3"/>
      <c r="BQJ3"/>
      <c r="BQK3"/>
      <c r="BQL3"/>
      <c r="BQO3"/>
      <c r="BQR3"/>
      <c r="BQS3"/>
      <c r="BQT3"/>
      <c r="BQW3"/>
      <c r="BQZ3"/>
      <c r="BRA3"/>
      <c r="BRB3"/>
      <c r="BRE3"/>
      <c r="BRH3"/>
      <c r="BRI3"/>
      <c r="BRJ3"/>
      <c r="BRM3"/>
      <c r="BRP3"/>
      <c r="BRQ3"/>
      <c r="BRR3"/>
      <c r="BRU3"/>
      <c r="BRX3"/>
      <c r="BRY3"/>
      <c r="BRZ3"/>
      <c r="BSC3"/>
      <c r="BSF3"/>
      <c r="BSG3"/>
      <c r="BSH3"/>
      <c r="BSK3"/>
      <c r="BSN3"/>
      <c r="BSO3"/>
      <c r="BSP3"/>
      <c r="BSS3"/>
      <c r="BSV3"/>
      <c r="BSW3"/>
      <c r="BSX3"/>
      <c r="BTA3"/>
      <c r="BTD3"/>
      <c r="BTE3"/>
      <c r="BTF3"/>
      <c r="BTI3"/>
      <c r="BTL3"/>
      <c r="BTM3"/>
      <c r="BTN3"/>
      <c r="BTQ3"/>
      <c r="BTT3"/>
      <c r="BTU3"/>
      <c r="BTV3"/>
      <c r="BTY3"/>
      <c r="BUB3"/>
      <c r="BUC3"/>
      <c r="BUD3"/>
      <c r="BUG3"/>
      <c r="BUJ3"/>
      <c r="BUK3"/>
      <c r="BUL3"/>
      <c r="BUO3"/>
      <c r="BUR3"/>
      <c r="BUS3"/>
      <c r="BUT3"/>
      <c r="BUW3"/>
      <c r="BUZ3"/>
      <c r="BVA3"/>
      <c r="BVB3"/>
      <c r="BVE3"/>
      <c r="BVH3"/>
      <c r="BVI3"/>
      <c r="BVJ3"/>
      <c r="BVM3"/>
      <c r="BVP3"/>
      <c r="BVQ3"/>
      <c r="BVR3"/>
      <c r="BVU3"/>
      <c r="BVX3"/>
      <c r="BVY3"/>
      <c r="BVZ3"/>
      <c r="BWC3"/>
      <c r="BWF3"/>
      <c r="BWG3"/>
      <c r="BWH3"/>
      <c r="BWK3"/>
      <c r="BWN3"/>
      <c r="BWO3"/>
      <c r="BWP3"/>
      <c r="BWS3"/>
      <c r="BWV3"/>
      <c r="BWW3"/>
      <c r="BWX3"/>
      <c r="BXA3"/>
      <c r="BXD3"/>
      <c r="BXE3"/>
      <c r="BXF3"/>
      <c r="BXI3"/>
      <c r="BXL3"/>
      <c r="BXM3"/>
      <c r="BXN3"/>
      <c r="BXQ3"/>
      <c r="BXT3"/>
      <c r="BXU3"/>
      <c r="BXV3"/>
      <c r="BXY3"/>
      <c r="BYB3"/>
      <c r="BYC3"/>
      <c r="BYD3"/>
      <c r="BYG3"/>
      <c r="BYJ3"/>
      <c r="BYK3"/>
      <c r="BYL3"/>
      <c r="BYO3"/>
      <c r="BYR3"/>
      <c r="BYS3"/>
      <c r="BYT3"/>
      <c r="BYW3"/>
      <c r="BYZ3"/>
      <c r="BZA3"/>
      <c r="BZB3"/>
      <c r="BZE3"/>
      <c r="BZH3"/>
      <c r="BZI3"/>
      <c r="BZJ3"/>
      <c r="BZM3"/>
      <c r="BZP3"/>
      <c r="BZQ3"/>
      <c r="BZR3"/>
      <c r="BZU3"/>
      <c r="BZX3"/>
      <c r="BZY3"/>
      <c r="BZZ3"/>
      <c r="CAC3"/>
      <c r="CAF3"/>
      <c r="CAG3"/>
      <c r="CAH3"/>
      <c r="CAK3"/>
      <c r="CAN3"/>
      <c r="CAO3"/>
      <c r="CAP3"/>
      <c r="CAS3"/>
      <c r="CAV3"/>
      <c r="CAW3"/>
      <c r="CAX3"/>
      <c r="CBA3"/>
      <c r="CBD3"/>
      <c r="CBE3"/>
      <c r="CBF3"/>
      <c r="CBI3"/>
      <c r="CBL3"/>
      <c r="CBM3"/>
      <c r="CBN3"/>
      <c r="CBQ3"/>
      <c r="CBT3"/>
      <c r="CBU3"/>
      <c r="CBV3"/>
      <c r="CBY3"/>
      <c r="CCB3"/>
      <c r="CCC3"/>
      <c r="CCD3"/>
      <c r="CCG3"/>
      <c r="CCJ3"/>
      <c r="CCK3"/>
      <c r="CCL3"/>
      <c r="CCO3"/>
      <c r="CCR3"/>
      <c r="CCS3"/>
      <c r="CCT3"/>
      <c r="CCW3"/>
      <c r="CCZ3"/>
      <c r="CDA3"/>
      <c r="CDB3"/>
      <c r="CDE3"/>
      <c r="CDH3"/>
      <c r="CDI3"/>
      <c r="CDJ3"/>
      <c r="CDM3"/>
      <c r="CDP3"/>
      <c r="CDQ3"/>
      <c r="CDR3"/>
      <c r="CDU3"/>
      <c r="CDX3"/>
      <c r="CDY3"/>
      <c r="CDZ3"/>
      <c r="CEC3"/>
      <c r="CEF3"/>
      <c r="CEG3"/>
      <c r="CEH3"/>
      <c r="CEK3"/>
      <c r="CEN3"/>
      <c r="CEO3"/>
      <c r="CEP3"/>
      <c r="CES3"/>
      <c r="CEV3"/>
      <c r="CEW3"/>
      <c r="CEX3"/>
      <c r="CFA3"/>
      <c r="CFD3"/>
      <c r="CFE3"/>
      <c r="CFF3"/>
      <c r="CFI3"/>
      <c r="CFL3"/>
      <c r="CFM3"/>
      <c r="CFN3"/>
      <c r="CFQ3"/>
      <c r="CFT3"/>
      <c r="CFU3"/>
      <c r="CFV3"/>
      <c r="CFY3"/>
      <c r="CGB3"/>
      <c r="CGC3"/>
      <c r="CGD3"/>
      <c r="CGG3"/>
      <c r="CGJ3"/>
      <c r="CGK3"/>
      <c r="CGL3"/>
      <c r="CGO3"/>
      <c r="CGR3"/>
      <c r="CGS3"/>
      <c r="CGT3"/>
      <c r="CGW3"/>
      <c r="CGZ3"/>
      <c r="CHA3"/>
      <c r="CHB3"/>
      <c r="CHE3"/>
      <c r="CHH3"/>
      <c r="CHI3"/>
      <c r="CHJ3"/>
      <c r="CHM3"/>
      <c r="CHP3"/>
      <c r="CHQ3"/>
      <c r="CHR3"/>
      <c r="CHU3"/>
      <c r="CHX3"/>
      <c r="CHY3"/>
      <c r="CHZ3"/>
      <c r="CIC3"/>
      <c r="CIF3"/>
      <c r="CIG3"/>
      <c r="CIH3"/>
      <c r="CIK3"/>
      <c r="CIN3"/>
      <c r="CIO3"/>
      <c r="CIP3"/>
      <c r="CIS3"/>
      <c r="CIV3"/>
      <c r="CIW3"/>
      <c r="CIX3"/>
      <c r="CJA3"/>
      <c r="CJD3"/>
      <c r="CJE3"/>
      <c r="CJF3"/>
      <c r="CJI3"/>
      <c r="CJL3"/>
      <c r="CJM3"/>
      <c r="CJN3"/>
      <c r="CJQ3"/>
      <c r="CJT3"/>
      <c r="CJU3"/>
      <c r="CJV3"/>
      <c r="CJY3"/>
      <c r="CKB3"/>
      <c r="CKC3"/>
      <c r="CKD3"/>
      <c r="CKG3"/>
      <c r="CKJ3"/>
      <c r="CKK3"/>
      <c r="CKL3"/>
      <c r="CKO3"/>
      <c r="CKR3"/>
      <c r="CKS3"/>
      <c r="CKT3"/>
      <c r="CKW3"/>
      <c r="CKZ3"/>
      <c r="CLA3"/>
      <c r="CLB3"/>
      <c r="CLE3"/>
      <c r="CLH3"/>
      <c r="CLI3"/>
      <c r="CLJ3"/>
      <c r="CLM3"/>
      <c r="CLP3"/>
      <c r="CLQ3"/>
      <c r="CLR3"/>
      <c r="CLU3"/>
      <c r="CLX3"/>
      <c r="CLY3"/>
      <c r="CLZ3"/>
      <c r="CMC3"/>
      <c r="CMF3"/>
      <c r="CMG3"/>
      <c r="CMH3"/>
      <c r="CMK3"/>
      <c r="CMN3"/>
      <c r="CMO3"/>
      <c r="CMP3"/>
      <c r="CMS3"/>
      <c r="CMV3"/>
      <c r="CMW3"/>
      <c r="CMX3"/>
      <c r="CNA3"/>
      <c r="CND3"/>
      <c r="CNE3"/>
      <c r="CNF3"/>
      <c r="CNI3"/>
      <c r="CNL3"/>
      <c r="CNM3"/>
      <c r="CNN3"/>
      <c r="CNQ3"/>
      <c r="CNT3"/>
      <c r="CNU3"/>
      <c r="CNV3"/>
      <c r="CNY3"/>
      <c r="COB3"/>
      <c r="COC3"/>
      <c r="COD3"/>
      <c r="COG3"/>
      <c r="COJ3"/>
      <c r="COK3"/>
      <c r="COL3"/>
      <c r="COO3"/>
      <c r="COR3"/>
      <c r="COS3"/>
      <c r="COT3"/>
      <c r="COW3"/>
      <c r="COZ3"/>
      <c r="CPA3"/>
      <c r="CPB3"/>
      <c r="CPE3"/>
      <c r="CPH3"/>
      <c r="CPI3"/>
      <c r="CPJ3"/>
      <c r="CPM3"/>
      <c r="CPP3"/>
      <c r="CPQ3"/>
      <c r="CPR3"/>
      <c r="CPU3"/>
      <c r="CPX3"/>
      <c r="CPY3"/>
      <c r="CPZ3"/>
      <c r="CQC3"/>
      <c r="CQF3"/>
      <c r="CQG3"/>
      <c r="CQH3"/>
      <c r="CQK3"/>
      <c r="CQN3"/>
      <c r="CQO3"/>
      <c r="CQP3"/>
      <c r="CQS3"/>
      <c r="CQV3"/>
      <c r="CQW3"/>
      <c r="CQX3"/>
      <c r="CRA3"/>
      <c r="CRD3"/>
      <c r="CRE3"/>
      <c r="CRF3"/>
      <c r="CRI3"/>
      <c r="CRL3"/>
      <c r="CRM3"/>
      <c r="CRN3"/>
      <c r="CRQ3"/>
      <c r="CRT3"/>
      <c r="CRU3"/>
      <c r="CRV3"/>
      <c r="CRY3"/>
      <c r="CSB3"/>
      <c r="CSC3"/>
      <c r="CSD3"/>
      <c r="CSG3"/>
      <c r="CSJ3"/>
      <c r="CSK3"/>
      <c r="CSL3"/>
      <c r="CSO3"/>
      <c r="CSR3"/>
      <c r="CSS3"/>
      <c r="CST3"/>
      <c r="CSW3"/>
      <c r="CSZ3"/>
      <c r="CTA3"/>
      <c r="CTB3"/>
      <c r="CTE3"/>
      <c r="CTH3"/>
      <c r="CTI3"/>
      <c r="CTJ3"/>
      <c r="CTM3"/>
      <c r="CTP3"/>
      <c r="CTQ3"/>
      <c r="CTR3"/>
      <c r="CTU3"/>
      <c r="CTX3"/>
      <c r="CTY3"/>
      <c r="CTZ3"/>
      <c r="CUC3"/>
      <c r="CUF3"/>
      <c r="CUG3"/>
      <c r="CUH3"/>
      <c r="CUK3"/>
      <c r="CUN3"/>
      <c r="CUO3"/>
      <c r="CUP3"/>
      <c r="CUS3"/>
      <c r="CUV3"/>
      <c r="CUW3"/>
      <c r="CUX3"/>
      <c r="CVA3"/>
      <c r="CVD3"/>
      <c r="CVE3"/>
      <c r="CVF3"/>
      <c r="CVI3"/>
      <c r="CVL3"/>
      <c r="CVM3"/>
      <c r="CVN3"/>
      <c r="CVQ3"/>
      <c r="CVT3"/>
      <c r="CVU3"/>
      <c r="CVV3"/>
      <c r="CVY3"/>
      <c r="CWB3"/>
      <c r="CWC3"/>
      <c r="CWD3"/>
      <c r="CWG3"/>
      <c r="CWJ3"/>
      <c r="CWK3"/>
      <c r="CWL3"/>
      <c r="CWO3"/>
      <c r="CWR3"/>
      <c r="CWS3"/>
      <c r="CWT3"/>
      <c r="CWW3"/>
      <c r="CWZ3"/>
      <c r="CXA3"/>
      <c r="CXB3"/>
      <c r="CXE3"/>
      <c r="CXH3"/>
      <c r="CXI3"/>
      <c r="CXJ3"/>
      <c r="CXM3"/>
      <c r="CXP3"/>
      <c r="CXQ3"/>
      <c r="CXR3"/>
      <c r="CXU3"/>
      <c r="CXX3"/>
      <c r="CXY3"/>
      <c r="CXZ3"/>
      <c r="CYC3"/>
      <c r="CYF3"/>
      <c r="CYG3"/>
      <c r="CYH3"/>
      <c r="CYK3"/>
      <c r="CYN3"/>
      <c r="CYO3"/>
      <c r="CYP3"/>
      <c r="CYS3"/>
      <c r="CYV3"/>
      <c r="CYW3"/>
      <c r="CYX3"/>
      <c r="CZA3"/>
      <c r="CZD3"/>
      <c r="CZE3"/>
      <c r="CZF3"/>
      <c r="CZI3"/>
      <c r="CZL3"/>
      <c r="CZM3"/>
      <c r="CZN3"/>
      <c r="CZQ3"/>
      <c r="CZT3"/>
      <c r="CZU3"/>
      <c r="CZV3"/>
      <c r="CZY3"/>
      <c r="DAB3"/>
      <c r="DAC3"/>
      <c r="DAD3"/>
      <c r="DAG3"/>
      <c r="DAJ3"/>
      <c r="DAK3"/>
      <c r="DAL3"/>
      <c r="DAO3"/>
      <c r="DAR3"/>
      <c r="DAS3"/>
      <c r="DAT3"/>
      <c r="DAW3"/>
      <c r="DAZ3"/>
      <c r="DBA3"/>
      <c r="DBB3"/>
      <c r="DBE3"/>
      <c r="DBH3"/>
      <c r="DBI3"/>
      <c r="DBJ3"/>
      <c r="DBM3"/>
      <c r="DBP3"/>
      <c r="DBQ3"/>
      <c r="DBR3"/>
      <c r="DBU3"/>
      <c r="DBX3"/>
      <c r="DBY3"/>
      <c r="DBZ3"/>
      <c r="DCC3"/>
      <c r="DCF3"/>
      <c r="DCG3"/>
      <c r="DCH3"/>
      <c r="DCK3"/>
      <c r="DCN3"/>
      <c r="DCO3"/>
      <c r="DCP3"/>
      <c r="DCS3"/>
      <c r="DCV3"/>
      <c r="DCW3"/>
      <c r="DCX3"/>
      <c r="DDA3"/>
      <c r="DDD3"/>
      <c r="DDE3"/>
      <c r="DDF3"/>
      <c r="DDI3"/>
      <c r="DDL3"/>
      <c r="DDM3"/>
      <c r="DDN3"/>
      <c r="DDQ3"/>
      <c r="DDT3"/>
      <c r="DDU3"/>
      <c r="DDV3"/>
      <c r="DDY3"/>
      <c r="DEB3"/>
      <c r="DEC3"/>
      <c r="DED3"/>
      <c r="DEG3"/>
      <c r="DEJ3"/>
      <c r="DEK3"/>
      <c r="DEL3"/>
      <c r="DEO3"/>
      <c r="DER3"/>
      <c r="DES3"/>
      <c r="DET3"/>
      <c r="DEW3"/>
      <c r="DEZ3"/>
      <c r="DFA3"/>
      <c r="DFB3"/>
      <c r="DFE3"/>
      <c r="DFH3"/>
      <c r="DFI3"/>
      <c r="DFJ3"/>
      <c r="DFM3"/>
      <c r="DFP3"/>
      <c r="DFQ3"/>
      <c r="DFR3"/>
      <c r="DFU3"/>
      <c r="DFX3"/>
      <c r="DFY3"/>
      <c r="DFZ3"/>
      <c r="DGC3"/>
      <c r="DGF3"/>
      <c r="DGG3"/>
      <c r="DGH3"/>
      <c r="DGK3"/>
      <c r="DGN3"/>
      <c r="DGO3"/>
      <c r="DGP3"/>
      <c r="DGS3"/>
      <c r="DGV3"/>
      <c r="DGW3"/>
      <c r="DGX3"/>
      <c r="DHA3"/>
      <c r="DHD3"/>
      <c r="DHE3"/>
      <c r="DHF3"/>
      <c r="DHI3"/>
      <c r="DHL3"/>
      <c r="DHM3"/>
      <c r="DHN3"/>
      <c r="DHQ3"/>
      <c r="DHT3"/>
      <c r="DHU3"/>
      <c r="DHV3"/>
      <c r="DHY3"/>
      <c r="DIB3"/>
      <c r="DIC3"/>
      <c r="DID3"/>
      <c r="DIG3"/>
      <c r="DIJ3"/>
      <c r="DIK3"/>
      <c r="DIL3"/>
      <c r="DIO3"/>
      <c r="DIR3"/>
      <c r="DIS3"/>
      <c r="DIT3"/>
      <c r="DIW3"/>
      <c r="DIZ3"/>
      <c r="DJA3"/>
      <c r="DJB3"/>
      <c r="DJE3"/>
      <c r="DJH3"/>
      <c r="DJI3"/>
      <c r="DJJ3"/>
      <c r="DJM3"/>
      <c r="DJP3"/>
      <c r="DJQ3"/>
      <c r="DJR3"/>
      <c r="DJU3"/>
      <c r="DJX3"/>
      <c r="DJY3"/>
      <c r="DJZ3"/>
      <c r="DKC3"/>
      <c r="DKF3"/>
      <c r="DKG3"/>
      <c r="DKH3"/>
      <c r="DKK3"/>
      <c r="DKN3"/>
      <c r="DKO3"/>
      <c r="DKP3"/>
      <c r="DKS3"/>
      <c r="DKV3"/>
      <c r="DKW3"/>
      <c r="DKX3"/>
      <c r="DLA3"/>
      <c r="DLD3"/>
      <c r="DLE3"/>
      <c r="DLF3"/>
      <c r="DLI3"/>
      <c r="DLL3"/>
      <c r="DLM3"/>
      <c r="DLN3"/>
      <c r="DLQ3"/>
      <c r="DLT3"/>
      <c r="DLU3"/>
      <c r="DLV3"/>
      <c r="DLY3"/>
      <c r="DMB3"/>
      <c r="DMC3"/>
      <c r="DMD3"/>
      <c r="DMG3"/>
      <c r="DMJ3"/>
      <c r="DMK3"/>
      <c r="DML3"/>
      <c r="DMO3"/>
      <c r="DMR3"/>
      <c r="DMS3"/>
      <c r="DMT3"/>
      <c r="DMW3"/>
      <c r="DMZ3"/>
      <c r="DNA3"/>
      <c r="DNB3"/>
      <c r="DNE3"/>
      <c r="DNH3"/>
      <c r="DNI3"/>
      <c r="DNJ3"/>
      <c r="DNM3"/>
      <c r="DNP3"/>
      <c r="DNQ3"/>
      <c r="DNR3"/>
      <c r="DNU3"/>
      <c r="DNX3"/>
      <c r="DNY3"/>
      <c r="DNZ3"/>
      <c r="DOC3"/>
      <c r="DOF3"/>
      <c r="DOG3"/>
      <c r="DOH3"/>
      <c r="DOK3"/>
      <c r="DON3"/>
      <c r="DOO3"/>
      <c r="DOP3"/>
      <c r="DOS3"/>
      <c r="DOV3"/>
      <c r="DOW3"/>
      <c r="DOX3"/>
      <c r="DPA3"/>
      <c r="DPD3"/>
      <c r="DPE3"/>
      <c r="DPF3"/>
      <c r="DPI3"/>
      <c r="DPL3"/>
      <c r="DPM3"/>
      <c r="DPN3"/>
      <c r="DPQ3"/>
      <c r="DPT3"/>
      <c r="DPU3"/>
      <c r="DPV3"/>
      <c r="DPY3"/>
      <c r="DQB3"/>
      <c r="DQC3"/>
      <c r="DQD3"/>
      <c r="DQG3"/>
      <c r="DQJ3"/>
      <c r="DQK3"/>
      <c r="DQL3"/>
      <c r="DQO3"/>
      <c r="DQR3"/>
      <c r="DQS3"/>
      <c r="DQT3"/>
      <c r="DQW3"/>
      <c r="DQZ3"/>
      <c r="DRA3"/>
      <c r="DRB3"/>
      <c r="DRE3"/>
      <c r="DRH3"/>
      <c r="DRI3"/>
      <c r="DRJ3"/>
      <c r="DRM3"/>
      <c r="DRP3"/>
      <c r="DRQ3"/>
      <c r="DRR3"/>
      <c r="DRU3"/>
      <c r="DRX3"/>
      <c r="DRY3"/>
      <c r="DRZ3"/>
      <c r="DSC3"/>
      <c r="DSF3"/>
      <c r="DSG3"/>
      <c r="DSH3"/>
      <c r="DSK3"/>
      <c r="DSN3"/>
      <c r="DSO3"/>
      <c r="DSP3"/>
      <c r="DSS3"/>
      <c r="DSV3"/>
      <c r="DSW3"/>
      <c r="DSX3"/>
      <c r="DTA3"/>
      <c r="DTD3"/>
      <c r="DTE3"/>
      <c r="DTF3"/>
      <c r="DTI3"/>
      <c r="DTL3"/>
      <c r="DTM3"/>
      <c r="DTN3"/>
      <c r="DTQ3"/>
      <c r="DTT3"/>
      <c r="DTU3"/>
      <c r="DTV3"/>
      <c r="DTY3"/>
      <c r="DUB3"/>
      <c r="DUC3"/>
      <c r="DUD3"/>
      <c r="DUG3"/>
      <c r="DUJ3"/>
      <c r="DUK3"/>
      <c r="DUL3"/>
      <c r="DUO3"/>
      <c r="DUR3"/>
      <c r="DUS3"/>
      <c r="DUT3"/>
      <c r="DUW3"/>
      <c r="DUZ3"/>
      <c r="DVA3"/>
      <c r="DVB3"/>
      <c r="DVE3"/>
      <c r="DVH3"/>
      <c r="DVI3"/>
      <c r="DVJ3"/>
      <c r="DVM3"/>
      <c r="DVP3"/>
      <c r="DVQ3"/>
      <c r="DVR3"/>
      <c r="DVU3"/>
      <c r="DVX3"/>
      <c r="DVY3"/>
      <c r="DVZ3"/>
      <c r="DWC3"/>
      <c r="DWF3"/>
      <c r="DWG3"/>
      <c r="DWH3"/>
      <c r="DWK3"/>
      <c r="DWN3"/>
      <c r="DWO3"/>
      <c r="DWP3"/>
      <c r="DWS3"/>
      <c r="DWV3"/>
      <c r="DWW3"/>
      <c r="DWX3"/>
      <c r="DXA3"/>
      <c r="DXD3"/>
      <c r="DXE3"/>
      <c r="DXF3"/>
      <c r="DXI3"/>
      <c r="DXL3"/>
      <c r="DXM3"/>
      <c r="DXN3"/>
      <c r="DXQ3"/>
      <c r="DXT3"/>
      <c r="DXU3"/>
      <c r="DXV3"/>
      <c r="DXY3"/>
      <c r="DYB3"/>
      <c r="DYC3"/>
      <c r="DYD3"/>
      <c r="DYG3"/>
      <c r="DYJ3"/>
      <c r="DYK3"/>
      <c r="DYL3"/>
      <c r="DYO3"/>
      <c r="DYR3"/>
      <c r="DYS3"/>
      <c r="DYT3"/>
      <c r="DYW3"/>
      <c r="DYZ3"/>
      <c r="DZA3"/>
      <c r="DZB3"/>
      <c r="DZE3"/>
      <c r="DZH3"/>
      <c r="DZI3"/>
      <c r="DZJ3"/>
      <c r="DZM3"/>
      <c r="DZP3"/>
      <c r="DZQ3"/>
      <c r="DZR3"/>
      <c r="DZU3"/>
      <c r="DZX3"/>
      <c r="DZY3"/>
      <c r="DZZ3"/>
      <c r="EAC3"/>
      <c r="EAF3"/>
      <c r="EAG3"/>
      <c r="EAH3"/>
      <c r="EAK3"/>
      <c r="EAN3"/>
      <c r="EAO3"/>
      <c r="EAP3"/>
      <c r="EAS3"/>
      <c r="EAV3"/>
      <c r="EAW3"/>
      <c r="EAX3"/>
      <c r="EBA3"/>
      <c r="EBD3"/>
      <c r="EBE3"/>
      <c r="EBF3"/>
      <c r="EBI3"/>
      <c r="EBL3"/>
      <c r="EBM3"/>
      <c r="EBN3"/>
      <c r="EBQ3"/>
      <c r="EBT3"/>
      <c r="EBU3"/>
      <c r="EBV3"/>
      <c r="EBY3"/>
      <c r="ECB3"/>
      <c r="ECC3"/>
      <c r="ECD3"/>
      <c r="ECG3"/>
      <c r="ECJ3"/>
      <c r="ECK3"/>
      <c r="ECL3"/>
      <c r="ECO3"/>
      <c r="ECR3"/>
      <c r="ECS3"/>
      <c r="ECT3"/>
      <c r="ECW3"/>
      <c r="ECZ3"/>
      <c r="EDA3"/>
      <c r="EDB3"/>
      <c r="EDE3"/>
      <c r="EDH3"/>
      <c r="EDI3"/>
      <c r="EDJ3"/>
      <c r="EDM3"/>
      <c r="EDP3"/>
      <c r="EDQ3"/>
      <c r="EDR3"/>
      <c r="EDU3"/>
      <c r="EDX3"/>
      <c r="EDY3"/>
      <c r="EDZ3"/>
      <c r="EEC3"/>
      <c r="EEF3"/>
      <c r="EEG3"/>
      <c r="EEH3"/>
      <c r="EEK3"/>
      <c r="EEN3"/>
      <c r="EEO3"/>
      <c r="EEP3"/>
      <c r="EES3"/>
      <c r="EEV3"/>
      <c r="EEW3"/>
      <c r="EEX3"/>
      <c r="EFA3"/>
      <c r="EFD3"/>
      <c r="EFE3"/>
      <c r="EFF3"/>
      <c r="EFI3"/>
      <c r="EFL3"/>
      <c r="EFM3"/>
      <c r="EFN3"/>
      <c r="EFQ3"/>
      <c r="EFT3"/>
      <c r="EFU3"/>
      <c r="EFV3"/>
      <c r="EFY3"/>
      <c r="EGB3"/>
      <c r="EGC3"/>
      <c r="EGD3"/>
      <c r="EGG3"/>
      <c r="EGJ3"/>
      <c r="EGK3"/>
      <c r="EGL3"/>
      <c r="EGO3"/>
      <c r="EGR3"/>
      <c r="EGS3"/>
      <c r="EGT3"/>
      <c r="EGW3"/>
      <c r="EGZ3"/>
      <c r="EHA3"/>
      <c r="EHB3"/>
      <c r="EHE3"/>
      <c r="EHH3"/>
      <c r="EHI3"/>
      <c r="EHJ3"/>
      <c r="EHM3"/>
      <c r="EHP3"/>
      <c r="EHQ3"/>
      <c r="EHR3"/>
      <c r="EHU3"/>
      <c r="EHX3"/>
      <c r="EHY3"/>
      <c r="EHZ3"/>
      <c r="EIC3"/>
      <c r="EIF3"/>
      <c r="EIG3"/>
      <c r="EIH3"/>
      <c r="EIK3"/>
      <c r="EIN3"/>
      <c r="EIO3"/>
      <c r="EIP3"/>
      <c r="EIS3"/>
      <c r="EIV3"/>
      <c r="EIW3"/>
      <c r="EIX3"/>
      <c r="EJA3"/>
      <c r="EJD3"/>
      <c r="EJE3"/>
      <c r="EJF3"/>
      <c r="EJI3"/>
      <c r="EJL3"/>
      <c r="EJM3"/>
      <c r="EJN3"/>
      <c r="EJQ3"/>
      <c r="EJT3"/>
      <c r="EJU3"/>
      <c r="EJV3"/>
      <c r="EJY3"/>
      <c r="EKB3"/>
      <c r="EKC3"/>
      <c r="EKD3"/>
      <c r="EKG3"/>
      <c r="EKJ3"/>
      <c r="EKK3"/>
      <c r="EKL3"/>
      <c r="EKO3"/>
      <c r="EKR3"/>
      <c r="EKS3"/>
      <c r="EKT3"/>
      <c r="EKW3"/>
      <c r="EKZ3"/>
      <c r="ELA3"/>
      <c r="ELB3"/>
      <c r="ELE3"/>
      <c r="ELH3"/>
      <c r="ELI3"/>
      <c r="ELJ3"/>
      <c r="ELM3"/>
      <c r="ELP3"/>
      <c r="ELQ3"/>
      <c r="ELR3"/>
      <c r="ELU3"/>
      <c r="ELX3"/>
      <c r="ELY3"/>
      <c r="ELZ3"/>
      <c r="EMC3"/>
      <c r="EMF3"/>
      <c r="EMG3"/>
      <c r="EMH3"/>
      <c r="EMK3"/>
      <c r="EMN3"/>
      <c r="EMO3"/>
      <c r="EMP3"/>
      <c r="EMS3"/>
      <c r="EMV3"/>
      <c r="EMW3"/>
      <c r="EMX3"/>
      <c r="ENA3"/>
      <c r="END3"/>
      <c r="ENE3"/>
      <c r="ENF3"/>
      <c r="ENI3"/>
      <c r="ENL3"/>
      <c r="ENM3"/>
      <c r="ENN3"/>
      <c r="ENQ3"/>
      <c r="ENT3"/>
      <c r="ENU3"/>
      <c r="ENV3"/>
      <c r="ENY3"/>
      <c r="EOB3"/>
      <c r="EOC3"/>
      <c r="EOD3"/>
      <c r="EOG3"/>
      <c r="EOJ3"/>
      <c r="EOK3"/>
      <c r="EOL3"/>
      <c r="EOO3"/>
      <c r="EOR3"/>
      <c r="EOS3"/>
      <c r="EOT3"/>
      <c r="EOW3"/>
      <c r="EOZ3"/>
      <c r="EPA3"/>
      <c r="EPB3"/>
      <c r="EPE3"/>
      <c r="EPH3"/>
      <c r="EPI3"/>
      <c r="EPJ3"/>
      <c r="EPM3"/>
      <c r="EPP3"/>
      <c r="EPQ3"/>
      <c r="EPR3"/>
      <c r="EPU3"/>
      <c r="EPX3"/>
      <c r="EPY3"/>
      <c r="EPZ3"/>
      <c r="EQC3"/>
      <c r="EQF3"/>
      <c r="EQG3"/>
      <c r="EQH3"/>
      <c r="EQK3"/>
      <c r="EQN3"/>
      <c r="EQO3"/>
      <c r="EQP3"/>
      <c r="EQS3"/>
      <c r="EQV3"/>
      <c r="EQW3"/>
      <c r="EQX3"/>
      <c r="ERA3"/>
      <c r="ERD3"/>
      <c r="ERE3"/>
      <c r="ERF3"/>
      <c r="ERI3"/>
      <c r="ERL3"/>
      <c r="ERM3"/>
      <c r="ERN3"/>
      <c r="ERQ3"/>
      <c r="ERT3"/>
      <c r="ERU3"/>
      <c r="ERV3"/>
      <c r="ERY3"/>
      <c r="ESB3"/>
      <c r="ESC3"/>
      <c r="ESD3"/>
      <c r="ESG3"/>
      <c r="ESJ3"/>
      <c r="ESK3"/>
      <c r="ESL3"/>
      <c r="ESO3"/>
      <c r="ESR3"/>
      <c r="ESS3"/>
      <c r="EST3"/>
      <c r="ESW3"/>
      <c r="ESZ3"/>
      <c r="ETA3"/>
      <c r="ETB3"/>
      <c r="ETE3"/>
      <c r="ETH3"/>
      <c r="ETI3"/>
      <c r="ETJ3"/>
      <c r="ETM3"/>
      <c r="ETP3"/>
      <c r="ETQ3"/>
      <c r="ETR3"/>
      <c r="ETU3"/>
      <c r="ETX3"/>
      <c r="ETY3"/>
      <c r="ETZ3"/>
      <c r="EUC3"/>
      <c r="EUF3"/>
      <c r="EUG3"/>
      <c r="EUH3"/>
      <c r="EUK3"/>
      <c r="EUN3"/>
      <c r="EUO3"/>
      <c r="EUP3"/>
      <c r="EUS3"/>
      <c r="EUV3"/>
      <c r="EUW3"/>
      <c r="EUX3"/>
      <c r="EVA3"/>
      <c r="EVD3"/>
      <c r="EVE3"/>
      <c r="EVF3"/>
      <c r="EVI3"/>
      <c r="EVL3"/>
      <c r="EVM3"/>
      <c r="EVN3"/>
      <c r="EVQ3"/>
      <c r="EVT3"/>
      <c r="EVU3"/>
      <c r="EVV3"/>
      <c r="EVY3"/>
      <c r="EWB3"/>
      <c r="EWC3"/>
      <c r="EWD3"/>
      <c r="EWG3"/>
      <c r="EWJ3"/>
      <c r="EWK3"/>
      <c r="EWL3"/>
      <c r="EWO3"/>
      <c r="EWR3"/>
      <c r="EWS3"/>
      <c r="EWT3"/>
      <c r="EWW3"/>
      <c r="EWZ3"/>
      <c r="EXA3"/>
      <c r="EXB3"/>
      <c r="EXE3"/>
      <c r="EXH3"/>
      <c r="EXI3"/>
      <c r="EXJ3"/>
      <c r="EXM3"/>
      <c r="EXP3"/>
      <c r="EXQ3"/>
      <c r="EXR3"/>
      <c r="EXU3"/>
      <c r="EXX3"/>
      <c r="EXY3"/>
      <c r="EXZ3"/>
      <c r="EYC3"/>
      <c r="EYF3"/>
      <c r="EYG3"/>
      <c r="EYH3"/>
      <c r="EYK3"/>
      <c r="EYN3"/>
      <c r="EYO3"/>
      <c r="EYP3"/>
      <c r="EYS3"/>
      <c r="EYV3"/>
      <c r="EYW3"/>
      <c r="EYX3"/>
      <c r="EZA3"/>
      <c r="EZD3"/>
      <c r="EZE3"/>
      <c r="EZF3"/>
      <c r="EZI3"/>
      <c r="EZL3"/>
      <c r="EZM3"/>
      <c r="EZN3"/>
      <c r="EZQ3"/>
      <c r="EZT3"/>
      <c r="EZU3"/>
      <c r="EZV3"/>
      <c r="EZY3"/>
      <c r="FAB3"/>
      <c r="FAC3"/>
      <c r="FAD3"/>
      <c r="FAG3"/>
      <c r="FAJ3"/>
      <c r="FAK3"/>
      <c r="FAL3"/>
      <c r="FAO3"/>
      <c r="FAR3"/>
      <c r="FAS3"/>
      <c r="FAT3"/>
      <c r="FAW3"/>
      <c r="FAZ3"/>
      <c r="FBA3"/>
      <c r="FBB3"/>
      <c r="FBE3"/>
      <c r="FBH3"/>
      <c r="FBI3"/>
      <c r="FBJ3"/>
      <c r="FBM3"/>
      <c r="FBP3"/>
      <c r="FBQ3"/>
      <c r="FBR3"/>
      <c r="FBU3"/>
      <c r="FBX3"/>
      <c r="FBY3"/>
      <c r="FBZ3"/>
      <c r="FCC3"/>
      <c r="FCF3"/>
      <c r="FCG3"/>
      <c r="FCH3"/>
      <c r="FCK3"/>
      <c r="FCN3"/>
      <c r="FCO3"/>
      <c r="FCP3"/>
      <c r="FCS3"/>
      <c r="FCV3"/>
      <c r="FCW3"/>
      <c r="FCX3"/>
      <c r="FDA3"/>
      <c r="FDD3"/>
      <c r="FDE3"/>
      <c r="FDF3"/>
      <c r="FDI3"/>
      <c r="FDL3"/>
      <c r="FDM3"/>
      <c r="FDN3"/>
      <c r="FDQ3"/>
      <c r="FDT3"/>
      <c r="FDU3"/>
      <c r="FDV3"/>
      <c r="FDY3"/>
      <c r="FEB3"/>
      <c r="FEC3"/>
      <c r="FED3"/>
      <c r="FEG3"/>
      <c r="FEJ3"/>
      <c r="FEK3"/>
      <c r="FEL3"/>
      <c r="FEO3"/>
      <c r="FER3"/>
      <c r="FES3"/>
      <c r="FET3"/>
      <c r="FEW3"/>
      <c r="FEZ3"/>
      <c r="FFA3"/>
      <c r="FFB3"/>
      <c r="FFE3"/>
      <c r="FFH3"/>
      <c r="FFI3"/>
      <c r="FFJ3"/>
      <c r="FFM3"/>
      <c r="FFP3"/>
      <c r="FFQ3"/>
      <c r="FFR3"/>
      <c r="FFU3"/>
      <c r="FFX3"/>
      <c r="FFY3"/>
      <c r="FFZ3"/>
      <c r="FGC3"/>
      <c r="FGF3"/>
      <c r="FGG3"/>
      <c r="FGH3"/>
      <c r="FGK3"/>
      <c r="FGN3"/>
      <c r="FGO3"/>
      <c r="FGP3"/>
      <c r="FGS3"/>
      <c r="FGV3"/>
      <c r="FGW3"/>
      <c r="FGX3"/>
      <c r="FHA3"/>
      <c r="FHD3"/>
      <c r="FHE3"/>
      <c r="FHF3"/>
      <c r="FHI3"/>
      <c r="FHL3"/>
      <c r="FHM3"/>
      <c r="FHN3"/>
      <c r="FHQ3"/>
      <c r="FHT3"/>
      <c r="FHU3"/>
      <c r="FHV3"/>
      <c r="FHY3"/>
      <c r="FIB3"/>
      <c r="FIC3"/>
      <c r="FID3"/>
      <c r="FIG3"/>
      <c r="FIJ3"/>
      <c r="FIK3"/>
      <c r="FIL3"/>
      <c r="FIO3"/>
      <c r="FIR3"/>
      <c r="FIS3"/>
      <c r="FIT3"/>
      <c r="FIW3"/>
      <c r="FIZ3"/>
      <c r="FJA3"/>
      <c r="FJB3"/>
      <c r="FJE3"/>
      <c r="FJH3"/>
      <c r="FJI3"/>
      <c r="FJJ3"/>
      <c r="FJM3"/>
      <c r="FJP3"/>
      <c r="FJQ3"/>
      <c r="FJR3"/>
      <c r="FJU3"/>
      <c r="FJX3"/>
      <c r="FJY3"/>
      <c r="FJZ3"/>
      <c r="FKC3"/>
      <c r="FKF3"/>
      <c r="FKG3"/>
      <c r="FKH3"/>
      <c r="FKK3"/>
      <c r="FKN3"/>
      <c r="FKO3"/>
      <c r="FKP3"/>
      <c r="FKS3"/>
      <c r="FKV3"/>
      <c r="FKW3"/>
      <c r="FKX3"/>
      <c r="FLA3"/>
      <c r="FLD3"/>
      <c r="FLE3"/>
      <c r="FLF3"/>
      <c r="FLI3"/>
      <c r="FLL3"/>
      <c r="FLM3"/>
      <c r="FLN3"/>
      <c r="FLQ3"/>
      <c r="FLT3"/>
      <c r="FLU3"/>
      <c r="FLV3"/>
      <c r="FLY3"/>
      <c r="FMB3"/>
      <c r="FMC3"/>
      <c r="FMD3"/>
      <c r="FMG3"/>
      <c r="FMJ3"/>
      <c r="FMK3"/>
      <c r="FML3"/>
      <c r="FMO3"/>
      <c r="FMR3"/>
      <c r="FMS3"/>
      <c r="FMT3"/>
      <c r="FMW3"/>
      <c r="FMZ3"/>
      <c r="FNA3"/>
      <c r="FNB3"/>
      <c r="FNE3"/>
      <c r="FNH3"/>
      <c r="FNI3"/>
      <c r="FNJ3"/>
      <c r="FNM3"/>
      <c r="FNP3"/>
      <c r="FNQ3"/>
      <c r="FNR3"/>
      <c r="FNU3"/>
      <c r="FNX3"/>
      <c r="FNY3"/>
      <c r="FNZ3"/>
      <c r="FOC3"/>
      <c r="FOF3"/>
      <c r="FOG3"/>
      <c r="FOH3"/>
      <c r="FOK3"/>
      <c r="FON3"/>
      <c r="FOO3"/>
      <c r="FOP3"/>
      <c r="FOS3"/>
      <c r="FOV3"/>
      <c r="FOW3"/>
      <c r="FOX3"/>
      <c r="FPA3"/>
      <c r="FPD3"/>
      <c r="FPE3"/>
      <c r="FPF3"/>
      <c r="FPI3"/>
      <c r="FPL3"/>
      <c r="FPM3"/>
      <c r="FPN3"/>
      <c r="FPQ3"/>
      <c r="FPT3"/>
      <c r="FPU3"/>
      <c r="FPV3"/>
      <c r="FPY3"/>
      <c r="FQB3"/>
      <c r="FQC3"/>
      <c r="FQD3"/>
      <c r="FQG3"/>
      <c r="FQJ3"/>
      <c r="FQK3"/>
      <c r="FQL3"/>
      <c r="FQO3"/>
      <c r="FQR3"/>
      <c r="FQS3"/>
      <c r="FQT3"/>
      <c r="FQW3"/>
      <c r="FQZ3"/>
      <c r="FRA3"/>
      <c r="FRB3"/>
      <c r="FRE3"/>
      <c r="FRH3"/>
      <c r="FRI3"/>
      <c r="FRJ3"/>
      <c r="FRM3"/>
      <c r="FRP3"/>
      <c r="FRQ3"/>
      <c r="FRR3"/>
      <c r="FRU3"/>
      <c r="FRX3"/>
      <c r="FRY3"/>
      <c r="FRZ3"/>
      <c r="FSC3"/>
      <c r="FSF3"/>
      <c r="FSG3"/>
      <c r="FSH3"/>
      <c r="FSK3"/>
      <c r="FSN3"/>
      <c r="FSO3"/>
      <c r="FSP3"/>
      <c r="FSS3"/>
      <c r="FSV3"/>
      <c r="FSW3"/>
      <c r="FSX3"/>
      <c r="FTA3"/>
      <c r="FTD3"/>
      <c r="FTE3"/>
      <c r="FTF3"/>
      <c r="FTI3"/>
      <c r="FTL3"/>
      <c r="FTM3"/>
      <c r="FTN3"/>
      <c r="FTQ3"/>
      <c r="FTT3"/>
      <c r="FTU3"/>
      <c r="FTV3"/>
      <c r="FTY3"/>
      <c r="FUB3"/>
      <c r="FUC3"/>
      <c r="FUD3"/>
      <c r="FUG3"/>
      <c r="FUJ3"/>
      <c r="FUK3"/>
      <c r="FUL3"/>
      <c r="FUO3"/>
      <c r="FUR3"/>
      <c r="FUS3"/>
      <c r="FUT3"/>
      <c r="FUW3"/>
      <c r="FUZ3"/>
      <c r="FVA3"/>
      <c r="FVB3"/>
      <c r="FVE3"/>
      <c r="FVH3"/>
      <c r="FVI3"/>
      <c r="FVJ3"/>
      <c r="FVM3"/>
      <c r="FVP3"/>
      <c r="FVQ3"/>
      <c r="FVR3"/>
      <c r="FVU3"/>
      <c r="FVX3"/>
      <c r="FVY3"/>
      <c r="FVZ3"/>
      <c r="FWC3"/>
      <c r="FWF3"/>
      <c r="FWG3"/>
      <c r="FWH3"/>
      <c r="FWK3"/>
      <c r="FWN3"/>
      <c r="FWO3"/>
      <c r="FWP3"/>
      <c r="FWS3"/>
      <c r="FWV3"/>
      <c r="FWW3"/>
      <c r="FWX3"/>
      <c r="FXA3"/>
      <c r="FXD3"/>
      <c r="FXE3"/>
      <c r="FXF3"/>
      <c r="FXI3"/>
      <c r="FXL3"/>
      <c r="FXM3"/>
      <c r="FXN3"/>
      <c r="FXQ3"/>
      <c r="FXT3"/>
      <c r="FXU3"/>
      <c r="FXV3"/>
      <c r="FXY3"/>
      <c r="FYB3"/>
      <c r="FYC3"/>
      <c r="FYD3"/>
      <c r="FYG3"/>
      <c r="FYJ3"/>
      <c r="FYK3"/>
      <c r="FYL3"/>
      <c r="FYO3"/>
      <c r="FYR3"/>
      <c r="FYS3"/>
      <c r="FYT3"/>
      <c r="FYW3"/>
      <c r="FYZ3"/>
      <c r="FZA3"/>
      <c r="FZB3"/>
      <c r="FZE3"/>
      <c r="FZH3"/>
      <c r="FZI3"/>
      <c r="FZJ3"/>
      <c r="FZM3"/>
      <c r="FZP3"/>
      <c r="FZQ3"/>
      <c r="FZR3"/>
      <c r="FZU3"/>
      <c r="FZX3"/>
      <c r="FZY3"/>
      <c r="FZZ3"/>
      <c r="GAC3"/>
      <c r="GAF3"/>
      <c r="GAG3"/>
      <c r="GAH3"/>
      <c r="GAK3"/>
      <c r="GAN3"/>
      <c r="GAO3"/>
      <c r="GAP3"/>
      <c r="GAS3"/>
      <c r="GAV3"/>
      <c r="GAW3"/>
      <c r="GAX3"/>
      <c r="GBA3"/>
      <c r="GBD3"/>
      <c r="GBE3"/>
      <c r="GBF3"/>
      <c r="GBI3"/>
      <c r="GBL3"/>
      <c r="GBM3"/>
      <c r="GBN3"/>
      <c r="GBQ3"/>
      <c r="GBT3"/>
      <c r="GBU3"/>
      <c r="GBV3"/>
      <c r="GBY3"/>
      <c r="GCB3"/>
      <c r="GCC3"/>
      <c r="GCD3"/>
      <c r="GCG3"/>
      <c r="GCJ3"/>
      <c r="GCK3"/>
      <c r="GCL3"/>
      <c r="GCO3"/>
      <c r="GCR3"/>
      <c r="GCS3"/>
      <c r="GCT3"/>
      <c r="GCW3"/>
      <c r="GCZ3"/>
      <c r="GDA3"/>
      <c r="GDB3"/>
      <c r="GDE3"/>
      <c r="GDH3"/>
      <c r="GDI3"/>
      <c r="GDJ3"/>
      <c r="GDM3"/>
      <c r="GDP3"/>
      <c r="GDQ3"/>
      <c r="GDR3"/>
      <c r="GDU3"/>
      <c r="GDX3"/>
      <c r="GDY3"/>
      <c r="GDZ3"/>
      <c r="GEC3"/>
      <c r="GEF3"/>
      <c r="GEG3"/>
      <c r="GEH3"/>
      <c r="GEK3"/>
      <c r="GEN3"/>
      <c r="GEO3"/>
      <c r="GEP3"/>
      <c r="GES3"/>
      <c r="GEV3"/>
      <c r="GEW3"/>
      <c r="GEX3"/>
      <c r="GFA3"/>
      <c r="GFD3"/>
      <c r="GFE3"/>
      <c r="GFF3"/>
      <c r="GFI3"/>
      <c r="GFL3"/>
      <c r="GFM3"/>
      <c r="GFN3"/>
      <c r="GFQ3"/>
      <c r="GFT3"/>
      <c r="GFU3"/>
      <c r="GFV3"/>
      <c r="GFY3"/>
      <c r="GGB3"/>
      <c r="GGC3"/>
      <c r="GGD3"/>
      <c r="GGG3"/>
      <c r="GGJ3"/>
      <c r="GGK3"/>
      <c r="GGL3"/>
      <c r="GGO3"/>
      <c r="GGR3"/>
      <c r="GGS3"/>
      <c r="GGT3"/>
      <c r="GGW3"/>
      <c r="GGZ3"/>
      <c r="GHA3"/>
      <c r="GHB3"/>
      <c r="GHE3"/>
      <c r="GHH3"/>
      <c r="GHI3"/>
      <c r="GHJ3"/>
      <c r="GHM3"/>
      <c r="GHP3"/>
      <c r="GHQ3"/>
      <c r="GHR3"/>
      <c r="GHU3"/>
      <c r="GHX3"/>
      <c r="GHY3"/>
      <c r="GHZ3"/>
      <c r="GIC3"/>
      <c r="GIF3"/>
      <c r="GIG3"/>
      <c r="GIH3"/>
      <c r="GIK3"/>
      <c r="GIN3"/>
      <c r="GIO3"/>
      <c r="GIP3"/>
      <c r="GIS3"/>
      <c r="GIV3"/>
      <c r="GIW3"/>
      <c r="GIX3"/>
      <c r="GJA3"/>
      <c r="GJD3"/>
      <c r="GJE3"/>
      <c r="GJF3"/>
      <c r="GJI3"/>
      <c r="GJL3"/>
      <c r="GJM3"/>
      <c r="GJN3"/>
      <c r="GJQ3"/>
      <c r="GJT3"/>
      <c r="GJU3"/>
      <c r="GJV3"/>
      <c r="GJY3"/>
      <c r="GKB3"/>
      <c r="GKC3"/>
      <c r="GKD3"/>
      <c r="GKG3"/>
      <c r="GKJ3"/>
      <c r="GKK3"/>
      <c r="GKL3"/>
      <c r="GKO3"/>
      <c r="GKR3"/>
      <c r="GKS3"/>
      <c r="GKT3"/>
      <c r="GKW3"/>
      <c r="GKZ3"/>
      <c r="GLA3"/>
      <c r="GLB3"/>
      <c r="GLE3"/>
      <c r="GLH3"/>
      <c r="GLI3"/>
      <c r="GLJ3"/>
      <c r="GLM3"/>
      <c r="GLP3"/>
      <c r="GLQ3"/>
      <c r="GLR3"/>
      <c r="GLU3"/>
      <c r="GLX3"/>
      <c r="GLY3"/>
      <c r="GLZ3"/>
      <c r="GMC3"/>
      <c r="GMF3"/>
      <c r="GMG3"/>
      <c r="GMH3"/>
      <c r="GMK3"/>
      <c r="GMN3"/>
      <c r="GMO3"/>
      <c r="GMP3"/>
      <c r="GMS3"/>
      <c r="GMV3"/>
      <c r="GMW3"/>
      <c r="GMX3"/>
      <c r="GNA3"/>
      <c r="GND3"/>
      <c r="GNE3"/>
      <c r="GNF3"/>
      <c r="GNI3"/>
      <c r="GNL3"/>
      <c r="GNM3"/>
      <c r="GNN3"/>
      <c r="GNQ3"/>
      <c r="GNT3"/>
      <c r="GNU3"/>
      <c r="GNV3"/>
      <c r="GNY3"/>
      <c r="GOB3"/>
      <c r="GOC3"/>
      <c r="GOD3"/>
      <c r="GOG3"/>
      <c r="GOJ3"/>
      <c r="GOK3"/>
      <c r="GOL3"/>
      <c r="GOO3"/>
      <c r="GOR3"/>
      <c r="GOS3"/>
      <c r="GOT3"/>
      <c r="GOW3"/>
      <c r="GOZ3"/>
      <c r="GPA3"/>
      <c r="GPB3"/>
      <c r="GPE3"/>
      <c r="GPH3"/>
      <c r="GPI3"/>
      <c r="GPJ3"/>
      <c r="GPM3"/>
      <c r="GPP3"/>
      <c r="GPQ3"/>
      <c r="GPR3"/>
      <c r="GPU3"/>
      <c r="GPX3"/>
      <c r="GPY3"/>
      <c r="GPZ3"/>
      <c r="GQC3"/>
      <c r="GQF3"/>
      <c r="GQG3"/>
      <c r="GQH3"/>
      <c r="GQK3"/>
      <c r="GQN3"/>
      <c r="GQO3"/>
      <c r="GQP3"/>
      <c r="GQS3"/>
      <c r="GQV3"/>
      <c r="GQW3"/>
      <c r="GQX3"/>
      <c r="GRA3"/>
      <c r="GRD3"/>
      <c r="GRE3"/>
      <c r="GRF3"/>
      <c r="GRI3"/>
      <c r="GRL3"/>
      <c r="GRM3"/>
      <c r="GRN3"/>
      <c r="GRQ3"/>
      <c r="GRT3"/>
      <c r="GRU3"/>
      <c r="GRV3"/>
      <c r="GRY3"/>
      <c r="GSB3"/>
      <c r="GSC3"/>
      <c r="GSD3"/>
      <c r="GSG3"/>
      <c r="GSJ3"/>
      <c r="GSK3"/>
      <c r="GSL3"/>
      <c r="GSO3"/>
      <c r="GSR3"/>
      <c r="GSS3"/>
      <c r="GST3"/>
      <c r="GSW3"/>
      <c r="GSZ3"/>
      <c r="GTA3"/>
      <c r="GTB3"/>
      <c r="GTE3"/>
      <c r="GTH3"/>
      <c r="GTI3"/>
      <c r="GTJ3"/>
      <c r="GTM3"/>
      <c r="GTP3"/>
      <c r="GTQ3"/>
      <c r="GTR3"/>
      <c r="GTU3"/>
      <c r="GTX3"/>
      <c r="GTY3"/>
      <c r="GTZ3"/>
      <c r="GUC3"/>
      <c r="GUF3"/>
      <c r="GUG3"/>
      <c r="GUH3"/>
      <c r="GUK3"/>
      <c r="GUN3"/>
      <c r="GUO3"/>
      <c r="GUP3"/>
      <c r="GUS3"/>
      <c r="GUV3"/>
      <c r="GUW3"/>
      <c r="GUX3"/>
      <c r="GVA3"/>
      <c r="GVD3"/>
      <c r="GVE3"/>
      <c r="GVF3"/>
      <c r="GVI3"/>
      <c r="GVL3"/>
      <c r="GVM3"/>
      <c r="GVN3"/>
      <c r="GVQ3"/>
      <c r="GVT3"/>
      <c r="GVU3"/>
      <c r="GVV3"/>
      <c r="GVY3"/>
      <c r="GWB3"/>
      <c r="GWC3"/>
      <c r="GWD3"/>
      <c r="GWG3"/>
      <c r="GWJ3"/>
      <c r="GWK3"/>
      <c r="GWL3"/>
      <c r="GWO3"/>
      <c r="GWR3"/>
      <c r="GWS3"/>
      <c r="GWT3"/>
      <c r="GWW3"/>
      <c r="GWZ3"/>
      <c r="GXA3"/>
      <c r="GXB3"/>
      <c r="GXE3"/>
      <c r="GXH3"/>
      <c r="GXI3"/>
      <c r="GXJ3"/>
      <c r="GXM3"/>
      <c r="GXP3"/>
      <c r="GXQ3"/>
      <c r="GXR3"/>
      <c r="GXU3"/>
      <c r="GXX3"/>
      <c r="GXY3"/>
      <c r="GXZ3"/>
      <c r="GYC3"/>
      <c r="GYF3"/>
      <c r="GYG3"/>
      <c r="GYH3"/>
      <c r="GYK3"/>
      <c r="GYN3"/>
      <c r="GYO3"/>
      <c r="GYP3"/>
      <c r="GYS3"/>
      <c r="GYV3"/>
      <c r="GYW3"/>
      <c r="GYX3"/>
      <c r="GZA3"/>
      <c r="GZD3"/>
      <c r="GZE3"/>
      <c r="GZF3"/>
      <c r="GZI3"/>
      <c r="GZL3"/>
      <c r="GZM3"/>
      <c r="GZN3"/>
      <c r="GZQ3"/>
      <c r="GZT3"/>
      <c r="GZU3"/>
      <c r="GZV3"/>
      <c r="GZY3"/>
      <c r="HAB3"/>
      <c r="HAC3"/>
      <c r="HAD3"/>
      <c r="HAG3"/>
      <c r="HAJ3"/>
      <c r="HAK3"/>
      <c r="HAL3"/>
      <c r="HAO3"/>
      <c r="HAR3"/>
      <c r="HAS3"/>
      <c r="HAT3"/>
      <c r="HAW3"/>
      <c r="HAZ3"/>
      <c r="HBA3"/>
      <c r="HBB3"/>
      <c r="HBE3"/>
      <c r="HBH3"/>
      <c r="HBI3"/>
      <c r="HBJ3"/>
      <c r="HBM3"/>
      <c r="HBP3"/>
      <c r="HBQ3"/>
      <c r="HBR3"/>
      <c r="HBU3"/>
      <c r="HBX3"/>
      <c r="HBY3"/>
      <c r="HBZ3"/>
      <c r="HCC3"/>
      <c r="HCF3"/>
      <c r="HCG3"/>
      <c r="HCH3"/>
      <c r="HCK3"/>
      <c r="HCN3"/>
      <c r="HCO3"/>
      <c r="HCP3"/>
      <c r="HCS3"/>
      <c r="HCV3"/>
      <c r="HCW3"/>
      <c r="HCX3"/>
      <c r="HDA3"/>
      <c r="HDD3"/>
      <c r="HDE3"/>
      <c r="HDF3"/>
      <c r="HDI3"/>
      <c r="HDL3"/>
      <c r="HDM3"/>
      <c r="HDN3"/>
      <c r="HDQ3"/>
      <c r="HDT3"/>
      <c r="HDU3"/>
      <c r="HDV3"/>
      <c r="HDY3"/>
      <c r="HEB3"/>
      <c r="HEC3"/>
      <c r="HED3"/>
      <c r="HEG3"/>
      <c r="HEJ3"/>
      <c r="HEK3"/>
      <c r="HEL3"/>
      <c r="HEO3"/>
      <c r="HER3"/>
      <c r="HES3"/>
      <c r="HET3"/>
      <c r="HEW3"/>
      <c r="HEZ3"/>
      <c r="HFA3"/>
      <c r="HFB3"/>
      <c r="HFE3"/>
      <c r="HFH3"/>
      <c r="HFI3"/>
      <c r="HFJ3"/>
      <c r="HFM3"/>
      <c r="HFP3"/>
      <c r="HFQ3"/>
      <c r="HFR3"/>
      <c r="HFU3"/>
      <c r="HFX3"/>
      <c r="HFY3"/>
      <c r="HFZ3"/>
      <c r="HGC3"/>
      <c r="HGF3"/>
      <c r="HGG3"/>
      <c r="HGH3"/>
      <c r="HGK3"/>
      <c r="HGN3"/>
      <c r="HGO3"/>
      <c r="HGP3"/>
      <c r="HGS3"/>
      <c r="HGV3"/>
      <c r="HGW3"/>
      <c r="HGX3"/>
      <c r="HHA3"/>
      <c r="HHD3"/>
      <c r="HHE3"/>
      <c r="HHF3"/>
      <c r="HHI3"/>
      <c r="HHL3"/>
      <c r="HHM3"/>
      <c r="HHN3"/>
      <c r="HHQ3"/>
      <c r="HHT3"/>
      <c r="HHU3"/>
      <c r="HHV3"/>
      <c r="HHY3"/>
      <c r="HIB3"/>
      <c r="HIC3"/>
      <c r="HID3"/>
      <c r="HIG3"/>
      <c r="HIJ3"/>
      <c r="HIK3"/>
      <c r="HIL3"/>
      <c r="HIO3"/>
      <c r="HIR3"/>
      <c r="HIS3"/>
      <c r="HIT3"/>
      <c r="HIW3"/>
      <c r="HIZ3"/>
      <c r="HJA3"/>
      <c r="HJB3"/>
      <c r="HJE3"/>
      <c r="HJH3"/>
      <c r="HJI3"/>
      <c r="HJJ3"/>
      <c r="HJM3"/>
      <c r="HJP3"/>
      <c r="HJQ3"/>
      <c r="HJR3"/>
      <c r="HJU3"/>
      <c r="HJX3"/>
      <c r="HJY3"/>
      <c r="HJZ3"/>
      <c r="HKC3"/>
      <c r="HKF3"/>
      <c r="HKG3"/>
      <c r="HKH3"/>
      <c r="HKK3"/>
      <c r="HKN3"/>
      <c r="HKO3"/>
      <c r="HKP3"/>
      <c r="HKS3"/>
      <c r="HKV3"/>
      <c r="HKW3"/>
      <c r="HKX3"/>
      <c r="HLA3"/>
      <c r="HLD3"/>
      <c r="HLE3"/>
      <c r="HLF3"/>
      <c r="HLI3"/>
      <c r="HLL3"/>
      <c r="HLM3"/>
      <c r="HLN3"/>
      <c r="HLQ3"/>
      <c r="HLT3"/>
      <c r="HLU3"/>
      <c r="HLV3"/>
      <c r="HLY3"/>
      <c r="HMB3"/>
      <c r="HMC3"/>
      <c r="HMD3"/>
      <c r="HMG3"/>
      <c r="HMJ3"/>
      <c r="HMK3"/>
      <c r="HML3"/>
      <c r="HMO3"/>
      <c r="HMR3"/>
      <c r="HMS3"/>
      <c r="HMT3"/>
      <c r="HMW3"/>
      <c r="HMZ3"/>
      <c r="HNA3"/>
      <c r="HNB3"/>
      <c r="HNE3"/>
      <c r="HNH3"/>
      <c r="HNI3"/>
      <c r="HNJ3"/>
      <c r="HNM3"/>
      <c r="HNP3"/>
      <c r="HNQ3"/>
      <c r="HNR3"/>
      <c r="HNU3"/>
      <c r="HNX3"/>
      <c r="HNY3"/>
      <c r="HNZ3"/>
      <c r="HOC3"/>
      <c r="HOF3"/>
      <c r="HOG3"/>
      <c r="HOH3"/>
      <c r="HOK3"/>
      <c r="HON3"/>
      <c r="HOO3"/>
      <c r="HOP3"/>
      <c r="HOS3"/>
      <c r="HOV3"/>
      <c r="HOW3"/>
      <c r="HOX3"/>
      <c r="HPA3"/>
      <c r="HPD3"/>
      <c r="HPE3"/>
      <c r="HPF3"/>
      <c r="HPI3"/>
      <c r="HPL3"/>
      <c r="HPM3"/>
      <c r="HPN3"/>
      <c r="HPQ3"/>
      <c r="HPT3"/>
      <c r="HPU3"/>
      <c r="HPV3"/>
      <c r="HPY3"/>
      <c r="HQB3"/>
      <c r="HQC3"/>
      <c r="HQD3"/>
      <c r="HQG3"/>
      <c r="HQJ3"/>
      <c r="HQK3"/>
      <c r="HQL3"/>
      <c r="HQO3"/>
      <c r="HQR3"/>
      <c r="HQS3"/>
      <c r="HQT3"/>
      <c r="HQW3"/>
      <c r="HQZ3"/>
      <c r="HRA3"/>
      <c r="HRB3"/>
      <c r="HRE3"/>
      <c r="HRH3"/>
      <c r="HRI3"/>
      <c r="HRJ3"/>
      <c r="HRM3"/>
      <c r="HRP3"/>
      <c r="HRQ3"/>
      <c r="HRR3"/>
      <c r="HRU3"/>
      <c r="HRX3"/>
      <c r="HRY3"/>
      <c r="HRZ3"/>
      <c r="HSC3"/>
      <c r="HSF3"/>
      <c r="HSG3"/>
      <c r="HSH3"/>
      <c r="HSK3"/>
      <c r="HSN3"/>
      <c r="HSO3"/>
      <c r="HSP3"/>
      <c r="HSS3"/>
      <c r="HSV3"/>
      <c r="HSW3"/>
      <c r="HSX3"/>
      <c r="HTA3"/>
      <c r="HTD3"/>
      <c r="HTE3"/>
      <c r="HTF3"/>
      <c r="HTI3"/>
      <c r="HTL3"/>
      <c r="HTM3"/>
      <c r="HTN3"/>
      <c r="HTQ3"/>
      <c r="HTT3"/>
      <c r="HTU3"/>
      <c r="HTV3"/>
      <c r="HTY3"/>
      <c r="HUB3"/>
      <c r="HUC3"/>
      <c r="HUD3"/>
      <c r="HUG3"/>
      <c r="HUJ3"/>
      <c r="HUK3"/>
      <c r="HUL3"/>
      <c r="HUO3"/>
      <c r="HUR3"/>
      <c r="HUS3"/>
      <c r="HUT3"/>
      <c r="HUW3"/>
      <c r="HUZ3"/>
      <c r="HVA3"/>
      <c r="HVB3"/>
      <c r="HVE3"/>
      <c r="HVH3"/>
      <c r="HVI3"/>
      <c r="HVJ3"/>
      <c r="HVM3"/>
      <c r="HVP3"/>
      <c r="HVQ3"/>
      <c r="HVR3"/>
      <c r="HVU3"/>
      <c r="HVX3"/>
      <c r="HVY3"/>
      <c r="HVZ3"/>
      <c r="HWC3"/>
      <c r="HWF3"/>
      <c r="HWG3"/>
      <c r="HWH3"/>
      <c r="HWK3"/>
      <c r="HWN3"/>
      <c r="HWO3"/>
      <c r="HWP3"/>
      <c r="HWS3"/>
      <c r="HWV3"/>
      <c r="HWW3"/>
      <c r="HWX3"/>
      <c r="HXA3"/>
      <c r="HXD3"/>
      <c r="HXE3"/>
      <c r="HXF3"/>
      <c r="HXI3"/>
      <c r="HXL3"/>
      <c r="HXM3"/>
      <c r="HXN3"/>
      <c r="HXQ3"/>
      <c r="HXT3"/>
      <c r="HXU3"/>
      <c r="HXV3"/>
      <c r="HXY3"/>
      <c r="HYB3"/>
      <c r="HYC3"/>
      <c r="HYD3"/>
      <c r="HYG3"/>
      <c r="HYJ3"/>
      <c r="HYK3"/>
      <c r="HYL3"/>
      <c r="HYO3"/>
      <c r="HYR3"/>
      <c r="HYS3"/>
      <c r="HYT3"/>
      <c r="HYW3"/>
      <c r="HYZ3"/>
      <c r="HZA3"/>
      <c r="HZB3"/>
      <c r="HZE3"/>
      <c r="HZH3"/>
      <c r="HZI3"/>
      <c r="HZJ3"/>
      <c r="HZM3"/>
      <c r="HZP3"/>
      <c r="HZQ3"/>
      <c r="HZR3"/>
      <c r="HZU3"/>
      <c r="HZX3"/>
      <c r="HZY3"/>
      <c r="HZZ3"/>
      <c r="IAC3"/>
      <c r="IAF3"/>
      <c r="IAG3"/>
      <c r="IAH3"/>
      <c r="IAK3"/>
      <c r="IAN3"/>
      <c r="IAO3"/>
      <c r="IAP3"/>
      <c r="IAS3"/>
      <c r="IAV3"/>
      <c r="IAW3"/>
      <c r="IAX3"/>
      <c r="IBA3"/>
      <c r="IBD3"/>
      <c r="IBE3"/>
      <c r="IBF3"/>
      <c r="IBI3"/>
      <c r="IBL3"/>
      <c r="IBM3"/>
      <c r="IBN3"/>
      <c r="IBQ3"/>
      <c r="IBT3"/>
      <c r="IBU3"/>
      <c r="IBV3"/>
      <c r="IBY3"/>
      <c r="ICB3"/>
      <c r="ICC3"/>
      <c r="ICD3"/>
      <c r="ICG3"/>
      <c r="ICJ3"/>
      <c r="ICK3"/>
      <c r="ICL3"/>
      <c r="ICO3"/>
      <c r="ICR3"/>
      <c r="ICS3"/>
      <c r="ICT3"/>
      <c r="ICW3"/>
      <c r="ICZ3"/>
      <c r="IDA3"/>
      <c r="IDB3"/>
      <c r="IDE3"/>
      <c r="IDH3"/>
      <c r="IDI3"/>
      <c r="IDJ3"/>
      <c r="IDM3"/>
      <c r="IDP3"/>
      <c r="IDQ3"/>
      <c r="IDR3"/>
      <c r="IDU3"/>
      <c r="IDX3"/>
      <c r="IDY3"/>
      <c r="IDZ3"/>
      <c r="IEC3"/>
      <c r="IEF3"/>
      <c r="IEG3"/>
      <c r="IEH3"/>
      <c r="IEK3"/>
      <c r="IEN3"/>
      <c r="IEO3"/>
      <c r="IEP3"/>
      <c r="IES3"/>
      <c r="IEV3"/>
      <c r="IEW3"/>
      <c r="IEX3"/>
      <c r="IFA3"/>
      <c r="IFD3"/>
      <c r="IFE3"/>
      <c r="IFF3"/>
      <c r="IFI3"/>
      <c r="IFL3"/>
      <c r="IFM3"/>
      <c r="IFN3"/>
      <c r="IFQ3"/>
      <c r="IFT3"/>
      <c r="IFU3"/>
      <c r="IFV3"/>
      <c r="IFY3"/>
      <c r="IGB3"/>
      <c r="IGC3"/>
      <c r="IGD3"/>
      <c r="IGG3"/>
      <c r="IGJ3"/>
      <c r="IGK3"/>
      <c r="IGL3"/>
      <c r="IGO3"/>
      <c r="IGR3"/>
      <c r="IGS3"/>
      <c r="IGT3"/>
      <c r="IGW3"/>
      <c r="IGZ3"/>
      <c r="IHA3"/>
      <c r="IHB3"/>
      <c r="IHE3"/>
      <c r="IHH3"/>
      <c r="IHI3"/>
      <c r="IHJ3"/>
      <c r="IHM3"/>
      <c r="IHP3"/>
      <c r="IHQ3"/>
      <c r="IHR3"/>
      <c r="IHU3"/>
      <c r="IHX3"/>
      <c r="IHY3"/>
      <c r="IHZ3"/>
      <c r="IIC3"/>
      <c r="IIF3"/>
      <c r="IIG3"/>
      <c r="IIH3"/>
      <c r="IIK3"/>
      <c r="IIN3"/>
      <c r="IIO3"/>
      <c r="IIP3"/>
      <c r="IIS3"/>
      <c r="IIV3"/>
      <c r="IIW3"/>
      <c r="IIX3"/>
      <c r="IJA3"/>
      <c r="IJD3"/>
      <c r="IJE3"/>
      <c r="IJF3"/>
      <c r="IJI3"/>
      <c r="IJL3"/>
      <c r="IJM3"/>
      <c r="IJN3"/>
      <c r="IJQ3"/>
      <c r="IJT3"/>
      <c r="IJU3"/>
      <c r="IJV3"/>
      <c r="IJY3"/>
      <c r="IKB3"/>
      <c r="IKC3"/>
      <c r="IKD3"/>
      <c r="IKG3"/>
      <c r="IKJ3"/>
      <c r="IKK3"/>
      <c r="IKL3"/>
      <c r="IKO3"/>
      <c r="IKR3"/>
      <c r="IKS3"/>
      <c r="IKT3"/>
      <c r="IKW3"/>
      <c r="IKZ3"/>
      <c r="ILA3"/>
      <c r="ILB3"/>
      <c r="ILE3"/>
      <c r="ILH3"/>
      <c r="ILI3"/>
      <c r="ILJ3"/>
      <c r="ILM3"/>
      <c r="ILP3"/>
      <c r="ILQ3"/>
      <c r="ILR3"/>
      <c r="ILU3"/>
      <c r="ILX3"/>
      <c r="ILY3"/>
      <c r="ILZ3"/>
      <c r="IMC3"/>
      <c r="IMF3"/>
      <c r="IMG3"/>
      <c r="IMH3"/>
      <c r="IMK3"/>
      <c r="IMN3"/>
      <c r="IMO3"/>
      <c r="IMP3"/>
      <c r="IMS3"/>
      <c r="IMV3"/>
      <c r="IMW3"/>
      <c r="IMX3"/>
      <c r="INA3"/>
      <c r="IND3"/>
      <c r="INE3"/>
      <c r="INF3"/>
      <c r="INI3"/>
      <c r="INL3"/>
      <c r="INM3"/>
      <c r="INN3"/>
      <c r="INQ3"/>
      <c r="INT3"/>
      <c r="INU3"/>
      <c r="INV3"/>
      <c r="INY3"/>
      <c r="IOB3"/>
      <c r="IOC3"/>
      <c r="IOD3"/>
      <c r="IOG3"/>
      <c r="IOJ3"/>
      <c r="IOK3"/>
      <c r="IOL3"/>
      <c r="IOO3"/>
      <c r="IOR3"/>
      <c r="IOS3"/>
      <c r="IOT3"/>
      <c r="IOW3"/>
      <c r="IOZ3"/>
      <c r="IPA3"/>
      <c r="IPB3"/>
      <c r="IPE3"/>
      <c r="IPH3"/>
      <c r="IPI3"/>
      <c r="IPJ3"/>
      <c r="IPM3"/>
      <c r="IPP3"/>
      <c r="IPQ3"/>
      <c r="IPR3"/>
      <c r="IPU3"/>
      <c r="IPX3"/>
      <c r="IPY3"/>
      <c r="IPZ3"/>
      <c r="IQC3"/>
      <c r="IQF3"/>
      <c r="IQG3"/>
      <c r="IQH3"/>
      <c r="IQK3"/>
      <c r="IQN3"/>
      <c r="IQO3"/>
      <c r="IQP3"/>
      <c r="IQS3"/>
      <c r="IQV3"/>
      <c r="IQW3"/>
      <c r="IQX3"/>
      <c r="IRA3"/>
      <c r="IRD3"/>
      <c r="IRE3"/>
      <c r="IRF3"/>
      <c r="IRI3"/>
      <c r="IRL3"/>
      <c r="IRM3"/>
      <c r="IRN3"/>
      <c r="IRQ3"/>
      <c r="IRT3"/>
      <c r="IRU3"/>
      <c r="IRV3"/>
      <c r="IRY3"/>
      <c r="ISB3"/>
      <c r="ISC3"/>
      <c r="ISD3"/>
      <c r="ISG3"/>
      <c r="ISJ3"/>
      <c r="ISK3"/>
      <c r="ISL3"/>
      <c r="ISO3"/>
      <c r="ISR3"/>
      <c r="ISS3"/>
      <c r="IST3"/>
      <c r="ISW3"/>
      <c r="ISZ3"/>
      <c r="ITA3"/>
      <c r="ITB3"/>
      <c r="ITE3"/>
      <c r="ITH3"/>
      <c r="ITI3"/>
      <c r="ITJ3"/>
      <c r="ITM3"/>
      <c r="ITP3"/>
      <c r="ITQ3"/>
      <c r="ITR3"/>
      <c r="ITU3"/>
      <c r="ITX3"/>
      <c r="ITY3"/>
      <c r="ITZ3"/>
      <c r="IUC3"/>
      <c r="IUF3"/>
      <c r="IUG3"/>
      <c r="IUH3"/>
      <c r="IUK3"/>
      <c r="IUN3"/>
      <c r="IUO3"/>
      <c r="IUP3"/>
      <c r="IUS3"/>
      <c r="IUV3"/>
      <c r="IUW3"/>
      <c r="IUX3"/>
      <c r="IVA3"/>
      <c r="IVD3"/>
      <c r="IVE3"/>
      <c r="IVF3"/>
      <c r="IVI3"/>
      <c r="IVL3"/>
      <c r="IVM3"/>
      <c r="IVN3"/>
      <c r="IVQ3"/>
      <c r="IVT3"/>
      <c r="IVU3"/>
      <c r="IVV3"/>
      <c r="IVY3"/>
      <c r="IWB3"/>
      <c r="IWC3"/>
      <c r="IWD3"/>
      <c r="IWG3"/>
      <c r="IWJ3"/>
      <c r="IWK3"/>
      <c r="IWL3"/>
      <c r="IWO3"/>
      <c r="IWR3"/>
      <c r="IWS3"/>
      <c r="IWT3"/>
      <c r="IWW3"/>
      <c r="IWZ3"/>
      <c r="IXA3"/>
      <c r="IXB3"/>
      <c r="IXE3"/>
      <c r="IXH3"/>
      <c r="IXI3"/>
      <c r="IXJ3"/>
      <c r="IXM3"/>
      <c r="IXP3"/>
      <c r="IXQ3"/>
      <c r="IXR3"/>
      <c r="IXU3"/>
      <c r="IXX3"/>
      <c r="IXY3"/>
      <c r="IXZ3"/>
      <c r="IYC3"/>
      <c r="IYF3"/>
      <c r="IYG3"/>
      <c r="IYH3"/>
      <c r="IYK3"/>
      <c r="IYN3"/>
      <c r="IYO3"/>
      <c r="IYP3"/>
      <c r="IYS3"/>
      <c r="IYV3"/>
      <c r="IYW3"/>
      <c r="IYX3"/>
      <c r="IZA3"/>
      <c r="IZD3"/>
      <c r="IZE3"/>
      <c r="IZF3"/>
      <c r="IZI3"/>
      <c r="IZL3"/>
      <c r="IZM3"/>
      <c r="IZN3"/>
      <c r="IZQ3"/>
      <c r="IZT3"/>
      <c r="IZU3"/>
      <c r="IZV3"/>
      <c r="IZY3"/>
      <c r="JAB3"/>
      <c r="JAC3"/>
      <c r="JAD3"/>
      <c r="JAG3"/>
      <c r="JAJ3"/>
      <c r="JAK3"/>
      <c r="JAL3"/>
      <c r="JAO3"/>
      <c r="JAR3"/>
      <c r="JAS3"/>
      <c r="JAT3"/>
      <c r="JAW3"/>
      <c r="JAZ3"/>
      <c r="JBA3"/>
      <c r="JBB3"/>
      <c r="JBE3"/>
      <c r="JBH3"/>
      <c r="JBI3"/>
      <c r="JBJ3"/>
      <c r="JBM3"/>
      <c r="JBP3"/>
      <c r="JBQ3"/>
      <c r="JBR3"/>
      <c r="JBU3"/>
      <c r="JBX3"/>
      <c r="JBY3"/>
      <c r="JBZ3"/>
      <c r="JCC3"/>
      <c r="JCF3"/>
      <c r="JCG3"/>
      <c r="JCH3"/>
      <c r="JCK3"/>
      <c r="JCN3"/>
      <c r="JCO3"/>
      <c r="JCP3"/>
      <c r="JCS3"/>
      <c r="JCV3"/>
      <c r="JCW3"/>
      <c r="JCX3"/>
      <c r="JDA3"/>
      <c r="JDD3"/>
      <c r="JDE3"/>
      <c r="JDF3"/>
      <c r="JDI3"/>
      <c r="JDL3"/>
      <c r="JDM3"/>
      <c r="JDN3"/>
      <c r="JDQ3"/>
      <c r="JDT3"/>
      <c r="JDU3"/>
      <c r="JDV3"/>
      <c r="JDY3"/>
      <c r="JEB3"/>
      <c r="JEC3"/>
      <c r="JED3"/>
      <c r="JEG3"/>
      <c r="JEJ3"/>
      <c r="JEK3"/>
      <c r="JEL3"/>
      <c r="JEO3"/>
      <c r="JER3"/>
      <c r="JES3"/>
      <c r="JET3"/>
      <c r="JEW3"/>
      <c r="JEZ3"/>
      <c r="JFA3"/>
      <c r="JFB3"/>
      <c r="JFE3"/>
      <c r="JFH3"/>
      <c r="JFI3"/>
      <c r="JFJ3"/>
      <c r="JFM3"/>
      <c r="JFP3"/>
      <c r="JFQ3"/>
      <c r="JFR3"/>
      <c r="JFU3"/>
      <c r="JFX3"/>
      <c r="JFY3"/>
      <c r="JFZ3"/>
      <c r="JGC3"/>
      <c r="JGF3"/>
      <c r="JGG3"/>
      <c r="JGH3"/>
      <c r="JGK3"/>
      <c r="JGN3"/>
      <c r="JGO3"/>
      <c r="JGP3"/>
      <c r="JGS3"/>
      <c r="JGV3"/>
      <c r="JGW3"/>
      <c r="JGX3"/>
      <c r="JHA3"/>
      <c r="JHD3"/>
      <c r="JHE3"/>
      <c r="JHF3"/>
      <c r="JHI3"/>
      <c r="JHL3"/>
      <c r="JHM3"/>
      <c r="JHN3"/>
      <c r="JHQ3"/>
      <c r="JHT3"/>
      <c r="JHU3"/>
      <c r="JHV3"/>
      <c r="JHY3"/>
      <c r="JIB3"/>
      <c r="JIC3"/>
      <c r="JID3"/>
      <c r="JIG3"/>
      <c r="JIJ3"/>
      <c r="JIK3"/>
      <c r="JIL3"/>
      <c r="JIO3"/>
      <c r="JIR3"/>
      <c r="JIS3"/>
      <c r="JIT3"/>
      <c r="JIW3"/>
      <c r="JIZ3"/>
      <c r="JJA3"/>
      <c r="JJB3"/>
      <c r="JJE3"/>
      <c r="JJH3"/>
      <c r="JJI3"/>
      <c r="JJJ3"/>
      <c r="JJM3"/>
      <c r="JJP3"/>
      <c r="JJQ3"/>
      <c r="JJR3"/>
      <c r="JJU3"/>
      <c r="JJX3"/>
      <c r="JJY3"/>
      <c r="JJZ3"/>
      <c r="JKC3"/>
      <c r="JKF3"/>
      <c r="JKG3"/>
      <c r="JKH3"/>
      <c r="JKK3"/>
      <c r="JKN3"/>
      <c r="JKO3"/>
      <c r="JKP3"/>
      <c r="JKS3"/>
      <c r="JKV3"/>
      <c r="JKW3"/>
      <c r="JKX3"/>
      <c r="JLA3"/>
      <c r="JLD3"/>
      <c r="JLE3"/>
      <c r="JLF3"/>
      <c r="JLI3"/>
      <c r="JLL3"/>
      <c r="JLM3"/>
      <c r="JLN3"/>
      <c r="JLQ3"/>
      <c r="JLT3"/>
      <c r="JLU3"/>
      <c r="JLV3"/>
      <c r="JLY3"/>
      <c r="JMB3"/>
      <c r="JMC3"/>
      <c r="JMD3"/>
      <c r="JMG3"/>
      <c r="JMJ3"/>
      <c r="JMK3"/>
      <c r="JML3"/>
      <c r="JMO3"/>
      <c r="JMR3"/>
      <c r="JMS3"/>
      <c r="JMT3"/>
      <c r="JMW3"/>
      <c r="JMZ3"/>
      <c r="JNA3"/>
      <c r="JNB3"/>
      <c r="JNE3"/>
      <c r="JNH3"/>
      <c r="JNI3"/>
      <c r="JNJ3"/>
      <c r="JNM3"/>
      <c r="JNP3"/>
      <c r="JNQ3"/>
      <c r="JNR3"/>
      <c r="JNU3"/>
      <c r="JNX3"/>
      <c r="JNY3"/>
      <c r="JNZ3"/>
      <c r="JOC3"/>
      <c r="JOF3"/>
      <c r="JOG3"/>
      <c r="JOH3"/>
      <c r="JOK3"/>
      <c r="JON3"/>
      <c r="JOO3"/>
      <c r="JOP3"/>
      <c r="JOS3"/>
      <c r="JOV3"/>
      <c r="JOW3"/>
      <c r="JOX3"/>
      <c r="JPA3"/>
      <c r="JPD3"/>
      <c r="JPE3"/>
      <c r="JPF3"/>
      <c r="JPI3"/>
      <c r="JPL3"/>
      <c r="JPM3"/>
      <c r="JPN3"/>
      <c r="JPQ3"/>
      <c r="JPT3"/>
      <c r="JPU3"/>
      <c r="JPV3"/>
      <c r="JPY3"/>
      <c r="JQB3"/>
      <c r="JQC3"/>
      <c r="JQD3"/>
      <c r="JQG3"/>
      <c r="JQJ3"/>
      <c r="JQK3"/>
      <c r="JQL3"/>
      <c r="JQO3"/>
      <c r="JQR3"/>
      <c r="JQS3"/>
      <c r="JQT3"/>
      <c r="JQW3"/>
      <c r="JQZ3"/>
      <c r="JRA3"/>
      <c r="JRB3"/>
      <c r="JRE3"/>
      <c r="JRH3"/>
      <c r="JRI3"/>
      <c r="JRJ3"/>
      <c r="JRM3"/>
      <c r="JRP3"/>
      <c r="JRQ3"/>
      <c r="JRR3"/>
      <c r="JRU3"/>
      <c r="JRX3"/>
      <c r="JRY3"/>
      <c r="JRZ3"/>
      <c r="JSC3"/>
      <c r="JSF3"/>
      <c r="JSG3"/>
      <c r="JSH3"/>
      <c r="JSK3"/>
      <c r="JSN3"/>
      <c r="JSO3"/>
      <c r="JSP3"/>
      <c r="JSS3"/>
      <c r="JSV3"/>
      <c r="JSW3"/>
      <c r="JSX3"/>
      <c r="JTA3"/>
      <c r="JTD3"/>
      <c r="JTE3"/>
      <c r="JTF3"/>
      <c r="JTI3"/>
      <c r="JTL3"/>
      <c r="JTM3"/>
      <c r="JTN3"/>
      <c r="JTQ3"/>
      <c r="JTT3"/>
      <c r="JTU3"/>
      <c r="JTV3"/>
      <c r="JTY3"/>
      <c r="JUB3"/>
      <c r="JUC3"/>
      <c r="JUD3"/>
      <c r="JUG3"/>
      <c r="JUJ3"/>
      <c r="JUK3"/>
      <c r="JUL3"/>
      <c r="JUO3"/>
      <c r="JUR3"/>
      <c r="JUS3"/>
      <c r="JUT3"/>
      <c r="JUW3"/>
      <c r="JUZ3"/>
      <c r="JVA3"/>
      <c r="JVB3"/>
      <c r="JVE3"/>
      <c r="JVH3"/>
      <c r="JVI3"/>
      <c r="JVJ3"/>
      <c r="JVM3"/>
      <c r="JVP3"/>
      <c r="JVQ3"/>
      <c r="JVR3"/>
      <c r="JVU3"/>
      <c r="JVX3"/>
      <c r="JVY3"/>
      <c r="JVZ3"/>
      <c r="JWC3"/>
      <c r="JWF3"/>
      <c r="JWG3"/>
      <c r="JWH3"/>
      <c r="JWK3"/>
      <c r="JWN3"/>
      <c r="JWO3"/>
      <c r="JWP3"/>
      <c r="JWS3"/>
      <c r="JWV3"/>
      <c r="JWW3"/>
      <c r="JWX3"/>
      <c r="JXA3"/>
      <c r="JXD3"/>
      <c r="JXE3"/>
      <c r="JXF3"/>
      <c r="JXI3"/>
      <c r="JXL3"/>
      <c r="JXM3"/>
      <c r="JXN3"/>
      <c r="JXQ3"/>
      <c r="JXT3"/>
      <c r="JXU3"/>
      <c r="JXV3"/>
      <c r="JXY3"/>
      <c r="JYB3"/>
      <c r="JYC3"/>
      <c r="JYD3"/>
      <c r="JYG3"/>
      <c r="JYJ3"/>
      <c r="JYK3"/>
      <c r="JYL3"/>
      <c r="JYO3"/>
      <c r="JYR3"/>
      <c r="JYS3"/>
      <c r="JYT3"/>
      <c r="JYW3"/>
      <c r="JYZ3"/>
      <c r="JZA3"/>
      <c r="JZB3"/>
      <c r="JZE3"/>
      <c r="JZH3"/>
      <c r="JZI3"/>
      <c r="JZJ3"/>
      <c r="JZM3"/>
      <c r="JZP3"/>
      <c r="JZQ3"/>
      <c r="JZR3"/>
      <c r="JZU3"/>
      <c r="JZX3"/>
      <c r="JZY3"/>
      <c r="JZZ3"/>
      <c r="KAC3"/>
      <c r="KAF3"/>
      <c r="KAG3"/>
      <c r="KAH3"/>
      <c r="KAK3"/>
      <c r="KAN3"/>
      <c r="KAO3"/>
      <c r="KAP3"/>
      <c r="KAS3"/>
      <c r="KAV3"/>
      <c r="KAW3"/>
      <c r="KAX3"/>
      <c r="KBA3"/>
      <c r="KBD3"/>
      <c r="KBE3"/>
      <c r="KBF3"/>
      <c r="KBI3"/>
      <c r="KBL3"/>
      <c r="KBM3"/>
      <c r="KBN3"/>
      <c r="KBQ3"/>
      <c r="KBT3"/>
      <c r="KBU3"/>
      <c r="KBV3"/>
      <c r="KBY3"/>
      <c r="KCB3"/>
      <c r="KCC3"/>
      <c r="KCD3"/>
      <c r="KCG3"/>
      <c r="KCJ3"/>
      <c r="KCK3"/>
      <c r="KCL3"/>
      <c r="KCO3"/>
      <c r="KCR3"/>
      <c r="KCS3"/>
      <c r="KCT3"/>
      <c r="KCW3"/>
      <c r="KCZ3"/>
      <c r="KDA3"/>
      <c r="KDB3"/>
      <c r="KDE3"/>
      <c r="KDH3"/>
      <c r="KDI3"/>
      <c r="KDJ3"/>
      <c r="KDM3"/>
      <c r="KDP3"/>
      <c r="KDQ3"/>
      <c r="KDR3"/>
      <c r="KDU3"/>
      <c r="KDX3"/>
      <c r="KDY3"/>
      <c r="KDZ3"/>
      <c r="KEC3"/>
      <c r="KEF3"/>
      <c r="KEG3"/>
      <c r="KEH3"/>
      <c r="KEK3"/>
      <c r="KEN3"/>
      <c r="KEO3"/>
      <c r="KEP3"/>
      <c r="KES3"/>
      <c r="KEV3"/>
      <c r="KEW3"/>
      <c r="KEX3"/>
      <c r="KFA3"/>
      <c r="KFD3"/>
      <c r="KFE3"/>
      <c r="KFF3"/>
      <c r="KFI3"/>
      <c r="KFL3"/>
      <c r="KFM3"/>
      <c r="KFN3"/>
      <c r="KFQ3"/>
      <c r="KFT3"/>
      <c r="KFU3"/>
      <c r="KFV3"/>
      <c r="KFY3"/>
      <c r="KGB3"/>
      <c r="KGC3"/>
      <c r="KGD3"/>
      <c r="KGG3"/>
      <c r="KGJ3"/>
      <c r="KGK3"/>
      <c r="KGL3"/>
      <c r="KGO3"/>
      <c r="KGR3"/>
      <c r="KGS3"/>
      <c r="KGT3"/>
      <c r="KGW3"/>
      <c r="KGZ3"/>
      <c r="KHA3"/>
      <c r="KHB3"/>
      <c r="KHE3"/>
      <c r="KHH3"/>
      <c r="KHI3"/>
      <c r="KHJ3"/>
      <c r="KHM3"/>
      <c r="KHP3"/>
      <c r="KHQ3"/>
      <c r="KHR3"/>
      <c r="KHU3"/>
      <c r="KHX3"/>
      <c r="KHY3"/>
      <c r="KHZ3"/>
      <c r="KIC3"/>
      <c r="KIF3"/>
      <c r="KIG3"/>
      <c r="KIH3"/>
      <c r="KIK3"/>
      <c r="KIN3"/>
      <c r="KIO3"/>
      <c r="KIP3"/>
      <c r="KIS3"/>
      <c r="KIV3"/>
      <c r="KIW3"/>
      <c r="KIX3"/>
      <c r="KJA3"/>
      <c r="KJD3"/>
      <c r="KJE3"/>
      <c r="KJF3"/>
      <c r="KJI3"/>
      <c r="KJL3"/>
      <c r="KJM3"/>
      <c r="KJN3"/>
      <c r="KJQ3"/>
      <c r="KJT3"/>
      <c r="KJU3"/>
      <c r="KJV3"/>
      <c r="KJY3"/>
      <c r="KKB3"/>
      <c r="KKC3"/>
      <c r="KKD3"/>
      <c r="KKG3"/>
      <c r="KKJ3"/>
      <c r="KKK3"/>
      <c r="KKL3"/>
      <c r="KKO3"/>
      <c r="KKR3"/>
      <c r="KKS3"/>
      <c r="KKT3"/>
      <c r="KKW3"/>
      <c r="KKZ3"/>
      <c r="KLA3"/>
      <c r="KLB3"/>
      <c r="KLE3"/>
      <c r="KLH3"/>
      <c r="KLI3"/>
      <c r="KLJ3"/>
      <c r="KLM3"/>
      <c r="KLP3"/>
      <c r="KLQ3"/>
      <c r="KLR3"/>
      <c r="KLU3"/>
      <c r="KLX3"/>
      <c r="KLY3"/>
      <c r="KLZ3"/>
      <c r="KMC3"/>
      <c r="KMF3"/>
      <c r="KMG3"/>
      <c r="KMH3"/>
      <c r="KMK3"/>
      <c r="KMN3"/>
      <c r="KMO3"/>
      <c r="KMP3"/>
      <c r="KMS3"/>
      <c r="KMV3"/>
      <c r="KMW3"/>
      <c r="KMX3"/>
      <c r="KNA3"/>
      <c r="KND3"/>
      <c r="KNE3"/>
      <c r="KNF3"/>
      <c r="KNI3"/>
      <c r="KNL3"/>
      <c r="KNM3"/>
      <c r="KNN3"/>
      <c r="KNQ3"/>
      <c r="KNT3"/>
      <c r="KNU3"/>
      <c r="KNV3"/>
      <c r="KNY3"/>
      <c r="KOB3"/>
      <c r="KOC3"/>
      <c r="KOD3"/>
      <c r="KOG3"/>
      <c r="KOJ3"/>
      <c r="KOK3"/>
      <c r="KOL3"/>
      <c r="KOO3"/>
      <c r="KOR3"/>
      <c r="KOS3"/>
      <c r="KOT3"/>
      <c r="KOW3"/>
      <c r="KOZ3"/>
      <c r="KPA3"/>
      <c r="KPB3"/>
      <c r="KPE3"/>
      <c r="KPH3"/>
      <c r="KPI3"/>
      <c r="KPJ3"/>
      <c r="KPM3"/>
      <c r="KPP3"/>
      <c r="KPQ3"/>
      <c r="KPR3"/>
      <c r="KPU3"/>
      <c r="KPX3"/>
      <c r="KPY3"/>
      <c r="KPZ3"/>
      <c r="KQC3"/>
      <c r="KQF3"/>
      <c r="KQG3"/>
      <c r="KQH3"/>
      <c r="KQK3"/>
      <c r="KQN3"/>
      <c r="KQO3"/>
      <c r="KQP3"/>
      <c r="KQS3"/>
      <c r="KQV3"/>
      <c r="KQW3"/>
      <c r="KQX3"/>
      <c r="KRA3"/>
      <c r="KRD3"/>
      <c r="KRE3"/>
      <c r="KRF3"/>
      <c r="KRI3"/>
      <c r="KRL3"/>
      <c r="KRM3"/>
      <c r="KRN3"/>
      <c r="KRQ3"/>
      <c r="KRT3"/>
      <c r="KRU3"/>
      <c r="KRV3"/>
      <c r="KRY3"/>
      <c r="KSB3"/>
      <c r="KSC3"/>
      <c r="KSD3"/>
      <c r="KSG3"/>
      <c r="KSJ3"/>
      <c r="KSK3"/>
      <c r="KSL3"/>
      <c r="KSO3"/>
      <c r="KSR3"/>
      <c r="KSS3"/>
      <c r="KST3"/>
      <c r="KSW3"/>
      <c r="KSZ3"/>
      <c r="KTA3"/>
      <c r="KTB3"/>
      <c r="KTE3"/>
      <c r="KTH3"/>
      <c r="KTI3"/>
      <c r="KTJ3"/>
      <c r="KTM3"/>
      <c r="KTP3"/>
      <c r="KTQ3"/>
      <c r="KTR3"/>
      <c r="KTU3"/>
      <c r="KTX3"/>
      <c r="KTY3"/>
      <c r="KTZ3"/>
      <c r="KUC3"/>
      <c r="KUF3"/>
      <c r="KUG3"/>
      <c r="KUH3"/>
      <c r="KUK3"/>
      <c r="KUN3"/>
      <c r="KUO3"/>
      <c r="KUP3"/>
      <c r="KUS3"/>
      <c r="KUV3"/>
      <c r="KUW3"/>
      <c r="KUX3"/>
      <c r="KVA3"/>
      <c r="KVD3"/>
      <c r="KVE3"/>
      <c r="KVF3"/>
      <c r="KVI3"/>
      <c r="KVL3"/>
      <c r="KVM3"/>
      <c r="KVN3"/>
      <c r="KVQ3"/>
      <c r="KVT3"/>
      <c r="KVU3"/>
      <c r="KVV3"/>
      <c r="KVY3"/>
      <c r="KWB3"/>
      <c r="KWC3"/>
      <c r="KWD3"/>
      <c r="KWG3"/>
      <c r="KWJ3"/>
      <c r="KWK3"/>
      <c r="KWL3"/>
      <c r="KWO3"/>
      <c r="KWR3"/>
      <c r="KWS3"/>
      <c r="KWT3"/>
      <c r="KWW3"/>
      <c r="KWZ3"/>
      <c r="KXA3"/>
      <c r="KXB3"/>
      <c r="KXE3"/>
      <c r="KXH3"/>
      <c r="KXI3"/>
      <c r="KXJ3"/>
      <c r="KXM3"/>
      <c r="KXP3"/>
      <c r="KXQ3"/>
      <c r="KXR3"/>
      <c r="KXU3"/>
      <c r="KXX3"/>
      <c r="KXY3"/>
      <c r="KXZ3"/>
      <c r="KYC3"/>
      <c r="KYF3"/>
      <c r="KYG3"/>
      <c r="KYH3"/>
      <c r="KYK3"/>
      <c r="KYN3"/>
      <c r="KYO3"/>
      <c r="KYP3"/>
      <c r="KYS3"/>
      <c r="KYV3"/>
      <c r="KYW3"/>
      <c r="KYX3"/>
      <c r="KZA3"/>
      <c r="KZD3"/>
      <c r="KZE3"/>
      <c r="KZF3"/>
      <c r="KZI3"/>
      <c r="KZL3"/>
      <c r="KZM3"/>
      <c r="KZN3"/>
      <c r="KZQ3"/>
      <c r="KZT3"/>
      <c r="KZU3"/>
      <c r="KZV3"/>
      <c r="KZY3"/>
      <c r="LAB3"/>
      <c r="LAC3"/>
      <c r="LAD3"/>
      <c r="LAG3"/>
      <c r="LAJ3"/>
      <c r="LAK3"/>
      <c r="LAL3"/>
      <c r="LAO3"/>
      <c r="LAR3"/>
      <c r="LAS3"/>
      <c r="LAT3"/>
      <c r="LAW3"/>
      <c r="LAZ3"/>
      <c r="LBA3"/>
      <c r="LBB3"/>
      <c r="LBE3"/>
      <c r="LBH3"/>
      <c r="LBI3"/>
      <c r="LBJ3"/>
      <c r="LBM3"/>
      <c r="LBP3"/>
      <c r="LBQ3"/>
      <c r="LBR3"/>
      <c r="LBU3"/>
      <c r="LBX3"/>
      <c r="LBY3"/>
      <c r="LBZ3"/>
      <c r="LCC3"/>
      <c r="LCF3"/>
      <c r="LCG3"/>
      <c r="LCH3"/>
      <c r="LCK3"/>
      <c r="LCN3"/>
      <c r="LCO3"/>
      <c r="LCP3"/>
      <c r="LCS3"/>
      <c r="LCV3"/>
      <c r="LCW3"/>
      <c r="LCX3"/>
      <c r="LDA3"/>
      <c r="LDD3"/>
      <c r="LDE3"/>
      <c r="LDF3"/>
      <c r="LDI3"/>
      <c r="LDL3"/>
      <c r="LDM3"/>
      <c r="LDN3"/>
      <c r="LDQ3"/>
      <c r="LDT3"/>
      <c r="LDU3"/>
      <c r="LDV3"/>
      <c r="LDY3"/>
      <c r="LEB3"/>
      <c r="LEC3"/>
      <c r="LED3"/>
      <c r="LEG3"/>
      <c r="LEJ3"/>
      <c r="LEK3"/>
      <c r="LEL3"/>
      <c r="LEO3"/>
      <c r="LER3"/>
      <c r="LES3"/>
      <c r="LET3"/>
      <c r="LEW3"/>
      <c r="LEZ3"/>
      <c r="LFA3"/>
      <c r="LFB3"/>
      <c r="LFE3"/>
      <c r="LFH3"/>
      <c r="LFI3"/>
      <c r="LFJ3"/>
      <c r="LFM3"/>
      <c r="LFP3"/>
      <c r="LFQ3"/>
      <c r="LFR3"/>
      <c r="LFU3"/>
      <c r="LFX3"/>
      <c r="LFY3"/>
      <c r="LFZ3"/>
      <c r="LGC3"/>
      <c r="LGF3"/>
      <c r="LGG3"/>
      <c r="LGH3"/>
      <c r="LGK3"/>
      <c r="LGN3"/>
      <c r="LGO3"/>
      <c r="LGP3"/>
      <c r="LGS3"/>
      <c r="LGV3"/>
      <c r="LGW3"/>
      <c r="LGX3"/>
      <c r="LHA3"/>
      <c r="LHD3"/>
      <c r="LHE3"/>
      <c r="LHF3"/>
      <c r="LHI3"/>
      <c r="LHL3"/>
      <c r="LHM3"/>
      <c r="LHN3"/>
      <c r="LHQ3"/>
      <c r="LHT3"/>
      <c r="LHU3"/>
      <c r="LHV3"/>
      <c r="LHY3"/>
      <c r="LIB3"/>
      <c r="LIC3"/>
      <c r="LID3"/>
      <c r="LIG3"/>
      <c r="LIJ3"/>
      <c r="LIK3"/>
      <c r="LIL3"/>
      <c r="LIO3"/>
      <c r="LIR3"/>
      <c r="LIS3"/>
      <c r="LIT3"/>
      <c r="LIW3"/>
      <c r="LIZ3"/>
      <c r="LJA3"/>
      <c r="LJB3"/>
      <c r="LJE3"/>
      <c r="LJH3"/>
      <c r="LJI3"/>
      <c r="LJJ3"/>
      <c r="LJM3"/>
      <c r="LJP3"/>
      <c r="LJQ3"/>
      <c r="LJR3"/>
      <c r="LJU3"/>
      <c r="LJX3"/>
      <c r="LJY3"/>
      <c r="LJZ3"/>
      <c r="LKC3"/>
      <c r="LKF3"/>
      <c r="LKG3"/>
      <c r="LKH3"/>
      <c r="LKK3"/>
      <c r="LKN3"/>
      <c r="LKO3"/>
      <c r="LKP3"/>
      <c r="LKS3"/>
      <c r="LKV3"/>
      <c r="LKW3"/>
      <c r="LKX3"/>
      <c r="LLA3"/>
      <c r="LLD3"/>
      <c r="LLE3"/>
      <c r="LLF3"/>
      <c r="LLI3"/>
      <c r="LLL3"/>
      <c r="LLM3"/>
      <c r="LLN3"/>
      <c r="LLQ3"/>
      <c r="LLT3"/>
      <c r="LLU3"/>
      <c r="LLV3"/>
      <c r="LLY3"/>
      <c r="LMB3"/>
      <c r="LMC3"/>
      <c r="LMD3"/>
      <c r="LMG3"/>
      <c r="LMJ3"/>
      <c r="LMK3"/>
      <c r="LML3"/>
      <c r="LMO3"/>
      <c r="LMR3"/>
      <c r="LMS3"/>
      <c r="LMT3"/>
      <c r="LMW3"/>
      <c r="LMZ3"/>
      <c r="LNA3"/>
      <c r="LNB3"/>
      <c r="LNE3"/>
      <c r="LNH3"/>
      <c r="LNI3"/>
      <c r="LNJ3"/>
      <c r="LNM3"/>
      <c r="LNP3"/>
      <c r="LNQ3"/>
      <c r="LNR3"/>
      <c r="LNU3"/>
      <c r="LNX3"/>
      <c r="LNY3"/>
      <c r="LNZ3"/>
      <c r="LOC3"/>
      <c r="LOF3"/>
      <c r="LOG3"/>
      <c r="LOH3"/>
      <c r="LOK3"/>
      <c r="LON3"/>
      <c r="LOO3"/>
      <c r="LOP3"/>
      <c r="LOS3"/>
      <c r="LOV3"/>
      <c r="LOW3"/>
      <c r="LOX3"/>
      <c r="LPA3"/>
      <c r="LPD3"/>
      <c r="LPE3"/>
      <c r="LPF3"/>
      <c r="LPI3"/>
      <c r="LPL3"/>
      <c r="LPM3"/>
      <c r="LPN3"/>
      <c r="LPQ3"/>
      <c r="LPT3"/>
      <c r="LPU3"/>
      <c r="LPV3"/>
      <c r="LPY3"/>
      <c r="LQB3"/>
      <c r="LQC3"/>
      <c r="LQD3"/>
      <c r="LQG3"/>
      <c r="LQJ3"/>
      <c r="LQK3"/>
      <c r="LQL3"/>
      <c r="LQO3"/>
      <c r="LQR3"/>
      <c r="LQS3"/>
      <c r="LQT3"/>
      <c r="LQW3"/>
      <c r="LQZ3"/>
      <c r="LRA3"/>
      <c r="LRB3"/>
      <c r="LRE3"/>
      <c r="LRH3"/>
      <c r="LRI3"/>
      <c r="LRJ3"/>
      <c r="LRM3"/>
      <c r="LRP3"/>
      <c r="LRQ3"/>
      <c r="LRR3"/>
      <c r="LRU3"/>
      <c r="LRX3"/>
      <c r="LRY3"/>
      <c r="LRZ3"/>
      <c r="LSC3"/>
      <c r="LSF3"/>
      <c r="LSG3"/>
      <c r="LSH3"/>
      <c r="LSK3"/>
      <c r="LSN3"/>
      <c r="LSO3"/>
      <c r="LSP3"/>
      <c r="LSS3"/>
      <c r="LSV3"/>
      <c r="LSW3"/>
      <c r="LSX3"/>
      <c r="LTA3"/>
      <c r="LTD3"/>
      <c r="LTE3"/>
      <c r="LTF3"/>
      <c r="LTI3"/>
      <c r="LTL3"/>
      <c r="LTM3"/>
      <c r="LTN3"/>
      <c r="LTQ3"/>
      <c r="LTT3"/>
      <c r="LTU3"/>
      <c r="LTV3"/>
      <c r="LTY3"/>
      <c r="LUB3"/>
      <c r="LUC3"/>
      <c r="LUD3"/>
      <c r="LUG3"/>
      <c r="LUJ3"/>
      <c r="LUK3"/>
      <c r="LUL3"/>
      <c r="LUO3"/>
      <c r="LUR3"/>
      <c r="LUS3"/>
      <c r="LUT3"/>
      <c r="LUW3"/>
      <c r="LUZ3"/>
      <c r="LVA3"/>
      <c r="LVB3"/>
      <c r="LVE3"/>
      <c r="LVH3"/>
      <c r="LVI3"/>
      <c r="LVJ3"/>
      <c r="LVM3"/>
      <c r="LVP3"/>
      <c r="LVQ3"/>
      <c r="LVR3"/>
      <c r="LVU3"/>
      <c r="LVX3"/>
      <c r="LVY3"/>
      <c r="LVZ3"/>
      <c r="LWC3"/>
      <c r="LWF3"/>
      <c r="LWG3"/>
      <c r="LWH3"/>
      <c r="LWK3"/>
      <c r="LWN3"/>
      <c r="LWO3"/>
      <c r="LWP3"/>
      <c r="LWS3"/>
      <c r="LWV3"/>
      <c r="LWW3"/>
      <c r="LWX3"/>
      <c r="LXA3"/>
      <c r="LXD3"/>
      <c r="LXE3"/>
      <c r="LXF3"/>
      <c r="LXI3"/>
      <c r="LXL3"/>
      <c r="LXM3"/>
      <c r="LXN3"/>
      <c r="LXQ3"/>
      <c r="LXT3"/>
      <c r="LXU3"/>
      <c r="LXV3"/>
      <c r="LXY3"/>
      <c r="LYB3"/>
      <c r="LYC3"/>
      <c r="LYD3"/>
      <c r="LYG3"/>
      <c r="LYJ3"/>
      <c r="LYK3"/>
      <c r="LYL3"/>
      <c r="LYO3"/>
      <c r="LYR3"/>
      <c r="LYS3"/>
      <c r="LYT3"/>
      <c r="LYW3"/>
      <c r="LYZ3"/>
      <c r="LZA3"/>
      <c r="LZB3"/>
      <c r="LZE3"/>
      <c r="LZH3"/>
      <c r="LZI3"/>
      <c r="LZJ3"/>
      <c r="LZM3"/>
      <c r="LZP3"/>
      <c r="LZQ3"/>
      <c r="LZR3"/>
      <c r="LZU3"/>
      <c r="LZX3"/>
      <c r="LZY3"/>
      <c r="LZZ3"/>
      <c r="MAC3"/>
      <c r="MAF3"/>
      <c r="MAG3"/>
      <c r="MAH3"/>
      <c r="MAK3"/>
      <c r="MAN3"/>
      <c r="MAO3"/>
      <c r="MAP3"/>
      <c r="MAS3"/>
      <c r="MAV3"/>
      <c r="MAW3"/>
      <c r="MAX3"/>
      <c r="MBA3"/>
      <c r="MBD3"/>
      <c r="MBE3"/>
      <c r="MBF3"/>
      <c r="MBI3"/>
      <c r="MBL3"/>
      <c r="MBM3"/>
      <c r="MBN3"/>
      <c r="MBQ3"/>
      <c r="MBT3"/>
      <c r="MBU3"/>
      <c r="MBV3"/>
      <c r="MBY3"/>
      <c r="MCB3"/>
      <c r="MCC3"/>
      <c r="MCD3"/>
      <c r="MCG3"/>
      <c r="MCJ3"/>
      <c r="MCK3"/>
      <c r="MCL3"/>
      <c r="MCO3"/>
      <c r="MCR3"/>
      <c r="MCS3"/>
      <c r="MCT3"/>
      <c r="MCW3"/>
      <c r="MCZ3"/>
      <c r="MDA3"/>
      <c r="MDB3"/>
      <c r="MDE3"/>
      <c r="MDH3"/>
      <c r="MDI3"/>
      <c r="MDJ3"/>
      <c r="MDM3"/>
      <c r="MDP3"/>
      <c r="MDQ3"/>
      <c r="MDR3"/>
      <c r="MDU3"/>
      <c r="MDX3"/>
      <c r="MDY3"/>
      <c r="MDZ3"/>
      <c r="MEC3"/>
      <c r="MEF3"/>
      <c r="MEG3"/>
      <c r="MEH3"/>
      <c r="MEK3"/>
      <c r="MEN3"/>
      <c r="MEO3"/>
      <c r="MEP3"/>
      <c r="MES3"/>
      <c r="MEV3"/>
      <c r="MEW3"/>
      <c r="MEX3"/>
      <c r="MFA3"/>
      <c r="MFD3"/>
      <c r="MFE3"/>
      <c r="MFF3"/>
      <c r="MFI3"/>
      <c r="MFL3"/>
      <c r="MFM3"/>
      <c r="MFN3"/>
      <c r="MFQ3"/>
      <c r="MFT3"/>
      <c r="MFU3"/>
      <c r="MFV3"/>
      <c r="MFY3"/>
      <c r="MGB3"/>
      <c r="MGC3"/>
      <c r="MGD3"/>
      <c r="MGG3"/>
      <c r="MGJ3"/>
      <c r="MGK3"/>
      <c r="MGL3"/>
      <c r="MGO3"/>
      <c r="MGR3"/>
      <c r="MGS3"/>
      <c r="MGT3"/>
      <c r="MGW3"/>
      <c r="MGZ3"/>
      <c r="MHA3"/>
      <c r="MHB3"/>
      <c r="MHE3"/>
      <c r="MHH3"/>
      <c r="MHI3"/>
      <c r="MHJ3"/>
      <c r="MHM3"/>
      <c r="MHP3"/>
      <c r="MHQ3"/>
      <c r="MHR3"/>
      <c r="MHU3"/>
      <c r="MHX3"/>
      <c r="MHY3"/>
      <c r="MHZ3"/>
      <c r="MIC3"/>
      <c r="MIF3"/>
      <c r="MIG3"/>
      <c r="MIH3"/>
      <c r="MIK3"/>
      <c r="MIN3"/>
      <c r="MIO3"/>
      <c r="MIP3"/>
      <c r="MIS3"/>
      <c r="MIV3"/>
      <c r="MIW3"/>
      <c r="MIX3"/>
      <c r="MJA3"/>
      <c r="MJD3"/>
      <c r="MJE3"/>
      <c r="MJF3"/>
      <c r="MJI3"/>
      <c r="MJL3"/>
      <c r="MJM3"/>
      <c r="MJN3"/>
      <c r="MJQ3"/>
      <c r="MJT3"/>
      <c r="MJU3"/>
      <c r="MJV3"/>
      <c r="MJY3"/>
      <c r="MKB3"/>
      <c r="MKC3"/>
      <c r="MKD3"/>
      <c r="MKG3"/>
      <c r="MKJ3"/>
      <c r="MKK3"/>
      <c r="MKL3"/>
      <c r="MKO3"/>
      <c r="MKR3"/>
      <c r="MKS3"/>
      <c r="MKT3"/>
      <c r="MKW3"/>
      <c r="MKZ3"/>
      <c r="MLA3"/>
      <c r="MLB3"/>
      <c r="MLE3"/>
      <c r="MLH3"/>
      <c r="MLI3"/>
      <c r="MLJ3"/>
      <c r="MLM3"/>
      <c r="MLP3"/>
      <c r="MLQ3"/>
      <c r="MLR3"/>
      <c r="MLU3"/>
      <c r="MLX3"/>
      <c r="MLY3"/>
      <c r="MLZ3"/>
      <c r="MMC3"/>
      <c r="MMF3"/>
      <c r="MMG3"/>
      <c r="MMH3"/>
      <c r="MMK3"/>
      <c r="MMN3"/>
      <c r="MMO3"/>
      <c r="MMP3"/>
      <c r="MMS3"/>
      <c r="MMV3"/>
      <c r="MMW3"/>
      <c r="MMX3"/>
      <c r="MNA3"/>
      <c r="MND3"/>
      <c r="MNE3"/>
      <c r="MNF3"/>
      <c r="MNI3"/>
      <c r="MNL3"/>
      <c r="MNM3"/>
      <c r="MNN3"/>
      <c r="MNQ3"/>
      <c r="MNT3"/>
      <c r="MNU3"/>
      <c r="MNV3"/>
      <c r="MNY3"/>
      <c r="MOB3"/>
      <c r="MOC3"/>
      <c r="MOD3"/>
      <c r="MOG3"/>
      <c r="MOJ3"/>
      <c r="MOK3"/>
      <c r="MOL3"/>
      <c r="MOO3"/>
      <c r="MOR3"/>
      <c r="MOS3"/>
      <c r="MOT3"/>
      <c r="MOW3"/>
      <c r="MOZ3"/>
      <c r="MPA3"/>
      <c r="MPB3"/>
      <c r="MPE3"/>
      <c r="MPH3"/>
      <c r="MPI3"/>
      <c r="MPJ3"/>
      <c r="MPM3"/>
      <c r="MPP3"/>
      <c r="MPQ3"/>
      <c r="MPR3"/>
      <c r="MPU3"/>
      <c r="MPX3"/>
      <c r="MPY3"/>
      <c r="MPZ3"/>
      <c r="MQC3"/>
      <c r="MQF3"/>
      <c r="MQG3"/>
      <c r="MQH3"/>
      <c r="MQK3"/>
      <c r="MQN3"/>
      <c r="MQO3"/>
      <c r="MQP3"/>
      <c r="MQS3"/>
      <c r="MQV3"/>
      <c r="MQW3"/>
      <c r="MQX3"/>
      <c r="MRA3"/>
      <c r="MRD3"/>
      <c r="MRE3"/>
      <c r="MRF3"/>
      <c r="MRI3"/>
      <c r="MRL3"/>
      <c r="MRM3"/>
      <c r="MRN3"/>
      <c r="MRQ3"/>
      <c r="MRT3"/>
      <c r="MRU3"/>
      <c r="MRV3"/>
      <c r="MRY3"/>
      <c r="MSB3"/>
      <c r="MSC3"/>
      <c r="MSD3"/>
      <c r="MSG3"/>
      <c r="MSJ3"/>
      <c r="MSK3"/>
      <c r="MSL3"/>
      <c r="MSO3"/>
      <c r="MSR3"/>
      <c r="MSS3"/>
      <c r="MST3"/>
      <c r="MSW3"/>
      <c r="MSZ3"/>
      <c r="MTA3"/>
      <c r="MTB3"/>
      <c r="MTE3"/>
      <c r="MTH3"/>
      <c r="MTI3"/>
      <c r="MTJ3"/>
      <c r="MTM3"/>
      <c r="MTP3"/>
      <c r="MTQ3"/>
      <c r="MTR3"/>
      <c r="MTU3"/>
      <c r="MTX3"/>
      <c r="MTY3"/>
      <c r="MTZ3"/>
      <c r="MUC3"/>
      <c r="MUF3"/>
      <c r="MUG3"/>
      <c r="MUH3"/>
      <c r="MUK3"/>
      <c r="MUN3"/>
      <c r="MUO3"/>
      <c r="MUP3"/>
      <c r="MUS3"/>
      <c r="MUV3"/>
      <c r="MUW3"/>
      <c r="MUX3"/>
      <c r="MVA3"/>
      <c r="MVD3"/>
      <c r="MVE3"/>
      <c r="MVF3"/>
      <c r="MVI3"/>
      <c r="MVL3"/>
      <c r="MVM3"/>
      <c r="MVN3"/>
      <c r="MVQ3"/>
      <c r="MVT3"/>
      <c r="MVU3"/>
      <c r="MVV3"/>
      <c r="MVY3"/>
      <c r="MWB3"/>
      <c r="MWC3"/>
      <c r="MWD3"/>
      <c r="MWG3"/>
      <c r="MWJ3"/>
      <c r="MWK3"/>
      <c r="MWL3"/>
      <c r="MWO3"/>
      <c r="MWR3"/>
      <c r="MWS3"/>
      <c r="MWT3"/>
      <c r="MWW3"/>
      <c r="MWZ3"/>
      <c r="MXA3"/>
      <c r="MXB3"/>
      <c r="MXE3"/>
      <c r="MXH3"/>
      <c r="MXI3"/>
      <c r="MXJ3"/>
      <c r="MXM3"/>
      <c r="MXP3"/>
      <c r="MXQ3"/>
      <c r="MXR3"/>
      <c r="MXU3"/>
      <c r="MXX3"/>
      <c r="MXY3"/>
      <c r="MXZ3"/>
      <c r="MYC3"/>
      <c r="MYF3"/>
      <c r="MYG3"/>
      <c r="MYH3"/>
      <c r="MYK3"/>
      <c r="MYN3"/>
      <c r="MYO3"/>
      <c r="MYP3"/>
      <c r="MYS3"/>
      <c r="MYV3"/>
      <c r="MYW3"/>
      <c r="MYX3"/>
      <c r="MZA3"/>
      <c r="MZD3"/>
      <c r="MZE3"/>
      <c r="MZF3"/>
      <c r="MZI3"/>
      <c r="MZL3"/>
      <c r="MZM3"/>
      <c r="MZN3"/>
      <c r="MZQ3"/>
      <c r="MZT3"/>
      <c r="MZU3"/>
      <c r="MZV3"/>
      <c r="MZY3"/>
      <c r="NAB3"/>
      <c r="NAC3"/>
      <c r="NAD3"/>
      <c r="NAG3"/>
      <c r="NAJ3"/>
      <c r="NAK3"/>
      <c r="NAL3"/>
      <c r="NAO3"/>
      <c r="NAR3"/>
      <c r="NAS3"/>
      <c r="NAT3"/>
      <c r="NAW3"/>
      <c r="NAZ3"/>
      <c r="NBA3"/>
      <c r="NBB3"/>
      <c r="NBE3"/>
      <c r="NBH3"/>
      <c r="NBI3"/>
      <c r="NBJ3"/>
      <c r="NBM3"/>
      <c r="NBP3"/>
      <c r="NBQ3"/>
      <c r="NBR3"/>
      <c r="NBU3"/>
      <c r="NBX3"/>
      <c r="NBY3"/>
      <c r="NBZ3"/>
      <c r="NCC3"/>
      <c r="NCF3"/>
      <c r="NCG3"/>
      <c r="NCH3"/>
      <c r="NCK3"/>
      <c r="NCN3"/>
      <c r="NCO3"/>
      <c r="NCP3"/>
      <c r="NCS3"/>
      <c r="NCV3"/>
      <c r="NCW3"/>
      <c r="NCX3"/>
      <c r="NDA3"/>
      <c r="NDD3"/>
      <c r="NDE3"/>
      <c r="NDF3"/>
      <c r="NDI3"/>
      <c r="NDL3"/>
      <c r="NDM3"/>
      <c r="NDN3"/>
      <c r="NDQ3"/>
      <c r="NDT3"/>
      <c r="NDU3"/>
      <c r="NDV3"/>
      <c r="NDY3"/>
      <c r="NEB3"/>
      <c r="NEC3"/>
      <c r="NED3"/>
      <c r="NEG3"/>
      <c r="NEJ3"/>
      <c r="NEK3"/>
      <c r="NEL3"/>
      <c r="NEO3"/>
      <c r="NER3"/>
      <c r="NES3"/>
      <c r="NET3"/>
      <c r="NEW3"/>
      <c r="NEZ3"/>
      <c r="NFA3"/>
      <c r="NFB3"/>
      <c r="NFE3"/>
      <c r="NFH3"/>
      <c r="NFI3"/>
      <c r="NFJ3"/>
      <c r="NFM3"/>
      <c r="NFP3"/>
      <c r="NFQ3"/>
      <c r="NFR3"/>
      <c r="NFU3"/>
      <c r="NFX3"/>
      <c r="NFY3"/>
      <c r="NFZ3"/>
      <c r="NGC3"/>
      <c r="NGF3"/>
      <c r="NGG3"/>
      <c r="NGH3"/>
      <c r="NGK3"/>
      <c r="NGN3"/>
      <c r="NGO3"/>
      <c r="NGP3"/>
      <c r="NGS3"/>
      <c r="NGV3"/>
      <c r="NGW3"/>
      <c r="NGX3"/>
      <c r="NHA3"/>
      <c r="NHD3"/>
      <c r="NHE3"/>
      <c r="NHF3"/>
      <c r="NHI3"/>
      <c r="NHL3"/>
      <c r="NHM3"/>
      <c r="NHN3"/>
      <c r="NHQ3"/>
      <c r="NHT3"/>
      <c r="NHU3"/>
      <c r="NHV3"/>
      <c r="NHY3"/>
      <c r="NIB3"/>
      <c r="NIC3"/>
      <c r="NID3"/>
      <c r="NIG3"/>
      <c r="NIJ3"/>
      <c r="NIK3"/>
      <c r="NIL3"/>
      <c r="NIO3"/>
      <c r="NIR3"/>
      <c r="NIS3"/>
      <c r="NIT3"/>
      <c r="NIW3"/>
      <c r="NIZ3"/>
      <c r="NJA3"/>
      <c r="NJB3"/>
      <c r="NJE3"/>
      <c r="NJH3"/>
      <c r="NJI3"/>
      <c r="NJJ3"/>
      <c r="NJM3"/>
      <c r="NJP3"/>
      <c r="NJQ3"/>
      <c r="NJR3"/>
      <c r="NJU3"/>
      <c r="NJX3"/>
      <c r="NJY3"/>
      <c r="NJZ3"/>
      <c r="NKC3"/>
      <c r="NKF3"/>
      <c r="NKG3"/>
      <c r="NKH3"/>
      <c r="NKK3"/>
      <c r="NKN3"/>
      <c r="NKO3"/>
      <c r="NKP3"/>
      <c r="NKS3"/>
      <c r="NKV3"/>
      <c r="NKW3"/>
      <c r="NKX3"/>
      <c r="NLA3"/>
      <c r="NLD3"/>
      <c r="NLE3"/>
      <c r="NLF3"/>
      <c r="NLI3"/>
      <c r="NLL3"/>
      <c r="NLM3"/>
      <c r="NLN3"/>
      <c r="NLQ3"/>
      <c r="NLT3"/>
      <c r="NLU3"/>
      <c r="NLV3"/>
      <c r="NLY3"/>
      <c r="NMB3"/>
      <c r="NMC3"/>
      <c r="NMD3"/>
      <c r="NMG3"/>
      <c r="NMJ3"/>
      <c r="NMK3"/>
      <c r="NML3"/>
      <c r="NMO3"/>
      <c r="NMR3"/>
      <c r="NMS3"/>
      <c r="NMT3"/>
      <c r="NMW3"/>
      <c r="NMZ3"/>
      <c r="NNA3"/>
      <c r="NNB3"/>
      <c r="NNE3"/>
      <c r="NNH3"/>
      <c r="NNI3"/>
      <c r="NNJ3"/>
      <c r="NNM3"/>
      <c r="NNP3"/>
      <c r="NNQ3"/>
      <c r="NNR3"/>
      <c r="NNU3"/>
      <c r="NNX3"/>
      <c r="NNY3"/>
      <c r="NNZ3"/>
      <c r="NOC3"/>
      <c r="NOF3"/>
      <c r="NOG3"/>
      <c r="NOH3"/>
      <c r="NOK3"/>
      <c r="NON3"/>
      <c r="NOO3"/>
      <c r="NOP3"/>
      <c r="NOS3"/>
      <c r="NOV3"/>
      <c r="NOW3"/>
      <c r="NOX3"/>
      <c r="NPA3"/>
      <c r="NPD3"/>
      <c r="NPE3"/>
      <c r="NPF3"/>
      <c r="NPI3"/>
      <c r="NPL3"/>
      <c r="NPM3"/>
      <c r="NPN3"/>
      <c r="NPQ3"/>
      <c r="NPT3"/>
      <c r="NPU3"/>
      <c r="NPV3"/>
      <c r="NPY3"/>
      <c r="NQB3"/>
      <c r="NQC3"/>
      <c r="NQD3"/>
      <c r="NQG3"/>
      <c r="NQJ3"/>
      <c r="NQK3"/>
      <c r="NQL3"/>
      <c r="NQO3"/>
      <c r="NQR3"/>
      <c r="NQS3"/>
      <c r="NQT3"/>
      <c r="NQW3"/>
      <c r="NQZ3"/>
      <c r="NRA3"/>
      <c r="NRB3"/>
      <c r="NRE3"/>
      <c r="NRH3"/>
      <c r="NRI3"/>
      <c r="NRJ3"/>
      <c r="NRM3"/>
      <c r="NRP3"/>
      <c r="NRQ3"/>
      <c r="NRR3"/>
      <c r="NRU3"/>
      <c r="NRX3"/>
      <c r="NRY3"/>
      <c r="NRZ3"/>
      <c r="NSC3"/>
      <c r="NSF3"/>
      <c r="NSG3"/>
      <c r="NSH3"/>
      <c r="NSK3"/>
      <c r="NSN3"/>
      <c r="NSO3"/>
      <c r="NSP3"/>
      <c r="NSS3"/>
      <c r="NSV3"/>
      <c r="NSW3"/>
      <c r="NSX3"/>
      <c r="NTA3"/>
      <c r="NTD3"/>
      <c r="NTE3"/>
      <c r="NTF3"/>
      <c r="NTI3"/>
      <c r="NTL3"/>
      <c r="NTM3"/>
      <c r="NTN3"/>
      <c r="NTQ3"/>
      <c r="NTT3"/>
      <c r="NTU3"/>
      <c r="NTV3"/>
      <c r="NTY3"/>
      <c r="NUB3"/>
      <c r="NUC3"/>
      <c r="NUD3"/>
      <c r="NUG3"/>
      <c r="NUJ3"/>
      <c r="NUK3"/>
      <c r="NUL3"/>
      <c r="NUO3"/>
      <c r="NUR3"/>
      <c r="NUS3"/>
      <c r="NUT3"/>
      <c r="NUW3"/>
      <c r="NUZ3"/>
      <c r="NVA3"/>
      <c r="NVB3"/>
      <c r="NVE3"/>
      <c r="NVH3"/>
      <c r="NVI3"/>
      <c r="NVJ3"/>
      <c r="NVM3"/>
      <c r="NVP3"/>
      <c r="NVQ3"/>
      <c r="NVR3"/>
      <c r="NVU3"/>
      <c r="NVX3"/>
      <c r="NVY3"/>
      <c r="NVZ3"/>
      <c r="NWC3"/>
      <c r="NWF3"/>
      <c r="NWG3"/>
      <c r="NWH3"/>
      <c r="NWK3"/>
      <c r="NWN3"/>
      <c r="NWO3"/>
      <c r="NWP3"/>
      <c r="NWS3"/>
      <c r="NWV3"/>
      <c r="NWW3"/>
      <c r="NWX3"/>
      <c r="NXA3"/>
      <c r="NXD3"/>
      <c r="NXE3"/>
      <c r="NXF3"/>
      <c r="NXI3"/>
      <c r="NXL3"/>
      <c r="NXM3"/>
      <c r="NXN3"/>
      <c r="NXQ3"/>
      <c r="NXT3"/>
      <c r="NXU3"/>
      <c r="NXV3"/>
      <c r="NXY3"/>
      <c r="NYB3"/>
      <c r="NYC3"/>
      <c r="NYD3"/>
      <c r="NYG3"/>
      <c r="NYJ3"/>
      <c r="NYK3"/>
      <c r="NYL3"/>
      <c r="NYO3"/>
      <c r="NYR3"/>
      <c r="NYS3"/>
      <c r="NYT3"/>
      <c r="NYW3"/>
      <c r="NYZ3"/>
      <c r="NZA3"/>
      <c r="NZB3"/>
      <c r="NZE3"/>
      <c r="NZH3"/>
      <c r="NZI3"/>
      <c r="NZJ3"/>
      <c r="NZM3"/>
      <c r="NZP3"/>
      <c r="NZQ3"/>
      <c r="NZR3"/>
      <c r="NZU3"/>
      <c r="NZX3"/>
      <c r="NZY3"/>
      <c r="NZZ3"/>
      <c r="OAC3"/>
      <c r="OAF3"/>
      <c r="OAG3"/>
      <c r="OAH3"/>
      <c r="OAK3"/>
      <c r="OAN3"/>
      <c r="OAO3"/>
      <c r="OAP3"/>
      <c r="OAS3"/>
      <c r="OAV3"/>
      <c r="OAW3"/>
      <c r="OAX3"/>
      <c r="OBA3"/>
      <c r="OBD3"/>
      <c r="OBE3"/>
      <c r="OBF3"/>
      <c r="OBI3"/>
      <c r="OBL3"/>
      <c r="OBM3"/>
      <c r="OBN3"/>
      <c r="OBQ3"/>
      <c r="OBT3"/>
      <c r="OBU3"/>
      <c r="OBV3"/>
      <c r="OBY3"/>
      <c r="OCB3"/>
      <c r="OCC3"/>
      <c r="OCD3"/>
      <c r="OCG3"/>
      <c r="OCJ3"/>
      <c r="OCK3"/>
      <c r="OCL3"/>
      <c r="OCO3"/>
      <c r="OCR3"/>
      <c r="OCS3"/>
      <c r="OCT3"/>
      <c r="OCW3"/>
      <c r="OCZ3"/>
      <c r="ODA3"/>
      <c r="ODB3"/>
      <c r="ODE3"/>
      <c r="ODH3"/>
      <c r="ODI3"/>
      <c r="ODJ3"/>
      <c r="ODM3"/>
      <c r="ODP3"/>
      <c r="ODQ3"/>
      <c r="ODR3"/>
      <c r="ODU3"/>
      <c r="ODX3"/>
      <c r="ODY3"/>
      <c r="ODZ3"/>
      <c r="OEC3"/>
      <c r="OEF3"/>
      <c r="OEG3"/>
      <c r="OEH3"/>
      <c r="OEK3"/>
      <c r="OEN3"/>
      <c r="OEO3"/>
      <c r="OEP3"/>
      <c r="OES3"/>
      <c r="OEV3"/>
      <c r="OEW3"/>
      <c r="OEX3"/>
      <c r="OFA3"/>
      <c r="OFD3"/>
      <c r="OFE3"/>
      <c r="OFF3"/>
      <c r="OFI3"/>
      <c r="OFL3"/>
      <c r="OFM3"/>
      <c r="OFN3"/>
      <c r="OFQ3"/>
      <c r="OFT3"/>
      <c r="OFU3"/>
      <c r="OFV3"/>
      <c r="OFY3"/>
      <c r="OGB3"/>
      <c r="OGC3"/>
      <c r="OGD3"/>
      <c r="OGG3"/>
      <c r="OGJ3"/>
      <c r="OGK3"/>
      <c r="OGL3"/>
      <c r="OGO3"/>
      <c r="OGR3"/>
      <c r="OGS3"/>
      <c r="OGT3"/>
      <c r="OGW3"/>
      <c r="OGZ3"/>
      <c r="OHA3"/>
      <c r="OHB3"/>
      <c r="OHE3"/>
      <c r="OHH3"/>
      <c r="OHI3"/>
      <c r="OHJ3"/>
      <c r="OHM3"/>
      <c r="OHP3"/>
      <c r="OHQ3"/>
      <c r="OHR3"/>
      <c r="OHU3"/>
      <c r="OHX3"/>
      <c r="OHY3"/>
      <c r="OHZ3"/>
      <c r="OIC3"/>
      <c r="OIF3"/>
      <c r="OIG3"/>
      <c r="OIH3"/>
      <c r="OIK3"/>
      <c r="OIN3"/>
      <c r="OIO3"/>
      <c r="OIP3"/>
      <c r="OIS3"/>
      <c r="OIV3"/>
      <c r="OIW3"/>
      <c r="OIX3"/>
      <c r="OJA3"/>
      <c r="OJD3"/>
      <c r="OJE3"/>
      <c r="OJF3"/>
      <c r="OJI3"/>
      <c r="OJL3"/>
      <c r="OJM3"/>
      <c r="OJN3"/>
      <c r="OJQ3"/>
      <c r="OJT3"/>
      <c r="OJU3"/>
      <c r="OJV3"/>
      <c r="OJY3"/>
      <c r="OKB3"/>
      <c r="OKC3"/>
      <c r="OKD3"/>
      <c r="OKG3"/>
      <c r="OKJ3"/>
      <c r="OKK3"/>
      <c r="OKL3"/>
      <c r="OKO3"/>
      <c r="OKR3"/>
      <c r="OKS3"/>
      <c r="OKT3"/>
      <c r="OKW3"/>
      <c r="OKZ3"/>
      <c r="OLA3"/>
      <c r="OLB3"/>
      <c r="OLE3"/>
      <c r="OLH3"/>
      <c r="OLI3"/>
      <c r="OLJ3"/>
      <c r="OLM3"/>
      <c r="OLP3"/>
      <c r="OLQ3"/>
      <c r="OLR3"/>
      <c r="OLU3"/>
      <c r="OLX3"/>
      <c r="OLY3"/>
      <c r="OLZ3"/>
      <c r="OMC3"/>
      <c r="OMF3"/>
      <c r="OMG3"/>
      <c r="OMH3"/>
      <c r="OMK3"/>
      <c r="OMN3"/>
      <c r="OMO3"/>
      <c r="OMP3"/>
      <c r="OMS3"/>
      <c r="OMV3"/>
      <c r="OMW3"/>
      <c r="OMX3"/>
      <c r="ONA3"/>
      <c r="OND3"/>
      <c r="ONE3"/>
      <c r="ONF3"/>
      <c r="ONI3"/>
      <c r="ONL3"/>
      <c r="ONM3"/>
      <c r="ONN3"/>
      <c r="ONQ3"/>
      <c r="ONT3"/>
      <c r="ONU3"/>
      <c r="ONV3"/>
      <c r="ONY3"/>
      <c r="OOB3"/>
      <c r="OOC3"/>
      <c r="OOD3"/>
      <c r="OOG3"/>
      <c r="OOJ3"/>
      <c r="OOK3"/>
      <c r="OOL3"/>
      <c r="OOO3"/>
      <c r="OOR3"/>
      <c r="OOS3"/>
      <c r="OOT3"/>
      <c r="OOW3"/>
      <c r="OOZ3"/>
      <c r="OPA3"/>
      <c r="OPB3"/>
      <c r="OPE3"/>
      <c r="OPH3"/>
      <c r="OPI3"/>
      <c r="OPJ3"/>
      <c r="OPM3"/>
      <c r="OPP3"/>
      <c r="OPQ3"/>
      <c r="OPR3"/>
      <c r="OPU3"/>
      <c r="OPX3"/>
      <c r="OPY3"/>
      <c r="OPZ3"/>
      <c r="OQC3"/>
      <c r="OQF3"/>
      <c r="OQG3"/>
      <c r="OQH3"/>
      <c r="OQK3"/>
      <c r="OQN3"/>
      <c r="OQO3"/>
      <c r="OQP3"/>
      <c r="OQS3"/>
      <c r="OQV3"/>
      <c r="OQW3"/>
      <c r="OQX3"/>
      <c r="ORA3"/>
      <c r="ORD3"/>
      <c r="ORE3"/>
      <c r="ORF3"/>
      <c r="ORI3"/>
      <c r="ORL3"/>
      <c r="ORM3"/>
      <c r="ORN3"/>
      <c r="ORQ3"/>
      <c r="ORT3"/>
      <c r="ORU3"/>
      <c r="ORV3"/>
      <c r="ORY3"/>
      <c r="OSB3"/>
      <c r="OSC3"/>
      <c r="OSD3"/>
      <c r="OSG3"/>
      <c r="OSJ3"/>
      <c r="OSK3"/>
      <c r="OSL3"/>
      <c r="OSO3"/>
      <c r="OSR3"/>
      <c r="OSS3"/>
      <c r="OST3"/>
      <c r="OSW3"/>
      <c r="OSZ3"/>
      <c r="OTA3"/>
      <c r="OTB3"/>
      <c r="OTE3"/>
      <c r="OTH3"/>
      <c r="OTI3"/>
      <c r="OTJ3"/>
      <c r="OTM3"/>
      <c r="OTP3"/>
      <c r="OTQ3"/>
      <c r="OTR3"/>
      <c r="OTU3"/>
      <c r="OTX3"/>
      <c r="OTY3"/>
      <c r="OTZ3"/>
      <c r="OUC3"/>
      <c r="OUF3"/>
      <c r="OUG3"/>
      <c r="OUH3"/>
      <c r="OUK3"/>
      <c r="OUN3"/>
      <c r="OUO3"/>
      <c r="OUP3"/>
      <c r="OUS3"/>
      <c r="OUV3"/>
      <c r="OUW3"/>
      <c r="OUX3"/>
      <c r="OVA3"/>
      <c r="OVD3"/>
      <c r="OVE3"/>
      <c r="OVF3"/>
      <c r="OVI3"/>
      <c r="OVL3"/>
      <c r="OVM3"/>
      <c r="OVN3"/>
      <c r="OVQ3"/>
      <c r="OVT3"/>
      <c r="OVU3"/>
      <c r="OVV3"/>
      <c r="OVY3"/>
      <c r="OWB3"/>
      <c r="OWC3"/>
      <c r="OWD3"/>
      <c r="OWG3"/>
      <c r="OWJ3"/>
      <c r="OWK3"/>
      <c r="OWL3"/>
      <c r="OWO3"/>
      <c r="OWR3"/>
      <c r="OWS3"/>
      <c r="OWT3"/>
      <c r="OWW3"/>
      <c r="OWZ3"/>
      <c r="OXA3"/>
      <c r="OXB3"/>
      <c r="OXE3"/>
      <c r="OXH3"/>
      <c r="OXI3"/>
      <c r="OXJ3"/>
      <c r="OXM3"/>
      <c r="OXP3"/>
      <c r="OXQ3"/>
      <c r="OXR3"/>
      <c r="OXU3"/>
      <c r="OXX3"/>
      <c r="OXY3"/>
      <c r="OXZ3"/>
      <c r="OYC3"/>
      <c r="OYF3"/>
      <c r="OYG3"/>
      <c r="OYH3"/>
      <c r="OYK3"/>
      <c r="OYN3"/>
      <c r="OYO3"/>
      <c r="OYP3"/>
      <c r="OYS3"/>
      <c r="OYV3"/>
      <c r="OYW3"/>
      <c r="OYX3"/>
      <c r="OZA3"/>
      <c r="OZD3"/>
      <c r="OZE3"/>
      <c r="OZF3"/>
      <c r="OZI3"/>
      <c r="OZL3"/>
      <c r="OZM3"/>
      <c r="OZN3"/>
      <c r="OZQ3"/>
      <c r="OZT3"/>
      <c r="OZU3"/>
      <c r="OZV3"/>
      <c r="OZY3"/>
      <c r="PAB3"/>
      <c r="PAC3"/>
      <c r="PAD3"/>
      <c r="PAG3"/>
      <c r="PAJ3"/>
      <c r="PAK3"/>
      <c r="PAL3"/>
      <c r="PAO3"/>
      <c r="PAR3"/>
      <c r="PAS3"/>
      <c r="PAT3"/>
      <c r="PAW3"/>
      <c r="PAZ3"/>
      <c r="PBA3"/>
      <c r="PBB3"/>
      <c r="PBE3"/>
      <c r="PBH3"/>
      <c r="PBI3"/>
      <c r="PBJ3"/>
      <c r="PBM3"/>
      <c r="PBP3"/>
      <c r="PBQ3"/>
      <c r="PBR3"/>
      <c r="PBU3"/>
      <c r="PBX3"/>
      <c r="PBY3"/>
      <c r="PBZ3"/>
      <c r="PCC3"/>
      <c r="PCF3"/>
      <c r="PCG3"/>
      <c r="PCH3"/>
      <c r="PCK3"/>
      <c r="PCN3"/>
      <c r="PCO3"/>
      <c r="PCP3"/>
      <c r="PCS3"/>
      <c r="PCV3"/>
      <c r="PCW3"/>
      <c r="PCX3"/>
      <c r="PDA3"/>
      <c r="PDD3"/>
      <c r="PDE3"/>
      <c r="PDF3"/>
      <c r="PDI3"/>
      <c r="PDL3"/>
      <c r="PDM3"/>
      <c r="PDN3"/>
      <c r="PDQ3"/>
      <c r="PDT3"/>
      <c r="PDU3"/>
      <c r="PDV3"/>
      <c r="PDY3"/>
      <c r="PEB3"/>
      <c r="PEC3"/>
      <c r="PED3"/>
      <c r="PEG3"/>
      <c r="PEJ3"/>
      <c r="PEK3"/>
      <c r="PEL3"/>
      <c r="PEO3"/>
      <c r="PER3"/>
      <c r="PES3"/>
      <c r="PET3"/>
      <c r="PEW3"/>
      <c r="PEZ3"/>
      <c r="PFA3"/>
      <c r="PFB3"/>
      <c r="PFE3"/>
      <c r="PFH3"/>
      <c r="PFI3"/>
      <c r="PFJ3"/>
      <c r="PFM3"/>
      <c r="PFP3"/>
      <c r="PFQ3"/>
      <c r="PFR3"/>
      <c r="PFU3"/>
      <c r="PFX3"/>
      <c r="PFY3"/>
      <c r="PFZ3"/>
      <c r="PGC3"/>
      <c r="PGF3"/>
      <c r="PGG3"/>
      <c r="PGH3"/>
      <c r="PGK3"/>
      <c r="PGN3"/>
      <c r="PGO3"/>
      <c r="PGP3"/>
      <c r="PGS3"/>
      <c r="PGV3"/>
      <c r="PGW3"/>
      <c r="PGX3"/>
      <c r="PHA3"/>
      <c r="PHD3"/>
      <c r="PHE3"/>
      <c r="PHF3"/>
      <c r="PHI3"/>
      <c r="PHL3"/>
      <c r="PHM3"/>
      <c r="PHN3"/>
      <c r="PHQ3"/>
      <c r="PHT3"/>
      <c r="PHU3"/>
      <c r="PHV3"/>
      <c r="PHY3"/>
      <c r="PIB3"/>
      <c r="PIC3"/>
      <c r="PID3"/>
      <c r="PIG3"/>
      <c r="PIJ3"/>
      <c r="PIK3"/>
      <c r="PIL3"/>
      <c r="PIO3"/>
      <c r="PIR3"/>
      <c r="PIS3"/>
      <c r="PIT3"/>
      <c r="PIW3"/>
      <c r="PIZ3"/>
      <c r="PJA3"/>
      <c r="PJB3"/>
      <c r="PJE3"/>
      <c r="PJH3"/>
      <c r="PJI3"/>
      <c r="PJJ3"/>
      <c r="PJM3"/>
      <c r="PJP3"/>
      <c r="PJQ3"/>
      <c r="PJR3"/>
      <c r="PJU3"/>
      <c r="PJX3"/>
      <c r="PJY3"/>
      <c r="PJZ3"/>
      <c r="PKC3"/>
      <c r="PKF3"/>
      <c r="PKG3"/>
      <c r="PKH3"/>
      <c r="PKK3"/>
      <c r="PKN3"/>
      <c r="PKO3"/>
      <c r="PKP3"/>
      <c r="PKS3"/>
      <c r="PKV3"/>
      <c r="PKW3"/>
      <c r="PKX3"/>
      <c r="PLA3"/>
      <c r="PLD3"/>
      <c r="PLE3"/>
      <c r="PLF3"/>
      <c r="PLI3"/>
      <c r="PLL3"/>
      <c r="PLM3"/>
      <c r="PLN3"/>
      <c r="PLQ3"/>
      <c r="PLT3"/>
      <c r="PLU3"/>
      <c r="PLV3"/>
      <c r="PLY3"/>
      <c r="PMB3"/>
      <c r="PMC3"/>
      <c r="PMD3"/>
      <c r="PMG3"/>
      <c r="PMJ3"/>
      <c r="PMK3"/>
      <c r="PML3"/>
      <c r="PMO3"/>
      <c r="PMR3"/>
      <c r="PMS3"/>
      <c r="PMT3"/>
      <c r="PMW3"/>
      <c r="PMZ3"/>
      <c r="PNA3"/>
      <c r="PNB3"/>
      <c r="PNE3"/>
      <c r="PNH3"/>
      <c r="PNI3"/>
      <c r="PNJ3"/>
      <c r="PNM3"/>
      <c r="PNP3"/>
      <c r="PNQ3"/>
      <c r="PNR3"/>
      <c r="PNU3"/>
      <c r="PNX3"/>
      <c r="PNY3"/>
      <c r="PNZ3"/>
      <c r="POC3"/>
      <c r="POF3"/>
      <c r="POG3"/>
      <c r="POH3"/>
      <c r="POK3"/>
      <c r="PON3"/>
      <c r="POO3"/>
      <c r="POP3"/>
      <c r="POS3"/>
      <c r="POV3"/>
      <c r="POW3"/>
      <c r="POX3"/>
      <c r="PPA3"/>
      <c r="PPD3"/>
      <c r="PPE3"/>
      <c r="PPF3"/>
      <c r="PPI3"/>
      <c r="PPL3"/>
      <c r="PPM3"/>
      <c r="PPN3"/>
      <c r="PPQ3"/>
      <c r="PPT3"/>
      <c r="PPU3"/>
      <c r="PPV3"/>
      <c r="PPY3"/>
      <c r="PQB3"/>
      <c r="PQC3"/>
      <c r="PQD3"/>
      <c r="PQG3"/>
      <c r="PQJ3"/>
      <c r="PQK3"/>
      <c r="PQL3"/>
      <c r="PQO3"/>
      <c r="PQR3"/>
      <c r="PQS3"/>
      <c r="PQT3"/>
      <c r="PQW3"/>
      <c r="PQZ3"/>
      <c r="PRA3"/>
      <c r="PRB3"/>
      <c r="PRE3"/>
      <c r="PRH3"/>
      <c r="PRI3"/>
      <c r="PRJ3"/>
      <c r="PRM3"/>
      <c r="PRP3"/>
      <c r="PRQ3"/>
      <c r="PRR3"/>
      <c r="PRU3"/>
      <c r="PRX3"/>
      <c r="PRY3"/>
      <c r="PRZ3"/>
      <c r="PSC3"/>
      <c r="PSF3"/>
      <c r="PSG3"/>
      <c r="PSH3"/>
      <c r="PSK3"/>
      <c r="PSN3"/>
      <c r="PSO3"/>
      <c r="PSP3"/>
      <c r="PSS3"/>
      <c r="PSV3"/>
      <c r="PSW3"/>
      <c r="PSX3"/>
      <c r="PTA3"/>
      <c r="PTD3"/>
      <c r="PTE3"/>
      <c r="PTF3"/>
      <c r="PTI3"/>
      <c r="PTL3"/>
      <c r="PTM3"/>
      <c r="PTN3"/>
      <c r="PTQ3"/>
      <c r="PTT3"/>
      <c r="PTU3"/>
      <c r="PTV3"/>
      <c r="PTY3"/>
      <c r="PUB3"/>
      <c r="PUC3"/>
      <c r="PUD3"/>
      <c r="PUG3"/>
      <c r="PUJ3"/>
      <c r="PUK3"/>
      <c r="PUL3"/>
      <c r="PUO3"/>
      <c r="PUR3"/>
      <c r="PUS3"/>
      <c r="PUT3"/>
      <c r="PUW3"/>
      <c r="PUZ3"/>
      <c r="PVA3"/>
      <c r="PVB3"/>
      <c r="PVE3"/>
      <c r="PVH3"/>
      <c r="PVI3"/>
      <c r="PVJ3"/>
      <c r="PVM3"/>
      <c r="PVP3"/>
      <c r="PVQ3"/>
      <c r="PVR3"/>
      <c r="PVU3"/>
      <c r="PVX3"/>
      <c r="PVY3"/>
      <c r="PVZ3"/>
      <c r="PWC3"/>
      <c r="PWF3"/>
      <c r="PWG3"/>
      <c r="PWH3"/>
      <c r="PWK3"/>
      <c r="PWN3"/>
      <c r="PWO3"/>
      <c r="PWP3"/>
      <c r="PWS3"/>
      <c r="PWV3"/>
      <c r="PWW3"/>
      <c r="PWX3"/>
      <c r="PXA3"/>
      <c r="PXD3"/>
      <c r="PXE3"/>
      <c r="PXF3"/>
      <c r="PXI3"/>
      <c r="PXL3"/>
      <c r="PXM3"/>
      <c r="PXN3"/>
      <c r="PXQ3"/>
      <c r="PXT3"/>
      <c r="PXU3"/>
      <c r="PXV3"/>
      <c r="PXY3"/>
      <c r="PYB3"/>
      <c r="PYC3"/>
      <c r="PYD3"/>
      <c r="PYG3"/>
      <c r="PYJ3"/>
      <c r="PYK3"/>
      <c r="PYL3"/>
      <c r="PYO3"/>
      <c r="PYR3"/>
      <c r="PYS3"/>
      <c r="PYT3"/>
      <c r="PYW3"/>
      <c r="PYZ3"/>
      <c r="PZA3"/>
      <c r="PZB3"/>
      <c r="PZE3"/>
      <c r="PZH3"/>
      <c r="PZI3"/>
      <c r="PZJ3"/>
      <c r="PZM3"/>
      <c r="PZP3"/>
      <c r="PZQ3"/>
      <c r="PZR3"/>
      <c r="PZU3"/>
      <c r="PZX3"/>
      <c r="PZY3"/>
      <c r="PZZ3"/>
      <c r="QAC3"/>
      <c r="QAF3"/>
      <c r="QAG3"/>
      <c r="QAH3"/>
      <c r="QAK3"/>
      <c r="QAN3"/>
      <c r="QAO3"/>
      <c r="QAP3"/>
      <c r="QAS3"/>
      <c r="QAV3"/>
      <c r="QAW3"/>
      <c r="QAX3"/>
      <c r="QBA3"/>
      <c r="QBD3"/>
      <c r="QBE3"/>
      <c r="QBF3"/>
      <c r="QBI3"/>
      <c r="QBL3"/>
      <c r="QBM3"/>
      <c r="QBN3"/>
      <c r="QBQ3"/>
      <c r="QBT3"/>
      <c r="QBU3"/>
      <c r="QBV3"/>
      <c r="QBY3"/>
      <c r="QCB3"/>
      <c r="QCC3"/>
      <c r="QCD3"/>
      <c r="QCG3"/>
      <c r="QCJ3"/>
      <c r="QCK3"/>
      <c r="QCL3"/>
      <c r="QCO3"/>
      <c r="QCR3"/>
      <c r="QCS3"/>
      <c r="QCT3"/>
      <c r="QCW3"/>
      <c r="QCZ3"/>
      <c r="QDA3"/>
      <c r="QDB3"/>
      <c r="QDE3"/>
      <c r="QDH3"/>
      <c r="QDI3"/>
      <c r="QDJ3"/>
      <c r="QDM3"/>
      <c r="QDP3"/>
      <c r="QDQ3"/>
      <c r="QDR3"/>
      <c r="QDU3"/>
      <c r="QDX3"/>
      <c r="QDY3"/>
      <c r="QDZ3"/>
      <c r="QEC3"/>
      <c r="QEF3"/>
      <c r="QEG3"/>
      <c r="QEH3"/>
      <c r="QEK3"/>
      <c r="QEN3"/>
      <c r="QEO3"/>
      <c r="QEP3"/>
      <c r="QES3"/>
      <c r="QEV3"/>
      <c r="QEW3"/>
      <c r="QEX3"/>
      <c r="QFA3"/>
      <c r="QFD3"/>
      <c r="QFE3"/>
      <c r="QFF3"/>
      <c r="QFI3"/>
      <c r="QFL3"/>
      <c r="QFM3"/>
      <c r="QFN3"/>
      <c r="QFQ3"/>
      <c r="QFT3"/>
      <c r="QFU3"/>
      <c r="QFV3"/>
      <c r="QFY3"/>
      <c r="QGB3"/>
      <c r="QGC3"/>
      <c r="QGD3"/>
      <c r="QGG3"/>
      <c r="QGJ3"/>
      <c r="QGK3"/>
      <c r="QGL3"/>
      <c r="QGO3"/>
      <c r="QGR3"/>
      <c r="QGS3"/>
      <c r="QGT3"/>
      <c r="QGW3"/>
      <c r="QGZ3"/>
      <c r="QHA3"/>
      <c r="QHB3"/>
      <c r="QHE3"/>
      <c r="QHH3"/>
      <c r="QHI3"/>
      <c r="QHJ3"/>
      <c r="QHM3"/>
      <c r="QHP3"/>
      <c r="QHQ3"/>
      <c r="QHR3"/>
      <c r="QHU3"/>
      <c r="QHX3"/>
      <c r="QHY3"/>
      <c r="QHZ3"/>
      <c r="QIC3"/>
      <c r="QIF3"/>
      <c r="QIG3"/>
      <c r="QIH3"/>
      <c r="QIK3"/>
      <c r="QIN3"/>
      <c r="QIO3"/>
      <c r="QIP3"/>
      <c r="QIS3"/>
      <c r="QIV3"/>
      <c r="QIW3"/>
      <c r="QIX3"/>
      <c r="QJA3"/>
      <c r="QJD3"/>
      <c r="QJE3"/>
      <c r="QJF3"/>
      <c r="QJI3"/>
      <c r="QJL3"/>
      <c r="QJM3"/>
      <c r="QJN3"/>
      <c r="QJQ3"/>
      <c r="QJT3"/>
      <c r="QJU3"/>
      <c r="QJV3"/>
      <c r="QJY3"/>
      <c r="QKB3"/>
      <c r="QKC3"/>
      <c r="QKD3"/>
      <c r="QKG3"/>
      <c r="QKJ3"/>
      <c r="QKK3"/>
      <c r="QKL3"/>
      <c r="QKO3"/>
      <c r="QKR3"/>
      <c r="QKS3"/>
      <c r="QKT3"/>
      <c r="QKW3"/>
      <c r="QKZ3"/>
      <c r="QLA3"/>
      <c r="QLB3"/>
      <c r="QLE3"/>
      <c r="QLH3"/>
      <c r="QLI3"/>
      <c r="QLJ3"/>
      <c r="QLM3"/>
      <c r="QLP3"/>
      <c r="QLQ3"/>
      <c r="QLR3"/>
      <c r="QLU3"/>
      <c r="QLX3"/>
      <c r="QLY3"/>
      <c r="QLZ3"/>
      <c r="QMC3"/>
      <c r="QMF3"/>
      <c r="QMG3"/>
      <c r="QMH3"/>
      <c r="QMK3"/>
      <c r="QMN3"/>
      <c r="QMO3"/>
      <c r="QMP3"/>
      <c r="QMS3"/>
      <c r="QMV3"/>
      <c r="QMW3"/>
      <c r="QMX3"/>
      <c r="QNA3"/>
      <c r="QND3"/>
      <c r="QNE3"/>
      <c r="QNF3"/>
      <c r="QNI3"/>
      <c r="QNL3"/>
      <c r="QNM3"/>
      <c r="QNN3"/>
      <c r="QNQ3"/>
      <c r="QNT3"/>
      <c r="QNU3"/>
      <c r="QNV3"/>
      <c r="QNY3"/>
      <c r="QOB3"/>
      <c r="QOC3"/>
      <c r="QOD3"/>
      <c r="QOG3"/>
      <c r="QOJ3"/>
      <c r="QOK3"/>
      <c r="QOL3"/>
      <c r="QOO3"/>
      <c r="QOR3"/>
      <c r="QOS3"/>
      <c r="QOT3"/>
      <c r="QOW3"/>
      <c r="QOZ3"/>
      <c r="QPA3"/>
      <c r="QPB3"/>
      <c r="QPE3"/>
      <c r="QPH3"/>
      <c r="QPI3"/>
      <c r="QPJ3"/>
      <c r="QPM3"/>
      <c r="QPP3"/>
      <c r="QPQ3"/>
      <c r="QPR3"/>
      <c r="QPU3"/>
      <c r="QPX3"/>
      <c r="QPY3"/>
      <c r="QPZ3"/>
      <c r="QQC3"/>
      <c r="QQF3"/>
      <c r="QQG3"/>
      <c r="QQH3"/>
      <c r="QQK3"/>
      <c r="QQN3"/>
      <c r="QQO3"/>
      <c r="QQP3"/>
      <c r="QQS3"/>
      <c r="QQV3"/>
      <c r="QQW3"/>
      <c r="QQX3"/>
      <c r="QRA3"/>
      <c r="QRD3"/>
      <c r="QRE3"/>
      <c r="QRF3"/>
      <c r="QRI3"/>
      <c r="QRL3"/>
      <c r="QRM3"/>
      <c r="QRN3"/>
      <c r="QRQ3"/>
      <c r="QRT3"/>
      <c r="QRU3"/>
      <c r="QRV3"/>
      <c r="QRY3"/>
      <c r="QSB3"/>
      <c r="QSC3"/>
      <c r="QSD3"/>
      <c r="QSG3"/>
      <c r="QSJ3"/>
      <c r="QSK3"/>
      <c r="QSL3"/>
      <c r="QSO3"/>
      <c r="QSR3"/>
      <c r="QSS3"/>
      <c r="QST3"/>
      <c r="QSW3"/>
      <c r="QSZ3"/>
      <c r="QTA3"/>
      <c r="QTB3"/>
      <c r="QTE3"/>
      <c r="QTH3"/>
      <c r="QTI3"/>
      <c r="QTJ3"/>
      <c r="QTM3"/>
      <c r="QTP3"/>
      <c r="QTQ3"/>
      <c r="QTR3"/>
      <c r="QTU3"/>
      <c r="QTX3"/>
      <c r="QTY3"/>
      <c r="QTZ3"/>
      <c r="QUC3"/>
      <c r="QUF3"/>
      <c r="QUG3"/>
      <c r="QUH3"/>
      <c r="QUK3"/>
      <c r="QUN3"/>
      <c r="QUO3"/>
      <c r="QUP3"/>
      <c r="QUS3"/>
      <c r="QUV3"/>
      <c r="QUW3"/>
      <c r="QUX3"/>
      <c r="QVA3"/>
      <c r="QVD3"/>
      <c r="QVE3"/>
      <c r="QVF3"/>
      <c r="QVI3"/>
      <c r="QVL3"/>
      <c r="QVM3"/>
      <c r="QVN3"/>
      <c r="QVQ3"/>
      <c r="QVT3"/>
      <c r="QVU3"/>
      <c r="QVV3"/>
      <c r="QVY3"/>
      <c r="QWB3"/>
      <c r="QWC3"/>
      <c r="QWD3"/>
      <c r="QWG3"/>
      <c r="QWJ3"/>
      <c r="QWK3"/>
      <c r="QWL3"/>
      <c r="QWO3"/>
      <c r="QWR3"/>
      <c r="QWS3"/>
      <c r="QWT3"/>
      <c r="QWW3"/>
      <c r="QWZ3"/>
      <c r="QXA3"/>
      <c r="QXB3"/>
      <c r="QXE3"/>
      <c r="QXH3"/>
      <c r="QXI3"/>
      <c r="QXJ3"/>
      <c r="QXM3"/>
      <c r="QXP3"/>
      <c r="QXQ3"/>
      <c r="QXR3"/>
      <c r="QXU3"/>
      <c r="QXX3"/>
      <c r="QXY3"/>
      <c r="QXZ3"/>
      <c r="QYC3"/>
      <c r="QYF3"/>
      <c r="QYG3"/>
      <c r="QYH3"/>
      <c r="QYK3"/>
      <c r="QYN3"/>
      <c r="QYO3"/>
      <c r="QYP3"/>
      <c r="QYS3"/>
      <c r="QYV3"/>
      <c r="QYW3"/>
      <c r="QYX3"/>
      <c r="QZA3"/>
      <c r="QZD3"/>
      <c r="QZE3"/>
      <c r="QZF3"/>
      <c r="QZI3"/>
      <c r="QZL3"/>
      <c r="QZM3"/>
      <c r="QZN3"/>
      <c r="QZQ3"/>
      <c r="QZT3"/>
      <c r="QZU3"/>
      <c r="QZV3"/>
      <c r="QZY3"/>
      <c r="RAB3"/>
      <c r="RAC3"/>
      <c r="RAD3"/>
      <c r="RAG3"/>
      <c r="RAJ3"/>
      <c r="RAK3"/>
      <c r="RAL3"/>
      <c r="RAO3"/>
      <c r="RAR3"/>
      <c r="RAS3"/>
      <c r="RAT3"/>
      <c r="RAW3"/>
      <c r="RAZ3"/>
      <c r="RBA3"/>
      <c r="RBB3"/>
      <c r="RBE3"/>
      <c r="RBH3"/>
      <c r="RBI3"/>
      <c r="RBJ3"/>
      <c r="RBM3"/>
      <c r="RBP3"/>
      <c r="RBQ3"/>
      <c r="RBR3"/>
      <c r="RBU3"/>
      <c r="RBX3"/>
      <c r="RBY3"/>
      <c r="RBZ3"/>
      <c r="RCC3"/>
      <c r="RCF3"/>
      <c r="RCG3"/>
      <c r="RCH3"/>
      <c r="RCK3"/>
      <c r="RCN3"/>
      <c r="RCO3"/>
      <c r="RCP3"/>
      <c r="RCS3"/>
      <c r="RCV3"/>
      <c r="RCW3"/>
      <c r="RCX3"/>
      <c r="RDA3"/>
      <c r="RDD3"/>
      <c r="RDE3"/>
      <c r="RDF3"/>
      <c r="RDI3"/>
      <c r="RDL3"/>
      <c r="RDM3"/>
      <c r="RDN3"/>
      <c r="RDQ3"/>
      <c r="RDT3"/>
      <c r="RDU3"/>
      <c r="RDV3"/>
      <c r="RDY3"/>
      <c r="REB3"/>
      <c r="REC3"/>
      <c r="RED3"/>
      <c r="REG3"/>
      <c r="REJ3"/>
      <c r="REK3"/>
      <c r="REL3"/>
      <c r="REO3"/>
      <c r="RER3"/>
      <c r="RES3"/>
      <c r="RET3"/>
      <c r="REW3"/>
      <c r="REZ3"/>
      <c r="RFA3"/>
      <c r="RFB3"/>
      <c r="RFE3"/>
      <c r="RFH3"/>
      <c r="RFI3"/>
      <c r="RFJ3"/>
      <c r="RFM3"/>
      <c r="RFP3"/>
      <c r="RFQ3"/>
      <c r="RFR3"/>
      <c r="RFU3"/>
      <c r="RFX3"/>
      <c r="RFY3"/>
      <c r="RFZ3"/>
      <c r="RGC3"/>
      <c r="RGF3"/>
      <c r="RGG3"/>
      <c r="RGH3"/>
      <c r="RGK3"/>
      <c r="RGN3"/>
      <c r="RGO3"/>
      <c r="RGP3"/>
      <c r="RGS3"/>
      <c r="RGV3"/>
      <c r="RGW3"/>
      <c r="RGX3"/>
      <c r="RHA3"/>
      <c r="RHD3"/>
      <c r="RHE3"/>
      <c r="RHF3"/>
      <c r="RHI3"/>
      <c r="RHL3"/>
      <c r="RHM3"/>
      <c r="RHN3"/>
      <c r="RHQ3"/>
      <c r="RHT3"/>
      <c r="RHU3"/>
      <c r="RHV3"/>
      <c r="RHY3"/>
      <c r="RIB3"/>
      <c r="RIC3"/>
      <c r="RID3"/>
      <c r="RIG3"/>
      <c r="RIJ3"/>
      <c r="RIK3"/>
      <c r="RIL3"/>
      <c r="RIO3"/>
      <c r="RIR3"/>
      <c r="RIS3"/>
      <c r="RIT3"/>
      <c r="RIW3"/>
      <c r="RIZ3"/>
      <c r="RJA3"/>
      <c r="RJB3"/>
      <c r="RJE3"/>
      <c r="RJH3"/>
      <c r="RJI3"/>
      <c r="RJJ3"/>
      <c r="RJM3"/>
      <c r="RJP3"/>
      <c r="RJQ3"/>
      <c r="RJR3"/>
      <c r="RJU3"/>
      <c r="RJX3"/>
      <c r="RJY3"/>
      <c r="RJZ3"/>
      <c r="RKC3"/>
      <c r="RKF3"/>
      <c r="RKG3"/>
      <c r="RKH3"/>
      <c r="RKK3"/>
      <c r="RKN3"/>
      <c r="RKO3"/>
      <c r="RKP3"/>
      <c r="RKS3"/>
      <c r="RKV3"/>
      <c r="RKW3"/>
      <c r="RKX3"/>
      <c r="RLA3"/>
      <c r="RLD3"/>
      <c r="RLE3"/>
      <c r="RLF3"/>
      <c r="RLI3"/>
      <c r="RLL3"/>
      <c r="RLM3"/>
      <c r="RLN3"/>
      <c r="RLQ3"/>
      <c r="RLT3"/>
      <c r="RLU3"/>
      <c r="RLV3"/>
      <c r="RLY3"/>
      <c r="RMB3"/>
      <c r="RMC3"/>
      <c r="RMD3"/>
      <c r="RMG3"/>
      <c r="RMJ3"/>
      <c r="RMK3"/>
      <c r="RML3"/>
      <c r="RMO3"/>
      <c r="RMR3"/>
      <c r="RMS3"/>
      <c r="RMT3"/>
      <c r="RMW3"/>
      <c r="RMZ3"/>
      <c r="RNA3"/>
      <c r="RNB3"/>
      <c r="RNE3"/>
      <c r="RNH3"/>
      <c r="RNI3"/>
      <c r="RNJ3"/>
      <c r="RNM3"/>
      <c r="RNP3"/>
      <c r="RNQ3"/>
      <c r="RNR3"/>
      <c r="RNU3"/>
      <c r="RNX3"/>
      <c r="RNY3"/>
      <c r="RNZ3"/>
      <c r="ROC3"/>
      <c r="ROF3"/>
      <c r="ROG3"/>
      <c r="ROH3"/>
      <c r="ROK3"/>
      <c r="RON3"/>
      <c r="ROO3"/>
      <c r="ROP3"/>
      <c r="ROS3"/>
      <c r="ROV3"/>
      <c r="ROW3"/>
      <c r="ROX3"/>
      <c r="RPA3"/>
      <c r="RPD3"/>
      <c r="RPE3"/>
      <c r="RPF3"/>
      <c r="RPI3"/>
      <c r="RPL3"/>
      <c r="RPM3"/>
      <c r="RPN3"/>
      <c r="RPQ3"/>
      <c r="RPT3"/>
      <c r="RPU3"/>
      <c r="RPV3"/>
      <c r="RPY3"/>
      <c r="RQB3"/>
      <c r="RQC3"/>
      <c r="RQD3"/>
      <c r="RQG3"/>
      <c r="RQJ3"/>
      <c r="RQK3"/>
      <c r="RQL3"/>
      <c r="RQO3"/>
      <c r="RQR3"/>
      <c r="RQS3"/>
      <c r="RQT3"/>
      <c r="RQW3"/>
      <c r="RQZ3"/>
      <c r="RRA3"/>
      <c r="RRB3"/>
      <c r="RRE3"/>
      <c r="RRH3"/>
      <c r="RRI3"/>
      <c r="RRJ3"/>
      <c r="RRM3"/>
      <c r="RRP3"/>
      <c r="RRQ3"/>
      <c r="RRR3"/>
      <c r="RRU3"/>
      <c r="RRX3"/>
      <c r="RRY3"/>
      <c r="RRZ3"/>
      <c r="RSC3"/>
      <c r="RSF3"/>
      <c r="RSG3"/>
      <c r="RSH3"/>
      <c r="RSK3"/>
      <c r="RSN3"/>
      <c r="RSO3"/>
      <c r="RSP3"/>
      <c r="RSS3"/>
      <c r="RSV3"/>
      <c r="RSW3"/>
      <c r="RSX3"/>
      <c r="RTA3"/>
      <c r="RTD3"/>
      <c r="RTE3"/>
      <c r="RTF3"/>
      <c r="RTI3"/>
      <c r="RTL3"/>
      <c r="RTM3"/>
      <c r="RTN3"/>
      <c r="RTQ3"/>
      <c r="RTT3"/>
      <c r="RTU3"/>
      <c r="RTV3"/>
      <c r="RTY3"/>
      <c r="RUB3"/>
      <c r="RUC3"/>
      <c r="RUD3"/>
      <c r="RUG3"/>
      <c r="RUJ3"/>
      <c r="RUK3"/>
      <c r="RUL3"/>
      <c r="RUO3"/>
      <c r="RUR3"/>
      <c r="RUS3"/>
      <c r="RUT3"/>
      <c r="RUW3"/>
      <c r="RUZ3"/>
      <c r="RVA3"/>
      <c r="RVB3"/>
      <c r="RVE3"/>
      <c r="RVH3"/>
      <c r="RVI3"/>
      <c r="RVJ3"/>
      <c r="RVM3"/>
      <c r="RVP3"/>
      <c r="RVQ3"/>
      <c r="RVR3"/>
      <c r="RVU3"/>
      <c r="RVX3"/>
      <c r="RVY3"/>
      <c r="RVZ3"/>
      <c r="RWC3"/>
      <c r="RWF3"/>
      <c r="RWG3"/>
      <c r="RWH3"/>
      <c r="RWK3"/>
      <c r="RWN3"/>
      <c r="RWO3"/>
      <c r="RWP3"/>
      <c r="RWS3"/>
      <c r="RWV3"/>
      <c r="RWW3"/>
      <c r="RWX3"/>
      <c r="RXA3"/>
      <c r="RXD3"/>
      <c r="RXE3"/>
      <c r="RXF3"/>
      <c r="RXI3"/>
      <c r="RXL3"/>
      <c r="RXM3"/>
      <c r="RXN3"/>
      <c r="RXQ3"/>
      <c r="RXT3"/>
      <c r="RXU3"/>
      <c r="RXV3"/>
      <c r="RXY3"/>
      <c r="RYB3"/>
      <c r="RYC3"/>
      <c r="RYD3"/>
      <c r="RYG3"/>
      <c r="RYJ3"/>
      <c r="RYK3"/>
      <c r="RYL3"/>
      <c r="RYO3"/>
      <c r="RYR3"/>
      <c r="RYS3"/>
      <c r="RYT3"/>
      <c r="RYW3"/>
      <c r="RYZ3"/>
      <c r="RZA3"/>
      <c r="RZB3"/>
      <c r="RZE3"/>
      <c r="RZH3"/>
      <c r="RZI3"/>
      <c r="RZJ3"/>
      <c r="RZM3"/>
      <c r="RZP3"/>
      <c r="RZQ3"/>
      <c r="RZR3"/>
      <c r="RZU3"/>
      <c r="RZX3"/>
      <c r="RZY3"/>
      <c r="RZZ3"/>
      <c r="SAC3"/>
      <c r="SAF3"/>
      <c r="SAG3"/>
      <c r="SAH3"/>
      <c r="SAK3"/>
      <c r="SAN3"/>
      <c r="SAO3"/>
      <c r="SAP3"/>
      <c r="SAS3"/>
      <c r="SAV3"/>
      <c r="SAW3"/>
      <c r="SAX3"/>
      <c r="SBA3"/>
      <c r="SBD3"/>
      <c r="SBE3"/>
      <c r="SBF3"/>
      <c r="SBI3"/>
      <c r="SBL3"/>
      <c r="SBM3"/>
      <c r="SBN3"/>
      <c r="SBQ3"/>
      <c r="SBT3"/>
      <c r="SBU3"/>
      <c r="SBV3"/>
      <c r="SBY3"/>
      <c r="SCB3"/>
      <c r="SCC3"/>
      <c r="SCD3"/>
      <c r="SCG3"/>
      <c r="SCJ3"/>
      <c r="SCK3"/>
      <c r="SCL3"/>
      <c r="SCO3"/>
      <c r="SCR3"/>
      <c r="SCS3"/>
      <c r="SCT3"/>
      <c r="SCW3"/>
      <c r="SCZ3"/>
      <c r="SDA3"/>
      <c r="SDB3"/>
      <c r="SDE3"/>
      <c r="SDH3"/>
      <c r="SDI3"/>
      <c r="SDJ3"/>
      <c r="SDM3"/>
      <c r="SDP3"/>
      <c r="SDQ3"/>
      <c r="SDR3"/>
      <c r="SDU3"/>
      <c r="SDX3"/>
      <c r="SDY3"/>
      <c r="SDZ3"/>
      <c r="SEC3"/>
      <c r="SEF3"/>
      <c r="SEG3"/>
      <c r="SEH3"/>
      <c r="SEK3"/>
      <c r="SEN3"/>
      <c r="SEO3"/>
      <c r="SEP3"/>
      <c r="SES3"/>
      <c r="SEV3"/>
      <c r="SEW3"/>
      <c r="SEX3"/>
      <c r="SFA3"/>
      <c r="SFD3"/>
      <c r="SFE3"/>
      <c r="SFF3"/>
      <c r="SFI3"/>
      <c r="SFL3"/>
      <c r="SFM3"/>
      <c r="SFN3"/>
      <c r="SFQ3"/>
      <c r="SFT3"/>
      <c r="SFU3"/>
      <c r="SFV3"/>
      <c r="SFY3"/>
      <c r="SGB3"/>
      <c r="SGC3"/>
      <c r="SGD3"/>
      <c r="SGG3"/>
      <c r="SGJ3"/>
      <c r="SGK3"/>
      <c r="SGL3"/>
      <c r="SGO3"/>
      <c r="SGR3"/>
      <c r="SGS3"/>
      <c r="SGT3"/>
      <c r="SGW3"/>
      <c r="SGZ3"/>
      <c r="SHA3"/>
      <c r="SHB3"/>
      <c r="SHE3"/>
      <c r="SHH3"/>
      <c r="SHI3"/>
      <c r="SHJ3"/>
      <c r="SHM3"/>
      <c r="SHP3"/>
      <c r="SHQ3"/>
      <c r="SHR3"/>
      <c r="SHU3"/>
      <c r="SHX3"/>
      <c r="SHY3"/>
      <c r="SHZ3"/>
      <c r="SIC3"/>
      <c r="SIF3"/>
      <c r="SIG3"/>
      <c r="SIH3"/>
      <c r="SIK3"/>
      <c r="SIN3"/>
      <c r="SIO3"/>
      <c r="SIP3"/>
      <c r="SIS3"/>
      <c r="SIV3"/>
      <c r="SIW3"/>
      <c r="SIX3"/>
      <c r="SJA3"/>
      <c r="SJD3"/>
      <c r="SJE3"/>
      <c r="SJF3"/>
      <c r="SJI3"/>
      <c r="SJL3"/>
      <c r="SJM3"/>
      <c r="SJN3"/>
      <c r="SJQ3"/>
      <c r="SJT3"/>
      <c r="SJU3"/>
      <c r="SJV3"/>
      <c r="SJY3"/>
      <c r="SKB3"/>
      <c r="SKC3"/>
      <c r="SKD3"/>
      <c r="SKG3"/>
      <c r="SKJ3"/>
      <c r="SKK3"/>
      <c r="SKL3"/>
      <c r="SKO3"/>
      <c r="SKR3"/>
      <c r="SKS3"/>
      <c r="SKT3"/>
      <c r="SKW3"/>
      <c r="SKZ3"/>
      <c r="SLA3"/>
      <c r="SLB3"/>
      <c r="SLE3"/>
      <c r="SLH3"/>
      <c r="SLI3"/>
      <c r="SLJ3"/>
      <c r="SLM3"/>
      <c r="SLP3"/>
      <c r="SLQ3"/>
      <c r="SLR3"/>
      <c r="SLU3"/>
      <c r="SLX3"/>
      <c r="SLY3"/>
      <c r="SLZ3"/>
      <c r="SMC3"/>
      <c r="SMF3"/>
      <c r="SMG3"/>
      <c r="SMH3"/>
      <c r="SMK3"/>
      <c r="SMN3"/>
      <c r="SMO3"/>
      <c r="SMP3"/>
      <c r="SMS3"/>
      <c r="SMV3"/>
      <c r="SMW3"/>
      <c r="SMX3"/>
      <c r="SNA3"/>
      <c r="SND3"/>
      <c r="SNE3"/>
      <c r="SNF3"/>
      <c r="SNI3"/>
      <c r="SNL3"/>
      <c r="SNM3"/>
      <c r="SNN3"/>
      <c r="SNQ3"/>
      <c r="SNT3"/>
      <c r="SNU3"/>
      <c r="SNV3"/>
      <c r="SNY3"/>
      <c r="SOB3"/>
      <c r="SOC3"/>
      <c r="SOD3"/>
      <c r="SOG3"/>
      <c r="SOJ3"/>
      <c r="SOK3"/>
      <c r="SOL3"/>
      <c r="SOO3"/>
      <c r="SOR3"/>
      <c r="SOS3"/>
      <c r="SOT3"/>
      <c r="SOW3"/>
      <c r="SOZ3"/>
      <c r="SPA3"/>
      <c r="SPB3"/>
      <c r="SPE3"/>
      <c r="SPH3"/>
      <c r="SPI3"/>
      <c r="SPJ3"/>
      <c r="SPM3"/>
      <c r="SPP3"/>
      <c r="SPQ3"/>
      <c r="SPR3"/>
      <c r="SPU3"/>
      <c r="SPX3"/>
      <c r="SPY3"/>
      <c r="SPZ3"/>
      <c r="SQC3"/>
      <c r="SQF3"/>
      <c r="SQG3"/>
      <c r="SQH3"/>
      <c r="SQK3"/>
      <c r="SQN3"/>
      <c r="SQO3"/>
      <c r="SQP3"/>
      <c r="SQS3"/>
      <c r="SQV3"/>
      <c r="SQW3"/>
      <c r="SQX3"/>
      <c r="SRA3"/>
      <c r="SRD3"/>
      <c r="SRE3"/>
      <c r="SRF3"/>
      <c r="SRI3"/>
      <c r="SRL3"/>
      <c r="SRM3"/>
      <c r="SRN3"/>
      <c r="SRQ3"/>
      <c r="SRT3"/>
      <c r="SRU3"/>
      <c r="SRV3"/>
      <c r="SRY3"/>
      <c r="SSB3"/>
      <c r="SSC3"/>
      <c r="SSD3"/>
      <c r="SSG3"/>
      <c r="SSJ3"/>
      <c r="SSK3"/>
      <c r="SSL3"/>
      <c r="SSO3"/>
      <c r="SSR3"/>
      <c r="SSS3"/>
      <c r="SST3"/>
      <c r="SSW3"/>
      <c r="SSZ3"/>
      <c r="STA3"/>
      <c r="STB3"/>
      <c r="STE3"/>
      <c r="STH3"/>
      <c r="STI3"/>
      <c r="STJ3"/>
      <c r="STM3"/>
      <c r="STP3"/>
      <c r="STQ3"/>
      <c r="STR3"/>
      <c r="STU3"/>
      <c r="STX3"/>
      <c r="STY3"/>
      <c r="STZ3"/>
      <c r="SUC3"/>
      <c r="SUF3"/>
      <c r="SUG3"/>
      <c r="SUH3"/>
      <c r="SUK3"/>
      <c r="SUN3"/>
      <c r="SUO3"/>
      <c r="SUP3"/>
      <c r="SUS3"/>
      <c r="SUV3"/>
      <c r="SUW3"/>
      <c r="SUX3"/>
      <c r="SVA3"/>
      <c r="SVD3"/>
      <c r="SVE3"/>
      <c r="SVF3"/>
      <c r="SVI3"/>
      <c r="SVL3"/>
      <c r="SVM3"/>
      <c r="SVN3"/>
      <c r="SVQ3"/>
      <c r="SVT3"/>
      <c r="SVU3"/>
      <c r="SVV3"/>
      <c r="SVY3"/>
      <c r="SWB3"/>
      <c r="SWC3"/>
      <c r="SWD3"/>
      <c r="SWG3"/>
      <c r="SWJ3"/>
      <c r="SWK3"/>
      <c r="SWL3"/>
      <c r="SWO3"/>
      <c r="SWR3"/>
      <c r="SWS3"/>
      <c r="SWT3"/>
      <c r="SWW3"/>
      <c r="SWZ3"/>
      <c r="SXA3"/>
      <c r="SXB3"/>
      <c r="SXE3"/>
      <c r="SXH3"/>
      <c r="SXI3"/>
      <c r="SXJ3"/>
      <c r="SXM3"/>
      <c r="SXP3"/>
      <c r="SXQ3"/>
      <c r="SXR3"/>
      <c r="SXU3"/>
      <c r="SXX3"/>
      <c r="SXY3"/>
      <c r="SXZ3"/>
      <c r="SYC3"/>
      <c r="SYF3"/>
      <c r="SYG3"/>
      <c r="SYH3"/>
      <c r="SYK3"/>
      <c r="SYN3"/>
      <c r="SYO3"/>
      <c r="SYP3"/>
      <c r="SYS3"/>
      <c r="SYV3"/>
      <c r="SYW3"/>
      <c r="SYX3"/>
      <c r="SZA3"/>
      <c r="SZD3"/>
      <c r="SZE3"/>
      <c r="SZF3"/>
      <c r="SZI3"/>
      <c r="SZL3"/>
      <c r="SZM3"/>
      <c r="SZN3"/>
      <c r="SZQ3"/>
      <c r="SZT3"/>
      <c r="SZU3"/>
      <c r="SZV3"/>
      <c r="SZY3"/>
      <c r="TAB3"/>
      <c r="TAC3"/>
      <c r="TAD3"/>
      <c r="TAG3"/>
      <c r="TAJ3"/>
      <c r="TAK3"/>
      <c r="TAL3"/>
      <c r="TAO3"/>
      <c r="TAR3"/>
      <c r="TAS3"/>
      <c r="TAT3"/>
      <c r="TAW3"/>
      <c r="TAZ3"/>
      <c r="TBA3"/>
      <c r="TBB3"/>
      <c r="TBE3"/>
      <c r="TBH3"/>
      <c r="TBI3"/>
      <c r="TBJ3"/>
      <c r="TBM3"/>
      <c r="TBP3"/>
      <c r="TBQ3"/>
      <c r="TBR3"/>
      <c r="TBU3"/>
      <c r="TBX3"/>
      <c r="TBY3"/>
      <c r="TBZ3"/>
      <c r="TCC3"/>
      <c r="TCF3"/>
      <c r="TCG3"/>
      <c r="TCH3"/>
      <c r="TCK3"/>
      <c r="TCN3"/>
      <c r="TCO3"/>
      <c r="TCP3"/>
      <c r="TCS3"/>
      <c r="TCV3"/>
      <c r="TCW3"/>
      <c r="TCX3"/>
      <c r="TDA3"/>
      <c r="TDD3"/>
      <c r="TDE3"/>
      <c r="TDF3"/>
      <c r="TDI3"/>
      <c r="TDL3"/>
      <c r="TDM3"/>
      <c r="TDN3"/>
      <c r="TDQ3"/>
      <c r="TDT3"/>
      <c r="TDU3"/>
      <c r="TDV3"/>
      <c r="TDY3"/>
      <c r="TEB3"/>
      <c r="TEC3"/>
      <c r="TED3"/>
      <c r="TEG3"/>
      <c r="TEJ3"/>
      <c r="TEK3"/>
      <c r="TEL3"/>
      <c r="TEO3"/>
      <c r="TER3"/>
      <c r="TES3"/>
      <c r="TET3"/>
      <c r="TEW3"/>
      <c r="TEZ3"/>
      <c r="TFA3"/>
      <c r="TFB3"/>
      <c r="TFE3"/>
      <c r="TFH3"/>
      <c r="TFI3"/>
      <c r="TFJ3"/>
      <c r="TFM3"/>
      <c r="TFP3"/>
      <c r="TFQ3"/>
      <c r="TFR3"/>
      <c r="TFU3"/>
      <c r="TFX3"/>
      <c r="TFY3"/>
      <c r="TFZ3"/>
      <c r="TGC3"/>
      <c r="TGF3"/>
      <c r="TGG3"/>
      <c r="TGH3"/>
      <c r="TGK3"/>
      <c r="TGN3"/>
      <c r="TGO3"/>
      <c r="TGP3"/>
      <c r="TGS3"/>
      <c r="TGV3"/>
      <c r="TGW3"/>
      <c r="TGX3"/>
      <c r="THA3"/>
      <c r="THD3"/>
      <c r="THE3"/>
      <c r="THF3"/>
      <c r="THI3"/>
      <c r="THL3"/>
      <c r="THM3"/>
      <c r="THN3"/>
      <c r="THQ3"/>
      <c r="THT3"/>
      <c r="THU3"/>
      <c r="THV3"/>
      <c r="THY3"/>
      <c r="TIB3"/>
      <c r="TIC3"/>
      <c r="TID3"/>
      <c r="TIG3"/>
      <c r="TIJ3"/>
      <c r="TIK3"/>
      <c r="TIL3"/>
      <c r="TIO3"/>
      <c r="TIR3"/>
      <c r="TIS3"/>
      <c r="TIT3"/>
      <c r="TIW3"/>
      <c r="TIZ3"/>
      <c r="TJA3"/>
      <c r="TJB3"/>
      <c r="TJE3"/>
      <c r="TJH3"/>
      <c r="TJI3"/>
      <c r="TJJ3"/>
      <c r="TJM3"/>
      <c r="TJP3"/>
      <c r="TJQ3"/>
      <c r="TJR3"/>
      <c r="TJU3"/>
      <c r="TJX3"/>
      <c r="TJY3"/>
      <c r="TJZ3"/>
      <c r="TKC3"/>
      <c r="TKF3"/>
      <c r="TKG3"/>
      <c r="TKH3"/>
      <c r="TKK3"/>
      <c r="TKN3"/>
      <c r="TKO3"/>
      <c r="TKP3"/>
      <c r="TKS3"/>
      <c r="TKV3"/>
      <c r="TKW3"/>
      <c r="TKX3"/>
      <c r="TLA3"/>
      <c r="TLD3"/>
      <c r="TLE3"/>
      <c r="TLF3"/>
      <c r="TLI3"/>
      <c r="TLL3"/>
      <c r="TLM3"/>
      <c r="TLN3"/>
      <c r="TLQ3"/>
      <c r="TLT3"/>
      <c r="TLU3"/>
      <c r="TLV3"/>
      <c r="TLY3"/>
      <c r="TMB3"/>
      <c r="TMC3"/>
      <c r="TMD3"/>
      <c r="TMG3"/>
      <c r="TMJ3"/>
      <c r="TMK3"/>
      <c r="TML3"/>
      <c r="TMO3"/>
      <c r="TMR3"/>
      <c r="TMS3"/>
      <c r="TMT3"/>
      <c r="TMW3"/>
      <c r="TMZ3"/>
      <c r="TNA3"/>
      <c r="TNB3"/>
      <c r="TNE3"/>
      <c r="TNH3"/>
      <c r="TNI3"/>
      <c r="TNJ3"/>
      <c r="TNM3"/>
      <c r="TNP3"/>
      <c r="TNQ3"/>
      <c r="TNR3"/>
      <c r="TNU3"/>
      <c r="TNX3"/>
      <c r="TNY3"/>
      <c r="TNZ3"/>
      <c r="TOC3"/>
      <c r="TOF3"/>
      <c r="TOG3"/>
      <c r="TOH3"/>
      <c r="TOK3"/>
      <c r="TON3"/>
      <c r="TOO3"/>
      <c r="TOP3"/>
      <c r="TOS3"/>
      <c r="TOV3"/>
      <c r="TOW3"/>
      <c r="TOX3"/>
      <c r="TPA3"/>
      <c r="TPD3"/>
      <c r="TPE3"/>
      <c r="TPF3"/>
      <c r="TPI3"/>
      <c r="TPL3"/>
      <c r="TPM3"/>
      <c r="TPN3"/>
      <c r="TPQ3"/>
      <c r="TPT3"/>
      <c r="TPU3"/>
      <c r="TPV3"/>
      <c r="TPY3"/>
      <c r="TQB3"/>
      <c r="TQC3"/>
      <c r="TQD3"/>
      <c r="TQG3"/>
      <c r="TQJ3"/>
      <c r="TQK3"/>
      <c r="TQL3"/>
      <c r="TQO3"/>
      <c r="TQR3"/>
      <c r="TQS3"/>
      <c r="TQT3"/>
      <c r="TQW3"/>
      <c r="TQZ3"/>
      <c r="TRA3"/>
      <c r="TRB3"/>
      <c r="TRE3"/>
      <c r="TRH3"/>
      <c r="TRI3"/>
      <c r="TRJ3"/>
      <c r="TRM3"/>
      <c r="TRP3"/>
      <c r="TRQ3"/>
      <c r="TRR3"/>
      <c r="TRU3"/>
      <c r="TRX3"/>
      <c r="TRY3"/>
      <c r="TRZ3"/>
      <c r="TSC3"/>
      <c r="TSF3"/>
      <c r="TSG3"/>
      <c r="TSH3"/>
      <c r="TSK3"/>
      <c r="TSN3"/>
      <c r="TSO3"/>
      <c r="TSP3"/>
      <c r="TSS3"/>
      <c r="TSV3"/>
      <c r="TSW3"/>
      <c r="TSX3"/>
      <c r="TTA3"/>
      <c r="TTD3"/>
      <c r="TTE3"/>
      <c r="TTF3"/>
      <c r="TTI3"/>
      <c r="TTL3"/>
      <c r="TTM3"/>
      <c r="TTN3"/>
      <c r="TTQ3"/>
      <c r="TTT3"/>
      <c r="TTU3"/>
      <c r="TTV3"/>
      <c r="TTY3"/>
      <c r="TUB3"/>
      <c r="TUC3"/>
      <c r="TUD3"/>
      <c r="TUG3"/>
      <c r="TUJ3"/>
      <c r="TUK3"/>
      <c r="TUL3"/>
      <c r="TUO3"/>
      <c r="TUR3"/>
      <c r="TUS3"/>
      <c r="TUT3"/>
      <c r="TUW3"/>
      <c r="TUZ3"/>
      <c r="TVA3"/>
      <c r="TVB3"/>
      <c r="TVE3"/>
      <c r="TVH3"/>
      <c r="TVI3"/>
      <c r="TVJ3"/>
      <c r="TVM3"/>
      <c r="TVP3"/>
      <c r="TVQ3"/>
      <c r="TVR3"/>
      <c r="TVU3"/>
      <c r="TVX3"/>
      <c r="TVY3"/>
      <c r="TVZ3"/>
      <c r="TWC3"/>
      <c r="TWF3"/>
      <c r="TWG3"/>
      <c r="TWH3"/>
      <c r="TWK3"/>
      <c r="TWN3"/>
      <c r="TWO3"/>
      <c r="TWP3"/>
      <c r="TWS3"/>
      <c r="TWV3"/>
      <c r="TWW3"/>
      <c r="TWX3"/>
      <c r="TXA3"/>
      <c r="TXD3"/>
      <c r="TXE3"/>
      <c r="TXF3"/>
      <c r="TXI3"/>
      <c r="TXL3"/>
      <c r="TXM3"/>
      <c r="TXN3"/>
      <c r="TXQ3"/>
      <c r="TXT3"/>
      <c r="TXU3"/>
      <c r="TXV3"/>
      <c r="TXY3"/>
      <c r="TYB3"/>
      <c r="TYC3"/>
      <c r="TYD3"/>
      <c r="TYG3"/>
      <c r="TYJ3"/>
      <c r="TYK3"/>
      <c r="TYL3"/>
      <c r="TYO3"/>
      <c r="TYR3"/>
      <c r="TYS3"/>
      <c r="TYT3"/>
      <c r="TYW3"/>
      <c r="TYZ3"/>
      <c r="TZA3"/>
      <c r="TZB3"/>
      <c r="TZE3"/>
      <c r="TZH3"/>
      <c r="TZI3"/>
      <c r="TZJ3"/>
      <c r="TZM3"/>
      <c r="TZP3"/>
      <c r="TZQ3"/>
      <c r="TZR3"/>
      <c r="TZU3"/>
      <c r="TZX3"/>
      <c r="TZY3"/>
      <c r="TZZ3"/>
      <c r="UAC3"/>
      <c r="UAF3"/>
      <c r="UAG3"/>
      <c r="UAH3"/>
      <c r="UAK3"/>
      <c r="UAN3"/>
      <c r="UAO3"/>
      <c r="UAP3"/>
      <c r="UAS3"/>
      <c r="UAV3"/>
      <c r="UAW3"/>
      <c r="UAX3"/>
      <c r="UBA3"/>
      <c r="UBD3"/>
      <c r="UBE3"/>
      <c r="UBF3"/>
      <c r="UBI3"/>
      <c r="UBL3"/>
      <c r="UBM3"/>
      <c r="UBN3"/>
      <c r="UBQ3"/>
      <c r="UBT3"/>
      <c r="UBU3"/>
      <c r="UBV3"/>
      <c r="UBY3"/>
      <c r="UCB3"/>
      <c r="UCC3"/>
      <c r="UCD3"/>
      <c r="UCG3"/>
      <c r="UCJ3"/>
      <c r="UCK3"/>
      <c r="UCL3"/>
      <c r="UCO3"/>
      <c r="UCR3"/>
      <c r="UCS3"/>
      <c r="UCT3"/>
      <c r="UCW3"/>
      <c r="UCZ3"/>
      <c r="UDA3"/>
      <c r="UDB3"/>
      <c r="UDE3"/>
      <c r="UDH3"/>
      <c r="UDI3"/>
      <c r="UDJ3"/>
      <c r="UDM3"/>
      <c r="UDP3"/>
      <c r="UDQ3"/>
      <c r="UDR3"/>
      <c r="UDU3"/>
      <c r="UDX3"/>
      <c r="UDY3"/>
      <c r="UDZ3"/>
      <c r="UEC3"/>
      <c r="UEF3"/>
      <c r="UEG3"/>
      <c r="UEH3"/>
      <c r="UEK3"/>
      <c r="UEN3"/>
      <c r="UEO3"/>
      <c r="UEP3"/>
      <c r="UES3"/>
      <c r="UEV3"/>
      <c r="UEW3"/>
      <c r="UEX3"/>
      <c r="UFA3"/>
      <c r="UFD3"/>
      <c r="UFE3"/>
      <c r="UFF3"/>
      <c r="UFI3"/>
      <c r="UFL3"/>
      <c r="UFM3"/>
      <c r="UFN3"/>
      <c r="UFQ3"/>
      <c r="UFT3"/>
      <c r="UFU3"/>
      <c r="UFV3"/>
      <c r="UFY3"/>
      <c r="UGB3"/>
      <c r="UGC3"/>
      <c r="UGD3"/>
      <c r="UGG3"/>
      <c r="UGJ3"/>
      <c r="UGK3"/>
      <c r="UGL3"/>
      <c r="UGO3"/>
      <c r="UGR3"/>
      <c r="UGS3"/>
      <c r="UGT3"/>
      <c r="UGW3"/>
      <c r="UGZ3"/>
      <c r="UHA3"/>
      <c r="UHB3"/>
      <c r="UHE3"/>
      <c r="UHH3"/>
      <c r="UHI3"/>
      <c r="UHJ3"/>
      <c r="UHM3"/>
      <c r="UHP3"/>
      <c r="UHQ3"/>
      <c r="UHR3"/>
      <c r="UHU3"/>
      <c r="UHX3"/>
      <c r="UHY3"/>
      <c r="UHZ3"/>
      <c r="UIC3"/>
      <c r="UIF3"/>
      <c r="UIG3"/>
      <c r="UIH3"/>
      <c r="UIK3"/>
      <c r="UIN3"/>
      <c r="UIO3"/>
      <c r="UIP3"/>
      <c r="UIS3"/>
      <c r="UIV3"/>
      <c r="UIW3"/>
      <c r="UIX3"/>
      <c r="UJA3"/>
      <c r="UJD3"/>
      <c r="UJE3"/>
      <c r="UJF3"/>
      <c r="UJI3"/>
      <c r="UJL3"/>
      <c r="UJM3"/>
      <c r="UJN3"/>
      <c r="UJQ3"/>
      <c r="UJT3"/>
      <c r="UJU3"/>
      <c r="UJV3"/>
      <c r="UJY3"/>
      <c r="UKB3"/>
      <c r="UKC3"/>
      <c r="UKD3"/>
      <c r="UKG3"/>
      <c r="UKJ3"/>
      <c r="UKK3"/>
      <c r="UKL3"/>
      <c r="UKO3"/>
      <c r="UKR3"/>
      <c r="UKS3"/>
      <c r="UKT3"/>
      <c r="UKW3"/>
      <c r="UKZ3"/>
      <c r="ULA3"/>
      <c r="ULB3"/>
      <c r="ULE3"/>
      <c r="ULH3"/>
      <c r="ULI3"/>
      <c r="ULJ3"/>
      <c r="ULM3"/>
      <c r="ULP3"/>
      <c r="ULQ3"/>
      <c r="ULR3"/>
      <c r="ULU3"/>
      <c r="ULX3"/>
      <c r="ULY3"/>
      <c r="ULZ3"/>
      <c r="UMC3"/>
      <c r="UMF3"/>
      <c r="UMG3"/>
      <c r="UMH3"/>
      <c r="UMK3"/>
      <c r="UMN3"/>
      <c r="UMO3"/>
      <c r="UMP3"/>
      <c r="UMS3"/>
      <c r="UMV3"/>
      <c r="UMW3"/>
      <c r="UMX3"/>
      <c r="UNA3"/>
      <c r="UND3"/>
      <c r="UNE3"/>
      <c r="UNF3"/>
      <c r="UNI3"/>
      <c r="UNL3"/>
      <c r="UNM3"/>
      <c r="UNN3"/>
      <c r="UNQ3"/>
      <c r="UNT3"/>
      <c r="UNU3"/>
      <c r="UNV3"/>
      <c r="UNY3"/>
      <c r="UOB3"/>
      <c r="UOC3"/>
      <c r="UOD3"/>
      <c r="UOG3"/>
      <c r="UOJ3"/>
      <c r="UOK3"/>
      <c r="UOL3"/>
      <c r="UOO3"/>
      <c r="UOR3"/>
      <c r="UOS3"/>
      <c r="UOT3"/>
      <c r="UOW3"/>
      <c r="UOZ3"/>
      <c r="UPA3"/>
      <c r="UPB3"/>
      <c r="UPE3"/>
      <c r="UPH3"/>
      <c r="UPI3"/>
      <c r="UPJ3"/>
      <c r="UPM3"/>
      <c r="UPP3"/>
      <c r="UPQ3"/>
      <c r="UPR3"/>
      <c r="UPU3"/>
      <c r="UPX3"/>
      <c r="UPY3"/>
      <c r="UPZ3"/>
      <c r="UQC3"/>
      <c r="UQF3"/>
      <c r="UQG3"/>
      <c r="UQH3"/>
      <c r="UQK3"/>
      <c r="UQN3"/>
      <c r="UQO3"/>
      <c r="UQP3"/>
      <c r="UQS3"/>
      <c r="UQV3"/>
      <c r="UQW3"/>
      <c r="UQX3"/>
      <c r="URA3"/>
      <c r="URD3"/>
      <c r="URE3"/>
      <c r="URF3"/>
      <c r="URI3"/>
      <c r="URL3"/>
      <c r="URM3"/>
      <c r="URN3"/>
      <c r="URQ3"/>
      <c r="URT3"/>
      <c r="URU3"/>
      <c r="URV3"/>
      <c r="URY3"/>
      <c r="USB3"/>
      <c r="USC3"/>
      <c r="USD3"/>
      <c r="USG3"/>
      <c r="USJ3"/>
      <c r="USK3"/>
      <c r="USL3"/>
      <c r="USO3"/>
      <c r="USR3"/>
      <c r="USS3"/>
      <c r="UST3"/>
      <c r="USW3"/>
      <c r="USZ3"/>
      <c r="UTA3"/>
      <c r="UTB3"/>
      <c r="UTE3"/>
      <c r="UTH3"/>
      <c r="UTI3"/>
      <c r="UTJ3"/>
      <c r="UTM3"/>
      <c r="UTP3"/>
      <c r="UTQ3"/>
      <c r="UTR3"/>
      <c r="UTU3"/>
      <c r="UTX3"/>
      <c r="UTY3"/>
      <c r="UTZ3"/>
      <c r="UUC3"/>
      <c r="UUF3"/>
      <c r="UUG3"/>
      <c r="UUH3"/>
      <c r="UUK3"/>
      <c r="UUN3"/>
      <c r="UUO3"/>
      <c r="UUP3"/>
      <c r="UUS3"/>
      <c r="UUV3"/>
      <c r="UUW3"/>
      <c r="UUX3"/>
      <c r="UVA3"/>
      <c r="UVD3"/>
      <c r="UVE3"/>
      <c r="UVF3"/>
      <c r="UVI3"/>
      <c r="UVL3"/>
      <c r="UVM3"/>
      <c r="UVN3"/>
      <c r="UVQ3"/>
      <c r="UVT3"/>
      <c r="UVU3"/>
      <c r="UVV3"/>
      <c r="UVY3"/>
      <c r="UWB3"/>
      <c r="UWC3"/>
      <c r="UWD3"/>
      <c r="UWG3"/>
      <c r="UWJ3"/>
      <c r="UWK3"/>
      <c r="UWL3"/>
      <c r="UWO3"/>
      <c r="UWR3"/>
      <c r="UWS3"/>
      <c r="UWT3"/>
      <c r="UWW3"/>
      <c r="UWZ3"/>
      <c r="UXA3"/>
      <c r="UXB3"/>
      <c r="UXE3"/>
      <c r="UXH3"/>
      <c r="UXI3"/>
      <c r="UXJ3"/>
      <c r="UXM3"/>
      <c r="UXP3"/>
      <c r="UXQ3"/>
      <c r="UXR3"/>
      <c r="UXU3"/>
      <c r="UXX3"/>
      <c r="UXY3"/>
      <c r="UXZ3"/>
      <c r="UYC3"/>
      <c r="UYF3"/>
      <c r="UYG3"/>
      <c r="UYH3"/>
      <c r="UYK3"/>
      <c r="UYN3"/>
      <c r="UYO3"/>
      <c r="UYP3"/>
      <c r="UYS3"/>
      <c r="UYV3"/>
      <c r="UYW3"/>
      <c r="UYX3"/>
      <c r="UZA3"/>
      <c r="UZD3"/>
      <c r="UZE3"/>
      <c r="UZF3"/>
      <c r="UZI3"/>
      <c r="UZL3"/>
      <c r="UZM3"/>
      <c r="UZN3"/>
      <c r="UZQ3"/>
      <c r="UZT3"/>
      <c r="UZU3"/>
      <c r="UZV3"/>
      <c r="UZY3"/>
      <c r="VAB3"/>
      <c r="VAC3"/>
      <c r="VAD3"/>
      <c r="VAG3"/>
      <c r="VAJ3"/>
      <c r="VAK3"/>
      <c r="VAL3"/>
      <c r="VAO3"/>
      <c r="VAR3"/>
      <c r="VAS3"/>
      <c r="VAT3"/>
      <c r="VAW3"/>
      <c r="VAZ3"/>
      <c r="VBA3"/>
      <c r="VBB3"/>
      <c r="VBE3"/>
      <c r="VBH3"/>
      <c r="VBI3"/>
      <c r="VBJ3"/>
      <c r="VBM3"/>
      <c r="VBP3"/>
      <c r="VBQ3"/>
      <c r="VBR3"/>
      <c r="VBU3"/>
      <c r="VBX3"/>
      <c r="VBY3"/>
      <c r="VBZ3"/>
      <c r="VCC3"/>
      <c r="VCF3"/>
      <c r="VCG3"/>
      <c r="VCH3"/>
      <c r="VCK3"/>
      <c r="VCN3"/>
      <c r="VCO3"/>
      <c r="VCP3"/>
      <c r="VCS3"/>
      <c r="VCV3"/>
      <c r="VCW3"/>
      <c r="VCX3"/>
      <c r="VDA3"/>
      <c r="VDD3"/>
      <c r="VDE3"/>
      <c r="VDF3"/>
      <c r="VDI3"/>
      <c r="VDL3"/>
      <c r="VDM3"/>
      <c r="VDN3"/>
      <c r="VDQ3"/>
      <c r="VDT3"/>
      <c r="VDU3"/>
      <c r="VDV3"/>
      <c r="VDY3"/>
      <c r="VEB3"/>
      <c r="VEC3"/>
      <c r="VED3"/>
      <c r="VEG3"/>
      <c r="VEJ3"/>
      <c r="VEK3"/>
      <c r="VEL3"/>
      <c r="VEO3"/>
      <c r="VER3"/>
      <c r="VES3"/>
      <c r="VET3"/>
      <c r="VEW3"/>
      <c r="VEZ3"/>
      <c r="VFA3"/>
      <c r="VFB3"/>
      <c r="VFE3"/>
      <c r="VFH3"/>
      <c r="VFI3"/>
      <c r="VFJ3"/>
      <c r="VFM3"/>
      <c r="VFP3"/>
      <c r="VFQ3"/>
      <c r="VFR3"/>
      <c r="VFU3"/>
      <c r="VFX3"/>
      <c r="VFY3"/>
      <c r="VFZ3"/>
      <c r="VGC3"/>
      <c r="VGF3"/>
      <c r="VGG3"/>
      <c r="VGH3"/>
      <c r="VGK3"/>
      <c r="VGN3"/>
      <c r="VGO3"/>
      <c r="VGP3"/>
      <c r="VGS3"/>
      <c r="VGV3"/>
      <c r="VGW3"/>
      <c r="VGX3"/>
      <c r="VHA3"/>
      <c r="VHD3"/>
      <c r="VHE3"/>
      <c r="VHF3"/>
      <c r="VHI3"/>
      <c r="VHL3"/>
      <c r="VHM3"/>
      <c r="VHN3"/>
      <c r="VHQ3"/>
      <c r="VHT3"/>
      <c r="VHU3"/>
      <c r="VHV3"/>
      <c r="VHY3"/>
      <c r="VIB3"/>
      <c r="VIC3"/>
      <c r="VID3"/>
      <c r="VIG3"/>
      <c r="VIJ3"/>
      <c r="VIK3"/>
      <c r="VIL3"/>
      <c r="VIO3"/>
      <c r="VIR3"/>
      <c r="VIS3"/>
      <c r="VIT3"/>
      <c r="VIW3"/>
      <c r="VIZ3"/>
      <c r="VJA3"/>
      <c r="VJB3"/>
      <c r="VJE3"/>
      <c r="VJH3"/>
      <c r="VJI3"/>
      <c r="VJJ3"/>
      <c r="VJM3"/>
      <c r="VJP3"/>
      <c r="VJQ3"/>
      <c r="VJR3"/>
      <c r="VJU3"/>
      <c r="VJX3"/>
      <c r="VJY3"/>
      <c r="VJZ3"/>
      <c r="VKC3"/>
      <c r="VKF3"/>
      <c r="VKG3"/>
      <c r="VKH3"/>
      <c r="VKK3"/>
      <c r="VKN3"/>
      <c r="VKO3"/>
      <c r="VKP3"/>
      <c r="VKS3"/>
      <c r="VKV3"/>
      <c r="VKW3"/>
      <c r="VKX3"/>
      <c r="VLA3"/>
      <c r="VLD3"/>
      <c r="VLE3"/>
      <c r="VLF3"/>
      <c r="VLI3"/>
      <c r="VLL3"/>
      <c r="VLM3"/>
      <c r="VLN3"/>
      <c r="VLQ3"/>
      <c r="VLT3"/>
      <c r="VLU3"/>
      <c r="VLV3"/>
      <c r="VLY3"/>
      <c r="VMB3"/>
      <c r="VMC3"/>
      <c r="VMD3"/>
      <c r="VMG3"/>
      <c r="VMJ3"/>
      <c r="VMK3"/>
      <c r="VML3"/>
      <c r="VMO3"/>
      <c r="VMR3"/>
      <c r="VMS3"/>
      <c r="VMT3"/>
      <c r="VMW3"/>
      <c r="VMZ3"/>
      <c r="VNA3"/>
      <c r="VNB3"/>
      <c r="VNE3"/>
      <c r="VNH3"/>
      <c r="VNI3"/>
      <c r="VNJ3"/>
      <c r="VNM3"/>
      <c r="VNP3"/>
      <c r="VNQ3"/>
      <c r="VNR3"/>
      <c r="VNU3"/>
      <c r="VNX3"/>
      <c r="VNY3"/>
      <c r="VNZ3"/>
      <c r="VOC3"/>
      <c r="VOF3"/>
      <c r="VOG3"/>
      <c r="VOH3"/>
      <c r="VOK3"/>
      <c r="VON3"/>
      <c r="VOO3"/>
      <c r="VOP3"/>
      <c r="VOS3"/>
      <c r="VOV3"/>
      <c r="VOW3"/>
      <c r="VOX3"/>
      <c r="VPA3"/>
      <c r="VPD3"/>
      <c r="VPE3"/>
      <c r="VPF3"/>
      <c r="VPI3"/>
      <c r="VPL3"/>
      <c r="VPM3"/>
      <c r="VPN3"/>
      <c r="VPQ3"/>
      <c r="VPT3"/>
      <c r="VPU3"/>
      <c r="VPV3"/>
      <c r="VPY3"/>
      <c r="VQB3"/>
      <c r="VQC3"/>
      <c r="VQD3"/>
      <c r="VQG3"/>
      <c r="VQJ3"/>
      <c r="VQK3"/>
      <c r="VQL3"/>
      <c r="VQO3"/>
      <c r="VQR3"/>
      <c r="VQS3"/>
      <c r="VQT3"/>
      <c r="VQW3"/>
      <c r="VQZ3"/>
      <c r="VRA3"/>
      <c r="VRB3"/>
      <c r="VRE3"/>
      <c r="VRH3"/>
      <c r="VRI3"/>
      <c r="VRJ3"/>
      <c r="VRM3"/>
      <c r="VRP3"/>
      <c r="VRQ3"/>
      <c r="VRR3"/>
      <c r="VRU3"/>
      <c r="VRX3"/>
      <c r="VRY3"/>
      <c r="VRZ3"/>
      <c r="VSC3"/>
      <c r="VSF3"/>
      <c r="VSG3"/>
      <c r="VSH3"/>
      <c r="VSK3"/>
      <c r="VSN3"/>
      <c r="VSO3"/>
      <c r="VSP3"/>
      <c r="VSS3"/>
      <c r="VSV3"/>
      <c r="VSW3"/>
      <c r="VSX3"/>
      <c r="VTA3"/>
      <c r="VTD3"/>
      <c r="VTE3"/>
      <c r="VTF3"/>
      <c r="VTI3"/>
      <c r="VTL3"/>
      <c r="VTM3"/>
      <c r="VTN3"/>
      <c r="VTQ3"/>
      <c r="VTT3"/>
      <c r="VTU3"/>
      <c r="VTV3"/>
      <c r="VTY3"/>
      <c r="VUB3"/>
      <c r="VUC3"/>
      <c r="VUD3"/>
      <c r="VUG3"/>
      <c r="VUJ3"/>
      <c r="VUK3"/>
      <c r="VUL3"/>
      <c r="VUO3"/>
      <c r="VUR3"/>
      <c r="VUS3"/>
      <c r="VUT3"/>
      <c r="VUW3"/>
      <c r="VUZ3"/>
      <c r="VVA3"/>
      <c r="VVB3"/>
      <c r="VVE3"/>
      <c r="VVH3"/>
      <c r="VVI3"/>
      <c r="VVJ3"/>
      <c r="VVM3"/>
      <c r="VVP3"/>
      <c r="VVQ3"/>
      <c r="VVR3"/>
      <c r="VVU3"/>
      <c r="VVX3"/>
      <c r="VVY3"/>
      <c r="VVZ3"/>
      <c r="VWC3"/>
      <c r="VWF3"/>
      <c r="VWG3"/>
      <c r="VWH3"/>
      <c r="VWK3"/>
      <c r="VWN3"/>
      <c r="VWO3"/>
      <c r="VWP3"/>
      <c r="VWS3"/>
      <c r="VWV3"/>
      <c r="VWW3"/>
      <c r="VWX3"/>
      <c r="VXA3"/>
      <c r="VXD3"/>
      <c r="VXE3"/>
      <c r="VXF3"/>
      <c r="VXI3"/>
      <c r="VXL3"/>
      <c r="VXM3"/>
      <c r="VXN3"/>
      <c r="VXQ3"/>
      <c r="VXT3"/>
      <c r="VXU3"/>
      <c r="VXV3"/>
      <c r="VXY3"/>
      <c r="VYB3"/>
      <c r="VYC3"/>
      <c r="VYD3"/>
      <c r="VYG3"/>
      <c r="VYJ3"/>
      <c r="VYK3"/>
      <c r="VYL3"/>
      <c r="VYO3"/>
      <c r="VYR3"/>
      <c r="VYS3"/>
      <c r="VYT3"/>
      <c r="VYW3"/>
      <c r="VYZ3"/>
      <c r="VZA3"/>
      <c r="VZB3"/>
      <c r="VZE3"/>
      <c r="VZH3"/>
      <c r="VZI3"/>
      <c r="VZJ3"/>
      <c r="VZM3"/>
      <c r="VZP3"/>
      <c r="VZQ3"/>
      <c r="VZR3"/>
      <c r="VZU3"/>
      <c r="VZX3"/>
      <c r="VZY3"/>
      <c r="VZZ3"/>
      <c r="WAC3"/>
      <c r="WAF3"/>
      <c r="WAG3"/>
      <c r="WAH3"/>
      <c r="WAK3"/>
      <c r="WAN3"/>
      <c r="WAO3"/>
      <c r="WAP3"/>
      <c r="WAS3"/>
      <c r="WAV3"/>
      <c r="WAW3"/>
      <c r="WAX3"/>
      <c r="WBA3"/>
      <c r="WBD3"/>
      <c r="WBE3"/>
      <c r="WBF3"/>
      <c r="WBI3"/>
      <c r="WBL3"/>
      <c r="WBM3"/>
      <c r="WBN3"/>
      <c r="WBQ3"/>
      <c r="WBT3"/>
      <c r="WBU3"/>
      <c r="WBV3"/>
      <c r="WBY3"/>
      <c r="WCB3"/>
      <c r="WCC3"/>
      <c r="WCD3"/>
      <c r="WCG3"/>
      <c r="WCJ3"/>
      <c r="WCK3"/>
      <c r="WCL3"/>
      <c r="WCO3"/>
      <c r="WCR3"/>
      <c r="WCS3"/>
      <c r="WCT3"/>
      <c r="WCW3"/>
      <c r="WCZ3"/>
      <c r="WDA3"/>
      <c r="WDB3"/>
      <c r="WDE3"/>
      <c r="WDH3"/>
      <c r="WDI3"/>
      <c r="WDJ3"/>
      <c r="WDM3"/>
      <c r="WDP3"/>
      <c r="WDQ3"/>
      <c r="WDR3"/>
      <c r="WDU3"/>
      <c r="WDX3"/>
      <c r="WDY3"/>
      <c r="WDZ3"/>
      <c r="WEC3"/>
      <c r="WEF3"/>
      <c r="WEG3"/>
      <c r="WEH3"/>
      <c r="WEK3"/>
      <c r="WEN3"/>
      <c r="WEO3"/>
      <c r="WEP3"/>
      <c r="WES3"/>
      <c r="WEV3"/>
      <c r="WEW3"/>
      <c r="WEX3"/>
      <c r="WFA3"/>
      <c r="WFD3"/>
      <c r="WFE3"/>
      <c r="WFF3"/>
      <c r="WFI3"/>
      <c r="WFL3"/>
      <c r="WFM3"/>
      <c r="WFN3"/>
      <c r="WFQ3"/>
      <c r="WFT3"/>
      <c r="WFU3"/>
      <c r="WFV3"/>
      <c r="WFY3"/>
      <c r="WGB3"/>
      <c r="WGC3"/>
      <c r="WGD3"/>
      <c r="WGG3"/>
      <c r="WGJ3"/>
      <c r="WGK3"/>
      <c r="WGL3"/>
      <c r="WGO3"/>
      <c r="WGR3"/>
      <c r="WGS3"/>
      <c r="WGT3"/>
      <c r="WGW3"/>
      <c r="WGZ3"/>
      <c r="WHA3"/>
      <c r="WHB3"/>
      <c r="WHE3"/>
      <c r="WHH3"/>
      <c r="WHI3"/>
      <c r="WHJ3"/>
      <c r="WHM3"/>
      <c r="WHP3"/>
      <c r="WHQ3"/>
      <c r="WHR3"/>
      <c r="WHU3"/>
      <c r="WHX3"/>
      <c r="WHY3"/>
      <c r="WHZ3"/>
      <c r="WIC3"/>
      <c r="WIF3"/>
      <c r="WIG3"/>
      <c r="WIH3"/>
      <c r="WIK3"/>
      <c r="WIN3"/>
      <c r="WIO3"/>
      <c r="WIP3"/>
      <c r="WIS3"/>
      <c r="WIV3"/>
      <c r="WIW3"/>
      <c r="WIX3"/>
      <c r="WJA3"/>
      <c r="WJD3"/>
      <c r="WJE3"/>
      <c r="WJF3"/>
      <c r="WJI3"/>
      <c r="WJL3"/>
      <c r="WJM3"/>
      <c r="WJN3"/>
      <c r="WJQ3"/>
      <c r="WJT3"/>
      <c r="WJU3"/>
      <c r="WJV3"/>
      <c r="WJY3"/>
      <c r="WKB3"/>
      <c r="WKC3"/>
      <c r="WKD3"/>
      <c r="WKG3"/>
      <c r="WKJ3"/>
      <c r="WKK3"/>
      <c r="WKL3"/>
      <c r="WKO3"/>
      <c r="WKR3"/>
      <c r="WKS3"/>
      <c r="WKT3"/>
      <c r="WKW3"/>
      <c r="WKZ3"/>
      <c r="WLA3"/>
      <c r="WLB3"/>
      <c r="WLE3"/>
      <c r="WLH3"/>
      <c r="WLI3"/>
      <c r="WLJ3"/>
      <c r="WLM3"/>
      <c r="WLP3"/>
      <c r="WLQ3"/>
      <c r="WLR3"/>
      <c r="WLU3"/>
      <c r="WLX3"/>
      <c r="WLY3"/>
      <c r="WLZ3"/>
      <c r="WMC3"/>
      <c r="WMF3"/>
      <c r="WMG3"/>
      <c r="WMH3"/>
      <c r="WMK3"/>
      <c r="WMN3"/>
      <c r="WMO3"/>
      <c r="WMP3"/>
      <c r="WMS3"/>
      <c r="WMV3"/>
      <c r="WMW3"/>
      <c r="WMX3"/>
      <c r="WNA3"/>
      <c r="WND3"/>
      <c r="WNE3"/>
      <c r="WNF3"/>
      <c r="WNI3"/>
      <c r="WNL3"/>
      <c r="WNM3"/>
      <c r="WNN3"/>
      <c r="WNQ3"/>
      <c r="WNT3"/>
      <c r="WNU3"/>
      <c r="WNV3"/>
      <c r="WNY3"/>
      <c r="WOB3"/>
      <c r="WOC3"/>
      <c r="WOD3"/>
      <c r="WOG3"/>
      <c r="WOJ3"/>
      <c r="WOK3"/>
      <c r="WOL3"/>
      <c r="WOO3"/>
      <c r="WOR3"/>
      <c r="WOS3"/>
      <c r="WOT3"/>
      <c r="WOW3"/>
      <c r="WOZ3"/>
      <c r="WPA3"/>
      <c r="WPB3"/>
      <c r="WPE3"/>
      <c r="WPH3"/>
      <c r="WPI3"/>
      <c r="WPJ3"/>
      <c r="WPM3"/>
      <c r="WPP3"/>
      <c r="WPQ3"/>
      <c r="WPR3"/>
      <c r="WPU3"/>
      <c r="WPX3"/>
      <c r="WPY3"/>
      <c r="WPZ3"/>
      <c r="WQC3"/>
      <c r="WQF3"/>
      <c r="WQG3"/>
      <c r="WQH3"/>
      <c r="WQK3"/>
      <c r="WQN3"/>
      <c r="WQO3"/>
      <c r="WQP3"/>
      <c r="WQS3"/>
      <c r="WQV3"/>
      <c r="WQW3"/>
      <c r="WQX3"/>
      <c r="WRA3"/>
      <c r="WRD3"/>
      <c r="WRE3"/>
      <c r="WRF3"/>
      <c r="WRI3"/>
      <c r="WRL3"/>
      <c r="WRM3"/>
      <c r="WRN3"/>
      <c r="WRQ3"/>
      <c r="WRT3"/>
      <c r="WRU3"/>
      <c r="WRV3"/>
      <c r="WRY3"/>
      <c r="WSB3"/>
      <c r="WSC3"/>
      <c r="WSD3"/>
      <c r="WSG3"/>
      <c r="WSJ3"/>
      <c r="WSK3"/>
      <c r="WSL3"/>
      <c r="WSO3"/>
      <c r="WSR3"/>
      <c r="WSS3"/>
      <c r="WST3"/>
      <c r="WSW3"/>
      <c r="WSZ3"/>
      <c r="WTA3"/>
      <c r="WTB3"/>
      <c r="WTE3"/>
      <c r="WTH3"/>
      <c r="WTI3"/>
      <c r="WTJ3"/>
      <c r="WTM3"/>
      <c r="WTP3"/>
      <c r="WTQ3"/>
      <c r="WTR3"/>
      <c r="WTU3"/>
      <c r="WTX3"/>
      <c r="WTY3"/>
      <c r="WTZ3"/>
      <c r="WUC3"/>
      <c r="WUF3"/>
      <c r="WUG3"/>
      <c r="WUH3"/>
      <c r="WUK3"/>
      <c r="WUN3"/>
      <c r="WUO3"/>
      <c r="WUP3"/>
      <c r="WUS3"/>
      <c r="WUV3"/>
      <c r="WUW3"/>
      <c r="WUX3"/>
      <c r="WVA3"/>
      <c r="WVD3"/>
      <c r="WVE3"/>
      <c r="WVF3"/>
      <c r="WVI3"/>
      <c r="WVL3"/>
      <c r="WVM3"/>
      <c r="WVN3"/>
      <c r="WVQ3"/>
      <c r="WVT3"/>
      <c r="WVU3"/>
      <c r="WVV3"/>
      <c r="WVY3"/>
      <c r="WWB3"/>
      <c r="WWC3"/>
      <c r="WWD3"/>
      <c r="WWG3"/>
      <c r="WWJ3"/>
      <c r="WWK3"/>
      <c r="WWL3"/>
      <c r="WWO3"/>
      <c r="WWR3"/>
      <c r="WWS3"/>
      <c r="WWT3"/>
      <c r="WWW3"/>
      <c r="WWZ3"/>
      <c r="WXA3"/>
      <c r="WXB3"/>
      <c r="WXE3"/>
      <c r="WXH3"/>
      <c r="WXI3"/>
      <c r="WXJ3"/>
      <c r="WXM3"/>
      <c r="WXP3"/>
      <c r="WXQ3"/>
      <c r="WXR3"/>
      <c r="WXU3"/>
      <c r="WXX3"/>
      <c r="WXY3"/>
      <c r="WXZ3"/>
      <c r="WYC3"/>
      <c r="WYF3"/>
      <c r="WYG3"/>
      <c r="WYH3"/>
      <c r="WYK3"/>
      <c r="WYN3"/>
      <c r="WYO3"/>
      <c r="WYP3"/>
      <c r="WYS3"/>
      <c r="WYV3"/>
      <c r="WYW3"/>
      <c r="WYX3"/>
      <c r="WZA3"/>
      <c r="WZD3"/>
      <c r="WZE3"/>
      <c r="WZF3"/>
      <c r="WZI3"/>
      <c r="WZL3"/>
      <c r="WZM3"/>
      <c r="WZN3"/>
      <c r="WZQ3"/>
      <c r="WZT3"/>
      <c r="WZU3"/>
      <c r="WZV3"/>
      <c r="WZY3"/>
      <c r="XAB3"/>
      <c r="XAC3"/>
      <c r="XAD3"/>
      <c r="XAG3"/>
      <c r="XAJ3"/>
      <c r="XAK3"/>
      <c r="XAL3"/>
      <c r="XAO3"/>
      <c r="XAR3"/>
      <c r="XAS3"/>
      <c r="XAT3"/>
      <c r="XAW3"/>
      <c r="XAZ3"/>
      <c r="XBA3"/>
      <c r="XBB3"/>
      <c r="XBE3"/>
      <c r="XBH3"/>
      <c r="XBI3"/>
      <c r="XBJ3"/>
      <c r="XBM3"/>
      <c r="XBP3"/>
      <c r="XBQ3"/>
      <c r="XBR3"/>
      <c r="XBU3"/>
      <c r="XBX3"/>
      <c r="XBY3"/>
      <c r="XBZ3"/>
      <c r="XCC3"/>
      <c r="XCF3"/>
      <c r="XCG3"/>
      <c r="XCH3"/>
      <c r="XCK3"/>
      <c r="XCN3"/>
      <c r="XCO3"/>
      <c r="XCP3"/>
      <c r="XCS3"/>
      <c r="XCV3"/>
      <c r="XCW3"/>
      <c r="XCX3"/>
      <c r="XDA3"/>
      <c r="XDD3"/>
      <c r="XDE3"/>
      <c r="XDF3"/>
      <c r="XDI3"/>
      <c r="XDL3"/>
      <c r="XDM3"/>
      <c r="XDN3"/>
      <c r="XDQ3"/>
      <c r="XDT3"/>
      <c r="XDU3"/>
      <c r="XDV3"/>
      <c r="XDY3"/>
      <c r="XEB3"/>
      <c r="XEC3"/>
      <c r="XED3"/>
      <c r="XEG3"/>
      <c r="XEJ3"/>
      <c r="XEK3"/>
      <c r="XEL3"/>
      <c r="XEO3"/>
      <c r="XER3"/>
      <c r="XES3"/>
      <c r="XET3"/>
      <c r="XEW3"/>
      <c r="XEZ3"/>
      <c r="XFA3"/>
      <c r="XFB3"/>
    </row>
    <row r="4" spans="1:16384" customFormat="1" x14ac:dyDescent="0.25">
      <c r="A4" s="8" t="s">
        <v>710</v>
      </c>
      <c r="B4" s="8" t="s">
        <v>699</v>
      </c>
      <c r="F4" s="8" t="s">
        <v>761</v>
      </c>
      <c r="G4" s="8" t="s">
        <v>699</v>
      </c>
      <c r="K4" s="8" t="s">
        <v>762</v>
      </c>
      <c r="L4" s="8" t="s">
        <v>699</v>
      </c>
    </row>
    <row r="5" spans="1:16384" customFormat="1" x14ac:dyDescent="0.25">
      <c r="A5" s="8" t="s">
        <v>683</v>
      </c>
      <c r="B5">
        <v>2020</v>
      </c>
      <c r="C5">
        <v>2021</v>
      </c>
      <c r="D5">
        <v>2022</v>
      </c>
      <c r="E5" t="s">
        <v>684</v>
      </c>
      <c r="F5" s="8" t="s">
        <v>683</v>
      </c>
      <c r="G5">
        <v>2020</v>
      </c>
      <c r="H5">
        <v>2021</v>
      </c>
      <c r="I5">
        <v>2022</v>
      </c>
      <c r="J5" t="s">
        <v>684</v>
      </c>
      <c r="K5" s="8" t="s">
        <v>683</v>
      </c>
      <c r="L5">
        <v>2020</v>
      </c>
      <c r="M5">
        <v>2021</v>
      </c>
      <c r="N5">
        <v>2022</v>
      </c>
      <c r="O5" t="s">
        <v>684</v>
      </c>
    </row>
    <row r="6" spans="1:16384" customFormat="1" x14ac:dyDescent="0.25">
      <c r="A6" s="9" t="s">
        <v>250</v>
      </c>
      <c r="B6" s="34">
        <v>9.69</v>
      </c>
      <c r="C6" s="34">
        <v>10.14</v>
      </c>
      <c r="D6" s="34"/>
      <c r="E6" s="34">
        <v>19.829999999999998</v>
      </c>
      <c r="F6" s="9" t="s">
        <v>250</v>
      </c>
      <c r="G6" s="34">
        <v>4.9400000000000004</v>
      </c>
      <c r="H6" s="34">
        <v>5.14</v>
      </c>
      <c r="I6" s="34"/>
      <c r="J6" s="34">
        <v>5.04</v>
      </c>
      <c r="K6" s="9" t="s">
        <v>250</v>
      </c>
      <c r="L6" s="34">
        <v>1</v>
      </c>
      <c r="M6" s="34">
        <v>1</v>
      </c>
      <c r="N6" s="34"/>
      <c r="O6" s="34">
        <v>2</v>
      </c>
    </row>
    <row r="7" spans="1:16384" customFormat="1" x14ac:dyDescent="0.25">
      <c r="A7" s="9" t="s">
        <v>251</v>
      </c>
      <c r="B7" s="34">
        <v>79.58</v>
      </c>
      <c r="C7" s="34">
        <v>84.45</v>
      </c>
      <c r="D7" s="34"/>
      <c r="E7" s="34">
        <v>164.03</v>
      </c>
      <c r="F7" s="9" t="s">
        <v>251</v>
      </c>
      <c r="G7" s="34">
        <v>4.34</v>
      </c>
      <c r="H7" s="34">
        <v>4.5599999999999996</v>
      </c>
      <c r="I7" s="34"/>
      <c r="J7" s="34">
        <v>4.4499999999999993</v>
      </c>
      <c r="K7" s="9" t="s">
        <v>251</v>
      </c>
      <c r="L7" s="34">
        <v>1</v>
      </c>
      <c r="M7" s="34">
        <v>1</v>
      </c>
      <c r="N7" s="34"/>
      <c r="O7" s="34">
        <v>2</v>
      </c>
    </row>
    <row r="8" spans="1:16384" customFormat="1" x14ac:dyDescent="0.25">
      <c r="A8" s="9" t="s">
        <v>737</v>
      </c>
      <c r="B8" s="34">
        <v>97.49</v>
      </c>
      <c r="C8" s="34">
        <v>100</v>
      </c>
      <c r="D8" s="34"/>
      <c r="E8" s="34">
        <v>197.49</v>
      </c>
      <c r="F8" s="9" t="s">
        <v>737</v>
      </c>
      <c r="G8" s="34">
        <v>9.99</v>
      </c>
      <c r="H8" s="34">
        <v>10.24</v>
      </c>
      <c r="I8" s="34"/>
      <c r="J8" s="34">
        <v>10.115</v>
      </c>
      <c r="K8" s="9" t="s">
        <v>737</v>
      </c>
      <c r="L8" s="34">
        <v>1</v>
      </c>
      <c r="M8" s="34">
        <v>1</v>
      </c>
      <c r="N8" s="34"/>
      <c r="O8" s="34">
        <v>2</v>
      </c>
    </row>
    <row r="9" spans="1:16384" customFormat="1" x14ac:dyDescent="0.25">
      <c r="A9" s="9" t="s">
        <v>747</v>
      </c>
      <c r="B9" s="34">
        <v>79.88</v>
      </c>
      <c r="C9" s="34">
        <v>83.61</v>
      </c>
      <c r="D9" s="34"/>
      <c r="E9" s="34">
        <v>163.49</v>
      </c>
      <c r="F9" s="9" t="s">
        <v>747</v>
      </c>
      <c r="G9" s="34">
        <v>7.51</v>
      </c>
      <c r="H9" s="34">
        <v>7.82</v>
      </c>
      <c r="I9" s="34"/>
      <c r="J9" s="34">
        <v>7.665</v>
      </c>
      <c r="K9" s="9" t="s">
        <v>747</v>
      </c>
      <c r="L9" s="34">
        <v>1</v>
      </c>
      <c r="M9" s="34">
        <v>1</v>
      </c>
      <c r="N9" s="34"/>
      <c r="O9" s="34">
        <v>2</v>
      </c>
    </row>
    <row r="10" spans="1:16384" customFormat="1" x14ac:dyDescent="0.25">
      <c r="A10" s="9" t="s">
        <v>684</v>
      </c>
      <c r="B10" s="34">
        <v>266.64</v>
      </c>
      <c r="C10" s="34">
        <v>278.2</v>
      </c>
      <c r="D10" s="34"/>
      <c r="E10" s="34">
        <v>544.84</v>
      </c>
      <c r="F10" s="9" t="s">
        <v>684</v>
      </c>
      <c r="G10" s="34">
        <v>6.6950000000000003</v>
      </c>
      <c r="H10" s="34">
        <v>6.9399999999999995</v>
      </c>
      <c r="I10" s="34"/>
      <c r="J10" s="34">
        <v>6.817499999999999</v>
      </c>
      <c r="K10" s="9" t="s">
        <v>684</v>
      </c>
      <c r="L10" s="34">
        <v>4</v>
      </c>
      <c r="M10" s="34">
        <v>4</v>
      </c>
      <c r="N10" s="34"/>
      <c r="O10" s="34">
        <v>8</v>
      </c>
    </row>
    <row r="11" spans="1:16384" customFormat="1" x14ac:dyDescent="0.25"/>
    <row r="12" spans="1:16384" customFormat="1" x14ac:dyDescent="0.25"/>
    <row r="13" spans="1:16384" customFormat="1" x14ac:dyDescent="0.25"/>
    <row r="14" spans="1:16384" customFormat="1" x14ac:dyDescent="0.25"/>
    <row r="15" spans="1:16384" customFormat="1" x14ac:dyDescent="0.25"/>
    <row r="16" spans="1:16384" customFormat="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5BAC-85CE-4FDF-9AE4-04BD75FAC8B7}">
  <dimension ref="A2:AB11"/>
  <sheetViews>
    <sheetView topLeftCell="N1" workbookViewId="0">
      <selection activeCell="Y2" sqref="Y2:AA3"/>
    </sheetView>
  </sheetViews>
  <sheetFormatPr defaultRowHeight="15" x14ac:dyDescent="0.25"/>
  <cols>
    <col min="1" max="1" width="20.42578125" bestFit="1" customWidth="1"/>
    <col min="2" max="2" width="16.28515625" bestFit="1" customWidth="1"/>
    <col min="3" max="3" width="8" bestFit="1" customWidth="1"/>
    <col min="4" max="4" width="5" bestFit="1" customWidth="1"/>
    <col min="5" max="5" width="17.5703125" bestFit="1" customWidth="1"/>
    <col min="6" max="6" width="16.28515625" bestFit="1" customWidth="1"/>
    <col min="7" max="7" width="7" bestFit="1" customWidth="1"/>
    <col min="8" max="8" width="5" bestFit="1" customWidth="1"/>
    <col min="9" max="9" width="19.28515625" bestFit="1" customWidth="1"/>
    <col min="10" max="10" width="16.28515625" bestFit="1" customWidth="1"/>
    <col min="11" max="11" width="8" bestFit="1" customWidth="1"/>
    <col min="12" max="12" width="5" bestFit="1" customWidth="1"/>
    <col min="13" max="13" width="19.42578125" bestFit="1" customWidth="1"/>
    <col min="14" max="14" width="16.28515625" bestFit="1" customWidth="1"/>
    <col min="15" max="15" width="7" bestFit="1" customWidth="1"/>
    <col min="16" max="16" width="5" bestFit="1" customWidth="1"/>
    <col min="17" max="17" width="18.28515625" bestFit="1" customWidth="1"/>
    <col min="18" max="18" width="16.28515625" bestFit="1" customWidth="1"/>
    <col min="19" max="19" width="7" bestFit="1" customWidth="1"/>
    <col min="20" max="20" width="5" bestFit="1" customWidth="1"/>
    <col min="21" max="21" width="20" bestFit="1" customWidth="1"/>
    <col min="22" max="22" width="16.28515625" bestFit="1" customWidth="1"/>
    <col min="23" max="23" width="7" bestFit="1" customWidth="1"/>
    <col min="24" max="24" width="5" bestFit="1" customWidth="1"/>
    <col min="25" max="25" width="20.140625" bestFit="1" customWidth="1"/>
    <col min="26" max="26" width="16.28515625" bestFit="1" customWidth="1"/>
    <col min="27" max="27" width="8" bestFit="1" customWidth="1"/>
    <col min="28" max="28" width="5" bestFit="1" customWidth="1"/>
  </cols>
  <sheetData>
    <row r="2" spans="1:28" x14ac:dyDescent="0.25">
      <c r="B2">
        <v>2020</v>
      </c>
      <c r="C2">
        <v>2021</v>
      </c>
      <c r="F2">
        <v>2020</v>
      </c>
      <c r="G2">
        <v>2021</v>
      </c>
      <c r="J2">
        <v>2020</v>
      </c>
      <c r="K2">
        <v>2021</v>
      </c>
      <c r="N2">
        <v>2020</v>
      </c>
      <c r="O2">
        <v>2021</v>
      </c>
      <c r="R2">
        <v>2020</v>
      </c>
      <c r="S2">
        <v>2021</v>
      </c>
      <c r="V2">
        <v>2020</v>
      </c>
      <c r="W2">
        <v>2021</v>
      </c>
      <c r="Z2">
        <v>2020</v>
      </c>
      <c r="AA2">
        <v>2021</v>
      </c>
    </row>
    <row r="3" spans="1:28" x14ac:dyDescent="0.25">
      <c r="A3" t="s">
        <v>711</v>
      </c>
      <c r="B3" s="13">
        <f>GETPIVOTDATA("APK PAUD",$A$4,"Tahun",2020)</f>
        <v>66.004999999999995</v>
      </c>
      <c r="C3" s="13">
        <f>GETPIVOTDATA("APK PAUD",$A$4,"Tahun",2021)</f>
        <v>63.087500000000006</v>
      </c>
      <c r="E3" t="s">
        <v>712</v>
      </c>
      <c r="F3" s="13">
        <f>GETPIVOTDATA("APK SD",$E$4,"Tahun",2020)</f>
        <v>102.5675</v>
      </c>
      <c r="G3" s="13">
        <f>GETPIVOTDATA("APK SD",$E$4,"Tahun",2021)</f>
        <v>101.07000000000001</v>
      </c>
      <c r="I3" t="s">
        <v>713</v>
      </c>
      <c r="J3" s="13">
        <f>GETPIVOTDATA("APK SMP",$I$4,"Tahun",2020)</f>
        <v>101.35250000000001</v>
      </c>
      <c r="K3" s="13">
        <f>GETPIVOTDATA("APK SMP",$I$4,"Tahun",2021)</f>
        <v>102.74499999999999</v>
      </c>
      <c r="M3" t="s">
        <v>714</v>
      </c>
      <c r="N3" s="13">
        <f>GETPIVOTDATA("APK SMA",$M$5,"Tahun",2020)</f>
        <v>93.16749999999999</v>
      </c>
      <c r="O3" s="13">
        <f>GETPIVOTDATA("APK SMA",$M$5,"Tahun",2021)</f>
        <v>98.210000000000008</v>
      </c>
      <c r="Q3" t="s">
        <v>765</v>
      </c>
      <c r="R3" s="13">
        <f>GETPIVOTDATA("APM SD",$Q$4,"Tahun",2020)</f>
        <v>93.622500000000002</v>
      </c>
      <c r="S3" s="13">
        <f>GETPIVOTDATA("APM SD",$Q$4,"Tahun",2021)</f>
        <v>93.514999999999986</v>
      </c>
      <c r="U3" t="s">
        <v>766</v>
      </c>
      <c r="V3" s="13">
        <f>GETPIVOTDATA("APM SMP",$U$4,"Tahun",2020)</f>
        <v>75.945000000000007</v>
      </c>
      <c r="W3" s="13">
        <f>GETPIVOTDATA("APM SMP",$U$4,"Tahun",2021)</f>
        <v>77.60499999999999</v>
      </c>
      <c r="Y3" t="s">
        <v>767</v>
      </c>
      <c r="Z3" s="13">
        <f>GETPIVOTDATA("APM SMA",$Y$5,"Tahun",2020)</f>
        <v>66.992499999999993</v>
      </c>
      <c r="AA3" s="13">
        <f>GETPIVOTDATA("APM SMA",$Y$5,"Tahun",2021)</f>
        <v>68.827500000000001</v>
      </c>
    </row>
    <row r="5" spans="1:28" x14ac:dyDescent="0.25">
      <c r="A5" s="8" t="s">
        <v>768</v>
      </c>
      <c r="B5" s="8" t="s">
        <v>699</v>
      </c>
      <c r="E5" s="8" t="s">
        <v>769</v>
      </c>
      <c r="F5" s="8" t="s">
        <v>699</v>
      </c>
      <c r="I5" s="8" t="s">
        <v>770</v>
      </c>
      <c r="J5" s="8" t="s">
        <v>699</v>
      </c>
      <c r="M5" s="8" t="s">
        <v>771</v>
      </c>
      <c r="N5" s="8" t="s">
        <v>699</v>
      </c>
      <c r="Q5" s="8" t="s">
        <v>772</v>
      </c>
      <c r="R5" s="8" t="s">
        <v>699</v>
      </c>
      <c r="U5" s="8" t="s">
        <v>773</v>
      </c>
      <c r="V5" s="8" t="s">
        <v>699</v>
      </c>
      <c r="Y5" s="8" t="s">
        <v>774</v>
      </c>
      <c r="Z5" s="8" t="s">
        <v>699</v>
      </c>
    </row>
    <row r="6" spans="1:28" x14ac:dyDescent="0.25">
      <c r="A6" s="8" t="s">
        <v>683</v>
      </c>
      <c r="B6">
        <v>2020</v>
      </c>
      <c r="C6">
        <v>2021</v>
      </c>
      <c r="D6">
        <v>2022</v>
      </c>
      <c r="E6" s="8" t="s">
        <v>683</v>
      </c>
      <c r="F6">
        <v>2020</v>
      </c>
      <c r="G6">
        <v>2021</v>
      </c>
      <c r="H6">
        <v>2022</v>
      </c>
      <c r="I6" s="8" t="s">
        <v>683</v>
      </c>
      <c r="J6">
        <v>2020</v>
      </c>
      <c r="K6">
        <v>2021</v>
      </c>
      <c r="L6">
        <v>2022</v>
      </c>
      <c r="M6" s="8" t="s">
        <v>683</v>
      </c>
      <c r="N6">
        <v>2020</v>
      </c>
      <c r="O6">
        <v>2021</v>
      </c>
      <c r="P6">
        <v>2022</v>
      </c>
      <c r="Q6" s="8" t="s">
        <v>683</v>
      </c>
      <c r="R6">
        <v>2020</v>
      </c>
      <c r="S6">
        <v>2021</v>
      </c>
      <c r="T6">
        <v>2022</v>
      </c>
      <c r="U6" s="8" t="s">
        <v>683</v>
      </c>
      <c r="V6">
        <v>2020</v>
      </c>
      <c r="W6">
        <v>2021</v>
      </c>
      <c r="X6">
        <v>2022</v>
      </c>
      <c r="Y6" s="8" t="s">
        <v>683</v>
      </c>
      <c r="Z6">
        <v>2020</v>
      </c>
      <c r="AA6">
        <v>2021</v>
      </c>
      <c r="AB6">
        <v>2022</v>
      </c>
    </row>
    <row r="7" spans="1:28" x14ac:dyDescent="0.25">
      <c r="A7" s="9" t="s">
        <v>737</v>
      </c>
      <c r="B7" s="34">
        <v>71.98</v>
      </c>
      <c r="C7" s="34">
        <v>70.010000000000005</v>
      </c>
      <c r="D7" s="34"/>
      <c r="E7" s="9" t="s">
        <v>737</v>
      </c>
      <c r="F7" s="34">
        <v>103.43</v>
      </c>
      <c r="G7" s="34">
        <v>101.64</v>
      </c>
      <c r="H7" s="34"/>
      <c r="I7" s="9" t="s">
        <v>737</v>
      </c>
      <c r="J7" s="34">
        <v>101.68</v>
      </c>
      <c r="K7" s="34">
        <v>103.09</v>
      </c>
      <c r="L7" s="34"/>
      <c r="M7" s="9" t="s">
        <v>737</v>
      </c>
      <c r="N7" s="34">
        <v>99.09</v>
      </c>
      <c r="O7" s="34">
        <v>102.87</v>
      </c>
      <c r="P7" s="34"/>
      <c r="Q7" s="9" t="s">
        <v>737</v>
      </c>
      <c r="R7" s="34">
        <v>92.3</v>
      </c>
      <c r="S7" s="34">
        <v>92.03</v>
      </c>
      <c r="T7" s="34"/>
      <c r="U7" s="9" t="s">
        <v>737</v>
      </c>
      <c r="V7" s="34">
        <v>72.69</v>
      </c>
      <c r="W7" s="34">
        <v>72.39</v>
      </c>
      <c r="X7" s="34"/>
      <c r="Y7" s="9" t="s">
        <v>737</v>
      </c>
      <c r="Z7" s="34">
        <v>67.45</v>
      </c>
      <c r="AA7" s="34">
        <v>67.23</v>
      </c>
      <c r="AB7" s="34"/>
    </row>
    <row r="8" spans="1:28" x14ac:dyDescent="0.25">
      <c r="A8" s="9" t="s">
        <v>250</v>
      </c>
      <c r="B8" s="34">
        <v>41.32</v>
      </c>
      <c r="C8" s="34">
        <v>38.53</v>
      </c>
      <c r="D8" s="34"/>
      <c r="E8" s="9" t="s">
        <v>250</v>
      </c>
      <c r="F8" s="34">
        <v>104.19</v>
      </c>
      <c r="G8" s="34">
        <v>103.18</v>
      </c>
      <c r="H8" s="34"/>
      <c r="I8" s="9" t="s">
        <v>250</v>
      </c>
      <c r="J8" s="34">
        <v>103.97</v>
      </c>
      <c r="K8" s="34">
        <v>105.12</v>
      </c>
      <c r="L8" s="34"/>
      <c r="M8" s="9" t="s">
        <v>250</v>
      </c>
      <c r="N8" s="34">
        <v>91.69</v>
      </c>
      <c r="O8" s="34">
        <v>97.8</v>
      </c>
      <c r="P8" s="34"/>
      <c r="Q8" s="9" t="s">
        <v>250</v>
      </c>
      <c r="R8" s="34">
        <v>95.72</v>
      </c>
      <c r="S8" s="34">
        <v>96.24</v>
      </c>
      <c r="T8" s="34"/>
      <c r="U8" s="9" t="s">
        <v>250</v>
      </c>
      <c r="V8" s="34">
        <v>79.84</v>
      </c>
      <c r="W8" s="34">
        <v>81.62</v>
      </c>
      <c r="X8" s="34"/>
      <c r="Y8" s="9" t="s">
        <v>250</v>
      </c>
      <c r="Z8" s="34">
        <v>67.489999999999995</v>
      </c>
      <c r="AA8" s="34">
        <v>70.69</v>
      </c>
      <c r="AB8" s="34"/>
    </row>
    <row r="9" spans="1:28" x14ac:dyDescent="0.25">
      <c r="A9" s="9" t="s">
        <v>251</v>
      </c>
      <c r="B9" s="34">
        <v>75.91</v>
      </c>
      <c r="C9" s="34">
        <v>71.11</v>
      </c>
      <c r="D9" s="34"/>
      <c r="E9" s="9" t="s">
        <v>251</v>
      </c>
      <c r="F9" s="34">
        <v>101.13</v>
      </c>
      <c r="G9" s="34">
        <v>99.03</v>
      </c>
      <c r="H9" s="34"/>
      <c r="I9" s="9" t="s">
        <v>251</v>
      </c>
      <c r="J9" s="34">
        <v>96.18</v>
      </c>
      <c r="K9" s="34">
        <v>97.07</v>
      </c>
      <c r="L9" s="34"/>
      <c r="M9" s="9" t="s">
        <v>251</v>
      </c>
      <c r="N9" s="34">
        <v>92.75</v>
      </c>
      <c r="O9" s="34">
        <v>94.11</v>
      </c>
      <c r="P9" s="34"/>
      <c r="Q9" s="9" t="s">
        <v>251</v>
      </c>
      <c r="R9" s="34">
        <v>94.04</v>
      </c>
      <c r="S9" s="34">
        <v>93.44</v>
      </c>
      <c r="T9" s="34"/>
      <c r="U9" s="9" t="s">
        <v>251</v>
      </c>
      <c r="V9" s="34">
        <v>74.510000000000005</v>
      </c>
      <c r="W9" s="34">
        <v>77.13</v>
      </c>
      <c r="X9" s="34"/>
      <c r="Y9" s="9" t="s">
        <v>251</v>
      </c>
      <c r="Z9" s="34">
        <v>69.569999999999993</v>
      </c>
      <c r="AA9" s="34">
        <v>69.569999999999993</v>
      </c>
      <c r="AB9" s="34"/>
    </row>
    <row r="10" spans="1:28" x14ac:dyDescent="0.25">
      <c r="A10" s="9" t="s">
        <v>747</v>
      </c>
      <c r="B10" s="34">
        <v>74.81</v>
      </c>
      <c r="C10" s="34">
        <v>72.7</v>
      </c>
      <c r="D10" s="34"/>
      <c r="E10" s="9" t="s">
        <v>747</v>
      </c>
      <c r="F10" s="34">
        <v>101.52</v>
      </c>
      <c r="G10" s="34">
        <v>100.43</v>
      </c>
      <c r="H10" s="34"/>
      <c r="I10" s="9" t="s">
        <v>747</v>
      </c>
      <c r="J10" s="34">
        <v>103.58</v>
      </c>
      <c r="K10" s="34">
        <v>105.7</v>
      </c>
      <c r="L10" s="34"/>
      <c r="M10" s="9" t="s">
        <v>747</v>
      </c>
      <c r="N10" s="34">
        <v>89.14</v>
      </c>
      <c r="O10" s="34">
        <v>98.06</v>
      </c>
      <c r="P10" s="34"/>
      <c r="Q10" s="9" t="s">
        <v>747</v>
      </c>
      <c r="R10" s="34">
        <v>92.43</v>
      </c>
      <c r="S10" s="34">
        <v>92.35</v>
      </c>
      <c r="T10" s="34"/>
      <c r="U10" s="9" t="s">
        <v>747</v>
      </c>
      <c r="V10" s="34">
        <v>76.739999999999995</v>
      </c>
      <c r="W10" s="34">
        <v>79.28</v>
      </c>
      <c r="X10" s="34"/>
      <c r="Y10" s="9" t="s">
        <v>747</v>
      </c>
      <c r="Z10" s="34">
        <v>63.46</v>
      </c>
      <c r="AA10" s="34">
        <v>67.819999999999993</v>
      </c>
      <c r="AB10" s="34"/>
    </row>
    <row r="11" spans="1:28" x14ac:dyDescent="0.25">
      <c r="A11" s="9" t="s">
        <v>684</v>
      </c>
      <c r="B11" s="34">
        <v>66.004999999999995</v>
      </c>
      <c r="C11" s="34">
        <v>63.087500000000006</v>
      </c>
      <c r="D11" s="34"/>
      <c r="E11" s="9" t="s">
        <v>684</v>
      </c>
      <c r="F11" s="34">
        <v>102.5675</v>
      </c>
      <c r="G11" s="34">
        <v>101.07000000000001</v>
      </c>
      <c r="H11" s="34"/>
      <c r="I11" s="9" t="s">
        <v>684</v>
      </c>
      <c r="J11" s="34">
        <v>101.35250000000001</v>
      </c>
      <c r="K11" s="34">
        <v>102.74499999999999</v>
      </c>
      <c r="L11" s="34"/>
      <c r="M11" s="9" t="s">
        <v>684</v>
      </c>
      <c r="N11" s="34">
        <v>93.16749999999999</v>
      </c>
      <c r="O11" s="34">
        <v>98.210000000000008</v>
      </c>
      <c r="P11" s="34"/>
      <c r="Q11" s="9" t="s">
        <v>684</v>
      </c>
      <c r="R11" s="34">
        <v>93.622500000000002</v>
      </c>
      <c r="S11" s="34">
        <v>93.514999999999986</v>
      </c>
      <c r="T11" s="34"/>
      <c r="U11" s="9" t="s">
        <v>684</v>
      </c>
      <c r="V11" s="34">
        <v>75.945000000000007</v>
      </c>
      <c r="W11" s="34">
        <v>77.60499999999999</v>
      </c>
      <c r="X11" s="34"/>
      <c r="Y11" s="9" t="s">
        <v>684</v>
      </c>
      <c r="Z11" s="34">
        <v>66.992499999999993</v>
      </c>
      <c r="AA11" s="34">
        <v>68.827500000000001</v>
      </c>
      <c r="AB11" s="3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418A1-8818-4E73-8300-18F1C3D3BC97}">
  <sheetPr>
    <pageSetUpPr fitToPage="1"/>
  </sheetPr>
  <dimension ref="A1:DI21"/>
  <sheetViews>
    <sheetView showGridLines="0" workbookViewId="0">
      <selection activeCell="F11" sqref="F11"/>
    </sheetView>
  </sheetViews>
  <sheetFormatPr defaultRowHeight="15" x14ac:dyDescent="0.25"/>
  <cols>
    <col min="1" max="1" width="19.5703125" bestFit="1" customWidth="1"/>
    <col min="2" max="2" width="27.85546875" hidden="1" customWidth="1"/>
    <col min="3" max="4" width="14.28515625" bestFit="1" customWidth="1"/>
    <col min="5" max="6" width="12.5703125" bestFit="1" customWidth="1"/>
    <col min="7" max="7" width="14.28515625" bestFit="1" customWidth="1"/>
    <col min="8" max="9" width="12.5703125" bestFit="1" customWidth="1"/>
    <col min="10" max="11" width="14.28515625" bestFit="1" customWidth="1"/>
    <col min="12" max="12" width="12.5703125" bestFit="1" customWidth="1"/>
    <col min="13" max="13" width="14.28515625" bestFit="1" customWidth="1"/>
    <col min="14" max="15" width="12.5703125" bestFit="1" customWidth="1"/>
    <col min="16" max="16" width="14.28515625" bestFit="1" customWidth="1"/>
    <col min="17" max="17" width="12.5703125" bestFit="1" customWidth="1"/>
    <col min="18" max="18" width="14.28515625" bestFit="1" customWidth="1"/>
    <col min="19" max="19" width="14.140625" bestFit="1" customWidth="1"/>
    <col min="20" max="20" width="15.85546875" bestFit="1" customWidth="1"/>
    <col min="21" max="21" width="12.5703125" bestFit="1" customWidth="1"/>
    <col min="22" max="22" width="14.28515625" bestFit="1" customWidth="1"/>
    <col min="23" max="23" width="13.85546875" bestFit="1" customWidth="1"/>
    <col min="24" max="26" width="12.5703125" bestFit="1" customWidth="1"/>
    <col min="27" max="27" width="14.28515625" bestFit="1" customWidth="1"/>
    <col min="28" max="28" width="12.5703125" bestFit="1" customWidth="1"/>
    <col min="29" max="29" width="14.28515625" bestFit="1" customWidth="1"/>
    <col min="30" max="35" width="12.5703125" bestFit="1" customWidth="1"/>
    <col min="36" max="36" width="14.28515625" bestFit="1" customWidth="1"/>
    <col min="37" max="37" width="12.5703125" bestFit="1" customWidth="1"/>
    <col min="38" max="38" width="14.28515625" bestFit="1" customWidth="1"/>
    <col min="39" max="39" width="12.5703125" bestFit="1" customWidth="1"/>
    <col min="40" max="40" width="9.140625" bestFit="1" customWidth="1"/>
    <col min="41" max="43" width="12.5703125" bestFit="1" customWidth="1"/>
    <col min="44" max="45" width="14.28515625" bestFit="1" customWidth="1"/>
    <col min="46" max="46" width="12.5703125" bestFit="1" customWidth="1"/>
    <col min="47" max="47" width="14.28515625" bestFit="1" customWidth="1"/>
    <col min="48" max="49" width="12.5703125" bestFit="1" customWidth="1"/>
    <col min="50" max="50" width="14.28515625" bestFit="1" customWidth="1"/>
    <col min="51" max="51" width="12.5703125" bestFit="1" customWidth="1"/>
    <col min="52" max="52" width="14.28515625" bestFit="1" customWidth="1"/>
    <col min="53" max="53" width="14.140625" bestFit="1" customWidth="1"/>
    <col min="54" max="54" width="15.85546875" bestFit="1" customWidth="1"/>
    <col min="55" max="55" width="12.5703125" bestFit="1" customWidth="1"/>
    <col min="56" max="56" width="14.28515625" bestFit="1" customWidth="1"/>
    <col min="57" max="57" width="13.85546875" bestFit="1" customWidth="1"/>
    <col min="58" max="60" width="12.5703125" bestFit="1" customWidth="1"/>
    <col min="61" max="61" width="14.28515625" bestFit="1" customWidth="1"/>
    <col min="62" max="62" width="12.5703125" bestFit="1" customWidth="1"/>
    <col min="63" max="63" width="14.28515625" bestFit="1" customWidth="1"/>
    <col min="64" max="69" width="12.5703125" bestFit="1" customWidth="1"/>
    <col min="70" max="70" width="14.28515625" bestFit="1" customWidth="1"/>
    <col min="71" max="71" width="12.5703125" bestFit="1" customWidth="1"/>
    <col min="72" max="72" width="14.28515625" bestFit="1" customWidth="1"/>
    <col min="73" max="73" width="12.5703125" bestFit="1" customWidth="1"/>
    <col min="74" max="74" width="9.140625" bestFit="1" customWidth="1"/>
    <col min="75" max="77" width="12.5703125" bestFit="1" customWidth="1"/>
    <col min="78" max="79" width="14.28515625" bestFit="1" customWidth="1"/>
    <col min="80" max="80" width="12.5703125" bestFit="1" customWidth="1"/>
    <col min="81" max="81" width="14.28515625" bestFit="1" customWidth="1"/>
    <col min="82" max="83" width="12.5703125" bestFit="1" customWidth="1"/>
    <col min="84" max="84" width="14.28515625" bestFit="1" customWidth="1"/>
    <col min="85" max="85" width="12.5703125" bestFit="1" customWidth="1"/>
    <col min="86" max="87" width="14.28515625" bestFit="1" customWidth="1"/>
    <col min="88" max="88" width="15.85546875" bestFit="1" customWidth="1"/>
    <col min="89" max="89" width="12.5703125" bestFit="1" customWidth="1"/>
    <col min="90" max="90" width="14.28515625" bestFit="1" customWidth="1"/>
    <col min="91" max="91" width="13.85546875" bestFit="1" customWidth="1"/>
    <col min="92" max="94" width="12.5703125" bestFit="1" customWidth="1"/>
    <col min="95" max="95" width="14.28515625" bestFit="1" customWidth="1"/>
    <col min="96" max="96" width="12.5703125" bestFit="1" customWidth="1"/>
    <col min="97" max="97" width="14.28515625" bestFit="1" customWidth="1"/>
    <col min="98" max="103" width="12.5703125" bestFit="1" customWidth="1"/>
    <col min="104" max="104" width="14.28515625" bestFit="1" customWidth="1"/>
    <col min="105" max="105" width="12.5703125" bestFit="1" customWidth="1"/>
    <col min="106" max="106" width="14.28515625" bestFit="1" customWidth="1"/>
    <col min="107" max="107" width="12.5703125" bestFit="1" customWidth="1"/>
    <col min="108" max="108" width="9.140625" bestFit="1" customWidth="1"/>
    <col min="109" max="109" width="12.5703125" bestFit="1" customWidth="1"/>
    <col min="110" max="110" width="15.28515625" bestFit="1" customWidth="1"/>
    <col min="111" max="111" width="9.140625" bestFit="1" customWidth="1"/>
    <col min="112" max="112" width="12.140625" bestFit="1" customWidth="1"/>
    <col min="113" max="113" width="15.28515625" bestFit="1" customWidth="1"/>
    <col min="114" max="211" width="26.28515625" bestFit="1" customWidth="1"/>
    <col min="212" max="212" width="16.140625" bestFit="1" customWidth="1"/>
    <col min="213" max="213" width="28" bestFit="1" customWidth="1"/>
    <col min="214" max="214" width="30.85546875" bestFit="1" customWidth="1"/>
    <col min="215" max="215" width="28.5703125" bestFit="1" customWidth="1"/>
    <col min="216" max="216" width="24.7109375" bestFit="1" customWidth="1"/>
    <col min="217" max="217" width="15.28515625" bestFit="1" customWidth="1"/>
    <col min="218" max="427" width="26.28515625" bestFit="1" customWidth="1"/>
    <col min="428" max="428" width="16.140625" bestFit="1" customWidth="1"/>
    <col min="429" max="429" width="28" bestFit="1" customWidth="1"/>
    <col min="430" max="430" width="30.85546875" bestFit="1" customWidth="1"/>
    <col min="431" max="431" width="28.5703125" bestFit="1" customWidth="1"/>
    <col min="432" max="432" width="24.7109375" bestFit="1" customWidth="1"/>
    <col min="433" max="433" width="15.28515625" bestFit="1" customWidth="1"/>
    <col min="434" max="643" width="26.28515625" bestFit="1" customWidth="1"/>
    <col min="644" max="644" width="16.140625" bestFit="1" customWidth="1"/>
    <col min="645" max="645" width="28" bestFit="1" customWidth="1"/>
    <col min="646" max="646" width="30.85546875" bestFit="1" customWidth="1"/>
    <col min="647" max="647" width="28.5703125" bestFit="1" customWidth="1"/>
    <col min="648" max="648" width="24.7109375" bestFit="1" customWidth="1"/>
    <col min="649" max="649" width="15.28515625" bestFit="1" customWidth="1"/>
    <col min="650" max="655" width="26.28515625" bestFit="1" customWidth="1"/>
    <col min="656" max="656" width="18.5703125" bestFit="1" customWidth="1"/>
    <col min="657" max="657" width="30.42578125" bestFit="1" customWidth="1"/>
    <col min="658" max="658" width="33.140625" bestFit="1" customWidth="1"/>
    <col min="659" max="659" width="31" bestFit="1" customWidth="1"/>
    <col min="660" max="660" width="27.140625" bestFit="1" customWidth="1"/>
    <col min="661" max="661" width="17.7109375" bestFit="1" customWidth="1"/>
    <col min="662" max="662" width="16.5703125" bestFit="1" customWidth="1"/>
    <col min="663" max="663" width="28.42578125" bestFit="1" customWidth="1"/>
    <col min="664" max="664" width="31.28515625" bestFit="1" customWidth="1"/>
    <col min="665" max="665" width="29" bestFit="1" customWidth="1"/>
    <col min="666" max="666" width="25.140625" bestFit="1" customWidth="1"/>
    <col min="667" max="667" width="15.7109375" bestFit="1" customWidth="1"/>
  </cols>
  <sheetData>
    <row r="1" spans="1:113" ht="15" customHeight="1" x14ac:dyDescent="0.25">
      <c r="F1" s="28" t="str">
        <f>Pengangguran!L1</f>
        <v>Jawa Tengah I</v>
      </c>
      <c r="G1" s="28"/>
      <c r="H1" s="28"/>
    </row>
    <row r="2" spans="1:113" ht="18" customHeight="1" x14ac:dyDescent="0.25">
      <c r="A2" s="27" t="s">
        <v>775</v>
      </c>
      <c r="F2" s="28"/>
      <c r="G2" s="28"/>
      <c r="H2" s="28"/>
    </row>
    <row r="3" spans="1:113" ht="15" customHeight="1" x14ac:dyDescent="0.25">
      <c r="F3" s="28"/>
      <c r="G3" s="28"/>
      <c r="H3" s="28"/>
    </row>
    <row r="4" spans="1:113" x14ac:dyDescent="0.25">
      <c r="A4" s="24"/>
      <c r="C4">
        <v>2020</v>
      </c>
      <c r="D4">
        <v>2021</v>
      </c>
      <c r="E4">
        <v>2022</v>
      </c>
      <c r="F4">
        <v>2022</v>
      </c>
      <c r="G4">
        <v>2022</v>
      </c>
      <c r="H4">
        <v>2022</v>
      </c>
    </row>
    <row r="5" spans="1:113" x14ac:dyDescent="0.25">
      <c r="A5" s="24" t="str">
        <f>MID(B5,8,1000)</f>
        <v/>
      </c>
      <c r="E5" t="s">
        <v>737</v>
      </c>
      <c r="F5" t="s">
        <v>250</v>
      </c>
      <c r="G5" t="s">
        <v>251</v>
      </c>
      <c r="H5" t="s">
        <v>747</v>
      </c>
    </row>
    <row r="6" spans="1:113" x14ac:dyDescent="0.25">
      <c r="A6" s="25" t="str">
        <f t="shared" ref="A6:A20" si="0">MID(B6,8,1000)</f>
        <v>DBH PPh</v>
      </c>
      <c r="B6" s="23" t="s">
        <v>692</v>
      </c>
      <c r="C6" s="10">
        <v>194097533</v>
      </c>
      <c r="D6" s="10">
        <v>176384205</v>
      </c>
      <c r="E6" s="10">
        <v>14520779</v>
      </c>
      <c r="F6" s="10">
        <v>12705343</v>
      </c>
      <c r="G6" s="10">
        <v>141237501</v>
      </c>
      <c r="H6" s="10">
        <v>20799216</v>
      </c>
    </row>
    <row r="7" spans="1:113" s="11" customFormat="1" x14ac:dyDescent="0.25">
      <c r="A7" s="26" t="str">
        <f t="shared" si="0"/>
        <v>DBH PBB</v>
      </c>
      <c r="B7" s="23" t="s">
        <v>693</v>
      </c>
      <c r="C7" s="10">
        <v>27911147</v>
      </c>
      <c r="D7" s="10">
        <v>27055537</v>
      </c>
      <c r="E7" s="10">
        <v>11764479</v>
      </c>
      <c r="F7" s="10">
        <v>4341485</v>
      </c>
      <c r="G7" s="10">
        <v>7737019</v>
      </c>
      <c r="H7" s="10">
        <v>9244188</v>
      </c>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row>
    <row r="8" spans="1:113" s="11" customFormat="1" x14ac:dyDescent="0.25">
      <c r="A8" s="26" t="str">
        <f t="shared" si="0"/>
        <v>DBH CHT</v>
      </c>
      <c r="B8" s="23" t="s">
        <v>757</v>
      </c>
      <c r="C8" s="10">
        <v>39510804</v>
      </c>
      <c r="D8" s="10">
        <v>37247754</v>
      </c>
      <c r="E8" s="10">
        <v>18077812</v>
      </c>
      <c r="F8" s="10">
        <v>8048020</v>
      </c>
      <c r="G8" s="10">
        <v>10141411</v>
      </c>
      <c r="H8" s="10">
        <v>10206254</v>
      </c>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row>
    <row r="9" spans="1:113" s="11" customFormat="1" x14ac:dyDescent="0.25">
      <c r="A9" s="26" t="str">
        <f t="shared" si="0"/>
        <v>DBH SDA Migas</v>
      </c>
      <c r="B9" s="23" t="s">
        <v>694</v>
      </c>
      <c r="C9" s="10">
        <v>722233</v>
      </c>
      <c r="D9" s="10">
        <v>281616</v>
      </c>
      <c r="E9" s="10">
        <v>222586</v>
      </c>
      <c r="F9" s="10">
        <v>222586</v>
      </c>
      <c r="G9" s="10">
        <v>222586</v>
      </c>
      <c r="H9" s="10">
        <v>222586</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row>
    <row r="10" spans="1:113" s="11" customFormat="1" x14ac:dyDescent="0.25">
      <c r="A10" s="26" t="str">
        <f t="shared" si="0"/>
        <v>DBH SDA Minerba</v>
      </c>
      <c r="B10" s="23" t="s">
        <v>695</v>
      </c>
      <c r="C10" s="10">
        <v>2412</v>
      </c>
      <c r="D10" s="10">
        <v>9296</v>
      </c>
      <c r="E10" s="10">
        <v>3293</v>
      </c>
      <c r="F10" s="10">
        <v>1263</v>
      </c>
      <c r="G10" s="10">
        <v>1263</v>
      </c>
      <c r="H10" s="10">
        <v>2744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row>
    <row r="11" spans="1:113" s="11" customFormat="1" x14ac:dyDescent="0.25">
      <c r="A11" s="26" t="str">
        <f t="shared" si="0"/>
        <v>DBH SDA Kehutanan</v>
      </c>
      <c r="B11" s="23" t="s">
        <v>696</v>
      </c>
      <c r="C11" s="10">
        <v>1906856</v>
      </c>
      <c r="D11" s="10">
        <v>1856154</v>
      </c>
      <c r="E11" s="10">
        <v>1094550</v>
      </c>
      <c r="F11" s="10">
        <v>355887</v>
      </c>
      <c r="G11" s="10">
        <v>372462</v>
      </c>
      <c r="H11" s="10">
        <v>406587</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row>
    <row r="12" spans="1:113" s="11" customFormat="1" x14ac:dyDescent="0.25">
      <c r="A12" s="26" t="str">
        <f t="shared" si="0"/>
        <v>DBH SDA Perikanan</v>
      </c>
      <c r="B12" s="23" t="s">
        <v>697</v>
      </c>
      <c r="C12" s="10">
        <v>5673444</v>
      </c>
      <c r="D12" s="10">
        <v>4513276</v>
      </c>
      <c r="E12" s="10">
        <v>1958311</v>
      </c>
      <c r="F12" s="10">
        <v>1958311</v>
      </c>
      <c r="G12" s="10">
        <v>1958311</v>
      </c>
      <c r="H12" s="10">
        <v>1958311</v>
      </c>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row>
    <row r="13" spans="1:113" s="11" customFormat="1" x14ac:dyDescent="0.25">
      <c r="A13" s="26" t="str">
        <f t="shared" si="0"/>
        <v>DBH SDA Panas Bumi</v>
      </c>
      <c r="B13" s="23" t="s">
        <v>698</v>
      </c>
      <c r="C13" s="10">
        <v>650511</v>
      </c>
      <c r="D13" s="10">
        <v>619289</v>
      </c>
      <c r="E13" s="10">
        <v>83915</v>
      </c>
      <c r="F13" s="10">
        <v>60499</v>
      </c>
      <c r="G13" s="10">
        <v>55502</v>
      </c>
      <c r="H13" s="10">
        <v>451889</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row>
    <row r="14" spans="1:113" s="11" customFormat="1" x14ac:dyDescent="0.25">
      <c r="A14" s="26" t="str">
        <f t="shared" si="0"/>
        <v>DAU</v>
      </c>
      <c r="B14" s="23" t="s">
        <v>689</v>
      </c>
      <c r="C14" s="10">
        <v>3461215040</v>
      </c>
      <c r="D14" s="10">
        <v>3496264202</v>
      </c>
      <c r="E14" s="10">
        <v>901810918</v>
      </c>
      <c r="F14" s="10">
        <v>418013566</v>
      </c>
      <c r="G14" s="10">
        <v>1167622970</v>
      </c>
      <c r="H14" s="10">
        <v>897099063</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row>
    <row r="15" spans="1:113" s="11" customFormat="1" x14ac:dyDescent="0.25">
      <c r="A15" s="26" t="str">
        <f t="shared" si="0"/>
        <v>DAK Fisik Reguler</v>
      </c>
      <c r="B15" s="23" t="s">
        <v>685</v>
      </c>
      <c r="C15" s="10">
        <v>174870722</v>
      </c>
      <c r="D15" s="10">
        <v>201510565</v>
      </c>
      <c r="E15" s="10">
        <v>70530221</v>
      </c>
      <c r="F15" s="10">
        <v>12296292</v>
      </c>
      <c r="G15" s="10">
        <v>38580483</v>
      </c>
      <c r="H15" s="10">
        <v>92796696</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row>
    <row r="16" spans="1:113" s="11" customFormat="1" x14ac:dyDescent="0.25">
      <c r="A16" s="26" t="str">
        <f t="shared" si="0"/>
        <v>DAK Fisik Penugasan</v>
      </c>
      <c r="B16" s="23" t="s">
        <v>686</v>
      </c>
      <c r="C16" s="10">
        <v>54530106</v>
      </c>
      <c r="D16" s="10">
        <v>153638671</v>
      </c>
      <c r="E16" s="10">
        <v>30125398</v>
      </c>
      <c r="F16" s="10">
        <v>16097362</v>
      </c>
      <c r="G16" s="10">
        <v>20801169</v>
      </c>
      <c r="H16" s="10">
        <v>56164815</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row>
    <row r="17" spans="1:113" s="11" customFormat="1" x14ac:dyDescent="0.25">
      <c r="A17" s="26" t="str">
        <f t="shared" si="0"/>
        <v>DAK Fisik Afirmasi</v>
      </c>
      <c r="B17" s="23" t="s">
        <v>687</v>
      </c>
      <c r="C17" s="10">
        <v>0</v>
      </c>
      <c r="D17" s="10">
        <v>0</v>
      </c>
      <c r="E17" s="10"/>
      <c r="F17" s="10"/>
      <c r="G17" s="10"/>
      <c r="H17" s="10"/>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row>
    <row r="18" spans="1:113" s="11" customFormat="1" x14ac:dyDescent="0.25">
      <c r="A18" s="26" t="str">
        <f t="shared" si="0"/>
        <v>DAK Non Fisik</v>
      </c>
      <c r="B18" s="23" t="s">
        <v>688</v>
      </c>
      <c r="C18" s="10">
        <v>732213845</v>
      </c>
      <c r="D18" s="10">
        <v>784057868</v>
      </c>
      <c r="E18" s="10">
        <v>361451531</v>
      </c>
      <c r="F18" s="10">
        <v>82774651</v>
      </c>
      <c r="G18" s="10">
        <v>430794788</v>
      </c>
      <c r="H18" s="10">
        <v>347483448</v>
      </c>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row>
    <row r="19" spans="1:113" s="11" customFormat="1" x14ac:dyDescent="0.25">
      <c r="A19" s="26" t="str">
        <f t="shared" si="0"/>
        <v>DID</v>
      </c>
      <c r="B19" s="23" t="s">
        <v>690</v>
      </c>
      <c r="C19" s="10">
        <v>236455915</v>
      </c>
      <c r="D19" s="10">
        <v>190595010</v>
      </c>
      <c r="E19" s="10">
        <v>15291358</v>
      </c>
      <c r="F19" s="10">
        <v>11630437</v>
      </c>
      <c r="G19" s="10">
        <v>45347586</v>
      </c>
      <c r="H19" s="10">
        <v>31323880</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row>
    <row r="20" spans="1:113" s="11" customFormat="1" x14ac:dyDescent="0.25">
      <c r="A20" s="26" t="str">
        <f t="shared" si="0"/>
        <v>Dana Desa</v>
      </c>
      <c r="B20" s="23" t="s">
        <v>691</v>
      </c>
      <c r="C20" s="10">
        <v>433112513</v>
      </c>
      <c r="D20" s="10">
        <v>439399550</v>
      </c>
      <c r="E20" s="10">
        <v>255193805</v>
      </c>
      <c r="F20" s="10"/>
      <c r="G20" s="10"/>
      <c r="H20" s="10">
        <v>190973161</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row>
    <row r="21" spans="1:113" s="11" customFormat="1" x14ac:dyDescent="0.25">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row>
  </sheetData>
  <mergeCells count="1">
    <mergeCell ref="F1:H3"/>
  </mergeCells>
  <printOptions horizontalCentered="1"/>
  <pageMargins left="0.25" right="0.25" top="0.75" bottom="0.75" header="0.3" footer="0.3"/>
  <pageSetup paperSize="9" fitToHeight="0"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DF6E-5A11-4C65-9B0C-0A66A9616734}">
  <dimension ref="T2:AA220"/>
  <sheetViews>
    <sheetView showGridLines="0" view="pageBreakPreview" topLeftCell="A294" zoomScale="60" zoomScaleNormal="100" workbookViewId="0">
      <selection activeCell="W327" sqref="W327"/>
    </sheetView>
  </sheetViews>
  <sheetFormatPr defaultRowHeight="15" x14ac:dyDescent="0.25"/>
  <sheetData>
    <row r="2" spans="20:27" ht="15" customHeight="1" x14ac:dyDescent="0.25">
      <c r="T2" s="29" t="str">
        <f>Pengangguran!$L$4</f>
        <v>Jawa Tengah I</v>
      </c>
      <c r="U2" s="29"/>
      <c r="V2" s="29"/>
      <c r="W2" s="29"/>
      <c r="X2" s="29"/>
      <c r="Y2" s="29"/>
      <c r="Z2" s="29"/>
      <c r="AA2" s="29"/>
    </row>
    <row r="3" spans="20:27" ht="15" customHeight="1" x14ac:dyDescent="0.25">
      <c r="T3" s="29"/>
      <c r="U3" s="29"/>
      <c r="V3" s="29"/>
      <c r="W3" s="29"/>
      <c r="X3" s="29"/>
      <c r="Y3" s="29"/>
      <c r="Z3" s="29"/>
      <c r="AA3" s="29"/>
    </row>
    <row r="4" spans="20:27" ht="15" customHeight="1" x14ac:dyDescent="0.25">
      <c r="T4" s="29"/>
      <c r="U4" s="29"/>
      <c r="V4" s="29"/>
      <c r="W4" s="29"/>
      <c r="X4" s="29"/>
      <c r="Y4" s="29"/>
      <c r="Z4" s="29"/>
      <c r="AA4" s="29"/>
    </row>
    <row r="5" spans="20:27" x14ac:dyDescent="0.25">
      <c r="T5" s="29"/>
      <c r="U5" s="29"/>
      <c r="V5" s="29"/>
      <c r="W5" s="29"/>
      <c r="X5" s="29"/>
      <c r="Y5" s="29"/>
      <c r="Z5" s="29"/>
      <c r="AA5" s="29"/>
    </row>
    <row r="110" spans="20:27" ht="15" customHeight="1" x14ac:dyDescent="0.25">
      <c r="T110" s="29" t="str">
        <f>$T$2</f>
        <v>Jawa Tengah I</v>
      </c>
      <c r="U110" s="29"/>
      <c r="V110" s="29"/>
      <c r="W110" s="29"/>
      <c r="X110" s="29"/>
      <c r="Y110" s="29"/>
      <c r="Z110" s="29"/>
      <c r="AA110" s="29"/>
    </row>
    <row r="111" spans="20:27" ht="15" customHeight="1" x14ac:dyDescent="0.25">
      <c r="T111" s="29"/>
      <c r="U111" s="29"/>
      <c r="V111" s="29"/>
      <c r="W111" s="29"/>
      <c r="X111" s="29"/>
      <c r="Y111" s="29"/>
      <c r="Z111" s="29"/>
      <c r="AA111" s="29"/>
    </row>
    <row r="112" spans="20:27" ht="15" customHeight="1" x14ac:dyDescent="0.25">
      <c r="T112" s="29"/>
      <c r="U112" s="29"/>
      <c r="V112" s="29"/>
      <c r="W112" s="29"/>
      <c r="X112" s="29"/>
      <c r="Y112" s="29"/>
      <c r="Z112" s="29"/>
      <c r="AA112" s="29"/>
    </row>
    <row r="113" spans="20:27" ht="15" customHeight="1" x14ac:dyDescent="0.25">
      <c r="T113" s="29"/>
      <c r="U113" s="29"/>
      <c r="V113" s="29"/>
      <c r="W113" s="29"/>
      <c r="X113" s="29"/>
      <c r="Y113" s="29"/>
      <c r="Z113" s="29"/>
      <c r="AA113" s="29"/>
    </row>
    <row r="217" spans="20:27" ht="15" customHeight="1" x14ac:dyDescent="0.25">
      <c r="T217" s="29" t="str">
        <f>$T$2</f>
        <v>Jawa Tengah I</v>
      </c>
      <c r="U217" s="29"/>
      <c r="V217" s="29"/>
      <c r="W217" s="29"/>
      <c r="X217" s="29"/>
      <c r="Y217" s="29"/>
      <c r="Z217" s="29"/>
      <c r="AA217" s="29"/>
    </row>
    <row r="218" spans="20:27" ht="15" customHeight="1" x14ac:dyDescent="0.25">
      <c r="T218" s="29"/>
      <c r="U218" s="29"/>
      <c r="V218" s="29"/>
      <c r="W218" s="29"/>
      <c r="X218" s="29"/>
      <c r="Y218" s="29"/>
      <c r="Z218" s="29"/>
      <c r="AA218" s="29"/>
    </row>
    <row r="219" spans="20:27" ht="15" customHeight="1" x14ac:dyDescent="0.25">
      <c r="T219" s="29"/>
      <c r="U219" s="29"/>
      <c r="V219" s="29"/>
      <c r="W219" s="29"/>
      <c r="X219" s="29"/>
      <c r="Y219" s="29"/>
      <c r="Z219" s="29"/>
      <c r="AA219" s="29"/>
    </row>
    <row r="220" spans="20:27" ht="15" customHeight="1" x14ac:dyDescent="0.25">
      <c r="T220" s="29"/>
      <c r="U220" s="29"/>
      <c r="V220" s="29"/>
      <c r="W220" s="29"/>
      <c r="X220" s="29"/>
      <c r="Y220" s="29"/>
      <c r="Z220" s="29"/>
      <c r="AA220" s="29"/>
    </row>
  </sheetData>
  <mergeCells count="3">
    <mergeCell ref="T2:AA5"/>
    <mergeCell ref="T110:AA113"/>
    <mergeCell ref="T217:AA220"/>
  </mergeCells>
  <printOptions horizontalCentered="1" verticalCentered="1"/>
  <pageMargins left="0.25" right="0.25" top="0.75" bottom="0.75" header="0.3" footer="0.3"/>
  <pageSetup paperSize="9" scale="45" fitToHeight="0" orientation="portrait" r:id="rId1"/>
  <rowBreaks count="2" manualBreakCount="2">
    <brk id="108" min="4" max="26" man="1"/>
    <brk id="215" min="4" max="26" man="1"/>
  </row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Sheet1</vt:lpstr>
      <vt:lpstr>Jawa Tengah</vt:lpstr>
      <vt:lpstr>DAK_Fisik_Reg</vt:lpstr>
      <vt:lpstr>DAK_Fisik_Pengsn</vt:lpstr>
      <vt:lpstr>DAK_Fisik_Afirm</vt:lpstr>
      <vt:lpstr>DAK_Non_Fisik</vt:lpstr>
      <vt:lpstr>DAU</vt:lpstr>
      <vt:lpstr>DID</vt:lpstr>
      <vt:lpstr>Dana_Desa</vt:lpstr>
      <vt:lpstr>DBH</vt:lpstr>
      <vt:lpstr>IPM</vt:lpstr>
      <vt:lpstr>Pengangguran</vt:lpstr>
      <vt:lpstr>Kemiskinan</vt:lpstr>
      <vt:lpstr>Pendidikan</vt:lpstr>
      <vt:lpstr>Sheet3</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hot2</dc:creator>
  <cp:lastModifiedBy>hot2</cp:lastModifiedBy>
  <cp:lastPrinted>2022-09-01T14:21:54Z</cp:lastPrinted>
  <dcterms:created xsi:type="dcterms:W3CDTF">2022-07-06T01:20:31Z</dcterms:created>
  <dcterms:modified xsi:type="dcterms:W3CDTF">2022-10-07T07:12:31Z</dcterms:modified>
</cp:coreProperties>
</file>